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5925" windowWidth="19305" windowHeight="5985" tabRatio="979" activeTab="6"/>
  </bookViews>
  <sheets>
    <sheet name="Coversheet" sheetId="113" r:id="rId1"/>
    <sheet name="RPS Targets" sheetId="110" r:id="rId2"/>
    <sheet name="RNS" sheetId="118" r:id="rId3"/>
    <sheet name="Chart Data" sheetId="106" state="hidden" r:id="rId4"/>
    <sheet name="2015" sheetId="93" r:id="rId5"/>
    <sheet name="2016" sheetId="92" r:id="rId6"/>
    <sheet name="2017" sheetId="91" r:id="rId7"/>
    <sheet name="2018" sheetId="96" r:id="rId8"/>
    <sheet name="2019" sheetId="89" r:id="rId9"/>
    <sheet name="2020" sheetId="88" r:id="rId10"/>
    <sheet name="2021" sheetId="87" r:id="rId11"/>
    <sheet name="2022" sheetId="86" r:id="rId12"/>
    <sheet name="2023" sheetId="67" r:id="rId13"/>
    <sheet name="2024" sheetId="97" r:id="rId14"/>
    <sheet name="2025" sheetId="100" r:id="rId15"/>
    <sheet name="2026" sheetId="101" r:id="rId16"/>
    <sheet name="1.1c - Mid Baseline" sheetId="98" r:id="rId17"/>
    <sheet name="1.1c - High" sheetId="102" r:id="rId18"/>
    <sheet name="1.1c - Low" sheetId="103" r:id="rId19"/>
    <sheet name="AAEE" sheetId="99" r:id="rId20"/>
    <sheet name="S2-POU IEPR 2015" sheetId="84" r:id="rId21"/>
    <sheet name="Expiring OOS 2019 and Beyond" sheetId="104" r:id="rId22"/>
    <sheet name="2014-2030 Annual Input" sheetId="76" r:id="rId23"/>
  </sheets>
  <externalReferences>
    <externalReference r:id="rId24"/>
    <externalReference r:id="rId25"/>
    <externalReference r:id="rId26"/>
    <externalReference r:id="rId27"/>
    <externalReference r:id="rId28"/>
    <externalReference r:id="rId29"/>
    <externalReference r:id="rId30"/>
  </externalReferences>
  <definedNames>
    <definedName name="__IntlFixup" hidden="1">TRUE</definedName>
    <definedName name="_xlnm._FilterDatabase" localSheetId="16" hidden="1">'1.1c - Mid Baseline'!$B$5:$Q$82</definedName>
    <definedName name="_Order1" hidden="1">255</definedName>
    <definedName name="_Order2" hidden="1">255</definedName>
    <definedName name="ab" localSheetId="4" hidden="1">[1]MASTER!#REF!</definedName>
    <definedName name="ab" localSheetId="5" hidden="1">[1]MASTER!#REF!</definedName>
    <definedName name="ab" localSheetId="6" hidden="1">[1]MASTER!#REF!</definedName>
    <definedName name="ab" localSheetId="7" hidden="1">[1]MASTER!#REF!</definedName>
    <definedName name="ab" localSheetId="8" hidden="1">[1]MASTER!#REF!</definedName>
    <definedName name="ab" localSheetId="9" hidden="1">[1]MASTER!#REF!</definedName>
    <definedName name="ab" localSheetId="10" hidden="1">[1]MASTER!#REF!</definedName>
    <definedName name="ab" localSheetId="11" hidden="1">[1]MASTER!#REF!</definedName>
    <definedName name="ab" localSheetId="12" hidden="1">[1]MASTER!#REF!</definedName>
    <definedName name="ab" localSheetId="13" hidden="1">[1]MASTER!#REF!</definedName>
    <definedName name="ab" localSheetId="14" hidden="1">[1]MASTER!#REF!</definedName>
    <definedName name="ab" localSheetId="15" hidden="1">[1]MASTER!#REF!</definedName>
    <definedName name="ab" localSheetId="21" hidden="1">[1]MASTER!#REF!</definedName>
    <definedName name="ab" hidden="1">[1]MASTER!#REF!</definedName>
    <definedName name="AccessDatabase" hidden="1">"C:\My Documents\MAUI MALL1.mdb"</definedName>
    <definedName name="ACwvu.CapersView." localSheetId="4" hidden="1">[1]MASTER!#REF!</definedName>
    <definedName name="ACwvu.CapersView." localSheetId="5" hidden="1">[1]MASTER!#REF!</definedName>
    <definedName name="ACwvu.CapersView." localSheetId="6" hidden="1">[1]MASTER!#REF!</definedName>
    <definedName name="ACwvu.CapersView." localSheetId="7" hidden="1">[1]MASTER!#REF!</definedName>
    <definedName name="ACwvu.CapersView." localSheetId="8" hidden="1">[1]MASTER!#REF!</definedName>
    <definedName name="ACwvu.CapersView." localSheetId="9" hidden="1">[1]MASTER!#REF!</definedName>
    <definedName name="ACwvu.CapersView." localSheetId="10" hidden="1">[1]MASTER!#REF!</definedName>
    <definedName name="ACwvu.CapersView." localSheetId="11" hidden="1">[1]MASTER!#REF!</definedName>
    <definedName name="ACwvu.CapersView." localSheetId="12" hidden="1">[1]MASTER!#REF!</definedName>
    <definedName name="ACwvu.CapersView." localSheetId="13" hidden="1">[1]MASTER!#REF!</definedName>
    <definedName name="ACwvu.CapersView." localSheetId="14" hidden="1">[1]MASTER!#REF!</definedName>
    <definedName name="ACwvu.CapersView." localSheetId="15" hidden="1">[1]MASTER!#REF!</definedName>
    <definedName name="ACwvu.CapersView." hidden="1">[1]MASTER!#REF!</definedName>
    <definedName name="ACwvu.Japan_Capers_Ed_Pub." hidden="1">'[2]THREE VARIABLES'!$N$1:$V$165</definedName>
    <definedName name="ACwvu.KJP_CC." hidden="1">'[2]THREE VARIABLES'!$N$4:$U$165</definedName>
    <definedName name="af" localSheetId="4">#REF!</definedName>
    <definedName name="af" localSheetId="5">#REF!</definedName>
    <definedName name="af" localSheetId="6">#REF!</definedName>
    <definedName name="af" localSheetId="7">#REF!</definedName>
    <definedName name="af" localSheetId="8">#REF!</definedName>
    <definedName name="af" localSheetId="9">#REF!</definedName>
    <definedName name="af" localSheetId="10">#REF!</definedName>
    <definedName name="af" localSheetId="11">#REF!</definedName>
    <definedName name="af" localSheetId="12">#REF!</definedName>
    <definedName name="af" localSheetId="13">#REF!</definedName>
    <definedName name="af" localSheetId="14">#REF!</definedName>
    <definedName name="af" localSheetId="15">#REF!</definedName>
    <definedName name="af" localSheetId="0">#REF!</definedName>
    <definedName name="af">#REF!</definedName>
    <definedName name="ANIMATION_MUST_START" localSheetId="4">#REF!</definedName>
    <definedName name="ANIMATION_MUST_START" localSheetId="5">#REF!</definedName>
    <definedName name="ANIMATION_MUST_START" localSheetId="6">#REF!</definedName>
    <definedName name="ANIMATION_MUST_START" localSheetId="7">#REF!</definedName>
    <definedName name="ANIMATION_MUST_START" localSheetId="8">#REF!</definedName>
    <definedName name="ANIMATION_MUST_START" localSheetId="9">#REF!</definedName>
    <definedName name="ANIMATION_MUST_START" localSheetId="10">#REF!</definedName>
    <definedName name="ANIMATION_MUST_START" localSheetId="11">#REF!</definedName>
    <definedName name="ANIMATION_MUST_START" localSheetId="12">#REF!</definedName>
    <definedName name="ANIMATION_MUST_START" localSheetId="13">#REF!</definedName>
    <definedName name="ANIMATION_MUST_START" localSheetId="14">#REF!</definedName>
    <definedName name="ANIMATION_MUST_START" localSheetId="15">#REF!</definedName>
    <definedName name="ANIMATION_MUST_START" localSheetId="0">#REF!</definedName>
    <definedName name="ANIMATION_MUST_START" localSheetId="21">#REF!</definedName>
    <definedName name="ANIMATION_MUST_START">#REF!</definedName>
    <definedName name="B" localSheetId="0" hidden="1">{"'PRODUCTIONCOST SHEET'!$B$3:$G$48"}</definedName>
    <definedName name="B" localSheetId="21" hidden="1">{"'PRODUCTIONCOST SHEET'!$B$3:$G$48"}</definedName>
    <definedName name="B" hidden="1">{"'PRODUCTIONCOST SHEET'!$B$3:$G$48"}</definedName>
    <definedName name="CAPACITY_ANIMATION_FRAMES_PER_WEEK" localSheetId="4">#REF!</definedName>
    <definedName name="CAPACITY_ANIMATION_FRAMES_PER_WEEK" localSheetId="5">#REF!</definedName>
    <definedName name="CAPACITY_ANIMATION_FRAMES_PER_WEEK" localSheetId="6">#REF!</definedName>
    <definedName name="CAPACITY_ANIMATION_FRAMES_PER_WEEK" localSheetId="7">#REF!</definedName>
    <definedName name="CAPACITY_ANIMATION_FRAMES_PER_WEEK" localSheetId="8">#REF!</definedName>
    <definedName name="CAPACITY_ANIMATION_FRAMES_PER_WEEK" localSheetId="9">#REF!</definedName>
    <definedName name="CAPACITY_ANIMATION_FRAMES_PER_WEEK" localSheetId="10">#REF!</definedName>
    <definedName name="CAPACITY_ANIMATION_FRAMES_PER_WEEK" localSheetId="11">#REF!</definedName>
    <definedName name="CAPACITY_ANIMATION_FRAMES_PER_WEEK" localSheetId="12">#REF!</definedName>
    <definedName name="CAPACITY_ANIMATION_FRAMES_PER_WEEK" localSheetId="13">#REF!</definedName>
    <definedName name="CAPACITY_ANIMATION_FRAMES_PER_WEEK" localSheetId="14">#REF!</definedName>
    <definedName name="CAPACITY_ANIMATION_FRAMES_PER_WEEK" localSheetId="15">#REF!</definedName>
    <definedName name="CAPACITY_ANIMATION_FRAMES_PER_WEEK" localSheetId="0">#REF!</definedName>
    <definedName name="CAPACITY_ANIMATION_FRAMES_PER_WEEK" localSheetId="21">#REF!</definedName>
    <definedName name="CAPACITY_ANIMATION_FRAMES_PER_WEEK">#REF!</definedName>
    <definedName name="CAPACITY_INK___PAINT_FRAMES_PER_WEEK" localSheetId="4">#REF!</definedName>
    <definedName name="CAPACITY_INK___PAINT_FRAMES_PER_WEEK" localSheetId="5">#REF!</definedName>
    <definedName name="CAPACITY_INK___PAINT_FRAMES_PER_WEEK" localSheetId="6">#REF!</definedName>
    <definedName name="CAPACITY_INK___PAINT_FRAMES_PER_WEEK" localSheetId="7">#REF!</definedName>
    <definedName name="CAPACITY_INK___PAINT_FRAMES_PER_WEEK" localSheetId="8">#REF!</definedName>
    <definedName name="CAPACITY_INK___PAINT_FRAMES_PER_WEEK" localSheetId="9">#REF!</definedName>
    <definedName name="CAPACITY_INK___PAINT_FRAMES_PER_WEEK" localSheetId="10">#REF!</definedName>
    <definedName name="CAPACITY_INK___PAINT_FRAMES_PER_WEEK" localSheetId="11">#REF!</definedName>
    <definedName name="CAPACITY_INK___PAINT_FRAMES_PER_WEEK" localSheetId="12">#REF!</definedName>
    <definedName name="CAPACITY_INK___PAINT_FRAMES_PER_WEEK" localSheetId="13">#REF!</definedName>
    <definedName name="CAPACITY_INK___PAINT_FRAMES_PER_WEEK" localSheetId="14">#REF!</definedName>
    <definedName name="CAPACITY_INK___PAINT_FRAMES_PER_WEEK" localSheetId="15">#REF!</definedName>
    <definedName name="CAPACITY_INK___PAINT_FRAMES_PER_WEEK" localSheetId="0">#REF!</definedName>
    <definedName name="CAPACITY_INK___PAINT_FRAMES_PER_WEEK" localSheetId="21">#REF!</definedName>
    <definedName name="CAPACITY_INK___PAINT_FRAMES_PER_WEEK">#REF!</definedName>
    <definedName name="CAPACITY_PREP_FRAMES_PER_WEEK" localSheetId="4">#REF!</definedName>
    <definedName name="CAPACITY_PREP_FRAMES_PER_WEEK" localSheetId="5">#REF!</definedName>
    <definedName name="CAPACITY_PREP_FRAMES_PER_WEEK" localSheetId="6">#REF!</definedName>
    <definedName name="CAPACITY_PREP_FRAMES_PER_WEEK" localSheetId="7">#REF!</definedName>
    <definedName name="CAPACITY_PREP_FRAMES_PER_WEEK" localSheetId="8">#REF!</definedName>
    <definedName name="CAPACITY_PREP_FRAMES_PER_WEEK" localSheetId="9">#REF!</definedName>
    <definedName name="CAPACITY_PREP_FRAMES_PER_WEEK" localSheetId="10">#REF!</definedName>
    <definedName name="CAPACITY_PREP_FRAMES_PER_WEEK" localSheetId="11">#REF!</definedName>
    <definedName name="CAPACITY_PREP_FRAMES_PER_WEEK" localSheetId="12">#REF!</definedName>
    <definedName name="CAPACITY_PREP_FRAMES_PER_WEEK" localSheetId="13">#REF!</definedName>
    <definedName name="CAPACITY_PREP_FRAMES_PER_WEEK" localSheetId="14">#REF!</definedName>
    <definedName name="CAPACITY_PREP_FRAMES_PER_WEEK" localSheetId="15">#REF!</definedName>
    <definedName name="CAPACITY_PREP_FRAMES_PER_WEEK" localSheetId="0">#REF!</definedName>
    <definedName name="CAPACITY_PREP_FRAMES_PER_WEEK" localSheetId="21">#REF!</definedName>
    <definedName name="CAPACITY_PREP_FRAMES_PER_WEEK">#REF!</definedName>
    <definedName name="cf" localSheetId="17">#REF!</definedName>
    <definedName name="cf" localSheetId="18">#REF!</definedName>
    <definedName name="cf" localSheetId="22">#REF!</definedName>
    <definedName name="cf" localSheetId="4">#REF!</definedName>
    <definedName name="cf" localSheetId="5">#REF!</definedName>
    <definedName name="cf" localSheetId="6">#REF!</definedName>
    <definedName name="cf" localSheetId="7">#REF!</definedName>
    <definedName name="cf" localSheetId="8">#REF!</definedName>
    <definedName name="cf" localSheetId="9">#REF!</definedName>
    <definedName name="cf" localSheetId="10">#REF!</definedName>
    <definedName name="cf" localSheetId="11">#REF!</definedName>
    <definedName name="cf" localSheetId="12">#REF!</definedName>
    <definedName name="cf" localSheetId="13">#REF!</definedName>
    <definedName name="cf" localSheetId="14">#REF!</definedName>
    <definedName name="cf" localSheetId="15">#REF!</definedName>
    <definedName name="cf" localSheetId="0">#REF!</definedName>
    <definedName name="cf">#REF!</definedName>
    <definedName name="CoName">'[3]FormList&amp;FilerInfo'!$C$3</definedName>
    <definedName name="Cwvu.CapersView." localSheetId="4" hidden="1">[1]MASTER!#REF!</definedName>
    <definedName name="Cwvu.CapersView." localSheetId="5" hidden="1">[1]MASTER!#REF!</definedName>
    <definedName name="Cwvu.CapersView." localSheetId="6" hidden="1">[1]MASTER!#REF!</definedName>
    <definedName name="Cwvu.CapersView." localSheetId="7" hidden="1">[1]MASTER!#REF!</definedName>
    <definedName name="Cwvu.CapersView." localSheetId="8" hidden="1">[1]MASTER!#REF!</definedName>
    <definedName name="Cwvu.CapersView." localSheetId="9" hidden="1">[1]MASTER!#REF!</definedName>
    <definedName name="Cwvu.CapersView." localSheetId="10" hidden="1">[1]MASTER!#REF!</definedName>
    <definedName name="Cwvu.CapersView." localSheetId="11" hidden="1">[1]MASTER!#REF!</definedName>
    <definedName name="Cwvu.CapersView." localSheetId="12" hidden="1">[1]MASTER!#REF!</definedName>
    <definedName name="Cwvu.CapersView." localSheetId="13" hidden="1">[1]MASTER!#REF!</definedName>
    <definedName name="Cwvu.CapersView." localSheetId="14" hidden="1">[1]MASTER!#REF!</definedName>
    <definedName name="Cwvu.CapersView." localSheetId="15" hidden="1">[1]MASTER!#REF!</definedName>
    <definedName name="Cwvu.CapersView." hidden="1">[1]MASTER!#REF!</definedName>
    <definedName name="Cwvu.Japan_Capers_Ed_Pub." localSheetId="4" hidden="1">[1]MASTER!#REF!</definedName>
    <definedName name="Cwvu.Japan_Capers_Ed_Pub." localSheetId="5" hidden="1">[1]MASTER!#REF!</definedName>
    <definedName name="Cwvu.Japan_Capers_Ed_Pub." localSheetId="6" hidden="1">[1]MASTER!#REF!</definedName>
    <definedName name="Cwvu.Japan_Capers_Ed_Pub." localSheetId="7" hidden="1">[1]MASTER!#REF!</definedName>
    <definedName name="Cwvu.Japan_Capers_Ed_Pub." localSheetId="8" hidden="1">[1]MASTER!#REF!</definedName>
    <definedName name="Cwvu.Japan_Capers_Ed_Pub." localSheetId="9" hidden="1">[1]MASTER!#REF!</definedName>
    <definedName name="Cwvu.Japan_Capers_Ed_Pub." localSheetId="10" hidden="1">[1]MASTER!#REF!</definedName>
    <definedName name="Cwvu.Japan_Capers_Ed_Pub." localSheetId="11" hidden="1">[1]MASTER!#REF!</definedName>
    <definedName name="Cwvu.Japan_Capers_Ed_Pub." localSheetId="12" hidden="1">[1]MASTER!#REF!</definedName>
    <definedName name="Cwvu.Japan_Capers_Ed_Pub." localSheetId="13" hidden="1">[1]MASTER!#REF!</definedName>
    <definedName name="Cwvu.Japan_Capers_Ed_Pub." localSheetId="14" hidden="1">[1]MASTER!#REF!</definedName>
    <definedName name="Cwvu.Japan_Capers_Ed_Pub." localSheetId="15" hidden="1">[1]MASTER!#REF!</definedName>
    <definedName name="Cwvu.Japan_Capers_Ed_Pub." hidden="1">[1]MASTER!#REF!</definedName>
    <definedName name="Cwvu.KJP_CC." localSheetId="4" hidden="1">[1]MASTER!#REF!,[1]MASTER!#REF!,[1]MASTER!#REF!,[1]MASTER!#REF!,[1]MASTER!#REF!,[1]MASTER!#REF!,[1]MASTER!#REF!,[1]MASTER!#REF!,[1]MASTER!#REF!,[1]MASTER!#REF!,[1]MASTER!#REF!,[1]MASTER!#REF!,[1]MASTER!#REF!,[1]MASTER!#REF!,[1]MASTER!#REF!,[1]MASTER!#REF!,[1]MASTER!#REF!,[1]MASTER!#REF!,[1]MASTER!#REF!,[1]MASTER!#REF!</definedName>
    <definedName name="Cwvu.KJP_CC." localSheetId="5" hidden="1">[1]MASTER!#REF!,[1]MASTER!#REF!,[1]MASTER!#REF!,[1]MASTER!#REF!,[1]MASTER!#REF!,[1]MASTER!#REF!,[1]MASTER!#REF!,[1]MASTER!#REF!,[1]MASTER!#REF!,[1]MASTER!#REF!,[1]MASTER!#REF!,[1]MASTER!#REF!,[1]MASTER!#REF!,[1]MASTER!#REF!,[1]MASTER!#REF!,[1]MASTER!#REF!,[1]MASTER!#REF!,[1]MASTER!#REF!,[1]MASTER!#REF!,[1]MASTER!#REF!</definedName>
    <definedName name="Cwvu.KJP_CC." localSheetId="6" hidden="1">[1]MASTER!#REF!,[1]MASTER!#REF!,[1]MASTER!#REF!,[1]MASTER!#REF!,[1]MASTER!#REF!,[1]MASTER!#REF!,[1]MASTER!#REF!,[1]MASTER!#REF!,[1]MASTER!#REF!,[1]MASTER!#REF!,[1]MASTER!#REF!,[1]MASTER!#REF!,[1]MASTER!#REF!,[1]MASTER!#REF!,[1]MASTER!#REF!,[1]MASTER!#REF!,[1]MASTER!#REF!,[1]MASTER!#REF!,[1]MASTER!#REF!,[1]MASTER!#REF!</definedName>
    <definedName name="Cwvu.KJP_CC." localSheetId="7" hidden="1">[1]MASTER!#REF!,[1]MASTER!#REF!,[1]MASTER!#REF!,[1]MASTER!#REF!,[1]MASTER!#REF!,[1]MASTER!#REF!,[1]MASTER!#REF!,[1]MASTER!#REF!,[1]MASTER!#REF!,[1]MASTER!#REF!,[1]MASTER!#REF!,[1]MASTER!#REF!,[1]MASTER!#REF!,[1]MASTER!#REF!,[1]MASTER!#REF!,[1]MASTER!#REF!,[1]MASTER!#REF!,[1]MASTER!#REF!,[1]MASTER!#REF!,[1]MASTER!#REF!</definedName>
    <definedName name="Cwvu.KJP_CC." localSheetId="8" hidden="1">[1]MASTER!#REF!,[1]MASTER!#REF!,[1]MASTER!#REF!,[1]MASTER!#REF!,[1]MASTER!#REF!,[1]MASTER!#REF!,[1]MASTER!#REF!,[1]MASTER!#REF!,[1]MASTER!#REF!,[1]MASTER!#REF!,[1]MASTER!#REF!,[1]MASTER!#REF!,[1]MASTER!#REF!,[1]MASTER!#REF!,[1]MASTER!#REF!,[1]MASTER!#REF!,[1]MASTER!#REF!,[1]MASTER!#REF!,[1]MASTER!#REF!,[1]MASTER!#REF!</definedName>
    <definedName name="Cwvu.KJP_CC." localSheetId="9" hidden="1">[1]MASTER!#REF!,[1]MASTER!#REF!,[1]MASTER!#REF!,[1]MASTER!#REF!,[1]MASTER!#REF!,[1]MASTER!#REF!,[1]MASTER!#REF!,[1]MASTER!#REF!,[1]MASTER!#REF!,[1]MASTER!#REF!,[1]MASTER!#REF!,[1]MASTER!#REF!,[1]MASTER!#REF!,[1]MASTER!#REF!,[1]MASTER!#REF!,[1]MASTER!#REF!,[1]MASTER!#REF!,[1]MASTER!#REF!,[1]MASTER!#REF!,[1]MASTER!#REF!</definedName>
    <definedName name="Cwvu.KJP_CC." localSheetId="10" hidden="1">[1]MASTER!#REF!,[1]MASTER!#REF!,[1]MASTER!#REF!,[1]MASTER!#REF!,[1]MASTER!#REF!,[1]MASTER!#REF!,[1]MASTER!#REF!,[1]MASTER!#REF!,[1]MASTER!#REF!,[1]MASTER!#REF!,[1]MASTER!#REF!,[1]MASTER!#REF!,[1]MASTER!#REF!,[1]MASTER!#REF!,[1]MASTER!#REF!,[1]MASTER!#REF!,[1]MASTER!#REF!,[1]MASTER!#REF!,[1]MASTER!#REF!,[1]MASTER!#REF!</definedName>
    <definedName name="Cwvu.KJP_CC." localSheetId="11" hidden="1">[1]MASTER!#REF!,[1]MASTER!#REF!,[1]MASTER!#REF!,[1]MASTER!#REF!,[1]MASTER!#REF!,[1]MASTER!#REF!,[1]MASTER!#REF!,[1]MASTER!#REF!,[1]MASTER!#REF!,[1]MASTER!#REF!,[1]MASTER!#REF!,[1]MASTER!#REF!,[1]MASTER!#REF!,[1]MASTER!#REF!,[1]MASTER!#REF!,[1]MASTER!#REF!,[1]MASTER!#REF!,[1]MASTER!#REF!,[1]MASTER!#REF!,[1]MASTER!#REF!</definedName>
    <definedName name="Cwvu.KJP_CC." localSheetId="12" hidden="1">[1]MASTER!#REF!,[1]MASTER!#REF!,[1]MASTER!#REF!,[1]MASTER!#REF!,[1]MASTER!#REF!,[1]MASTER!#REF!,[1]MASTER!#REF!,[1]MASTER!#REF!,[1]MASTER!#REF!,[1]MASTER!#REF!,[1]MASTER!#REF!,[1]MASTER!#REF!,[1]MASTER!#REF!,[1]MASTER!#REF!,[1]MASTER!#REF!,[1]MASTER!#REF!,[1]MASTER!#REF!,[1]MASTER!#REF!,[1]MASTER!#REF!,[1]MASTER!#REF!</definedName>
    <definedName name="Cwvu.KJP_CC." localSheetId="13" hidden="1">[1]MASTER!#REF!,[1]MASTER!#REF!,[1]MASTER!#REF!,[1]MASTER!#REF!,[1]MASTER!#REF!,[1]MASTER!#REF!,[1]MASTER!#REF!,[1]MASTER!#REF!,[1]MASTER!#REF!,[1]MASTER!#REF!,[1]MASTER!#REF!,[1]MASTER!#REF!,[1]MASTER!#REF!,[1]MASTER!#REF!,[1]MASTER!#REF!,[1]MASTER!#REF!,[1]MASTER!#REF!,[1]MASTER!#REF!,[1]MASTER!#REF!,[1]MASTER!#REF!</definedName>
    <definedName name="Cwvu.KJP_CC." localSheetId="14" hidden="1">[1]MASTER!#REF!,[1]MASTER!#REF!,[1]MASTER!#REF!,[1]MASTER!#REF!,[1]MASTER!#REF!,[1]MASTER!#REF!,[1]MASTER!#REF!,[1]MASTER!#REF!,[1]MASTER!#REF!,[1]MASTER!#REF!,[1]MASTER!#REF!,[1]MASTER!#REF!,[1]MASTER!#REF!,[1]MASTER!#REF!,[1]MASTER!#REF!,[1]MASTER!#REF!,[1]MASTER!#REF!,[1]MASTER!#REF!,[1]MASTER!#REF!,[1]MASTER!#REF!</definedName>
    <definedName name="Cwvu.KJP_CC." localSheetId="15" hidden="1">[1]MASTER!#REF!,[1]MASTER!#REF!,[1]MASTER!#REF!,[1]MASTER!#REF!,[1]MASTER!#REF!,[1]MASTER!#REF!,[1]MASTER!#REF!,[1]MASTER!#REF!,[1]MASTER!#REF!,[1]MASTER!#REF!,[1]MASTER!#REF!,[1]MASTER!#REF!,[1]MASTER!#REF!,[1]MASTER!#REF!,[1]MASTER!#REF!,[1]MASTER!#REF!,[1]MASTER!#REF!,[1]MASTER!#REF!,[1]MASTER!#REF!,[1]MASTER!#REF!</definedName>
    <definedName name="Cwvu.KJP_CC." localSheetId="0" hidden="1">[1]MASTER!#REF!,[1]MASTER!#REF!,[1]MASTER!#REF!,[1]MASTER!#REF!,[1]MASTER!#REF!,[1]MASTER!#REF!,[1]MASTER!#REF!,[1]MASTER!#REF!,[1]MASTER!#REF!,[1]MASTER!#REF!,[1]MASTER!#REF!,[1]MASTER!#REF!,[1]MASTER!#REF!,[1]MASTER!#REF!,[1]MASTER!#REF!,[1]MASTER!#REF!,[1]MASTER!#REF!,[1]MASTER!#REF!,[1]MASTER!#REF!,[1]MASTER!#REF!</definedName>
    <definedName name="Cwvu.KJP_CC." localSheetId="21" hidden="1">[1]MASTER!#REF!,[1]MASTER!#REF!,[1]MASTER!#REF!,[1]MASTER!#REF!,[1]MASTER!#REF!,[1]MASTER!#REF!,[1]MASTER!#REF!,[1]MASTER!#REF!,[1]MASTER!#REF!,[1]MASTER!#REF!,[1]MASTER!#REF!,[1]MASTER!#REF!,[1]MASTER!#REF!,[1]MASTER!#REF!,[1]MASTER!#REF!,[1]MASTER!#REF!,[1]MASTER!#REF!,[1]MASTER!#REF!,[1]MASTER!#REF!,[1]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0">#REF!</definedName>
    <definedName name="D" localSheetId="21" hidden="1">{#N/A,#N/A,FALSE,"DI 2 YEAR MASTER SCHEDULE"}</definedName>
    <definedName name="d">#REF!</definedName>
    <definedName name="Dalmatians_Game" localSheetId="4">#REF!</definedName>
    <definedName name="Dalmatians_Game" localSheetId="5">#REF!</definedName>
    <definedName name="Dalmatians_Game" localSheetId="6">#REF!</definedName>
    <definedName name="Dalmatians_Game" localSheetId="7">#REF!</definedName>
    <definedName name="Dalmatians_Game" localSheetId="8">#REF!</definedName>
    <definedName name="Dalmatians_Game" localSheetId="9">#REF!</definedName>
    <definedName name="Dalmatians_Game" localSheetId="10">#REF!</definedName>
    <definedName name="Dalmatians_Game" localSheetId="11">#REF!</definedName>
    <definedName name="Dalmatians_Game" localSheetId="12">#REF!</definedName>
    <definedName name="Dalmatians_Game" localSheetId="13">#REF!</definedName>
    <definedName name="Dalmatians_Game" localSheetId="14">#REF!</definedName>
    <definedName name="Dalmatians_Game" localSheetId="15">#REF!</definedName>
    <definedName name="Dalmatians_Game" localSheetId="0">#REF!</definedName>
    <definedName name="Dalmatians_Game" localSheetId="21">#REF!</definedName>
    <definedName name="Dalmatians_Game">#REF!</definedName>
    <definedName name="DATE_RANGE" localSheetId="4">#REF!</definedName>
    <definedName name="DATE_RANGE" localSheetId="5">#REF!</definedName>
    <definedName name="DATE_RANGE" localSheetId="6">#REF!</definedName>
    <definedName name="DATE_RANGE" localSheetId="7">#REF!</definedName>
    <definedName name="DATE_RANGE" localSheetId="8">#REF!</definedName>
    <definedName name="DATE_RANGE" localSheetId="9">#REF!</definedName>
    <definedName name="DATE_RANGE" localSheetId="10">#REF!</definedName>
    <definedName name="DATE_RANGE" localSheetId="11">#REF!</definedName>
    <definedName name="DATE_RANGE" localSheetId="12">#REF!</definedName>
    <definedName name="DATE_RANGE" localSheetId="13">#REF!</definedName>
    <definedName name="DATE_RANGE" localSheetId="14">#REF!</definedName>
    <definedName name="DATE_RANGE" localSheetId="15">#REF!</definedName>
    <definedName name="DATE_RANGE" localSheetId="0">#REF!</definedName>
    <definedName name="DATE_RANGE" localSheetId="21">#REF!</definedName>
    <definedName name="DATE_RANGE">#REF!</definedName>
    <definedName name="DATELINE_COST">[4]COST!$B$3:$B$1285</definedName>
    <definedName name="E" localSheetId="0" hidden="1">{#N/A,#N/A,FALSE,"DI 2 YEAR MASTER SCHEDULE"}</definedName>
    <definedName name="E" localSheetId="21" hidden="1">{#N/A,#N/A,FALSE,"DI 2 YEAR MASTER SCHEDULE"}</definedName>
    <definedName name="E" hidden="1">{#N/A,#N/A,FALSE,"DI 2 YEAR MASTER SCHEDULE"}</definedName>
    <definedName name="ENT_OR_EDU_GROUP_INPUT" localSheetId="4">#REF!</definedName>
    <definedName name="ENT_OR_EDU_GROUP_INPUT" localSheetId="5">#REF!</definedName>
    <definedName name="ENT_OR_EDU_GROUP_INPUT" localSheetId="6">#REF!</definedName>
    <definedName name="ENT_OR_EDU_GROUP_INPUT" localSheetId="7">#REF!</definedName>
    <definedName name="ENT_OR_EDU_GROUP_INPUT" localSheetId="8">#REF!</definedName>
    <definedName name="ENT_OR_EDU_GROUP_INPUT" localSheetId="9">#REF!</definedName>
    <definedName name="ENT_OR_EDU_GROUP_INPUT" localSheetId="10">#REF!</definedName>
    <definedName name="ENT_OR_EDU_GROUP_INPUT" localSheetId="11">#REF!</definedName>
    <definedName name="ENT_OR_EDU_GROUP_INPUT" localSheetId="12">#REF!</definedName>
    <definedName name="ENT_OR_EDU_GROUP_INPUT" localSheetId="13">#REF!</definedName>
    <definedName name="ENT_OR_EDU_GROUP_INPUT" localSheetId="14">#REF!</definedName>
    <definedName name="ENT_OR_EDU_GROUP_INPUT" localSheetId="15">#REF!</definedName>
    <definedName name="ENT_OR_EDU_GROUP_INPUT" localSheetId="0">#REF!</definedName>
    <definedName name="ENT_OR_EDU_GROUP_INPUT" localSheetId="21">#REF!</definedName>
    <definedName name="ENT_OR_EDU_GROUP_INPUT">#REF!</definedName>
    <definedName name="F" localSheetId="0" hidden="1">{"Japan_Capers_Ed_Pub",#N/A,FALSE,"DI 2 YEAR MASTER SCHEDULE"}</definedName>
    <definedName name="F" localSheetId="21" hidden="1">{"Japan_Capers_Ed_Pub",#N/A,FALSE,"DI 2 YEAR MASTER SCHEDULE"}</definedName>
    <definedName name="F" hidden="1">{"Japan_Capers_Ed_Pub",#N/A,FALSE,"DI 2 YEAR MASTER SCHEDULE"}</definedName>
    <definedName name="FLOW0" localSheetId="4">#REF!</definedName>
    <definedName name="FLOW0" localSheetId="5">#REF!</definedName>
    <definedName name="FLOW0" localSheetId="6">#REF!</definedName>
    <definedName name="FLOW0" localSheetId="7">#REF!</definedName>
    <definedName name="FLOW0" localSheetId="8">#REF!</definedName>
    <definedName name="FLOW0" localSheetId="9">#REF!</definedName>
    <definedName name="FLOW0" localSheetId="10">#REF!</definedName>
    <definedName name="FLOW0" localSheetId="11">#REF!</definedName>
    <definedName name="FLOW0" localSheetId="12">#REF!</definedName>
    <definedName name="FLOW0" localSheetId="13">#REF!</definedName>
    <definedName name="FLOW0" localSheetId="14">#REF!</definedName>
    <definedName name="FLOW0" localSheetId="15">#REF!</definedName>
    <definedName name="FLOW0" localSheetId="0">#REF!</definedName>
    <definedName name="FLOW0" localSheetId="21">#REF!</definedName>
    <definedName name="FLOW0">#REF!</definedName>
    <definedName name="G" localSheetId="0" hidden="1">{#N/A,#N/A,FALSE,"DI 2 YEAR MASTER SCHEDULE"}</definedName>
    <definedName name="G" localSheetId="21" hidden="1">{#N/A,#N/A,FALSE,"DI 2 YEAR MASTER SCHEDULE"}</definedName>
    <definedName name="G" hidden="1">{#N/A,#N/A,FALSE,"DI 2 YEAR MASTER SCHEDULE"}</definedName>
    <definedName name="GANT_DATE_RANGE" localSheetId="4">'[5]RESOURCE MODEL'!#REF!</definedName>
    <definedName name="GANT_DATE_RANGE" localSheetId="5">'[5]RESOURCE MODEL'!#REF!</definedName>
    <definedName name="GANT_DATE_RANGE" localSheetId="6">'[5]RESOURCE MODEL'!#REF!</definedName>
    <definedName name="GANT_DATE_RANGE" localSheetId="7">'[5]RESOURCE MODEL'!#REF!</definedName>
    <definedName name="GANT_DATE_RANGE" localSheetId="8">'[5]RESOURCE MODEL'!#REF!</definedName>
    <definedName name="GANT_DATE_RANGE" localSheetId="9">'[5]RESOURCE MODEL'!#REF!</definedName>
    <definedName name="GANT_DATE_RANGE" localSheetId="10">'[5]RESOURCE MODEL'!#REF!</definedName>
    <definedName name="GANT_DATE_RANGE" localSheetId="11">'[5]RESOURCE MODEL'!#REF!</definedName>
    <definedName name="GANT_DATE_RANGE" localSheetId="12">'[5]RESOURCE MODEL'!#REF!</definedName>
    <definedName name="GANT_DATE_RANGE" localSheetId="13">'[5]RESOURCE MODEL'!#REF!</definedName>
    <definedName name="GANT_DATE_RANGE" localSheetId="14">'[5]RESOURCE MODEL'!#REF!</definedName>
    <definedName name="GANT_DATE_RANGE" localSheetId="15">'[5]RESOURCE MODEL'!#REF!</definedName>
    <definedName name="GANT_DATE_RANGE">'[5]RESOURCE MODEL'!#REF!</definedName>
    <definedName name="GANT_PREP" localSheetId="4">'[5]RESOURCE MODEL'!#REF!,'[5]RESOURCE MODEL'!#REF!,'[5]RESOURCE MODEL'!#REF!</definedName>
    <definedName name="GANT_PREP" localSheetId="5">'[5]RESOURCE MODEL'!#REF!,'[5]RESOURCE MODEL'!#REF!,'[5]RESOURCE MODEL'!#REF!</definedName>
    <definedName name="GANT_PREP" localSheetId="6">'[5]RESOURCE MODEL'!#REF!,'[5]RESOURCE MODEL'!#REF!,'[5]RESOURCE MODEL'!#REF!</definedName>
    <definedName name="GANT_PREP" localSheetId="7">'[5]RESOURCE MODEL'!#REF!,'[5]RESOURCE MODEL'!#REF!,'[5]RESOURCE MODEL'!#REF!</definedName>
    <definedName name="GANT_PREP" localSheetId="8">'[5]RESOURCE MODEL'!#REF!,'[5]RESOURCE MODEL'!#REF!,'[5]RESOURCE MODEL'!#REF!</definedName>
    <definedName name="GANT_PREP" localSheetId="9">'[5]RESOURCE MODEL'!#REF!,'[5]RESOURCE MODEL'!#REF!,'[5]RESOURCE MODEL'!#REF!</definedName>
    <definedName name="GANT_PREP" localSheetId="10">'[5]RESOURCE MODEL'!#REF!,'[5]RESOURCE MODEL'!#REF!,'[5]RESOURCE MODEL'!#REF!</definedName>
    <definedName name="GANT_PREP" localSheetId="11">'[5]RESOURCE MODEL'!#REF!,'[5]RESOURCE MODEL'!#REF!,'[5]RESOURCE MODEL'!#REF!</definedName>
    <definedName name="GANT_PREP" localSheetId="12">'[5]RESOURCE MODEL'!#REF!,'[5]RESOURCE MODEL'!#REF!,'[5]RESOURCE MODEL'!#REF!</definedName>
    <definedName name="GANT_PREP" localSheetId="13">'[5]RESOURCE MODEL'!#REF!,'[5]RESOURCE MODEL'!#REF!,'[5]RESOURCE MODEL'!#REF!</definedName>
    <definedName name="GANT_PREP" localSheetId="14">'[5]RESOURCE MODEL'!#REF!,'[5]RESOURCE MODEL'!#REF!,'[5]RESOURCE MODEL'!#REF!</definedName>
    <definedName name="GANT_PREP" localSheetId="15">'[5]RESOURCE MODEL'!#REF!,'[5]RESOURCE MODEL'!#REF!,'[5]RESOURCE MODEL'!#REF!</definedName>
    <definedName name="GANT_PREP" localSheetId="0">'[5]RESOURCE MODEL'!#REF!,'[5]RESOURCE MODEL'!#REF!,'[5]RESOURCE MODEL'!#REF!</definedName>
    <definedName name="GANT_PREP" localSheetId="21">'[5]RESOURCE MODEL'!#REF!,'[5]RESOURCE MODEL'!#REF!,'[5]RESOURCE MODEL'!#REF!</definedName>
    <definedName name="GANT_PREP">'[5]RESOURCE MODEL'!#REF!,'[5]RESOURCE MODEL'!#REF!,'[5]RESOURCE MODEL'!#REF!</definedName>
    <definedName name="GANT_TOTALS_RANGE" localSheetId="4">'[5]RESOURCE MODEL'!#REF!</definedName>
    <definedName name="GANT_TOTALS_RANGE" localSheetId="5">'[5]RESOURCE MODEL'!#REF!</definedName>
    <definedName name="GANT_TOTALS_RANGE" localSheetId="6">'[5]RESOURCE MODEL'!#REF!</definedName>
    <definedName name="GANT_TOTALS_RANGE" localSheetId="7">'[5]RESOURCE MODEL'!#REF!</definedName>
    <definedName name="GANT_TOTALS_RANGE" localSheetId="8">'[5]RESOURCE MODEL'!#REF!</definedName>
    <definedName name="GANT_TOTALS_RANGE" localSheetId="9">'[5]RESOURCE MODEL'!#REF!</definedName>
    <definedName name="GANT_TOTALS_RANGE" localSheetId="10">'[5]RESOURCE MODEL'!#REF!</definedName>
    <definedName name="GANT_TOTALS_RANGE" localSheetId="11">'[5]RESOURCE MODEL'!#REF!</definedName>
    <definedName name="GANT_TOTALS_RANGE" localSheetId="12">'[5]RESOURCE MODEL'!#REF!</definedName>
    <definedName name="GANT_TOTALS_RANGE" localSheetId="13">'[5]RESOURCE MODEL'!#REF!</definedName>
    <definedName name="GANT_TOTALS_RANGE" localSheetId="14">'[5]RESOURCE MODEL'!#REF!</definedName>
    <definedName name="GANT_TOTALS_RANGE" localSheetId="15">'[5]RESOURCE MODEL'!#REF!</definedName>
    <definedName name="GANT_TOTALS_RANGE">'[5]RESOURCE MODEL'!#REF!</definedName>
    <definedName name="H" localSheetId="0" hidden="1">{#N/A,#N/A,FALSE,"PRJCTED MNTHLY QTY's"}</definedName>
    <definedName name="H" localSheetId="21" hidden="1">{#N/A,#N/A,FALSE,"PRJCTED MNTHLY QTY's"}</definedName>
    <definedName name="H" hidden="1">{#N/A,#N/A,FALSE,"PRJCTED MNTHLY QTY's"}</definedName>
    <definedName name="HOUSE" localSheetId="4">#REF!</definedName>
    <definedName name="HOUSE" localSheetId="5">#REF!</definedName>
    <definedName name="HOUSE" localSheetId="6">#REF!</definedName>
    <definedName name="HOUSE" localSheetId="7">#REF!</definedName>
    <definedName name="HOUSE" localSheetId="8">#REF!</definedName>
    <definedName name="HOUSE" localSheetId="9">#REF!</definedName>
    <definedName name="HOUSE" localSheetId="10">#REF!</definedName>
    <definedName name="HOUSE" localSheetId="11">#REF!</definedName>
    <definedName name="HOUSE" localSheetId="12">#REF!</definedName>
    <definedName name="HOUSE" localSheetId="13">#REF!</definedName>
    <definedName name="HOUSE" localSheetId="14">#REF!</definedName>
    <definedName name="HOUSE" localSheetId="15">#REF!</definedName>
    <definedName name="HOUSE" localSheetId="0">#REF!</definedName>
    <definedName name="HOUSE" localSheetId="21">#REF!</definedName>
    <definedName name="HOUSE">#REF!</definedName>
    <definedName name="HOUSE_CAPACITY" localSheetId="4">#REF!</definedName>
    <definedName name="HOUSE_CAPACITY" localSheetId="5">#REF!</definedName>
    <definedName name="HOUSE_CAPACITY" localSheetId="6">#REF!</definedName>
    <definedName name="HOUSE_CAPACITY" localSheetId="7">#REF!</definedName>
    <definedName name="HOUSE_CAPACITY" localSheetId="8">#REF!</definedName>
    <definedName name="HOUSE_CAPACITY" localSheetId="9">#REF!</definedName>
    <definedName name="HOUSE_CAPACITY" localSheetId="10">#REF!</definedName>
    <definedName name="HOUSE_CAPACITY" localSheetId="11">#REF!</definedName>
    <definedName name="HOUSE_CAPACITY" localSheetId="12">#REF!</definedName>
    <definedName name="HOUSE_CAPACITY" localSheetId="13">#REF!</definedName>
    <definedName name="HOUSE_CAPACITY" localSheetId="14">#REF!</definedName>
    <definedName name="HOUSE_CAPACITY" localSheetId="15">#REF!</definedName>
    <definedName name="HOUSE_CAPACITY" localSheetId="0">#REF!</definedName>
    <definedName name="HOUSE_CAPACITY" localSheetId="21">#REF!</definedName>
    <definedName name="HOUSE_CAPACITY">#REF!</definedName>
    <definedName name="HTML_CodePage" hidden="1">1252</definedName>
    <definedName name="HTML_Control" localSheetId="0" hidden="1">{"'PRODUCTIONCOST SHEET'!$B$3:$G$48"}</definedName>
    <definedName name="HTML_Control" localSheetId="21"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localSheetId="0" hidden="1">{#N/A,#N/A,FALSE,"PRJCTED QTRLY $'s"}</definedName>
    <definedName name="I" localSheetId="21" hidden="1">{#N/A,#N/A,FALSE,"PRJCTED QTRLY $'s"}</definedName>
    <definedName name="I" hidden="1">{#N/A,#N/A,FALSE,"PRJCTED QTRLY $'s"}</definedName>
    <definedName name="INK_PAINT_MUST_START" localSheetId="4">#REF!</definedName>
    <definedName name="INK_PAINT_MUST_START" localSheetId="5">#REF!</definedName>
    <definedName name="INK_PAINT_MUST_START" localSheetId="6">#REF!</definedName>
    <definedName name="INK_PAINT_MUST_START" localSheetId="7">#REF!</definedName>
    <definedName name="INK_PAINT_MUST_START" localSheetId="8">#REF!</definedName>
    <definedName name="INK_PAINT_MUST_START" localSheetId="9">#REF!</definedName>
    <definedName name="INK_PAINT_MUST_START" localSheetId="10">#REF!</definedName>
    <definedName name="INK_PAINT_MUST_START" localSheetId="11">#REF!</definedName>
    <definedName name="INK_PAINT_MUST_START" localSheetId="12">#REF!</definedName>
    <definedName name="INK_PAINT_MUST_START" localSheetId="13">#REF!</definedName>
    <definedName name="INK_PAINT_MUST_START" localSheetId="14">#REF!</definedName>
    <definedName name="INK_PAINT_MUST_START" localSheetId="15">#REF!</definedName>
    <definedName name="INK_PAINT_MUST_START" localSheetId="0">#REF!</definedName>
    <definedName name="INK_PAINT_MUST_START" localSheetId="21">#REF!</definedName>
    <definedName name="INK_PAINT_MUST_START">#REF!</definedName>
    <definedName name="ISSUED_RANGE" localSheetId="4">#REF!</definedName>
    <definedName name="ISSUED_RANGE" localSheetId="5">#REF!</definedName>
    <definedName name="ISSUED_RANGE" localSheetId="6">#REF!</definedName>
    <definedName name="ISSUED_RANGE" localSheetId="7">#REF!</definedName>
    <definedName name="ISSUED_RANGE" localSheetId="8">#REF!</definedName>
    <definedName name="ISSUED_RANGE" localSheetId="9">#REF!</definedName>
    <definedName name="ISSUED_RANGE" localSheetId="10">#REF!</definedName>
    <definedName name="ISSUED_RANGE" localSheetId="11">#REF!</definedName>
    <definedName name="ISSUED_RANGE" localSheetId="12">#REF!</definedName>
    <definedName name="ISSUED_RANGE" localSheetId="13">#REF!</definedName>
    <definedName name="ISSUED_RANGE" localSheetId="14">#REF!</definedName>
    <definedName name="ISSUED_RANGE" localSheetId="15">#REF!</definedName>
    <definedName name="ISSUED_RANGE" localSheetId="0">#REF!</definedName>
    <definedName name="ISSUED_RANGE" localSheetId="21">#REF!</definedName>
    <definedName name="ISSUED_RANGE">#REF!</definedName>
    <definedName name="J" localSheetId="0" hidden="1">{#N/A,#N/A,FALSE,"PRJCTED QTRLY QTY's"}</definedName>
    <definedName name="J" localSheetId="21" hidden="1">{#N/A,#N/A,FALSE,"PRJCTED QTRLY QTY's"}</definedName>
    <definedName name="J" hidden="1">{#N/A,#N/A,FALSE,"PRJCTED QTRLY QTY's"}</definedName>
    <definedName name="K"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2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2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OWER_GANT" localSheetId="4">'[5]RESOURCE MODEL'!#REF!</definedName>
    <definedName name="LOWER_GANT" localSheetId="5">'[5]RESOURCE MODEL'!#REF!</definedName>
    <definedName name="LOWER_GANT" localSheetId="6">'[5]RESOURCE MODEL'!#REF!</definedName>
    <definedName name="LOWER_GANT" localSheetId="7">'[5]RESOURCE MODEL'!#REF!</definedName>
    <definedName name="LOWER_GANT" localSheetId="8">'[5]RESOURCE MODEL'!#REF!</definedName>
    <definedName name="LOWER_GANT" localSheetId="9">'[5]RESOURCE MODEL'!#REF!</definedName>
    <definedName name="LOWER_GANT" localSheetId="10">'[5]RESOURCE MODEL'!#REF!</definedName>
    <definedName name="LOWER_GANT" localSheetId="11">'[5]RESOURCE MODEL'!#REF!</definedName>
    <definedName name="LOWER_GANT" localSheetId="12">'[5]RESOURCE MODEL'!#REF!</definedName>
    <definedName name="LOWER_GANT" localSheetId="13">'[5]RESOURCE MODEL'!#REF!</definedName>
    <definedName name="LOWER_GANT" localSheetId="14">'[5]RESOURCE MODEL'!#REF!</definedName>
    <definedName name="LOWER_GANT" localSheetId="15">'[5]RESOURCE MODEL'!#REF!</definedName>
    <definedName name="LOWER_GANT">'[5]RESOURCE MODEL'!#REF!</definedName>
    <definedName name="LSEENERGYFORTABLES" localSheetId="17">#REF!</definedName>
    <definedName name="LSEENERGYFORTABLES" localSheetId="18">#REF!</definedName>
    <definedName name="LSEENERGYFORTABLES" localSheetId="22">#REF!</definedName>
    <definedName name="LSEENERGYFORTABLES" localSheetId="4">#REF!</definedName>
    <definedName name="LSEENERGYFORTABLES" localSheetId="5">#REF!</definedName>
    <definedName name="LSEENERGYFORTABLES" localSheetId="6">#REF!</definedName>
    <definedName name="LSEENERGYFORTABLES" localSheetId="7">#REF!</definedName>
    <definedName name="LSEENERGYFORTABLES" localSheetId="8">#REF!</definedName>
    <definedName name="LSEENERGYFORTABLES" localSheetId="9">#REF!</definedName>
    <definedName name="LSEENERGYFORTABLES" localSheetId="10">#REF!</definedName>
    <definedName name="LSEENERGYFORTABLES" localSheetId="11">#REF!</definedName>
    <definedName name="LSEENERGYFORTABLES" localSheetId="12">#REF!</definedName>
    <definedName name="LSEENERGYFORTABLES" localSheetId="13">#REF!</definedName>
    <definedName name="LSEENERGYFORTABLES" localSheetId="14">#REF!</definedName>
    <definedName name="LSEENERGYFORTABLES" localSheetId="15">#REF!</definedName>
    <definedName name="LSEENERGYFORTABLES" localSheetId="0">#REF!</definedName>
    <definedName name="LSEENERGYFORTABLES">#REF!</definedName>
    <definedName name="M"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2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ONTH_RANGE" localSheetId="4">#REF!</definedName>
    <definedName name="MONTH_RANGE" localSheetId="5">#REF!</definedName>
    <definedName name="MONTH_RANGE" localSheetId="6">#REF!</definedName>
    <definedName name="MONTH_RANGE" localSheetId="7">#REF!</definedName>
    <definedName name="MONTH_RANGE" localSheetId="8">#REF!</definedName>
    <definedName name="MONTH_RANGE" localSheetId="9">#REF!</definedName>
    <definedName name="MONTH_RANGE" localSheetId="10">#REF!</definedName>
    <definedName name="MONTH_RANGE" localSheetId="11">#REF!</definedName>
    <definedName name="MONTH_RANGE" localSheetId="12">#REF!</definedName>
    <definedName name="MONTH_RANGE" localSheetId="13">#REF!</definedName>
    <definedName name="MONTH_RANGE" localSheetId="14">#REF!</definedName>
    <definedName name="MONTH_RANGE" localSheetId="15">#REF!</definedName>
    <definedName name="MONTH_RANGE" localSheetId="0">#REF!</definedName>
    <definedName name="MONTH_RANGE" localSheetId="21">#REF!</definedName>
    <definedName name="MONTH_RANGE">#REF!</definedName>
    <definedName name="new" localSheetId="0" hidden="1">{#N/A,#N/A,TRUE,"Section6";#N/A,#N/A,TRUE,"OHcycles";#N/A,#N/A,TRUE,"OHtiming";#N/A,#N/A,TRUE,"OHcosts";#N/A,#N/A,TRUE,"GTdegradation";#N/A,#N/A,TRUE,"GTperformance";#N/A,#N/A,TRUE,"GraphEquip"}</definedName>
    <definedName name="new" localSheetId="2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pf" localSheetId="22">#REF!</definedName>
    <definedName name="pf" localSheetId="4">#REF!</definedName>
    <definedName name="pf" localSheetId="5">#REF!</definedName>
    <definedName name="pf" localSheetId="6">#REF!</definedName>
    <definedName name="pf" localSheetId="7">#REF!</definedName>
    <definedName name="pf" localSheetId="8">#REF!</definedName>
    <definedName name="pf" localSheetId="9">#REF!</definedName>
    <definedName name="pf" localSheetId="10">#REF!</definedName>
    <definedName name="pf" localSheetId="11">#REF!</definedName>
    <definedName name="pf" localSheetId="12">#REF!</definedName>
    <definedName name="pf" localSheetId="13">#REF!</definedName>
    <definedName name="pf" localSheetId="14">#REF!</definedName>
    <definedName name="pf" localSheetId="15">#REF!</definedName>
    <definedName name="pf" localSheetId="0">#REF!</definedName>
    <definedName name="pf">#REF!</definedName>
    <definedName name="PLATFORM_RANGE_INPUT" localSheetId="4">#REF!</definedName>
    <definedName name="PLATFORM_RANGE_INPUT" localSheetId="5">#REF!</definedName>
    <definedName name="PLATFORM_RANGE_INPUT" localSheetId="6">#REF!</definedName>
    <definedName name="PLATFORM_RANGE_INPUT" localSheetId="7">#REF!</definedName>
    <definedName name="PLATFORM_RANGE_INPUT" localSheetId="8">#REF!</definedName>
    <definedName name="PLATFORM_RANGE_INPUT" localSheetId="9">#REF!</definedName>
    <definedName name="PLATFORM_RANGE_INPUT" localSheetId="10">#REF!</definedName>
    <definedName name="PLATFORM_RANGE_INPUT" localSheetId="11">#REF!</definedName>
    <definedName name="PLATFORM_RANGE_INPUT" localSheetId="12">#REF!</definedName>
    <definedName name="PLATFORM_RANGE_INPUT" localSheetId="13">#REF!</definedName>
    <definedName name="PLATFORM_RANGE_INPUT" localSheetId="14">#REF!</definedName>
    <definedName name="PLATFORM_RANGE_INPUT" localSheetId="15">#REF!</definedName>
    <definedName name="PLATFORM_RANGE_INPUT" localSheetId="0">#REF!</definedName>
    <definedName name="PLATFORM_RANGE_INPUT" localSheetId="21">#REF!</definedName>
    <definedName name="PLATFORM_RANGE_INPUT">#REF!</definedName>
    <definedName name="PREP_MUST_START" localSheetId="4">#REF!</definedName>
    <definedName name="PREP_MUST_START" localSheetId="5">#REF!</definedName>
    <definedName name="PREP_MUST_START" localSheetId="6">#REF!</definedName>
    <definedName name="PREP_MUST_START" localSheetId="7">#REF!</definedName>
    <definedName name="PREP_MUST_START" localSheetId="8">#REF!</definedName>
    <definedName name="PREP_MUST_START" localSheetId="9">#REF!</definedName>
    <definedName name="PREP_MUST_START" localSheetId="10">#REF!</definedName>
    <definedName name="PREP_MUST_START" localSheetId="11">#REF!</definedName>
    <definedName name="PREP_MUST_START" localSheetId="12">#REF!</definedName>
    <definedName name="PREP_MUST_START" localSheetId="13">#REF!</definedName>
    <definedName name="PREP_MUST_START" localSheetId="14">#REF!</definedName>
    <definedName name="PREP_MUST_START" localSheetId="15">#REF!</definedName>
    <definedName name="PREP_MUST_START" localSheetId="0">#REF!</definedName>
    <definedName name="PREP_MUST_START" localSheetId="21">#REF!</definedName>
    <definedName name="PREP_MUST_START">#REF!</definedName>
    <definedName name="print" localSheetId="17">#REF!</definedName>
    <definedName name="print" localSheetId="18">#REF!</definedName>
    <definedName name="print" localSheetId="22">#REF!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 localSheetId="10">#REF!</definedName>
    <definedName name="print" localSheetId="11">#REF!</definedName>
    <definedName name="print" localSheetId="12">#REF!</definedName>
    <definedName name="print" localSheetId="13">#REF!</definedName>
    <definedName name="print" localSheetId="14">#REF!</definedName>
    <definedName name="print" localSheetId="15">#REF!</definedName>
    <definedName name="print" localSheetId="0">#REF!</definedName>
    <definedName name="print">#REF!</definedName>
    <definedName name="_xlnm.Print_Area" localSheetId="22">'2014-2030 Annual Input'!$B$3:$O$57</definedName>
    <definedName name="_xlnm.Print_Area" localSheetId="4">'2015'!$A$2:$F$16</definedName>
    <definedName name="_xlnm.Print_Area" localSheetId="5">'2016'!$A$2:$F$16</definedName>
    <definedName name="_xlnm.Print_Area" localSheetId="6">'2017'!$A$2:$F$16</definedName>
    <definedName name="_xlnm.Print_Area" localSheetId="7">'2018'!$A$2:$F$16</definedName>
    <definedName name="_xlnm.Print_Area" localSheetId="8">'2019'!$A$2:$F$16</definedName>
    <definedName name="_xlnm.Print_Area" localSheetId="9">'2020'!$A$2:$F$16</definedName>
    <definedName name="_xlnm.Print_Area" localSheetId="10">'2021'!$A$2:$F$16</definedName>
    <definedName name="_xlnm.Print_Area" localSheetId="11">'2022'!$A$2:$F$16</definedName>
    <definedName name="_xlnm.Print_Area" localSheetId="12">'2023'!$A$2:$F$16</definedName>
    <definedName name="_xlnm.Print_Area" localSheetId="13">'2024'!$A$2:$F$16</definedName>
    <definedName name="_xlnm.Print_Area" localSheetId="14">'2025'!$A$2:$F$16</definedName>
    <definedName name="_xlnm.Print_Area" localSheetId="15">'2026'!$A$2:$F$16</definedName>
    <definedName name="PRODUCT_COST_SHEET">[4]COST!$C$3:$C$1285</definedName>
    <definedName name="PROJECTED_ANIMATION_START" localSheetId="4">#REF!</definedName>
    <definedName name="PROJECTED_ANIMATION_START" localSheetId="5">#REF!</definedName>
    <definedName name="PROJECTED_ANIMATION_START" localSheetId="6">#REF!</definedName>
    <definedName name="PROJECTED_ANIMATION_START" localSheetId="7">#REF!</definedName>
    <definedName name="PROJECTED_ANIMATION_START" localSheetId="8">#REF!</definedName>
    <definedName name="PROJECTED_ANIMATION_START" localSheetId="9">#REF!</definedName>
    <definedName name="PROJECTED_ANIMATION_START" localSheetId="10">#REF!</definedName>
    <definedName name="PROJECTED_ANIMATION_START" localSheetId="11">#REF!</definedName>
    <definedName name="PROJECTED_ANIMATION_START" localSheetId="12">#REF!</definedName>
    <definedName name="PROJECTED_ANIMATION_START" localSheetId="13">#REF!</definedName>
    <definedName name="PROJECTED_ANIMATION_START" localSheetId="14">#REF!</definedName>
    <definedName name="PROJECTED_ANIMATION_START" localSheetId="15">#REF!</definedName>
    <definedName name="PROJECTED_ANIMATION_START" localSheetId="0">#REF!</definedName>
    <definedName name="PROJECTED_ANIMATION_START" localSheetId="21">#REF!</definedName>
    <definedName name="PROJECTED_ANIMATION_START">#REF!</definedName>
    <definedName name="QF_Asgn_List_Capacity" localSheetId="4">#REF!</definedName>
    <definedName name="QF_Asgn_List_Capacity" localSheetId="5">#REF!</definedName>
    <definedName name="QF_Asgn_List_Capacity" localSheetId="6">#REF!</definedName>
    <definedName name="QF_Asgn_List_Capacity" localSheetId="7">#REF!</definedName>
    <definedName name="QF_Asgn_List_Capacity" localSheetId="8">#REF!</definedName>
    <definedName name="QF_Asgn_List_Capacity" localSheetId="9">#REF!</definedName>
    <definedName name="QF_Asgn_List_Capacity" localSheetId="10">#REF!</definedName>
    <definedName name="QF_Asgn_List_Capacity" localSheetId="11">#REF!</definedName>
    <definedName name="QF_Asgn_List_Capacity" localSheetId="12">#REF!</definedName>
    <definedName name="QF_Asgn_List_Capacity" localSheetId="13">#REF!</definedName>
    <definedName name="QF_Asgn_List_Capacity" localSheetId="14">#REF!</definedName>
    <definedName name="QF_Asgn_List_Capacity" localSheetId="15">#REF!</definedName>
    <definedName name="QF_Asgn_List_Capacity" localSheetId="0">#REF!</definedName>
    <definedName name="QF_Asgn_List_Capacity" localSheetId="21">#REF!</definedName>
    <definedName name="QF_Asgn_List_Capacity">#REF!</definedName>
    <definedName name="QF_Assign_List" localSheetId="4">#REF!</definedName>
    <definedName name="QF_Assign_List" localSheetId="5">#REF!</definedName>
    <definedName name="QF_Assign_List" localSheetId="6">#REF!</definedName>
    <definedName name="QF_Assign_List" localSheetId="7">#REF!</definedName>
    <definedName name="QF_Assign_List" localSheetId="8">#REF!</definedName>
    <definedName name="QF_Assign_List" localSheetId="9">#REF!</definedName>
    <definedName name="QF_Assign_List" localSheetId="10">#REF!</definedName>
    <definedName name="QF_Assign_List" localSheetId="11">#REF!</definedName>
    <definedName name="QF_Assign_List" localSheetId="12">#REF!</definedName>
    <definedName name="QF_Assign_List" localSheetId="13">#REF!</definedName>
    <definedName name="QF_Assign_List" localSheetId="14">#REF!</definedName>
    <definedName name="QF_Assign_List" localSheetId="15">#REF!</definedName>
    <definedName name="QF_Assign_List" localSheetId="0">#REF!</definedName>
    <definedName name="QF_Assign_List" localSheetId="21">#REF!</definedName>
    <definedName name="QF_Assign_List">#REF!</definedName>
    <definedName name="QF_Assign_List_v2" localSheetId="4">#REF!</definedName>
    <definedName name="QF_Assign_List_v2" localSheetId="5">#REF!</definedName>
    <definedName name="QF_Assign_List_v2" localSheetId="6">#REF!</definedName>
    <definedName name="QF_Assign_List_v2" localSheetId="7">#REF!</definedName>
    <definedName name="QF_Assign_List_v2" localSheetId="8">#REF!</definedName>
    <definedName name="QF_Assign_List_v2" localSheetId="9">#REF!</definedName>
    <definedName name="QF_Assign_List_v2" localSheetId="10">#REF!</definedName>
    <definedName name="QF_Assign_List_v2" localSheetId="11">#REF!</definedName>
    <definedName name="QF_Assign_List_v2" localSheetId="12">#REF!</definedName>
    <definedName name="QF_Assign_List_v2" localSheetId="13">#REF!</definedName>
    <definedName name="QF_Assign_List_v2" localSheetId="14">#REF!</definedName>
    <definedName name="QF_Assign_List_v2" localSheetId="15">#REF!</definedName>
    <definedName name="QF_Assign_List_v2" localSheetId="0">#REF!</definedName>
    <definedName name="QF_Assign_List_v2" localSheetId="21">#REF!</definedName>
    <definedName name="QF_Assign_List_v2">#REF!</definedName>
    <definedName name="qfal" localSheetId="4">#REF!</definedName>
    <definedName name="qfal" localSheetId="5">#REF!</definedName>
    <definedName name="qfal" localSheetId="6">#REF!</definedName>
    <definedName name="qfal" localSheetId="7">#REF!</definedName>
    <definedName name="qfal" localSheetId="8">#REF!</definedName>
    <definedName name="qfal" localSheetId="9">#REF!</definedName>
    <definedName name="qfal" localSheetId="10">#REF!</definedName>
    <definedName name="qfal" localSheetId="11">#REF!</definedName>
    <definedName name="qfal" localSheetId="12">#REF!</definedName>
    <definedName name="qfal" localSheetId="13">#REF!</definedName>
    <definedName name="qfal" localSheetId="14">#REF!</definedName>
    <definedName name="qfal" localSheetId="15">#REF!</definedName>
    <definedName name="qfal" localSheetId="0">#REF!</definedName>
    <definedName name="qfal" localSheetId="21">#REF!</definedName>
    <definedName name="qfal">#REF!</definedName>
    <definedName name="qry_QF_Proj_CM_Sts" localSheetId="4">#REF!</definedName>
    <definedName name="qry_QF_Proj_CM_Sts" localSheetId="5">#REF!</definedName>
    <definedName name="qry_QF_Proj_CM_Sts" localSheetId="6">#REF!</definedName>
    <definedName name="qry_QF_Proj_CM_Sts" localSheetId="7">#REF!</definedName>
    <definedName name="qry_QF_Proj_CM_Sts" localSheetId="8">#REF!</definedName>
    <definedName name="qry_QF_Proj_CM_Sts" localSheetId="9">#REF!</definedName>
    <definedName name="qry_QF_Proj_CM_Sts" localSheetId="10">#REF!</definedName>
    <definedName name="qry_QF_Proj_CM_Sts" localSheetId="11">#REF!</definedName>
    <definedName name="qry_QF_Proj_CM_Sts" localSheetId="12">#REF!</definedName>
    <definedName name="qry_QF_Proj_CM_Sts" localSheetId="13">#REF!</definedName>
    <definedName name="qry_QF_Proj_CM_Sts" localSheetId="14">#REF!</definedName>
    <definedName name="qry_QF_Proj_CM_Sts" localSheetId="15">#REF!</definedName>
    <definedName name="qry_QF_Proj_CM_Sts" localSheetId="0">#REF!</definedName>
    <definedName name="qry_QF_Proj_CM_Sts" localSheetId="21">#REF!</definedName>
    <definedName name="qry_QF_Proj_CM_Sts">#REF!</definedName>
    <definedName name="RANGE_2_OR3D_INPUT" localSheetId="4">#REF!</definedName>
    <definedName name="RANGE_2_OR3D_INPUT" localSheetId="5">#REF!</definedName>
    <definedName name="RANGE_2_OR3D_INPUT" localSheetId="6">#REF!</definedName>
    <definedName name="RANGE_2_OR3D_INPUT" localSheetId="7">#REF!</definedName>
    <definedName name="RANGE_2_OR3D_INPUT" localSheetId="8">#REF!</definedName>
    <definedName name="RANGE_2_OR3D_INPUT" localSheetId="9">#REF!</definedName>
    <definedName name="RANGE_2_OR3D_INPUT" localSheetId="10">#REF!</definedName>
    <definedName name="RANGE_2_OR3D_INPUT" localSheetId="11">#REF!</definedName>
    <definedName name="RANGE_2_OR3D_INPUT" localSheetId="12">#REF!</definedName>
    <definedName name="RANGE_2_OR3D_INPUT" localSheetId="13">#REF!</definedName>
    <definedName name="RANGE_2_OR3D_INPUT" localSheetId="14">#REF!</definedName>
    <definedName name="RANGE_2_OR3D_INPUT" localSheetId="15">#REF!</definedName>
    <definedName name="RANGE_2_OR3D_INPUT" localSheetId="0">#REF!</definedName>
    <definedName name="RANGE_2_OR3D_INPUT" localSheetId="21">#REF!</definedName>
    <definedName name="RANGE_2_OR3D_INPUT">#REF!</definedName>
    <definedName name="Resolution_Date" localSheetId="4">#REF!</definedName>
    <definedName name="Resolution_Date" localSheetId="5">#REF!</definedName>
    <definedName name="Resolution_Date" localSheetId="6">#REF!</definedName>
    <definedName name="Resolution_Date" localSheetId="7">#REF!</definedName>
    <definedName name="Resolution_Date" localSheetId="8">#REF!</definedName>
    <definedName name="Resolution_Date" localSheetId="9">#REF!</definedName>
    <definedName name="Resolution_Date" localSheetId="10">#REF!</definedName>
    <definedName name="Resolution_Date" localSheetId="11">#REF!</definedName>
    <definedName name="Resolution_Date" localSheetId="12">#REF!</definedName>
    <definedName name="Resolution_Date" localSheetId="13">#REF!</definedName>
    <definedName name="Resolution_Date" localSheetId="14">#REF!</definedName>
    <definedName name="Resolution_Date" localSheetId="15">#REF!</definedName>
    <definedName name="Resolution_Date" localSheetId="0">#REF!</definedName>
    <definedName name="Resolution_Date" localSheetId="21">#REF!</definedName>
    <definedName name="Resolution_Date">#REF!</definedName>
    <definedName name="rl_qry_qfasgn___qry_wescap" localSheetId="4">#REF!</definedName>
    <definedName name="rl_qry_qfasgn___qry_wescap" localSheetId="5">#REF!</definedName>
    <definedName name="rl_qry_qfasgn___qry_wescap" localSheetId="6">#REF!</definedName>
    <definedName name="rl_qry_qfasgn___qry_wescap" localSheetId="7">#REF!</definedName>
    <definedName name="rl_qry_qfasgn___qry_wescap" localSheetId="8">#REF!</definedName>
    <definedName name="rl_qry_qfasgn___qry_wescap" localSheetId="9">#REF!</definedName>
    <definedName name="rl_qry_qfasgn___qry_wescap" localSheetId="10">#REF!</definedName>
    <definedName name="rl_qry_qfasgn___qry_wescap" localSheetId="11">#REF!</definedName>
    <definedName name="rl_qry_qfasgn___qry_wescap" localSheetId="12">#REF!</definedName>
    <definedName name="rl_qry_qfasgn___qry_wescap" localSheetId="13">#REF!</definedName>
    <definedName name="rl_qry_qfasgn___qry_wescap" localSheetId="14">#REF!</definedName>
    <definedName name="rl_qry_qfasgn___qry_wescap" localSheetId="15">#REF!</definedName>
    <definedName name="rl_qry_qfasgn___qry_wescap" localSheetId="0">#REF!</definedName>
    <definedName name="rl_qry_qfasgn___qry_wescap" localSheetId="21">#REF!</definedName>
    <definedName name="rl_qry_qfasgn___qry_wescap">#REF!</definedName>
    <definedName name="rlee_qry_qf_asgn___qry_wescap" localSheetId="4">#REF!</definedName>
    <definedName name="rlee_qry_qf_asgn___qry_wescap" localSheetId="5">#REF!</definedName>
    <definedName name="rlee_qry_qf_asgn___qry_wescap" localSheetId="6">#REF!</definedName>
    <definedName name="rlee_qry_qf_asgn___qry_wescap" localSheetId="7">#REF!</definedName>
    <definedName name="rlee_qry_qf_asgn___qry_wescap" localSheetId="8">#REF!</definedName>
    <definedName name="rlee_qry_qf_asgn___qry_wescap" localSheetId="9">#REF!</definedName>
    <definedName name="rlee_qry_qf_asgn___qry_wescap" localSheetId="10">#REF!</definedName>
    <definedName name="rlee_qry_qf_asgn___qry_wescap" localSheetId="11">#REF!</definedName>
    <definedName name="rlee_qry_qf_asgn___qry_wescap" localSheetId="12">#REF!</definedName>
    <definedName name="rlee_qry_qf_asgn___qry_wescap" localSheetId="13">#REF!</definedName>
    <definedName name="rlee_qry_qf_asgn___qry_wescap" localSheetId="14">#REF!</definedName>
    <definedName name="rlee_qry_qf_asgn___qry_wescap" localSheetId="15">#REF!</definedName>
    <definedName name="rlee_qry_qf_asgn___qry_wescap" localSheetId="0">#REF!</definedName>
    <definedName name="rlee_qry_qf_asgn___qry_wescap" localSheetId="21">#REF!</definedName>
    <definedName name="rlee_qry_qf_asgn___qry_wescap">#REF!</definedName>
    <definedName name="RPS_Contracts_Query" localSheetId="4">#REF!</definedName>
    <definedName name="RPS_Contracts_Query" localSheetId="5">#REF!</definedName>
    <definedName name="RPS_Contracts_Query" localSheetId="6">#REF!</definedName>
    <definedName name="RPS_Contracts_Query" localSheetId="7">#REF!</definedName>
    <definedName name="RPS_Contracts_Query" localSheetId="8">#REF!</definedName>
    <definedName name="RPS_Contracts_Query" localSheetId="9">#REF!</definedName>
    <definedName name="RPS_Contracts_Query" localSheetId="10">#REF!</definedName>
    <definedName name="RPS_Contracts_Query" localSheetId="11">#REF!</definedName>
    <definedName name="RPS_Contracts_Query" localSheetId="12">#REF!</definedName>
    <definedName name="RPS_Contracts_Query" localSheetId="13">#REF!</definedName>
    <definedName name="RPS_Contracts_Query" localSheetId="14">#REF!</definedName>
    <definedName name="RPS_Contracts_Query" localSheetId="15">#REF!</definedName>
    <definedName name="RPS_Contracts_Query" localSheetId="0">#REF!</definedName>
    <definedName name="RPS_Contracts_Query" localSheetId="21">#REF!</definedName>
    <definedName name="RPS_Contracts_Query">#REF!</definedName>
    <definedName name="Rwvu.CapersView." hidden="1">'[2]THREE VARIABLES'!$A$1:$M$65536</definedName>
    <definedName name="Rwvu.Japan_Capers_Ed_Pub." hidden="1">'[2]THREE VARIABLES'!$A$1:$M$65536</definedName>
    <definedName name="Rwvu.KJP_CC." hidden="1">'[2]THREE VARIABLES'!$A$1:$M$65536</definedName>
    <definedName name="SCALARS">[6]BApeakTable1in10!$A$93:$D$108</definedName>
    <definedName name="ScenarioValue75IPT" localSheetId="4">[7]Scenarios!#REF!</definedName>
    <definedName name="ScenarioValue75IPT" localSheetId="5">[7]Scenarios!#REF!</definedName>
    <definedName name="ScenarioValue75IPT" localSheetId="6">[7]Scenarios!#REF!</definedName>
    <definedName name="ScenarioValue75IPT" localSheetId="7">[7]Scenarios!#REF!</definedName>
    <definedName name="ScenarioValue75IPT" localSheetId="8">[7]Scenarios!#REF!</definedName>
    <definedName name="ScenarioValue75IPT" localSheetId="9">[7]Scenarios!#REF!</definedName>
    <definedName name="ScenarioValue75IPT" localSheetId="10">[7]Scenarios!#REF!</definedName>
    <definedName name="ScenarioValue75IPT" localSheetId="11">[7]Scenarios!#REF!</definedName>
    <definedName name="ScenarioValue75IPT" localSheetId="12">[7]Scenarios!#REF!</definedName>
    <definedName name="ScenarioValue75IPT" localSheetId="13">[7]Scenarios!#REF!</definedName>
    <definedName name="ScenarioValue75IPT" localSheetId="14">[7]Scenarios!#REF!</definedName>
    <definedName name="ScenarioValue75IPT" localSheetId="15">[7]Scenarios!#REF!</definedName>
    <definedName name="ScenarioValue75IPT">[7]Scenarios!#REF!</definedName>
    <definedName name="STREET_DATE_RANGE" localSheetId="4">#REF!</definedName>
    <definedName name="STREET_DATE_RANGE" localSheetId="5">#REF!</definedName>
    <definedName name="STREET_DATE_RANGE" localSheetId="6">#REF!</definedName>
    <definedName name="STREET_DATE_RANGE" localSheetId="7">#REF!</definedName>
    <definedName name="STREET_DATE_RANGE" localSheetId="8">#REF!</definedName>
    <definedName name="STREET_DATE_RANGE" localSheetId="9">#REF!</definedName>
    <definedName name="STREET_DATE_RANGE" localSheetId="10">#REF!</definedName>
    <definedName name="STREET_DATE_RANGE" localSheetId="11">#REF!</definedName>
    <definedName name="STREET_DATE_RANGE" localSheetId="12">#REF!</definedName>
    <definedName name="STREET_DATE_RANGE" localSheetId="13">#REF!</definedName>
    <definedName name="STREET_DATE_RANGE" localSheetId="14">#REF!</definedName>
    <definedName name="STREET_DATE_RANGE" localSheetId="15">#REF!</definedName>
    <definedName name="STREET_DATE_RANGE" localSheetId="0">#REF!</definedName>
    <definedName name="STREET_DATE_RANGE" localSheetId="21">#REF!</definedName>
    <definedName name="STREET_DATE_RANGE">#REF!</definedName>
    <definedName name="Swvu.CapersView." localSheetId="4" hidden="1">[1]MASTER!#REF!</definedName>
    <definedName name="Swvu.CapersView." localSheetId="5" hidden="1">[1]MASTER!#REF!</definedName>
    <definedName name="Swvu.CapersView." localSheetId="6" hidden="1">[1]MASTER!#REF!</definedName>
    <definedName name="Swvu.CapersView." localSheetId="7" hidden="1">[1]MASTER!#REF!</definedName>
    <definedName name="Swvu.CapersView." localSheetId="8" hidden="1">[1]MASTER!#REF!</definedName>
    <definedName name="Swvu.CapersView." localSheetId="9" hidden="1">[1]MASTER!#REF!</definedName>
    <definedName name="Swvu.CapersView." localSheetId="10" hidden="1">[1]MASTER!#REF!</definedName>
    <definedName name="Swvu.CapersView." localSheetId="11" hidden="1">[1]MASTER!#REF!</definedName>
    <definedName name="Swvu.CapersView." localSheetId="12" hidden="1">[1]MASTER!#REF!</definedName>
    <definedName name="Swvu.CapersView." localSheetId="13" hidden="1">[1]MASTER!#REF!</definedName>
    <definedName name="Swvu.CapersView." localSheetId="14" hidden="1">[1]MASTER!#REF!</definedName>
    <definedName name="Swvu.CapersView." localSheetId="15" hidden="1">[1]MASTER!#REF!</definedName>
    <definedName name="Swvu.CapersView." hidden="1">[1]MASTER!#REF!</definedName>
    <definedName name="Swvu.Japan_Capers_Ed_Pub." hidden="1">'[2]THREE VARIABLES'!$N$1:$V$165</definedName>
    <definedName name="Swvu.KJP_CC." hidden="1">'[2]THREE VARIABLES'!$N$4:$U$165</definedName>
    <definedName name="TABLE_1" localSheetId="4">#REF!</definedName>
    <definedName name="TABLE_1" localSheetId="5">#REF!</definedName>
    <definedName name="TABLE_1" localSheetId="6">#REF!</definedName>
    <definedName name="TABLE_1" localSheetId="7">#REF!</definedName>
    <definedName name="TABLE_1" localSheetId="8">#REF!</definedName>
    <definedName name="TABLE_1" localSheetId="9">#REF!</definedName>
    <definedName name="TABLE_1" localSheetId="10">#REF!</definedName>
    <definedName name="TABLE_1" localSheetId="11">#REF!</definedName>
    <definedName name="TABLE_1" localSheetId="12">#REF!</definedName>
    <definedName name="TABLE_1" localSheetId="13">#REF!</definedName>
    <definedName name="TABLE_1" localSheetId="14">#REF!</definedName>
    <definedName name="TABLE_1" localSheetId="15">#REF!</definedName>
    <definedName name="TABLE_1" localSheetId="0">#REF!</definedName>
    <definedName name="TABLE_1" localSheetId="21">#REF!</definedName>
    <definedName name="TABLE_1">#REF!</definedName>
    <definedName name="TABLE_2" localSheetId="4">#REF!</definedName>
    <definedName name="TABLE_2" localSheetId="5">#REF!</definedName>
    <definedName name="TABLE_2" localSheetId="6">#REF!</definedName>
    <definedName name="TABLE_2" localSheetId="7">#REF!</definedName>
    <definedName name="TABLE_2" localSheetId="8">#REF!</definedName>
    <definedName name="TABLE_2" localSheetId="9">#REF!</definedName>
    <definedName name="TABLE_2" localSheetId="10">#REF!</definedName>
    <definedName name="TABLE_2" localSheetId="11">#REF!</definedName>
    <definedName name="TABLE_2" localSheetId="12">#REF!</definedName>
    <definedName name="TABLE_2" localSheetId="13">#REF!</definedName>
    <definedName name="TABLE_2" localSheetId="14">#REF!</definedName>
    <definedName name="TABLE_2" localSheetId="15">#REF!</definedName>
    <definedName name="TABLE_2" localSheetId="0">#REF!</definedName>
    <definedName name="TABLE_2" localSheetId="21">#REF!</definedName>
    <definedName name="TABLE_2">#REF!</definedName>
    <definedName name="Time_Series_Query" localSheetId="4">#REF!</definedName>
    <definedName name="Time_Series_Query" localSheetId="5">#REF!</definedName>
    <definedName name="Time_Series_Query" localSheetId="6">#REF!</definedName>
    <definedName name="Time_Series_Query" localSheetId="7">#REF!</definedName>
    <definedName name="Time_Series_Query" localSheetId="8">#REF!</definedName>
    <definedName name="Time_Series_Query" localSheetId="9">#REF!</definedName>
    <definedName name="Time_Series_Query" localSheetId="10">#REF!</definedName>
    <definedName name="Time_Series_Query" localSheetId="11">#REF!</definedName>
    <definedName name="Time_Series_Query" localSheetId="12">#REF!</definedName>
    <definedName name="Time_Series_Query" localSheetId="13">#REF!</definedName>
    <definedName name="Time_Series_Query" localSheetId="14">#REF!</definedName>
    <definedName name="Time_Series_Query" localSheetId="15">#REF!</definedName>
    <definedName name="Time_Series_Query" localSheetId="0">#REF!</definedName>
    <definedName name="Time_Series_Query" localSheetId="21">#REF!</definedName>
    <definedName name="Time_Series_Query">#REF!</definedName>
    <definedName name="Time_Series_Query3" localSheetId="4">#REF!</definedName>
    <definedName name="Time_Series_Query3" localSheetId="5">#REF!</definedName>
    <definedName name="Time_Series_Query3" localSheetId="6">#REF!</definedName>
    <definedName name="Time_Series_Query3" localSheetId="7">#REF!</definedName>
    <definedName name="Time_Series_Query3" localSheetId="8">#REF!</definedName>
    <definedName name="Time_Series_Query3" localSheetId="9">#REF!</definedName>
    <definedName name="Time_Series_Query3" localSheetId="10">#REF!</definedName>
    <definedName name="Time_Series_Query3" localSheetId="11">#REF!</definedName>
    <definedName name="Time_Series_Query3" localSheetId="12">#REF!</definedName>
    <definedName name="Time_Series_Query3" localSheetId="13">#REF!</definedName>
    <definedName name="Time_Series_Query3" localSheetId="14">#REF!</definedName>
    <definedName name="Time_Series_Query3" localSheetId="15">#REF!</definedName>
    <definedName name="Time_Series_Query3" localSheetId="0">#REF!</definedName>
    <definedName name="Time_Series_Query3" localSheetId="21">#REF!</definedName>
    <definedName name="Time_Series_Query3">#REF!</definedName>
    <definedName name="TITLE_RANGE" localSheetId="4">#REF!</definedName>
    <definedName name="TITLE_RANGE" localSheetId="5">#REF!</definedName>
    <definedName name="TITLE_RANGE" localSheetId="6">#REF!</definedName>
    <definedName name="TITLE_RANGE" localSheetId="7">#REF!</definedName>
    <definedName name="TITLE_RANGE" localSheetId="8">#REF!</definedName>
    <definedName name="TITLE_RANGE" localSheetId="9">#REF!</definedName>
    <definedName name="TITLE_RANGE" localSheetId="10">#REF!</definedName>
    <definedName name="TITLE_RANGE" localSheetId="11">#REF!</definedName>
    <definedName name="TITLE_RANGE" localSheetId="12">#REF!</definedName>
    <definedName name="TITLE_RANGE" localSheetId="13">#REF!</definedName>
    <definedName name="TITLE_RANGE" localSheetId="14">#REF!</definedName>
    <definedName name="TITLE_RANGE" localSheetId="15">#REF!</definedName>
    <definedName name="TITLE_RANGE" localSheetId="0">#REF!</definedName>
    <definedName name="TITLE_RANGE" localSheetId="21">#REF!</definedName>
    <definedName name="TITLE_RANGE">#REF!</definedName>
    <definedName name="TITLES_RANGE_INPUT" localSheetId="4">#REF!</definedName>
    <definedName name="TITLES_RANGE_INPUT" localSheetId="5">#REF!</definedName>
    <definedName name="TITLES_RANGE_INPUT" localSheetId="6">#REF!</definedName>
    <definedName name="TITLES_RANGE_INPUT" localSheetId="7">#REF!</definedName>
    <definedName name="TITLES_RANGE_INPUT" localSheetId="8">#REF!</definedName>
    <definedName name="TITLES_RANGE_INPUT" localSheetId="9">#REF!</definedName>
    <definedName name="TITLES_RANGE_INPUT" localSheetId="10">#REF!</definedName>
    <definedName name="TITLES_RANGE_INPUT" localSheetId="11">#REF!</definedName>
    <definedName name="TITLES_RANGE_INPUT" localSheetId="12">#REF!</definedName>
    <definedName name="TITLES_RANGE_INPUT" localSheetId="13">#REF!</definedName>
    <definedName name="TITLES_RANGE_INPUT" localSheetId="14">#REF!</definedName>
    <definedName name="TITLES_RANGE_INPUT" localSheetId="15">#REF!</definedName>
    <definedName name="TITLES_RANGE_INPUT" localSheetId="0">#REF!</definedName>
    <definedName name="TITLES_RANGE_INPUT" localSheetId="21">#REF!</definedName>
    <definedName name="TITLES_RANGE_INPUT">#REF!</definedName>
    <definedName name="TOTAL_ANIMATION_FRAMES_INPUT" localSheetId="4">#REF!</definedName>
    <definedName name="TOTAL_ANIMATION_FRAMES_INPUT" localSheetId="5">#REF!</definedName>
    <definedName name="TOTAL_ANIMATION_FRAMES_INPUT" localSheetId="6">#REF!</definedName>
    <definedName name="TOTAL_ANIMATION_FRAMES_INPUT" localSheetId="7">#REF!</definedName>
    <definedName name="TOTAL_ANIMATION_FRAMES_INPUT" localSheetId="8">#REF!</definedName>
    <definedName name="TOTAL_ANIMATION_FRAMES_INPUT" localSheetId="9">#REF!</definedName>
    <definedName name="TOTAL_ANIMATION_FRAMES_INPUT" localSheetId="10">#REF!</definedName>
    <definedName name="TOTAL_ANIMATION_FRAMES_INPUT" localSheetId="11">#REF!</definedName>
    <definedName name="TOTAL_ANIMATION_FRAMES_INPUT" localSheetId="12">#REF!</definedName>
    <definedName name="TOTAL_ANIMATION_FRAMES_INPUT" localSheetId="13">#REF!</definedName>
    <definedName name="TOTAL_ANIMATION_FRAMES_INPUT" localSheetId="14">#REF!</definedName>
    <definedName name="TOTAL_ANIMATION_FRAMES_INPUT" localSheetId="15">#REF!</definedName>
    <definedName name="TOTAL_ANIMATION_FRAMES_INPUT" localSheetId="0">#REF!</definedName>
    <definedName name="TOTAL_ANIMATION_FRAMES_INPUT" localSheetId="21">#REF!</definedName>
    <definedName name="TOTAL_ANIMATION_FRAMES_INPUT">#REF!</definedName>
    <definedName name="TOTAL_COST">[4]COST!$AB$3:$AB$1285</definedName>
    <definedName name="TURNED_IN" localSheetId="4">#REF!</definedName>
    <definedName name="TURNED_IN" localSheetId="5">#REF!</definedName>
    <definedName name="TURNED_IN" localSheetId="6">#REF!</definedName>
    <definedName name="TURNED_IN" localSheetId="7">#REF!</definedName>
    <definedName name="TURNED_IN" localSheetId="8">#REF!</definedName>
    <definedName name="TURNED_IN" localSheetId="9">#REF!</definedName>
    <definedName name="TURNED_IN" localSheetId="10">#REF!</definedName>
    <definedName name="TURNED_IN" localSheetId="11">#REF!</definedName>
    <definedName name="TURNED_IN" localSheetId="12">#REF!</definedName>
    <definedName name="TURNED_IN" localSheetId="13">#REF!</definedName>
    <definedName name="TURNED_IN" localSheetId="14">#REF!</definedName>
    <definedName name="TURNED_IN" localSheetId="15">#REF!</definedName>
    <definedName name="TURNED_IN" localSheetId="0">#REF!</definedName>
    <definedName name="TURNED_IN" localSheetId="21">#REF!</definedName>
    <definedName name="TURNED_IN">#REF!</definedName>
    <definedName name="Uform1">[7]Uform!$M$25</definedName>
    <definedName name="Wes_Capacity_991031_Crosstab1" localSheetId="4">#REF!</definedName>
    <definedName name="Wes_Capacity_991031_Crosstab1" localSheetId="5">#REF!</definedName>
    <definedName name="Wes_Capacity_991031_Crosstab1" localSheetId="6">#REF!</definedName>
    <definedName name="Wes_Capacity_991031_Crosstab1" localSheetId="7">#REF!</definedName>
    <definedName name="Wes_Capacity_991031_Crosstab1" localSheetId="8">#REF!</definedName>
    <definedName name="Wes_Capacity_991031_Crosstab1" localSheetId="9">#REF!</definedName>
    <definedName name="Wes_Capacity_991031_Crosstab1" localSheetId="10">#REF!</definedName>
    <definedName name="Wes_Capacity_991031_Crosstab1" localSheetId="11">#REF!</definedName>
    <definedName name="Wes_Capacity_991031_Crosstab1" localSheetId="12">#REF!</definedName>
    <definedName name="Wes_Capacity_991031_Crosstab1" localSheetId="13">#REF!</definedName>
    <definedName name="Wes_Capacity_991031_Crosstab1" localSheetId="14">#REF!</definedName>
    <definedName name="Wes_Capacity_991031_Crosstab1" localSheetId="15">#REF!</definedName>
    <definedName name="Wes_Capacity_991031_Crosstab1" localSheetId="0">#REF!</definedName>
    <definedName name="Wes_Capacity_991031_Crosstab1" localSheetId="21">#REF!</definedName>
    <definedName name="Wes_Capacity_991031_Crosstab1">#REF!</definedName>
    <definedName name="Wes_Capacity_Crosstab_113099" localSheetId="4">#REF!</definedName>
    <definedName name="Wes_Capacity_Crosstab_113099" localSheetId="5">#REF!</definedName>
    <definedName name="Wes_Capacity_Crosstab_113099" localSheetId="6">#REF!</definedName>
    <definedName name="Wes_Capacity_Crosstab_113099" localSheetId="7">#REF!</definedName>
    <definedName name="Wes_Capacity_Crosstab_113099" localSheetId="8">#REF!</definedName>
    <definedName name="Wes_Capacity_Crosstab_113099" localSheetId="9">#REF!</definedName>
    <definedName name="Wes_Capacity_Crosstab_113099" localSheetId="10">#REF!</definedName>
    <definedName name="Wes_Capacity_Crosstab_113099" localSheetId="11">#REF!</definedName>
    <definedName name="Wes_Capacity_Crosstab_113099" localSheetId="12">#REF!</definedName>
    <definedName name="Wes_Capacity_Crosstab_113099" localSheetId="13">#REF!</definedName>
    <definedName name="Wes_Capacity_Crosstab_113099" localSheetId="14">#REF!</definedName>
    <definedName name="Wes_Capacity_Crosstab_113099" localSheetId="15">#REF!</definedName>
    <definedName name="Wes_Capacity_Crosstab_113099" localSheetId="0">#REF!</definedName>
    <definedName name="Wes_Capacity_Crosstab_113099" localSheetId="21">#REF!</definedName>
    <definedName name="Wes_Capacity_Crosstab_113099">#REF!</definedName>
    <definedName name="wrn.CapersPlotter." localSheetId="0" hidden="1">{#N/A,#N/A,FALSE,"DI 2 YEAR MASTER SCHEDULE"}</definedName>
    <definedName name="wrn.CapersPlotter." localSheetId="21" hidden="1">{#N/A,#N/A,FALSE,"DI 2 YEAR MASTER SCHEDULE"}</definedName>
    <definedName name="wrn.CapersPlotter." hidden="1">{#N/A,#N/A,FALSE,"DI 2 YEAR MASTER SCHEDULE"}</definedName>
    <definedName name="wrn.Cover." localSheetId="0" hidden="1">{#N/A,#N/A,TRUE,"Cover";#N/A,#N/A,TRUE,"Contents"}</definedName>
    <definedName name="wrn.Cover." localSheetId="21" hidden="1">{#N/A,#N/A,TRUE,"Cover";#N/A,#N/A,TRUE,"Contents"}</definedName>
    <definedName name="wrn.Cover." hidden="1">{#N/A,#N/A,TRUE,"Cover";#N/A,#N/A,TRUE,"Contents"}</definedName>
    <definedName name="wrn.CoverContents." localSheetId="0" hidden="1">{#N/A,#N/A,FALSE,"Cover";#N/A,#N/A,FALSE,"Contents"}</definedName>
    <definedName name="wrn.CoverContents." localSheetId="21" hidden="1">{#N/A,#N/A,FALSE,"Cover";#N/A,#N/A,FALSE,"Contents"}</definedName>
    <definedName name="wrn.CoverContents." hidden="1">{#N/A,#N/A,FALSE,"Cover";#N/A,#N/A,FALSE,"Contents"}</definedName>
    <definedName name="wrn.Edutainment._.Priority._.List." localSheetId="0" hidden="1">{#N/A,#N/A,FALSE,"DI 2 YEAR MASTER SCHEDULE"}</definedName>
    <definedName name="wrn.Edutainment._.Priority._.List." localSheetId="21" hidden="1">{#N/A,#N/A,FALSE,"DI 2 YEAR MASTER SCHEDULE"}</definedName>
    <definedName name="wrn.Edutainment._.Priority._.List." hidden="1">{#N/A,#N/A,FALSE,"DI 2 YEAR MASTER SCHEDULE"}</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2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localSheetId="0" hidden="1">{"Japan_Capers_Ed_Pub",#N/A,FALSE,"DI 2 YEAR MASTER SCHEDULE"}</definedName>
    <definedName name="wrn.Japan_Capers_Ed._.Pub." localSheetId="21" hidden="1">{"Japan_Capers_Ed_Pub",#N/A,FALSE,"DI 2 YEAR MASTER SCHEDULE"}</definedName>
    <definedName name="wrn.Japan_Capers_Ed._.Pub." hidden="1">{"Japan_Capers_Ed_Pub",#N/A,FALSE,"DI 2 YEAR MASTER SCHEDULE"}</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2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2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ority._.list." localSheetId="0" hidden="1">{#N/A,#N/A,FALSE,"DI 2 YEAR MASTER SCHEDULE"}</definedName>
    <definedName name="wrn.Priority._.list." localSheetId="21" hidden="1">{#N/A,#N/A,FALSE,"DI 2 YEAR MASTER SCHEDULE"}</definedName>
    <definedName name="wrn.Priority._.list." hidden="1">{#N/A,#N/A,FALSE,"DI 2 YEAR MASTER SCHEDULE"}</definedName>
    <definedName name="wrn.Prjcted._.Mnthly._.Qtys." localSheetId="0" hidden="1">{#N/A,#N/A,FALSE,"PRJCTED MNTHLY QTY's"}</definedName>
    <definedName name="wrn.Prjcted._.Mnthly._.Qtys." localSheetId="21" hidden="1">{#N/A,#N/A,FALSE,"PRJCTED MNTHLY QTY's"}</definedName>
    <definedName name="wrn.Prjcted._.Mnthly._.Qtys." hidden="1">{#N/A,#N/A,FALSE,"PRJCTED MNTHLY QTY's"}</definedName>
    <definedName name="wrn.Prjcted._.Qtrly._.Dollars." localSheetId="0" hidden="1">{#N/A,#N/A,FALSE,"PRJCTED QTRLY $'s"}</definedName>
    <definedName name="wrn.Prjcted._.Qtrly._.Dollars." localSheetId="21" hidden="1">{#N/A,#N/A,FALSE,"PRJCTED QTRLY $'s"}</definedName>
    <definedName name="wrn.Prjcted._.Qtrly._.Dollars." hidden="1">{#N/A,#N/A,FALSE,"PRJCTED QTRLY $'s"}</definedName>
    <definedName name="wrn.Prjcted._.Qtrly._.Qtys." localSheetId="0" hidden="1">{#N/A,#N/A,FALSE,"PRJCTED QTRLY QTY's"}</definedName>
    <definedName name="wrn.Prjcted._.Qtrly._.Qtys." localSheetId="21" hidden="1">{#N/A,#N/A,FALSE,"PRJCTED QTRLY QTY's"}</definedName>
    <definedName name="wrn.Prjcted._.Qtrly._.Qtys." hidden="1">{#N/A,#N/A,FALSE,"PRJCTED QTRLY QTY's"}</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2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2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2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2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2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2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2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2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2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2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21" hidden="1">{#N/A,#N/A,TRUE,"Section7";#N/A,#N/A,TRUE,"DebtService";#N/A,#N/A,TRUE,"LoanSchedules";#N/A,#N/A,TRUE,"GraphDebt"}</definedName>
    <definedName name="wrn.Section7DebtService." hidden="1">{#N/A,#N/A,TRUE,"Section7";#N/A,#N/A,TRUE,"DebtService";#N/A,#N/A,TRUE,"LoanSchedules";#N/A,#N/A,TRUE,"GraphDebt"}</definedName>
    <definedName name="wrn.SponsorSection." localSheetId="0" hidden="1">{#N/A,#N/A,TRUE,"Cover";#N/A,#N/A,TRUE,"Contents";#N/A,#N/A,TRUE,"Organization";#N/A,#N/A,TRUE,"SumSponsor";#N/A,#N/A,TRUE,"Plant1";#N/A,#N/A,TRUE,"Plant2";#N/A,#N/A,TRUE,"Sponsors";#N/A,#N/A,TRUE,"ElPaso1";#N/A,#N/A,TRUE,"GraphSponsor"}</definedName>
    <definedName name="wrn.SponsorSection." localSheetId="2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mary." localSheetId="0" hidden="1">{"Table A",#N/A,FALSE,"Summary";"Table D",#N/A,FALSE,"Summary";"Table E",#N/A,FALSE,"Summary"}</definedName>
    <definedName name="wrn.Summary." localSheetId="21" hidden="1">{"Table A",#N/A,FALSE,"Summary";"Table D",#N/A,FALSE,"Summary";"Table E",#N/A,FALSE,"Summary"}</definedName>
    <definedName name="wrn.Summary." hidden="1">{"Table A",#N/A,FALSE,"Summary";"Table D",#N/A,FALSE,"Summary";"Table E",#N/A,FALSE,"Summary"}</definedName>
    <definedName name="wrn.Total._.Summary." localSheetId="0" hidden="1">{"Total Summary",#N/A,FALSE,"Summary"}</definedName>
    <definedName name="wrn.Total._.Summary." localSheetId="21" hidden="1">{"Total Summary",#N/A,FALSE,"Summary"}</definedName>
    <definedName name="wrn.Total._.Summary." hidden="1">{"Total Summary",#N/A,FALSE,"Summary"}</definedName>
    <definedName name="wvu.CapersView."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2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2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2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AR_RANGE" localSheetId="4">#REF!</definedName>
    <definedName name="YEAR_RANGE" localSheetId="5">#REF!</definedName>
    <definedName name="YEAR_RANGE" localSheetId="6">#REF!</definedName>
    <definedName name="YEAR_RANGE" localSheetId="7">#REF!</definedName>
    <definedName name="YEAR_RANGE" localSheetId="8">#REF!</definedName>
    <definedName name="YEAR_RANGE" localSheetId="9">#REF!</definedName>
    <definedName name="YEAR_RANGE" localSheetId="10">#REF!</definedName>
    <definedName name="YEAR_RANGE" localSheetId="11">#REF!</definedName>
    <definedName name="YEAR_RANGE" localSheetId="12">#REF!</definedName>
    <definedName name="YEAR_RANGE" localSheetId="13">#REF!</definedName>
    <definedName name="YEAR_RANGE" localSheetId="14">#REF!</definedName>
    <definedName name="YEAR_RANGE" localSheetId="15">#REF!</definedName>
    <definedName name="YEAR_RANGE" localSheetId="0">#REF!</definedName>
    <definedName name="YEAR_RANGE" localSheetId="21">#REF!</definedName>
    <definedName name="YEAR_RANGE">#REF!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localSheetId="4" hidden="1">[1]MASTER!#REF!,[1]MASTER!#REF!,[1]MASTER!#REF!,[1]MASTER!#REF!,[1]MASTER!#REF!,[1]MASTER!#REF!,[1]MASTER!#REF!,[1]MASTER!$A$98:$IV$272</definedName>
    <definedName name="Z_9A428CE1_B4D9_11D0_A8AA_0000C071AEE7_.wvu.Rows" localSheetId="5" hidden="1">[1]MASTER!#REF!,[1]MASTER!#REF!,[1]MASTER!#REF!,[1]MASTER!#REF!,[1]MASTER!#REF!,[1]MASTER!#REF!,[1]MASTER!#REF!,[1]MASTER!$A$98:$IV$272</definedName>
    <definedName name="Z_9A428CE1_B4D9_11D0_A8AA_0000C071AEE7_.wvu.Rows" localSheetId="6" hidden="1">[1]MASTER!#REF!,[1]MASTER!#REF!,[1]MASTER!#REF!,[1]MASTER!#REF!,[1]MASTER!#REF!,[1]MASTER!#REF!,[1]MASTER!#REF!,[1]MASTER!$A$98:$IV$272</definedName>
    <definedName name="Z_9A428CE1_B4D9_11D0_A8AA_0000C071AEE7_.wvu.Rows" localSheetId="7" hidden="1">[1]MASTER!#REF!,[1]MASTER!#REF!,[1]MASTER!#REF!,[1]MASTER!#REF!,[1]MASTER!#REF!,[1]MASTER!#REF!,[1]MASTER!#REF!,[1]MASTER!$A$98:$IV$272</definedName>
    <definedName name="Z_9A428CE1_B4D9_11D0_A8AA_0000C071AEE7_.wvu.Rows" localSheetId="8" hidden="1">[1]MASTER!#REF!,[1]MASTER!#REF!,[1]MASTER!#REF!,[1]MASTER!#REF!,[1]MASTER!#REF!,[1]MASTER!#REF!,[1]MASTER!#REF!,[1]MASTER!$A$98:$IV$272</definedName>
    <definedName name="Z_9A428CE1_B4D9_11D0_A8AA_0000C071AEE7_.wvu.Rows" localSheetId="9" hidden="1">[1]MASTER!#REF!,[1]MASTER!#REF!,[1]MASTER!#REF!,[1]MASTER!#REF!,[1]MASTER!#REF!,[1]MASTER!#REF!,[1]MASTER!#REF!,[1]MASTER!$A$98:$IV$272</definedName>
    <definedName name="Z_9A428CE1_B4D9_11D0_A8AA_0000C071AEE7_.wvu.Rows" localSheetId="10" hidden="1">[1]MASTER!#REF!,[1]MASTER!#REF!,[1]MASTER!#REF!,[1]MASTER!#REF!,[1]MASTER!#REF!,[1]MASTER!#REF!,[1]MASTER!#REF!,[1]MASTER!$A$98:$IV$272</definedName>
    <definedName name="Z_9A428CE1_B4D9_11D0_A8AA_0000C071AEE7_.wvu.Rows" localSheetId="11" hidden="1">[1]MASTER!#REF!,[1]MASTER!#REF!,[1]MASTER!#REF!,[1]MASTER!#REF!,[1]MASTER!#REF!,[1]MASTER!#REF!,[1]MASTER!#REF!,[1]MASTER!$A$98:$IV$272</definedName>
    <definedName name="Z_9A428CE1_B4D9_11D0_A8AA_0000C071AEE7_.wvu.Rows" localSheetId="12" hidden="1">[1]MASTER!#REF!,[1]MASTER!#REF!,[1]MASTER!#REF!,[1]MASTER!#REF!,[1]MASTER!#REF!,[1]MASTER!#REF!,[1]MASTER!#REF!,[1]MASTER!$A$98:$IV$272</definedName>
    <definedName name="Z_9A428CE1_B4D9_11D0_A8AA_0000C071AEE7_.wvu.Rows" localSheetId="13" hidden="1">[1]MASTER!#REF!,[1]MASTER!#REF!,[1]MASTER!#REF!,[1]MASTER!#REF!,[1]MASTER!#REF!,[1]MASTER!#REF!,[1]MASTER!#REF!,[1]MASTER!$A$98:$IV$272</definedName>
    <definedName name="Z_9A428CE1_B4D9_11D0_A8AA_0000C071AEE7_.wvu.Rows" localSheetId="14" hidden="1">[1]MASTER!#REF!,[1]MASTER!#REF!,[1]MASTER!#REF!,[1]MASTER!#REF!,[1]MASTER!#REF!,[1]MASTER!#REF!,[1]MASTER!#REF!,[1]MASTER!$A$98:$IV$272</definedName>
    <definedName name="Z_9A428CE1_B4D9_11D0_A8AA_0000C071AEE7_.wvu.Rows" localSheetId="15" hidden="1">[1]MASTER!#REF!,[1]MASTER!#REF!,[1]MASTER!#REF!,[1]MASTER!#REF!,[1]MASTER!#REF!,[1]MASTER!#REF!,[1]MASTER!#REF!,[1]MASTER!$A$98:$IV$272</definedName>
    <definedName name="Z_9A428CE1_B4D9_11D0_A8AA_0000C071AEE7_.wvu.Rows" localSheetId="0" hidden="1">[1]MASTER!#REF!,[1]MASTER!#REF!,[1]MASTER!#REF!,[1]MASTER!#REF!,[1]MASTER!#REF!,[1]MASTER!#REF!,[1]MASTER!#REF!,[1]MASTER!$A$98:$IV$272</definedName>
    <definedName name="Z_9A428CE1_B4D9_11D0_A8AA_0000C071AEE7_.wvu.Rows" localSheetId="21" hidden="1">[1]MASTER!#REF!,[1]MASTER!#REF!,[1]MASTER!#REF!,[1]MASTER!#REF!,[1]MASTER!#REF!,[1]MASTER!#REF!,[1]MASTER!#REF!,[1]MASTER!$A$98:$IV$272</definedName>
    <definedName name="Z_9A428CE1_B4D9_11D0_A8AA_0000C071AEE7_.wvu.Rows" hidden="1">[1]MASTER!#REF!,[1]MASTER!#REF!,[1]MASTER!#REF!,[1]MASTER!#REF!,[1]MASTER!#REF!,[1]MASTER!#REF!,[1]MASTER!#REF!,[1]MASTER!$A$98:$IV$272</definedName>
  </definedNames>
  <calcPr calcId="145621"/>
</workbook>
</file>

<file path=xl/calcChain.xml><?xml version="1.0" encoding="utf-8"?>
<calcChain xmlns="http://schemas.openxmlformats.org/spreadsheetml/2006/main">
  <c r="E13" i="97" l="1"/>
  <c r="E13" i="101" s="1"/>
  <c r="E13" i="92" l="1"/>
  <c r="E13" i="91" s="1"/>
  <c r="E13" i="88"/>
  <c r="E13" i="96"/>
  <c r="E13" i="86"/>
  <c r="E13" i="89"/>
  <c r="E13" i="87"/>
  <c r="E13" i="67"/>
  <c r="E13" i="100"/>
  <c r="D13" i="100" s="1"/>
  <c r="B2" i="92"/>
  <c r="B2" i="91"/>
  <c r="B2" i="96"/>
  <c r="B2" i="89"/>
  <c r="B2" i="88"/>
  <c r="B2" i="87"/>
  <c r="B2" i="86"/>
  <c r="B2" i="67"/>
  <c r="B2" i="97"/>
  <c r="B2" i="100"/>
  <c r="B2" i="101"/>
  <c r="B2" i="93"/>
  <c r="M36" i="84"/>
  <c r="N36" i="84"/>
  <c r="O36" i="84"/>
  <c r="P36" i="84"/>
  <c r="Q36" i="84"/>
  <c r="R36" i="84"/>
  <c r="S36" i="84"/>
  <c r="T36" i="84"/>
  <c r="U36" i="84"/>
  <c r="V36" i="84"/>
  <c r="W36" i="84"/>
  <c r="X36" i="84"/>
  <c r="L36" i="84"/>
  <c r="M23" i="84"/>
  <c r="N23" i="84"/>
  <c r="O23" i="84"/>
  <c r="P23" i="84"/>
  <c r="Q23" i="84"/>
  <c r="R23" i="84"/>
  <c r="S23" i="84"/>
  <c r="T23" i="84"/>
  <c r="U23" i="84"/>
  <c r="V23" i="84"/>
  <c r="W23" i="84"/>
  <c r="X23" i="84"/>
  <c r="L23" i="84"/>
  <c r="M11" i="84"/>
  <c r="N11" i="84"/>
  <c r="O11" i="84"/>
  <c r="P11" i="84"/>
  <c r="Q11" i="84"/>
  <c r="R11" i="84"/>
  <c r="S11" i="84"/>
  <c r="T11" i="84"/>
  <c r="U11" i="84"/>
  <c r="V11" i="84"/>
  <c r="W11" i="84"/>
  <c r="X11" i="84"/>
  <c r="L11" i="84"/>
  <c r="M13" i="101"/>
  <c r="M12" i="101"/>
  <c r="M11" i="101"/>
  <c r="M10" i="101"/>
  <c r="M9" i="101"/>
  <c r="M8" i="101"/>
  <c r="M7" i="101"/>
  <c r="M6" i="101"/>
  <c r="M5" i="101"/>
  <c r="M4" i="101"/>
  <c r="M3" i="101"/>
  <c r="M13" i="100"/>
  <c r="M12" i="100"/>
  <c r="M11" i="100"/>
  <c r="M10" i="100"/>
  <c r="M9" i="100"/>
  <c r="M8" i="100"/>
  <c r="M7" i="100"/>
  <c r="M6" i="100"/>
  <c r="M5" i="100"/>
  <c r="M4" i="100"/>
  <c r="M3" i="100"/>
  <c r="M13" i="97"/>
  <c r="M12" i="97"/>
  <c r="M11" i="97"/>
  <c r="M10" i="97"/>
  <c r="M9" i="97"/>
  <c r="M8" i="97"/>
  <c r="M7" i="97"/>
  <c r="M6" i="97"/>
  <c r="M5" i="97"/>
  <c r="M4" i="97"/>
  <c r="M3" i="97"/>
  <c r="M13" i="67"/>
  <c r="M12" i="67"/>
  <c r="M11" i="67"/>
  <c r="M10" i="67"/>
  <c r="M9" i="67"/>
  <c r="M8" i="67"/>
  <c r="M7" i="67"/>
  <c r="M6" i="67"/>
  <c r="M5" i="67"/>
  <c r="M4" i="67"/>
  <c r="M3" i="67"/>
  <c r="M5" i="86"/>
  <c r="M6" i="86"/>
  <c r="M7" i="86"/>
  <c r="M8" i="86"/>
  <c r="M9" i="86"/>
  <c r="M10" i="86"/>
  <c r="M11" i="86"/>
  <c r="M12" i="86"/>
  <c r="M13" i="86"/>
  <c r="M4" i="86"/>
  <c r="M3" i="86"/>
  <c r="F8" i="101"/>
  <c r="F4" i="101"/>
  <c r="P83" i="102"/>
  <c r="F5" i="101"/>
  <c r="F6" i="101"/>
  <c r="F10" i="101"/>
  <c r="F11" i="101"/>
  <c r="E8" i="101"/>
  <c r="E4" i="101"/>
  <c r="P83" i="98"/>
  <c r="E5" i="101"/>
  <c r="E6" i="101"/>
  <c r="E10" i="101"/>
  <c r="E11" i="101"/>
  <c r="D8" i="101"/>
  <c r="D4" i="101"/>
  <c r="P83" i="103"/>
  <c r="D5" i="101"/>
  <c r="D6" i="101"/>
  <c r="D10" i="101"/>
  <c r="D11" i="101"/>
  <c r="C11" i="101"/>
  <c r="F8" i="100"/>
  <c r="F4" i="100"/>
  <c r="O83" i="102"/>
  <c r="F5" i="100"/>
  <c r="F6" i="100"/>
  <c r="F10" i="100"/>
  <c r="F11" i="100"/>
  <c r="E8" i="100"/>
  <c r="E4" i="100"/>
  <c r="O83" i="98"/>
  <c r="E5" i="100"/>
  <c r="E6" i="100"/>
  <c r="E10" i="100"/>
  <c r="E11" i="100"/>
  <c r="D8" i="100"/>
  <c r="D4" i="100"/>
  <c r="O83" i="103"/>
  <c r="D5" i="100"/>
  <c r="D6" i="100"/>
  <c r="D10" i="100"/>
  <c r="D11" i="100"/>
  <c r="C11" i="100"/>
  <c r="F8" i="97"/>
  <c r="F4" i="97"/>
  <c r="N83" i="102"/>
  <c r="F5" i="97"/>
  <c r="F6" i="97"/>
  <c r="F10" i="97"/>
  <c r="F11" i="97"/>
  <c r="E8" i="97"/>
  <c r="E4" i="97"/>
  <c r="N83" i="98"/>
  <c r="E5" i="97"/>
  <c r="E6" i="97"/>
  <c r="E10" i="97"/>
  <c r="E11" i="97"/>
  <c r="D8" i="97"/>
  <c r="D4" i="97"/>
  <c r="N83" i="103"/>
  <c r="D5" i="97"/>
  <c r="D6" i="97"/>
  <c r="D10" i="97"/>
  <c r="D11" i="97"/>
  <c r="C11" i="97"/>
  <c r="F8" i="67"/>
  <c r="F4" i="67"/>
  <c r="M83" i="102"/>
  <c r="F5" i="67"/>
  <c r="F6" i="67"/>
  <c r="F10" i="67"/>
  <c r="F11" i="67"/>
  <c r="E8" i="67"/>
  <c r="E4" i="67"/>
  <c r="M83" i="98"/>
  <c r="E5" i="67"/>
  <c r="E6" i="67"/>
  <c r="E10" i="67"/>
  <c r="E11" i="67"/>
  <c r="D8" i="67"/>
  <c r="D4" i="67"/>
  <c r="M83" i="103"/>
  <c r="D5" i="67"/>
  <c r="D6" i="67"/>
  <c r="D10" i="67"/>
  <c r="D11" i="67"/>
  <c r="C11" i="67"/>
  <c r="F8" i="86"/>
  <c r="F4" i="86"/>
  <c r="L83" i="102"/>
  <c r="F5" i="86"/>
  <c r="F6" i="86"/>
  <c r="F10" i="86"/>
  <c r="F11" i="86"/>
  <c r="E8" i="86"/>
  <c r="E4" i="86"/>
  <c r="L83" i="98"/>
  <c r="E5" i="86"/>
  <c r="E6" i="86"/>
  <c r="E10" i="86"/>
  <c r="E11" i="86"/>
  <c r="D8" i="86"/>
  <c r="D4" i="86"/>
  <c r="L83" i="103"/>
  <c r="D5" i="86"/>
  <c r="D6" i="86"/>
  <c r="D10" i="86"/>
  <c r="D11" i="86"/>
  <c r="C11" i="86"/>
  <c r="E8" i="87"/>
  <c r="E4" i="87"/>
  <c r="K83" i="98"/>
  <c r="E5" i="87"/>
  <c r="E6" i="87"/>
  <c r="E10" i="87"/>
  <c r="E11" i="87"/>
  <c r="F8" i="87"/>
  <c r="F4" i="87"/>
  <c r="K83" i="102"/>
  <c r="F5" i="87"/>
  <c r="F6" i="87"/>
  <c r="F10" i="87"/>
  <c r="F11" i="87"/>
  <c r="D8" i="87"/>
  <c r="D4" i="87"/>
  <c r="K83" i="103"/>
  <c r="D5" i="87"/>
  <c r="D6" i="87"/>
  <c r="D10" i="87"/>
  <c r="D11" i="87"/>
  <c r="C11" i="87"/>
  <c r="E14" i="92"/>
  <c r="E14" i="91" s="1"/>
  <c r="E8" i="88"/>
  <c r="E4" i="88"/>
  <c r="J83" i="98"/>
  <c r="E5" i="88"/>
  <c r="E6" i="88"/>
  <c r="E10" i="88"/>
  <c r="E11" i="88"/>
  <c r="F8" i="88"/>
  <c r="F4" i="88"/>
  <c r="J83" i="102"/>
  <c r="F5" i="88"/>
  <c r="F6" i="88"/>
  <c r="F10" i="88"/>
  <c r="F11" i="88"/>
  <c r="E8" i="89"/>
  <c r="E4" i="89"/>
  <c r="I83" i="98"/>
  <c r="E5" i="89"/>
  <c r="E6" i="89"/>
  <c r="E10" i="89"/>
  <c r="E11" i="89"/>
  <c r="F8" i="89"/>
  <c r="F4" i="89"/>
  <c r="I83" i="102"/>
  <c r="F5" i="89"/>
  <c r="F6" i="89"/>
  <c r="F10" i="89"/>
  <c r="F11" i="89"/>
  <c r="E15" i="93"/>
  <c r="F15" i="93" s="1"/>
  <c r="F16" i="93" s="1"/>
  <c r="E15" i="92"/>
  <c r="M11" i="99"/>
  <c r="L11" i="99"/>
  <c r="K11" i="99"/>
  <c r="J11" i="99"/>
  <c r="I11" i="99"/>
  <c r="H11" i="99"/>
  <c r="G11" i="99"/>
  <c r="F11" i="99"/>
  <c r="E11" i="99"/>
  <c r="D11" i="99"/>
  <c r="C11" i="99"/>
  <c r="B11" i="99"/>
  <c r="M40" i="99"/>
  <c r="L40" i="99"/>
  <c r="K40" i="99"/>
  <c r="J40" i="99"/>
  <c r="I40" i="99"/>
  <c r="H40" i="99"/>
  <c r="G40" i="99"/>
  <c r="F40" i="99"/>
  <c r="E40" i="99"/>
  <c r="D40" i="99"/>
  <c r="C40" i="99"/>
  <c r="B40" i="99"/>
  <c r="C70" i="99"/>
  <c r="D70" i="99"/>
  <c r="E70" i="99"/>
  <c r="F70" i="99"/>
  <c r="G70" i="99"/>
  <c r="H70" i="99"/>
  <c r="I70" i="99"/>
  <c r="J70" i="99"/>
  <c r="K70" i="99"/>
  <c r="L70" i="99"/>
  <c r="M70" i="99"/>
  <c r="B70" i="99"/>
  <c r="E83" i="98"/>
  <c r="R9" i="104"/>
  <c r="S9" i="104"/>
  <c r="T9" i="104"/>
  <c r="U9" i="104"/>
  <c r="V9" i="104"/>
  <c r="W9" i="104"/>
  <c r="Q9" i="104"/>
  <c r="N9" i="104"/>
  <c r="O9" i="104"/>
  <c r="P9" i="104"/>
  <c r="M9" i="104"/>
  <c r="M2" i="104"/>
  <c r="M3" i="104"/>
  <c r="M4" i="104"/>
  <c r="M5" i="104"/>
  <c r="M6" i="104"/>
  <c r="M7" i="104"/>
  <c r="M8" i="104"/>
  <c r="M10" i="104"/>
  <c r="M11" i="104"/>
  <c r="M12" i="104"/>
  <c r="M13" i="104"/>
  <c r="M14" i="104"/>
  <c r="M15" i="104"/>
  <c r="M16" i="104"/>
  <c r="M17" i="104"/>
  <c r="M18" i="104"/>
  <c r="M19" i="104"/>
  <c r="M20" i="104"/>
  <c r="M21" i="104"/>
  <c r="M22" i="104"/>
  <c r="M23" i="104"/>
  <c r="M24" i="104"/>
  <c r="M25" i="104"/>
  <c r="N2" i="104"/>
  <c r="N3" i="104"/>
  <c r="N4" i="104"/>
  <c r="N5" i="104"/>
  <c r="N6" i="104"/>
  <c r="N7" i="104"/>
  <c r="N8" i="104"/>
  <c r="N10" i="104"/>
  <c r="N11" i="104"/>
  <c r="N12" i="104"/>
  <c r="N13" i="104"/>
  <c r="N14" i="104"/>
  <c r="N15" i="104"/>
  <c r="N16" i="104"/>
  <c r="N17" i="104"/>
  <c r="N18" i="104"/>
  <c r="N19" i="104"/>
  <c r="N20" i="104"/>
  <c r="N21" i="104"/>
  <c r="N22" i="104"/>
  <c r="N23" i="104"/>
  <c r="N24" i="104"/>
  <c r="N25" i="104"/>
  <c r="O2" i="104"/>
  <c r="O3" i="104"/>
  <c r="O4" i="104"/>
  <c r="O5" i="104"/>
  <c r="O6" i="104"/>
  <c r="O7" i="104"/>
  <c r="O8" i="104"/>
  <c r="O10" i="104"/>
  <c r="O11" i="104"/>
  <c r="O12" i="104"/>
  <c r="O13" i="104"/>
  <c r="O14" i="104"/>
  <c r="O15" i="104"/>
  <c r="O16" i="104"/>
  <c r="O17" i="104"/>
  <c r="O18" i="104"/>
  <c r="O19" i="104"/>
  <c r="O20" i="104"/>
  <c r="O21" i="104"/>
  <c r="O22" i="104"/>
  <c r="O23" i="104"/>
  <c r="O24" i="104"/>
  <c r="O25" i="104"/>
  <c r="P2" i="104"/>
  <c r="P3" i="104"/>
  <c r="P4" i="104"/>
  <c r="P5" i="104"/>
  <c r="P6" i="104"/>
  <c r="P7" i="104"/>
  <c r="P8" i="104"/>
  <c r="P10" i="104"/>
  <c r="P11" i="104"/>
  <c r="P12" i="104"/>
  <c r="P13" i="104"/>
  <c r="P14" i="104"/>
  <c r="P15" i="104"/>
  <c r="P16" i="104"/>
  <c r="P17" i="104"/>
  <c r="P18" i="104"/>
  <c r="P19" i="104"/>
  <c r="P20" i="104"/>
  <c r="P21" i="104"/>
  <c r="P22" i="104"/>
  <c r="P23" i="104"/>
  <c r="P24" i="104"/>
  <c r="P25" i="104"/>
  <c r="Q2" i="104"/>
  <c r="Q3" i="104"/>
  <c r="Q4" i="104"/>
  <c r="Q5" i="104"/>
  <c r="Q6" i="104"/>
  <c r="Q7" i="104"/>
  <c r="Q8" i="104"/>
  <c r="Q10" i="104"/>
  <c r="Q11" i="104"/>
  <c r="Q12" i="104"/>
  <c r="Q13" i="104"/>
  <c r="Q14" i="104"/>
  <c r="Q15" i="104"/>
  <c r="Q16" i="104"/>
  <c r="Q17" i="104"/>
  <c r="Q18" i="104"/>
  <c r="Q19" i="104"/>
  <c r="Q20" i="104"/>
  <c r="Q21" i="104"/>
  <c r="Q22" i="104"/>
  <c r="Q23" i="104"/>
  <c r="Q24" i="104"/>
  <c r="Q25" i="104"/>
  <c r="R2" i="104"/>
  <c r="R3" i="104"/>
  <c r="R4" i="104"/>
  <c r="R5" i="104"/>
  <c r="R6" i="104"/>
  <c r="R7" i="104"/>
  <c r="R8" i="104"/>
  <c r="R10" i="104"/>
  <c r="R11" i="104"/>
  <c r="R12" i="104"/>
  <c r="R13" i="104"/>
  <c r="R14" i="104"/>
  <c r="R15" i="104"/>
  <c r="R16" i="104"/>
  <c r="R17" i="104"/>
  <c r="R18" i="104"/>
  <c r="R19" i="104"/>
  <c r="R20" i="104"/>
  <c r="R21" i="104"/>
  <c r="R22" i="104"/>
  <c r="R23" i="104"/>
  <c r="R24" i="104"/>
  <c r="R25" i="104"/>
  <c r="S2" i="104"/>
  <c r="S3" i="104"/>
  <c r="S4" i="104"/>
  <c r="S5" i="104"/>
  <c r="S6" i="104"/>
  <c r="S7" i="104"/>
  <c r="S8" i="104"/>
  <c r="S10" i="104"/>
  <c r="S11" i="104"/>
  <c r="S12" i="104"/>
  <c r="S13" i="104"/>
  <c r="S14" i="104"/>
  <c r="S15" i="104"/>
  <c r="S16" i="104"/>
  <c r="S17" i="104"/>
  <c r="S18" i="104"/>
  <c r="S19" i="104"/>
  <c r="S20" i="104"/>
  <c r="S21" i="104"/>
  <c r="S22" i="104"/>
  <c r="S23" i="104"/>
  <c r="S24" i="104"/>
  <c r="S25" i="104"/>
  <c r="T2" i="104"/>
  <c r="T3" i="104"/>
  <c r="T4" i="104"/>
  <c r="T5" i="104"/>
  <c r="T6" i="104"/>
  <c r="T7" i="104"/>
  <c r="T8" i="104"/>
  <c r="T10" i="104"/>
  <c r="T11" i="104"/>
  <c r="T12" i="104"/>
  <c r="T13" i="104"/>
  <c r="T14" i="104"/>
  <c r="T15" i="104"/>
  <c r="T16" i="104"/>
  <c r="T17" i="104"/>
  <c r="T18" i="104"/>
  <c r="T19" i="104"/>
  <c r="T20" i="104"/>
  <c r="T21" i="104"/>
  <c r="T22" i="104"/>
  <c r="T23" i="104"/>
  <c r="T24" i="104"/>
  <c r="T25" i="104"/>
  <c r="U2" i="104"/>
  <c r="U3" i="104"/>
  <c r="U4" i="104"/>
  <c r="U5" i="104"/>
  <c r="U6" i="104"/>
  <c r="U7" i="104"/>
  <c r="U8" i="104"/>
  <c r="U10" i="104"/>
  <c r="U11" i="104"/>
  <c r="U12" i="104"/>
  <c r="U13" i="104"/>
  <c r="U14" i="104"/>
  <c r="U15" i="104"/>
  <c r="U16" i="104"/>
  <c r="U17" i="104"/>
  <c r="U18" i="104"/>
  <c r="U19" i="104"/>
  <c r="U20" i="104"/>
  <c r="U21" i="104"/>
  <c r="U22" i="104"/>
  <c r="U23" i="104"/>
  <c r="U24" i="104"/>
  <c r="U25" i="104"/>
  <c r="V2" i="104"/>
  <c r="V3" i="104"/>
  <c r="V4" i="104"/>
  <c r="V5" i="104"/>
  <c r="V6" i="104"/>
  <c r="V7" i="104"/>
  <c r="V8" i="104"/>
  <c r="V10" i="104"/>
  <c r="V11" i="104"/>
  <c r="V12" i="104"/>
  <c r="V13" i="104"/>
  <c r="V14" i="104"/>
  <c r="V15" i="104"/>
  <c r="V16" i="104"/>
  <c r="V17" i="104"/>
  <c r="V18" i="104"/>
  <c r="V19" i="104"/>
  <c r="V20" i="104"/>
  <c r="V21" i="104"/>
  <c r="V22" i="104"/>
  <c r="V23" i="104"/>
  <c r="V24" i="104"/>
  <c r="V25" i="104"/>
  <c r="W2" i="104"/>
  <c r="W3" i="104"/>
  <c r="W4" i="104"/>
  <c r="W5" i="104"/>
  <c r="W6" i="104"/>
  <c r="W7" i="104"/>
  <c r="W8" i="104"/>
  <c r="W10" i="104"/>
  <c r="W11" i="104"/>
  <c r="W12" i="104"/>
  <c r="W13" i="104"/>
  <c r="W14" i="104"/>
  <c r="W15" i="104"/>
  <c r="W16" i="104"/>
  <c r="W17" i="104"/>
  <c r="W18" i="104"/>
  <c r="W19" i="104"/>
  <c r="W20" i="104"/>
  <c r="W21" i="104"/>
  <c r="W22" i="104"/>
  <c r="W23" i="104"/>
  <c r="W24" i="104"/>
  <c r="W25" i="104"/>
  <c r="L2" i="104"/>
  <c r="L3" i="104"/>
  <c r="L4" i="104"/>
  <c r="L5" i="104"/>
  <c r="L6" i="104"/>
  <c r="L7" i="104"/>
  <c r="L8" i="104"/>
  <c r="L10" i="104"/>
  <c r="L11" i="104"/>
  <c r="L12" i="104"/>
  <c r="L13" i="104"/>
  <c r="L14" i="104"/>
  <c r="L15" i="104"/>
  <c r="L16" i="104"/>
  <c r="L17" i="104"/>
  <c r="L18" i="104"/>
  <c r="L19" i="104"/>
  <c r="L20" i="104"/>
  <c r="L21" i="104"/>
  <c r="L22" i="104"/>
  <c r="L23" i="104"/>
  <c r="L24" i="104"/>
  <c r="L25" i="104"/>
  <c r="K25" i="104"/>
  <c r="H83" i="102"/>
  <c r="G83" i="102"/>
  <c r="F83" i="102"/>
  <c r="E83" i="102"/>
  <c r="D83" i="102"/>
  <c r="C83" i="102"/>
  <c r="F5" i="96"/>
  <c r="F5" i="91"/>
  <c r="F5" i="92"/>
  <c r="F5" i="93"/>
  <c r="J83" i="103"/>
  <c r="D5" i="88"/>
  <c r="I83" i="103"/>
  <c r="D5" i="89"/>
  <c r="H83" i="103"/>
  <c r="D5" i="96"/>
  <c r="G83" i="103"/>
  <c r="D5" i="91"/>
  <c r="F83" i="103"/>
  <c r="D5" i="92"/>
  <c r="E83" i="103"/>
  <c r="D5" i="93"/>
  <c r="D83" i="103"/>
  <c r="C83" i="103"/>
  <c r="D83" i="98"/>
  <c r="E5" i="93"/>
  <c r="F83" i="98"/>
  <c r="E5" i="92"/>
  <c r="G83" i="98"/>
  <c r="E5" i="91"/>
  <c r="H83" i="98"/>
  <c r="E5" i="96"/>
  <c r="C83" i="98"/>
  <c r="D94" i="99"/>
  <c r="E94" i="99"/>
  <c r="F94" i="99"/>
  <c r="G94" i="99"/>
  <c r="H94" i="99"/>
  <c r="I94" i="99"/>
  <c r="J94" i="99"/>
  <c r="K94" i="99"/>
  <c r="L94" i="99"/>
  <c r="M94" i="99"/>
  <c r="N94" i="99"/>
  <c r="O94" i="99"/>
  <c r="C94" i="99"/>
  <c r="D93" i="99"/>
  <c r="E93" i="99"/>
  <c r="F93" i="99"/>
  <c r="G93" i="99"/>
  <c r="H93" i="99"/>
  <c r="I93" i="99"/>
  <c r="J93" i="99"/>
  <c r="K93" i="99"/>
  <c r="L93" i="99"/>
  <c r="M93" i="99"/>
  <c r="N93" i="99"/>
  <c r="O93" i="99"/>
  <c r="C93" i="99"/>
  <c r="D7" i="100"/>
  <c r="D7" i="67"/>
  <c r="D7" i="87"/>
  <c r="D7" i="89"/>
  <c r="D7" i="91"/>
  <c r="D7" i="93"/>
  <c r="D7" i="101"/>
  <c r="D7" i="97"/>
  <c r="D7" i="86"/>
  <c r="D7" i="88"/>
  <c r="D7" i="96"/>
  <c r="D7" i="92"/>
  <c r="Y27" i="76"/>
  <c r="E9" i="88"/>
  <c r="Z27" i="76"/>
  <c r="E9" i="87"/>
  <c r="AA27" i="76"/>
  <c r="E9" i="86"/>
  <c r="AB27" i="76"/>
  <c r="E9" i="67"/>
  <c r="AC27" i="76"/>
  <c r="E9" i="97"/>
  <c r="AD27" i="76"/>
  <c r="E9" i="100"/>
  <c r="AE27" i="76"/>
  <c r="E9" i="101"/>
  <c r="Y26" i="76"/>
  <c r="Z26" i="76"/>
  <c r="AA26" i="76"/>
  <c r="AB26" i="76"/>
  <c r="AC26" i="76"/>
  <c r="AD26" i="76"/>
  <c r="AE26" i="76"/>
  <c r="Y30" i="76"/>
  <c r="D9" i="88"/>
  <c r="Z30" i="76"/>
  <c r="D9" i="87"/>
  <c r="AA30" i="76"/>
  <c r="D9" i="86"/>
  <c r="AB30" i="76"/>
  <c r="D9" i="67"/>
  <c r="AC30" i="76"/>
  <c r="D9" i="97"/>
  <c r="AD30" i="76"/>
  <c r="D9" i="100"/>
  <c r="AE30" i="76"/>
  <c r="D9" i="101"/>
  <c r="Y29" i="76"/>
  <c r="Z29" i="76"/>
  <c r="AA29" i="76"/>
  <c r="AB29" i="76"/>
  <c r="AC29" i="76"/>
  <c r="AD29" i="76"/>
  <c r="AE29" i="76"/>
  <c r="X52" i="76"/>
  <c r="X51" i="76"/>
  <c r="X48" i="76"/>
  <c r="X47" i="76"/>
  <c r="X29" i="76"/>
  <c r="X26" i="76"/>
  <c r="X30" i="76"/>
  <c r="D9" i="89"/>
  <c r="X27" i="76"/>
  <c r="E9" i="89"/>
  <c r="F4" i="96"/>
  <c r="F4" i="91"/>
  <c r="F4" i="92"/>
  <c r="F4" i="93"/>
  <c r="D4" i="88"/>
  <c r="D4" i="89"/>
  <c r="D4" i="96"/>
  <c r="D4" i="91"/>
  <c r="D4" i="92"/>
  <c r="D4" i="93"/>
  <c r="D6" i="92"/>
  <c r="D6" i="96"/>
  <c r="D6" i="89"/>
  <c r="D6" i="88"/>
  <c r="F6" i="92"/>
  <c r="F6" i="96"/>
  <c r="D6" i="91"/>
  <c r="F6" i="91"/>
  <c r="E4" i="96"/>
  <c r="E4" i="91"/>
  <c r="E4" i="92"/>
  <c r="F7" i="101"/>
  <c r="F7" i="100"/>
  <c r="F7" i="97"/>
  <c r="F7" i="67"/>
  <c r="F7" i="86"/>
  <c r="F7" i="87"/>
  <c r="F7" i="88"/>
  <c r="F7" i="89"/>
  <c r="F7" i="96"/>
  <c r="F7" i="91"/>
  <c r="F7" i="92"/>
  <c r="F7" i="93"/>
  <c r="E7" i="91"/>
  <c r="E7" i="88"/>
  <c r="E7" i="86"/>
  <c r="E7" i="101"/>
  <c r="E7" i="89"/>
  <c r="E7" i="93"/>
  <c r="F13" i="97"/>
  <c r="D13" i="97"/>
  <c r="E7" i="92"/>
  <c r="E7" i="97"/>
  <c r="E7" i="96"/>
  <c r="E7" i="87"/>
  <c r="E7" i="67"/>
  <c r="E7" i="100"/>
  <c r="F13" i="92"/>
  <c r="D13" i="92"/>
  <c r="E6" i="96"/>
  <c r="E6" i="91"/>
  <c r="E6" i="92"/>
  <c r="D13" i="96"/>
  <c r="F13" i="96"/>
  <c r="D13" i="86"/>
  <c r="F13" i="86"/>
  <c r="D13" i="88"/>
  <c r="F13" i="88"/>
  <c r="F13" i="100"/>
  <c r="D13" i="91"/>
  <c r="F13" i="91"/>
  <c r="D13" i="67"/>
  <c r="F13" i="67"/>
  <c r="D13" i="87"/>
  <c r="F13" i="89"/>
  <c r="D13" i="89"/>
  <c r="D13" i="101"/>
  <c r="F13" i="101"/>
  <c r="E4" i="93"/>
  <c r="F13" i="93"/>
  <c r="D13" i="93"/>
  <c r="E6" i="93"/>
  <c r="F6" i="93"/>
  <c r="D6" i="93"/>
  <c r="E8" i="93"/>
  <c r="E10" i="93"/>
  <c r="E8" i="91"/>
  <c r="E10" i="91"/>
  <c r="F8" i="92"/>
  <c r="F10" i="92"/>
  <c r="F8" i="96"/>
  <c r="F10" i="96"/>
  <c r="D8" i="93"/>
  <c r="D8" i="91"/>
  <c r="D10" i="91"/>
  <c r="D8" i="89"/>
  <c r="E8" i="92"/>
  <c r="E8" i="96"/>
  <c r="F8" i="93"/>
  <c r="F8" i="91"/>
  <c r="F10" i="91"/>
  <c r="D8" i="92"/>
  <c r="D10" i="92"/>
  <c r="D8" i="96"/>
  <c r="D10" i="96"/>
  <c r="D8" i="88"/>
  <c r="D10" i="88"/>
  <c r="E10" i="92"/>
  <c r="D10" i="89"/>
  <c r="D10" i="93"/>
  <c r="E10" i="96"/>
  <c r="F10" i="93"/>
  <c r="E11" i="92"/>
  <c r="F11" i="96"/>
  <c r="E11" i="91"/>
  <c r="D11" i="93"/>
  <c r="D11" i="91"/>
  <c r="D11" i="89"/>
  <c r="F11" i="92"/>
  <c r="F11" i="93"/>
  <c r="F11" i="91"/>
  <c r="E11" i="93"/>
  <c r="E11" i="96"/>
  <c r="D11" i="92"/>
  <c r="D11" i="96"/>
  <c r="D11" i="88"/>
  <c r="F14" i="92"/>
  <c r="D14" i="93"/>
  <c r="F14" i="93"/>
  <c r="D14" i="92"/>
  <c r="E16" i="93"/>
  <c r="E16" i="92"/>
  <c r="D15" i="92"/>
  <c r="D16" i="92" s="1"/>
  <c r="F15" i="92"/>
  <c r="D15" i="93"/>
  <c r="D16" i="93" s="1"/>
  <c r="F16" i="92"/>
  <c r="E14" i="96" l="1"/>
  <c r="E15" i="91"/>
  <c r="D14" i="91"/>
  <c r="F14" i="91"/>
  <c r="D15" i="91"/>
  <c r="D16" i="91" s="1"/>
  <c r="F13" i="87"/>
  <c r="E16" i="91" l="1"/>
  <c r="F15" i="91"/>
  <c r="F16" i="91" s="1"/>
  <c r="E14" i="88"/>
  <c r="E14" i="101"/>
  <c r="E14" i="100"/>
  <c r="E14" i="97"/>
  <c r="E14" i="67"/>
  <c r="E14" i="86"/>
  <c r="E14" i="87"/>
  <c r="E14" i="89"/>
  <c r="E15" i="96"/>
  <c r="F14" i="96"/>
  <c r="D14" i="96"/>
  <c r="E15" i="89" l="1"/>
  <c r="F14" i="89"/>
  <c r="D14" i="89"/>
  <c r="E15" i="86"/>
  <c r="F14" i="86"/>
  <c r="D14" i="86"/>
  <c r="E15" i="97"/>
  <c r="D14" i="97"/>
  <c r="F14" i="97"/>
  <c r="E15" i="101"/>
  <c r="F14" i="101"/>
  <c r="D14" i="101"/>
  <c r="F15" i="96"/>
  <c r="F16" i="96" s="1"/>
  <c r="E16" i="96"/>
  <c r="D15" i="96"/>
  <c r="D16" i="96" s="1"/>
  <c r="F14" i="87"/>
  <c r="D14" i="87"/>
  <c r="E15" i="87"/>
  <c r="E15" i="67"/>
  <c r="F14" i="67"/>
  <c r="D14" i="67"/>
  <c r="E15" i="100"/>
  <c r="D14" i="100"/>
  <c r="F14" i="100"/>
  <c r="E15" i="88"/>
  <c r="D14" i="88"/>
  <c r="F14" i="88"/>
  <c r="F15" i="100" l="1"/>
  <c r="F16" i="100" s="1"/>
  <c r="E16" i="100"/>
  <c r="D15" i="100"/>
  <c r="D16" i="100" s="1"/>
  <c r="F15" i="87"/>
  <c r="F16" i="87" s="1"/>
  <c r="E16" i="87"/>
  <c r="D15" i="87"/>
  <c r="D16" i="87" s="1"/>
  <c r="E16" i="101"/>
  <c r="D15" i="101"/>
  <c r="D16" i="101" s="1"/>
  <c r="F15" i="101"/>
  <c r="F16" i="101" s="1"/>
  <c r="E16" i="86"/>
  <c r="D15" i="86"/>
  <c r="D16" i="86" s="1"/>
  <c r="F15" i="86"/>
  <c r="F16" i="86" s="1"/>
  <c r="F15" i="88"/>
  <c r="F16" i="88" s="1"/>
  <c r="D15" i="88"/>
  <c r="D16" i="88" s="1"/>
  <c r="E16" i="88"/>
  <c r="F15" i="67"/>
  <c r="F16" i="67" s="1"/>
  <c r="E16" i="67"/>
  <c r="D15" i="67"/>
  <c r="D16" i="67" s="1"/>
  <c r="F15" i="97"/>
  <c r="F16" i="97" s="1"/>
  <c r="D15" i="97"/>
  <c r="D16" i="97" s="1"/>
  <c r="E16" i="97"/>
  <c r="F15" i="89"/>
  <c r="F16" i="89" s="1"/>
  <c r="E16" i="89"/>
  <c r="D15" i="89"/>
  <c r="D16" i="89" s="1"/>
</calcChain>
</file>

<file path=xl/sharedStrings.xml><?xml version="1.0" encoding="utf-8"?>
<sst xmlns="http://schemas.openxmlformats.org/spreadsheetml/2006/main" count="1052" uniqueCount="347">
  <si>
    <t>Formula</t>
  </si>
  <si>
    <t>Retail Sales for RPS</t>
  </si>
  <si>
    <t>Additional Energy Efficiency</t>
  </si>
  <si>
    <t>Additional Combined Heat and Power</t>
  </si>
  <si>
    <t>Adjusted Statewide Retail Sales for RPS</t>
  </si>
  <si>
    <t>Total Renewable Energy Needed For 33% RPS</t>
  </si>
  <si>
    <t>Low Demand Forecast   Renewable Net Short</t>
  </si>
  <si>
    <t>Mid Demand Forecast Renewable Net Short</t>
  </si>
  <si>
    <t>High Demand Forecast  Renewable Net Short</t>
  </si>
  <si>
    <t>Form 1.1c - Statewide</t>
  </si>
  <si>
    <t>Electricity Deliveries to End Users by Agency (GWh)</t>
  </si>
  <si>
    <t>Planning Area</t>
  </si>
  <si>
    <t>Agency</t>
  </si>
  <si>
    <t>PGE</t>
  </si>
  <si>
    <t>Calaveras Public Power Agency</t>
  </si>
  <si>
    <t>City of Alameda</t>
  </si>
  <si>
    <t>City of Biggs</t>
  </si>
  <si>
    <t>City of Gridley</t>
  </si>
  <si>
    <t>City of Healdsburg</t>
  </si>
  <si>
    <t>City of Hercules</t>
  </si>
  <si>
    <t>City of Lodi</t>
  </si>
  <si>
    <t>City of Lompoc</t>
  </si>
  <si>
    <t>City of Palo Alto</t>
  </si>
  <si>
    <t>City of Redding</t>
  </si>
  <si>
    <t>City of Roseville</t>
  </si>
  <si>
    <t>City of San Francisco</t>
  </si>
  <si>
    <t>City of Shasta Lake</t>
  </si>
  <si>
    <t>City of Ukiah</t>
  </si>
  <si>
    <t>Lassen Municipal Utility District</t>
  </si>
  <si>
    <t>Merced Irrigation District</t>
  </si>
  <si>
    <t>Modesto Irrigation District</t>
  </si>
  <si>
    <t>Pacific Gas and Electric Company (Bundled)</t>
  </si>
  <si>
    <t>Pacific Gas and Electric Company (Direct Access)</t>
  </si>
  <si>
    <t>Plumas-Sierra Rural Electric Cooperation</t>
  </si>
  <si>
    <t>Port of Oakland</t>
  </si>
  <si>
    <t>Port of Stockton</t>
  </si>
  <si>
    <t>Silicon Valley Power</t>
  </si>
  <si>
    <t>Tuolumne County Public Power Agency</t>
  </si>
  <si>
    <t>Turlock Irrigation District</t>
  </si>
  <si>
    <t>PGE Total</t>
  </si>
  <si>
    <t>SMUD</t>
  </si>
  <si>
    <t>Sacramento Municipal Utility District</t>
  </si>
  <si>
    <t>SCE</t>
  </si>
  <si>
    <t>Anza Electric Cooperative, Inc.</t>
  </si>
  <si>
    <t>Azusa Light &amp; Water</t>
  </si>
  <si>
    <t>Bear Valley Electric Service</t>
  </si>
  <si>
    <t>City of Anaheim</t>
  </si>
  <si>
    <t>City of Banning</t>
  </si>
  <si>
    <t>City of Colton</t>
  </si>
  <si>
    <t>City of Corona</t>
  </si>
  <si>
    <t>City of Rancho Cucamonga</t>
  </si>
  <si>
    <t>City of Riverside</t>
  </si>
  <si>
    <t>City of Vernon</t>
  </si>
  <si>
    <t>Metropolitan Water District</t>
  </si>
  <si>
    <t>Moreno Valley Utilities</t>
  </si>
  <si>
    <t>Southern California Edison Company (Bundled)</t>
  </si>
  <si>
    <t>Southern California Edison Company (Direct Access)</t>
  </si>
  <si>
    <t>Valley Electric Association, Inc.</t>
  </si>
  <si>
    <t>Victorville Municipal</t>
  </si>
  <si>
    <t>SCE Total</t>
  </si>
  <si>
    <t>LADWP</t>
  </si>
  <si>
    <t>Los Angeles Department of Water and Power</t>
  </si>
  <si>
    <t>BUGL</t>
  </si>
  <si>
    <t>City of Burbank</t>
  </si>
  <si>
    <t>City of Glendale</t>
  </si>
  <si>
    <t>BUGL Total</t>
  </si>
  <si>
    <t>City of Pasadena</t>
  </si>
  <si>
    <t>SDGE</t>
  </si>
  <si>
    <t>San Diego Gas and Electric Company (Bundled)</t>
  </si>
  <si>
    <t>San Diego Gas and Electric Company (Direct Access)</t>
  </si>
  <si>
    <t>SDGE Total</t>
  </si>
  <si>
    <t>IID</t>
  </si>
  <si>
    <t>Imperial Irrigation District</t>
  </si>
  <si>
    <t>OTHER</t>
  </si>
  <si>
    <t>City of Needles</t>
  </si>
  <si>
    <t>PacifiCorp</t>
  </si>
  <si>
    <t>Surprise Valley Electrification Corporation</t>
  </si>
  <si>
    <t>Truckee-Donner Public Utility District</t>
  </si>
  <si>
    <t>OTHER Total</t>
  </si>
  <si>
    <t>Statewide Total</t>
  </si>
  <si>
    <t>Total Pumping Load</t>
  </si>
  <si>
    <t>Total Statewide Retail Deliveries excluding pumping</t>
  </si>
  <si>
    <t>3=1-2</t>
  </si>
  <si>
    <t>8=7* 33%</t>
  </si>
  <si>
    <t>7=3-4-5-6</t>
  </si>
  <si>
    <t>Year</t>
  </si>
  <si>
    <t>Export</t>
  </si>
  <si>
    <t>Operational Renewable Generation</t>
  </si>
  <si>
    <t>Total Operational Renewable Generation for CA RPS</t>
  </si>
  <si>
    <t>Island Energy/Pittsburg</t>
  </si>
  <si>
    <t xml:space="preserve">_x000D_
</t>
  </si>
  <si>
    <t>Total Renewable Energy Needed For 27% RPS</t>
  </si>
  <si>
    <t>Total Renewable Energy Needed For 25% RPS</t>
  </si>
  <si>
    <t>Total Renewable Energy Needed For 23% RPS</t>
  </si>
  <si>
    <t>Interoffice Key Modeling Inputs for 2013 IEPR</t>
  </si>
  <si>
    <t>Modeling Cases (High,Mid and Low Energy Consumption)</t>
  </si>
  <si>
    <t>Input Category</t>
  </si>
  <si>
    <t>STAFF</t>
  </si>
  <si>
    <t>Angela</t>
  </si>
  <si>
    <t xml:space="preserve">High Consumption/Low Price Case </t>
  </si>
  <si>
    <t>Onsite (aka self gen)</t>
  </si>
  <si>
    <t>Base/Reference Case</t>
  </si>
  <si>
    <t>Low Consumption/High Price Case</t>
  </si>
  <si>
    <t>Asish</t>
  </si>
  <si>
    <t xml:space="preserve">³ Both onsite and exporting new CHP additional to the existing CHP currently included in latest demand forecast </t>
  </si>
  <si>
    <t xml:space="preserve">   &lt;http://www.energy.ca.gov/2012_energypolicy/documents/index.html#02162012&gt; with supplemental years based on this report developed by Bryan Neff</t>
  </si>
  <si>
    <t>¹³  http://www.energy.ca.gov/2013_energypolicy/documents/2013-05-30_workshop/spreadsheets/</t>
  </si>
  <si>
    <t>From supply forms mid</t>
  </si>
  <si>
    <t>LSE</t>
  </si>
  <si>
    <t>North-South</t>
  </si>
  <si>
    <t>LSE Type</t>
  </si>
  <si>
    <t>Category</t>
  </si>
  <si>
    <t>2007 GWh</t>
  </si>
  <si>
    <t>2008 GWh</t>
  </si>
  <si>
    <t>2009 GWh</t>
  </si>
  <si>
    <t>2010 GWh</t>
  </si>
  <si>
    <t>2011 GWh</t>
  </si>
  <si>
    <t>2012 GWh</t>
  </si>
  <si>
    <t>2013 GWh</t>
  </si>
  <si>
    <t>2014 GWh</t>
  </si>
  <si>
    <t>2015 GWh</t>
  </si>
  <si>
    <t>2016 GWh</t>
  </si>
  <si>
    <t>2017 GWh</t>
  </si>
  <si>
    <t>2018 GWh</t>
  </si>
  <si>
    <t>2019 GWh</t>
  </si>
  <si>
    <t>2020 GWh</t>
  </si>
  <si>
    <t>2021 GWh</t>
  </si>
  <si>
    <t>2022 GWh</t>
  </si>
  <si>
    <t>2023 GWh</t>
  </si>
  <si>
    <t>2024 GWh</t>
  </si>
  <si>
    <t>Anaheim</t>
  </si>
  <si>
    <t>South</t>
  </si>
  <si>
    <t>POU-L</t>
  </si>
  <si>
    <t>Uncommitted Energy Efficiency (-)</t>
  </si>
  <si>
    <t>Burbank</t>
  </si>
  <si>
    <t>Glendale</t>
  </si>
  <si>
    <t>Modesto ID</t>
  </si>
  <si>
    <t>North</t>
  </si>
  <si>
    <t>NCPA</t>
  </si>
  <si>
    <t>Vernon</t>
  </si>
  <si>
    <t>From supply forms Low</t>
  </si>
  <si>
    <t>From supply forms High</t>
  </si>
  <si>
    <t>8=7* 31%</t>
  </si>
  <si>
    <t>8=7* 28%</t>
  </si>
  <si>
    <t>8=7* 27%</t>
  </si>
  <si>
    <t>Total Renewable Energy Needed For 28% RPS</t>
  </si>
  <si>
    <t>Total Renewable Energy Needed For 31% RPS</t>
  </si>
  <si>
    <t>8=7* 25%</t>
  </si>
  <si>
    <t>8=7* 23%</t>
  </si>
  <si>
    <t>Additional New Combined Heat and Power</t>
  </si>
  <si>
    <t>Renewables (GWh to meet Policy Goals)</t>
  </si>
  <si>
    <t>Pacific Gas and Electric Company (Direct Access) includes BART.</t>
  </si>
  <si>
    <t>Table includes sales from entities outside of California control areas. Thus, total sales in row 71 are higher than state totals given in Form 1.1b.</t>
  </si>
  <si>
    <t>This table includes retail sales and other deliveries only measured at the customer level. Losses and consumption served by self-generation are excluded. Table developed based on actual 2013 data.</t>
  </si>
  <si>
    <t>Kirkwood Meadows Public Utility District</t>
  </si>
  <si>
    <t>Pacific Gas and Electric Company (Sonoma Clean Power CCA)</t>
  </si>
  <si>
    <t>Pacific Gas and Electric Company (Marin Clean Energy CCA)</t>
  </si>
  <si>
    <t>California Energy Demand Updated Forecast, 2015 - 2025, Mid Demand Baseline Case, No AAEE Savings</t>
  </si>
  <si>
    <t xml:space="preserve">Low AAEE </t>
  </si>
  <si>
    <t>Retail Deliveries (GWh)</t>
  </si>
  <si>
    <t>Net Energy for Load (GWh)</t>
  </si>
  <si>
    <t>1-in-2 Peak Impacts (MW)</t>
  </si>
  <si>
    <t xml:space="preserve">Mid AAEE </t>
  </si>
  <si>
    <t>Total</t>
  </si>
  <si>
    <t>Total In-State Renewable Generation (COD prior to 1/1/2015)</t>
  </si>
  <si>
    <t>Total Out-of-State Renewable Generation (COD prior to 1/1/2015)</t>
  </si>
  <si>
    <t>Total RE Net Short to meet 23% RPS In 2015 (TWh)</t>
  </si>
  <si>
    <t>Total RE Net Short to meet 25% RPS In 2016 (TWh)</t>
  </si>
  <si>
    <t>Total RE Net Short to meet 27% RPS In 2017 (TWh)</t>
  </si>
  <si>
    <t>Total RE Net Short to meet 28% RPS In 2018 (TWh)</t>
  </si>
  <si>
    <t>Total RE Net Short to meet 31% RPS In 2019 (TWh)</t>
  </si>
  <si>
    <t>Total RE Net Short to meet 33% RPS In 2020 (TWh)</t>
  </si>
  <si>
    <t>Total RE Net Short to meet 33% RPS In 2021 (TWh)</t>
  </si>
  <si>
    <t>Total RE Net Short to meet 33% RPS In 2022 (TWh)</t>
  </si>
  <si>
    <t>Total RE Net Short to meet 33% RPS In 2023 (TWh)</t>
  </si>
  <si>
    <t>Total RE Net Short to meet 33% RPS In 2024 (TWh)</t>
  </si>
  <si>
    <t>Total RE Net Short to meet 33% RPS In 2025 (TWh)</t>
  </si>
  <si>
    <t>Total RE Net Short to meet 33% RPS In 2026 (TWh)</t>
  </si>
  <si>
    <t>California Energy Demand Updated Forecast, 2015 - 2025, High Demand Baseline Case, No AAEE Savings</t>
  </si>
  <si>
    <t>California Energy Demand Updated Forecast, 2015 - 2025, Low Demand Baseline Case, No AAEE Savings</t>
  </si>
  <si>
    <t>¹¹  http://www.energy.ca.gov/2012_energypolicy/documents/index.html#no-meeting see managed forecast EE adjustments spreadsheet for IOU. Adjusted downwards for losses</t>
  </si>
  <si>
    <r>
      <t>AAEE and Incremental Uncommitted Energy Efficiency</t>
    </r>
    <r>
      <rPr>
        <b/>
        <sz val="11"/>
        <color indexed="8"/>
        <rFont val="Calibri"/>
        <family val="2"/>
      </rPr>
      <t>¹¹</t>
    </r>
  </si>
  <si>
    <t>2025 GWh</t>
  </si>
  <si>
    <t>2026 GWh</t>
  </si>
  <si>
    <t>Low Consumption</t>
  </si>
  <si>
    <t>Mid Consumption</t>
  </si>
  <si>
    <t>High Consumption</t>
  </si>
  <si>
    <t>High Consumption (energy GWh)</t>
  </si>
  <si>
    <t>Mid and Low Consumption (energy GWh)</t>
  </si>
  <si>
    <t>MW</t>
  </si>
  <si>
    <t>PG&amp;E</t>
  </si>
  <si>
    <t>OR</t>
  </si>
  <si>
    <t>SDG&amp;E</t>
  </si>
  <si>
    <t>MT</t>
  </si>
  <si>
    <t>WA</t>
  </si>
  <si>
    <t>UT</t>
  </si>
  <si>
    <t>low</t>
  </si>
  <si>
    <t>Assuming ICF projection for 2014 is not realized until 2019</t>
  </si>
  <si>
    <r>
      <t>New CHP</t>
    </r>
    <r>
      <rPr>
        <b/>
        <sz val="11"/>
        <color indexed="8"/>
        <rFont val="Calibri"/>
        <family val="2"/>
      </rPr>
      <t>³ (Installed MW) Net of Final CED 2014</t>
    </r>
  </si>
  <si>
    <t>New CHP (Installed GWh) in addition to CHP included in the 2014 CED</t>
  </si>
  <si>
    <t>ICF</t>
  </si>
  <si>
    <r>
      <t>New CHP</t>
    </r>
    <r>
      <rPr>
        <b/>
        <sz val="11"/>
        <color indexed="8"/>
        <rFont val="Calibri"/>
        <family val="2"/>
      </rPr>
      <t>¹³ (Installed MW) Final CED 2014</t>
    </r>
  </si>
  <si>
    <t>GWh</t>
  </si>
  <si>
    <t>CED CF</t>
  </si>
  <si>
    <t>Net CHP from ICF</t>
  </si>
  <si>
    <t>CHP in CED</t>
  </si>
  <si>
    <t>Total Renewable Energy Needed For RPS</t>
  </si>
  <si>
    <t>Net Short</t>
  </si>
  <si>
    <t>D11</t>
  </si>
  <si>
    <t>D16</t>
  </si>
  <si>
    <t>NV</t>
  </si>
  <si>
    <t>ID</t>
  </si>
  <si>
    <t>Adjusted CED Low</t>
  </si>
  <si>
    <t>Adjusted CED Mid</t>
  </si>
  <si>
    <t>Adjusted CED High</t>
  </si>
  <si>
    <t>Other Gen</t>
  </si>
  <si>
    <t>Renewables</t>
  </si>
  <si>
    <t>AdditionalEnergy Efficiency</t>
  </si>
  <si>
    <t>Additional  Energy Efficiency</t>
  </si>
  <si>
    <t>Demand Excluded from RPS</t>
  </si>
  <si>
    <t>Non-RPS Generation</t>
  </si>
  <si>
    <t>Renewables Targets</t>
  </si>
  <si>
    <t>High AAEE</t>
  </si>
  <si>
    <t>BANC</t>
  </si>
  <si>
    <t>mid</t>
  </si>
  <si>
    <t>high</t>
  </si>
  <si>
    <t>Ratio</t>
  </si>
  <si>
    <t>Low/Mid</t>
  </si>
  <si>
    <t>High/Mid</t>
  </si>
  <si>
    <t>Non RPS Deliveries (CDWR, WAPA, MWD, CCSF, etc.)</t>
  </si>
  <si>
    <t>Average Annual Growth 2013 - 2026</t>
  </si>
  <si>
    <t>Department of Water Resources (North)</t>
  </si>
  <si>
    <t>WAPA (CASIO)</t>
  </si>
  <si>
    <t>Department of Water Resources (South)</t>
  </si>
  <si>
    <t>Southern California Edison Company (Lancaster Energy Clean CCA)</t>
  </si>
  <si>
    <t>Northern California Non-CAISO</t>
  </si>
  <si>
    <t>WAPA (BANC)</t>
  </si>
  <si>
    <t>Northern California Non-CAISO Total</t>
  </si>
  <si>
    <t>VEA</t>
  </si>
  <si>
    <t>Excluded load</t>
  </si>
  <si>
    <t>Pumping</t>
  </si>
  <si>
    <t>Table includes sales from entities outside of California control area. Thus, total sales in row 71 are higher than state totals given in Form 1.1b.</t>
  </si>
  <si>
    <t>Incremental Energy Efficiency POU IEPR 2015 S-2</t>
  </si>
  <si>
    <t>Facility Name</t>
  </si>
  <si>
    <t>Plant Name</t>
  </si>
  <si>
    <t>Fuel Type</t>
  </si>
  <si>
    <t>State</t>
  </si>
  <si>
    <t>COD or Contract Date</t>
  </si>
  <si>
    <t>CEC Resource ID or WREGIS ID</t>
  </si>
  <si>
    <t>CPUC ID</t>
  </si>
  <si>
    <t>Owner/UTILITY</t>
  </si>
  <si>
    <t>Contract Expiration</t>
  </si>
  <si>
    <t>Installed (MW)</t>
  </si>
  <si>
    <t>2009-2014 Ave Gen (GWh)</t>
  </si>
  <si>
    <t>Bennett Creek Windfarm, LLC</t>
  </si>
  <si>
    <t>Wind</t>
  </si>
  <si>
    <t>MERCED - 3% OF OUTPUT</t>
  </si>
  <si>
    <t>Iberdrola Renewables</t>
  </si>
  <si>
    <t xml:space="preserve">Big Horn 1 </t>
  </si>
  <si>
    <t>W240</t>
  </si>
  <si>
    <t xml:space="preserve">Sempra </t>
  </si>
  <si>
    <t>El Dorado (CM10)</t>
  </si>
  <si>
    <t>Solar PV</t>
  </si>
  <si>
    <t>60713A; S0243 UNIT CM 10</t>
  </si>
  <si>
    <t>PG5096</t>
  </si>
  <si>
    <t>H.W. Hill Landfill Gas Power Plant AKA ROOSEVELT BIOGAS</t>
  </si>
  <si>
    <t>LANDFILL GAS</t>
  </si>
  <si>
    <t>DIRECT ENERGY</t>
  </si>
  <si>
    <t>Hot Springs Windfarm, LLC, Mountain Wind Power II; Nine Canyon Wind Project - Phase 3</t>
  </si>
  <si>
    <t>ID, WY, WA</t>
  </si>
  <si>
    <t>Simpson Tacoma KRAFT Company - Tacoma Cogen</t>
  </si>
  <si>
    <t>Iberdrola Renewables, Inc. (Simpson Biomass, Tacoma, WA)</t>
  </si>
  <si>
    <t>Biomass</t>
  </si>
  <si>
    <t>W1228</t>
  </si>
  <si>
    <t>Juniper Canyon Wind Power</t>
  </si>
  <si>
    <t>WIND</t>
  </si>
  <si>
    <t>W1690</t>
  </si>
  <si>
    <t>ROSEVILLE, MID</t>
  </si>
  <si>
    <t>Iberdrola Renewables (PPM Klondike)</t>
  </si>
  <si>
    <t>Klondike I-III</t>
  </si>
  <si>
    <t>W237,W238,W239,W817</t>
  </si>
  <si>
    <t>PG7051
PG7045</t>
  </si>
  <si>
    <t>Various - PGE III and IIIA</t>
  </si>
  <si>
    <t>90 MW 2019 and  85 MW 2023</t>
  </si>
  <si>
    <t>Leaning Juniper</t>
  </si>
  <si>
    <t>Leaning Juniper Wind Power II</t>
  </si>
  <si>
    <t>First Wind</t>
  </si>
  <si>
    <t>Milford Wind WT11</t>
  </si>
  <si>
    <t>MULTI</t>
  </si>
  <si>
    <t>Naturener</t>
  </si>
  <si>
    <t>Naturener Glacier 1</t>
  </si>
  <si>
    <t>W818</t>
  </si>
  <si>
    <t>SD7005</t>
  </si>
  <si>
    <t>Naturener Glacier 2</t>
  </si>
  <si>
    <t>W1318</t>
  </si>
  <si>
    <t>SD7006</t>
  </si>
  <si>
    <t xml:space="preserve">Palouse Wind </t>
  </si>
  <si>
    <t>W2906</t>
  </si>
  <si>
    <t>Shell Energy</t>
  </si>
  <si>
    <t>Pebble Springs</t>
  </si>
  <si>
    <t>Gilliam County, OR</t>
  </si>
  <si>
    <t>W979</t>
  </si>
  <si>
    <t>LADWP/Burbank/Glendale</t>
  </si>
  <si>
    <t>Pilgrim Stage Station Wind Park</t>
  </si>
  <si>
    <t>wind</t>
  </si>
  <si>
    <t>60923A</t>
  </si>
  <si>
    <t>TNG</t>
  </si>
  <si>
    <t>Arlington Wind (Rattlesnake Road)</t>
  </si>
  <si>
    <t>Rattlesnake Road Wind Farm</t>
  </si>
  <si>
    <t>W805</t>
  </si>
  <si>
    <t>PG7052</t>
  </si>
  <si>
    <t>Salt Lake Landfill Gas Recovery</t>
  </si>
  <si>
    <t>Biomethane</t>
  </si>
  <si>
    <t>TDPUD 70%</t>
  </si>
  <si>
    <t>SPI Burlington</t>
  </si>
  <si>
    <t>W1491</t>
  </si>
  <si>
    <t xml:space="preserve"> Granger Electric of South Jordan</t>
  </si>
  <si>
    <t>TRANS JORDAN</t>
  </si>
  <si>
    <t>W1405</t>
  </si>
  <si>
    <t>TDPUD - 70%</t>
  </si>
  <si>
    <t>Ivenrgy LLC Vantage</t>
  </si>
  <si>
    <t>Vantage Wind</t>
  </si>
  <si>
    <t>W2046</t>
  </si>
  <si>
    <t>PG7043</t>
  </si>
  <si>
    <t>Invenergy</t>
  </si>
  <si>
    <t>Willow Creek</t>
  </si>
  <si>
    <t>W897</t>
  </si>
  <si>
    <t>Windy Flats Wind Project/ Windy Points</t>
  </si>
  <si>
    <t>SCPPA (LADWP AND GLENDALE)</t>
  </si>
  <si>
    <t>updated 12/15</t>
  </si>
  <si>
    <t>Peak (MW, Includes Losses)</t>
  </si>
  <si>
    <t>Energy (GWh, Customer Side)</t>
  </si>
  <si>
    <t>Energy (GWh, Includes Losses)</t>
  </si>
  <si>
    <t>11=9+10</t>
  </si>
  <si>
    <t>12=8-11</t>
  </si>
  <si>
    <t>City of Cerritos</t>
  </si>
  <si>
    <t>Liberty Utilities</t>
  </si>
  <si>
    <t xml:space="preserve">            -  </t>
  </si>
  <si>
    <t>Statewide Retail Sales - CED 2016-2026 Adopted Forecast</t>
  </si>
  <si>
    <t>Additional Achievable Energy Efficiency IOU CED 2016-2026 Adopted Forecast</t>
  </si>
  <si>
    <t>RPS Target (Low Demand Forecast)</t>
  </si>
  <si>
    <t>RPS Target (Mid Demand Forecast)</t>
  </si>
  <si>
    <t>RPS Target (High Demand Forecast)</t>
  </si>
  <si>
    <t>Planning RNS  (Mid Demand Forecast)</t>
  </si>
  <si>
    <t>Planning RNS (Low Demand Forecast)</t>
  </si>
  <si>
    <t>Planning RNS  (High Demand Forecast)</t>
  </si>
  <si>
    <t>Estimated Generation From Operational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</si>
</sst>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quot;$&quot;#,##0\ ;\(&quot;$&quot;#,##0\)"/>
    <numFmt numFmtId="168" formatCode="m/d"/>
    <numFmt numFmtId="169" formatCode="0.0"/>
    <numFmt numFmtId="170" formatCode="[$-409]mmm\-yy;@"/>
    <numFmt numFmtId="171" formatCode="_-* #,##0_-;\-* #,##0_-;_-* &quot;-&quot;_-;_-@_-"/>
    <numFmt numFmtId="172" formatCode="_-* #,##0.00_-;\-* #,##0.00_-;_-* &quot;-&quot;??_-;_-@_-"/>
    <numFmt numFmtId="173" formatCode="0.000000"/>
    <numFmt numFmtId="174" formatCode="#,##0;\(#,##0\)"/>
    <numFmt numFmtId="175" formatCode="&quot;$&quot;#,##0.0;[Red]\-&quot;$&quot;#,##0.0"/>
    <numFmt numFmtId="176" formatCode="#,##0;\-#,##0;&quot;-&quot;"/>
    <numFmt numFmtId="177" formatCode="#,##0.000\¢;\(#,##0.000\¢\)"/>
    <numFmt numFmtId="178" formatCode="&quot;$&quot;#,\);\(&quot;$&quot;#,##0\)"/>
    <numFmt numFmtId="179" formatCode="#,##0_);[Red]\(#,##0\);&quot;-&quot;_);@_)"/>
    <numFmt numFmtId="180" formatCode="hh:mm"/>
    <numFmt numFmtId="181" formatCode="00000"/>
    <numFmt numFmtId="182" formatCode="&quot;$&quot;#,##0_);[Red]\(&quot;$&quot;#,##0\);&quot;-&quot;_);@_)"/>
    <numFmt numFmtId="183" formatCode="#,##0.00;[Red]#,##0.00"/>
    <numFmt numFmtId="184" formatCode="_([$€-2]* #,##0.00_);_([$€-2]* \(#,##0.00\);_([$€-2]* &quot;-&quot;??_)"/>
    <numFmt numFmtId="185" formatCode="_-* #,##0.0_-;\-* #,##0.0_-;_-* &quot;-&quot;??_-;_-@_-"/>
    <numFmt numFmtId="186" formatCode="yyyy"/>
    <numFmt numFmtId="187" formatCode="#,##0.00&quot; $&quot;;\-#,##0.00&quot; $&quot;"/>
    <numFmt numFmtId="188" formatCode="[Red][&gt;8760]General;[Black][&lt;=8760]General"/>
    <numFmt numFmtId="189" formatCode="[Red][=1]General;[Black][&lt;&gt;1]General"/>
    <numFmt numFmtId="190" formatCode="_(&quot;N$&quot;* #,##0_);_(&quot;N$&quot;* \(#,##0\);_(&quot;N$&quot;* &quot;-&quot;_);_(@_)"/>
    <numFmt numFmtId="191" formatCode="_(&quot;N$&quot;* #,##0.00_);_(&quot;N$&quot;* \(#,##0.00\);_(&quot;N$&quot;* &quot;-&quot;??_);_(@_)"/>
    <numFmt numFmtId="192" formatCode="#,##0.0000\ ;[Red]\(#,##0.0000\)"/>
    <numFmt numFmtId="193" formatCode="General_)"/>
    <numFmt numFmtId="194" formatCode="&quot;$&quot;#,##0"/>
    <numFmt numFmtId="195" formatCode="[&lt;0]&quot;&quot;;[Black][&gt;0]\(00.0%\);General"/>
    <numFmt numFmtId="196" formatCode="0.0000"/>
    <numFmt numFmtId="197" formatCode="_-&quot;£&quot;* #,##0_-;\-&quot;£&quot;* #,##0_-;_-&quot;£&quot;* &quot;-&quot;_-;_-@_-"/>
    <numFmt numFmtId="198" formatCode="_-&quot;£&quot;* #,##0.00_-;\-&quot;£&quot;* #,##0.00_-;_-&quot;£&quot;* &quot;-&quot;??_-;_-@_-"/>
    <numFmt numFmtId="199" formatCode="#,##0;[Black]\-#,##0;[Black]0;"/>
    <numFmt numFmtId="200" formatCode="0.0000000000"/>
    <numFmt numFmtId="201" formatCode="#,##0.0"/>
    <numFmt numFmtId="202" formatCode="m\-d\-yy"/>
    <numFmt numFmtId="203" formatCode="0.00_)"/>
    <numFmt numFmtId="204" formatCode="0000"/>
    <numFmt numFmtId="205" formatCode="_(* #,##0.00_);_(* \(#,##0.00\);_(* \-??_);_(@_)"/>
    <numFmt numFmtId="206" formatCode="_(* #,##0.000_);_(* \(#,##0.000\);_(* &quot;-&quot;??_);_(@_)"/>
    <numFmt numFmtId="207" formatCode="0.0_)\%;\(0.0\)\%;0.0_)\%;@_)_%"/>
    <numFmt numFmtId="208" formatCode="#,##0.0_)_%;\(#,##0.0\)_%;0.0_)_%;@_)_%"/>
    <numFmt numFmtId="209" formatCode="#,##0.0_);\(#,##0.0\);#,##0.0_);@_)"/>
    <numFmt numFmtId="210" formatCode="&quot;$&quot;_(#,##0.00_);&quot;$&quot;\(#,##0.00\);&quot;$&quot;_(0.00_);@_)"/>
    <numFmt numFmtId="211" formatCode="#,##0.00_);\(#,##0.00\);0.00_);@_)"/>
    <numFmt numFmtId="212" formatCode="\€_(#,##0.00_);\€\(#,##0.00\);\€_(0.00_);@_)"/>
    <numFmt numFmtId="213" formatCode="#,##0_)\x;\(#,##0\)\x;0_)\x;@_)_x"/>
    <numFmt numFmtId="214" formatCode="#,##0_)_x;\(#,##0\)_x;0_)_x;@_)_x"/>
    <numFmt numFmtId="215" formatCode="#,##0.0_);[Red]\(#,##0.0\)"/>
    <numFmt numFmtId="216" formatCode="_(* #,##0.0_);_(* \(#,##0.0\);_(* &quot;-&quot;_0_);_(@_)"/>
    <numFmt numFmtId="217" formatCode="#,##0\ ;[Red]\(#,##0\)"/>
    <numFmt numFmtId="218" formatCode="#,##0."/>
    <numFmt numFmtId="219" formatCode="_(&quot;$&quot;* #,##0.0000_);_(&quot;$&quot;* \(#,##0.0000\);_(&quot;$&quot;* &quot;-&quot;????_);_(@_)"/>
    <numFmt numFmtId="220" formatCode="\$#."/>
    <numFmt numFmtId="221" formatCode="mmmm\ d\,\ yyyy"/>
    <numFmt numFmtId="222" formatCode="m/d/yy\ h:mm"/>
    <numFmt numFmtId="223" formatCode="0_);\(0\)"/>
    <numFmt numFmtId="224" formatCode="_-* #,##0\ _$_-;\-* #,##0\ _$_-;_-* &quot;-&quot;\ _$_-;_-@_-"/>
    <numFmt numFmtId="225" formatCode="_-* #,##0\ &quot;$&quot;_-;\-* #,##0\ &quot;$&quot;_-;_-* &quot;-&quot;\ &quot;$&quot;_-;_-@_-"/>
    <numFmt numFmtId="226" formatCode="_-* #,##0.00\ &quot;$&quot;_-;\-* #,##0.00\ &quot;$&quot;_-;_-* &quot;-&quot;??\ &quot;$&quot;_-;_-@_-"/>
    <numFmt numFmtId="227" formatCode="mmm\-yyyy"/>
    <numFmt numFmtId="228" formatCode="#,##0__;[Red]\(#,##0\)_]"/>
    <numFmt numFmtId="229" formatCode="0.0,,;[Red]\(0.0,,\);0.0"/>
    <numFmt numFmtId="230" formatCode="&quot;$&quot;\ #,###,###,##0_);\(&quot;$&quot;\ #,###,###,##0\)_);&quot;&quot;_)"/>
    <numFmt numFmtId="231" formatCode="_(* 0%_);_(* \(0%\);_(* \-_%_)"/>
    <numFmt numFmtId="232" formatCode="%#."/>
    <numFmt numFmtId="233" formatCode="&quot;$&quot;\ #,###,##0_);\(&quot;$&quot;\ #,###,##0\)_)"/>
    <numFmt numFmtId="234" formatCode="#,###,###,##0_);\(#,###,###,##0\)_)"/>
    <numFmt numFmtId="235" formatCode="0.00\ ;\-0.00\ ;&quot;- &quot;"/>
    <numFmt numFmtId="236" formatCode="#,##0.0\ \ \ \ ;[Red]\(#,##0.0\)\ \ "/>
    <numFmt numFmtId="237" formatCode="0.0\ \ \ \ \ \ ;[Red]\(0.0\)\ \ \ \ "/>
    <numFmt numFmtId="238" formatCode="0.0\ \ \ \ \ \ \ \ ;[Red]\(0.0\)\ \ \ \ \ \ "/>
    <numFmt numFmtId="239" formatCode="mmm\ dd\,\ yyyy"/>
    <numFmt numFmtId="240" formatCode="#,###,##0.0_)"/>
  </numFmts>
  <fonts count="217">
    <font>
      <sz val="11"/>
      <color theme="1"/>
      <name val="Calibri"/>
      <family val="2"/>
      <scheme val="minor"/>
    </font>
    <font>
      <sz val="11"/>
      <color theme="1"/>
      <name val="Arial"/>
      <family val="2"/>
    </font>
    <font>
      <sz val="10"/>
      <color indexed="8"/>
      <name val="Arial"/>
      <family val="2"/>
    </font>
    <font>
      <sz val="12"/>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sz val="11"/>
      <color theme="1"/>
      <name val="Calibri"/>
      <family val="2"/>
      <scheme val="minor"/>
    </font>
    <font>
      <sz val="10"/>
      <color theme="1"/>
      <name val="Arial"/>
      <family val="2"/>
    </font>
    <font>
      <sz val="11"/>
      <color theme="1"/>
      <name val="Arial"/>
      <family val="2"/>
    </font>
    <font>
      <b/>
      <sz val="10"/>
      <color rgb="FF000000"/>
      <name val="Arial"/>
      <family val="2"/>
    </font>
    <font>
      <sz val="10"/>
      <color rgb="FF000000"/>
      <name val="Arial"/>
      <family val="2"/>
    </font>
    <font>
      <b/>
      <sz val="10"/>
      <color theme="1"/>
      <name val="Arial"/>
      <family val="2"/>
    </font>
    <font>
      <b/>
      <sz val="11"/>
      <color theme="1"/>
      <name val="Arial"/>
      <family val="2"/>
    </font>
    <font>
      <sz val="10"/>
      <name val="Arial"/>
      <family val="2"/>
    </font>
    <font>
      <b/>
      <sz val="1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sz val="9"/>
      <name val="Helv"/>
    </font>
    <font>
      <i/>
      <sz val="14"/>
      <name val="Arial"/>
      <family val="2"/>
    </font>
    <font>
      <sz val="10"/>
      <name val="Helv"/>
      <charset val="177"/>
    </font>
    <font>
      <b/>
      <sz val="12"/>
      <name val="Helv"/>
    </font>
    <font>
      <b/>
      <sz val="11"/>
      <color indexed="52"/>
      <name val="Calibri"/>
      <family val="2"/>
    </font>
    <font>
      <sz val="10"/>
      <name val="Helvetica"/>
      <family val="2"/>
    </font>
    <font>
      <b/>
      <sz val="11"/>
      <color indexed="9"/>
      <name val="Calibri"/>
      <family val="2"/>
    </font>
    <font>
      <sz val="12"/>
      <name val="Helv"/>
    </font>
    <font>
      <sz val="10"/>
      <name val="MS Serif"/>
      <family val="1"/>
    </font>
    <font>
      <sz val="11"/>
      <name val="Book Antiqua"/>
      <family val="1"/>
    </font>
    <font>
      <sz val="11"/>
      <name val="??"/>
      <family val="3"/>
      <charset val="129"/>
    </font>
    <font>
      <sz val="10"/>
      <name val="Helv"/>
    </font>
    <font>
      <sz val="10"/>
      <color indexed="16"/>
      <name val="MS Serif"/>
      <family val="1"/>
    </font>
    <font>
      <i/>
      <sz val="11"/>
      <color indexed="23"/>
      <name val="Calibri"/>
      <family val="2"/>
    </font>
    <font>
      <sz val="18"/>
      <name val="Arial"/>
      <family val="2"/>
    </font>
    <font>
      <sz val="8"/>
      <name val="Arial"/>
      <family val="2"/>
    </font>
    <font>
      <i/>
      <sz val="12"/>
      <name val="Arial"/>
      <family val="2"/>
    </font>
    <font>
      <sz val="18"/>
      <name val="Times New Roman"/>
      <family val="1"/>
    </font>
    <font>
      <sz val="8"/>
      <name val="Times New Roman"/>
      <family val="1"/>
    </font>
    <font>
      <i/>
      <sz val="12"/>
      <name val="Times New Roman"/>
      <family val="1"/>
    </font>
    <font>
      <sz val="11"/>
      <color indexed="17"/>
      <name val="Calibri"/>
      <family val="2"/>
    </font>
    <font>
      <b/>
      <u/>
      <sz val="11"/>
      <color indexed="37"/>
      <name val="Arial"/>
      <family val="2"/>
    </font>
    <font>
      <b/>
      <i/>
      <sz val="14"/>
      <color indexed="9"/>
      <name val="Arial"/>
      <family val="2"/>
    </font>
    <font>
      <b/>
      <sz val="11"/>
      <color indexed="56"/>
      <name val="Calibri"/>
      <family val="2"/>
    </font>
    <font>
      <sz val="10"/>
      <color indexed="12"/>
      <name val="Arial"/>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1"/>
      <name val="Tms Rmn"/>
    </font>
    <font>
      <sz val="5"/>
      <name val="Helv"/>
    </font>
    <font>
      <b/>
      <sz val="11"/>
      <color indexed="63"/>
      <name val="Calibri"/>
      <family val="2"/>
    </font>
    <font>
      <sz val="22"/>
      <name val="UBSHeadline"/>
      <family val="1"/>
    </font>
    <font>
      <sz val="10"/>
      <color indexed="14"/>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b/>
      <sz val="10"/>
      <color indexed="8"/>
      <name val="Arial"/>
      <family val="2"/>
    </font>
    <font>
      <b/>
      <sz val="8"/>
      <color indexed="8"/>
      <name val="Helv"/>
    </font>
    <font>
      <sz val="10"/>
      <name val="Frutiger 45 Light"/>
      <family val="2"/>
    </font>
    <font>
      <b/>
      <sz val="11"/>
      <name val="Times New Roman"/>
      <family val="1"/>
    </font>
    <font>
      <b/>
      <sz val="18"/>
      <color indexed="56"/>
      <name val="Cambria"/>
      <family val="2"/>
    </font>
    <font>
      <sz val="8"/>
      <color indexed="12"/>
      <name val="Arial"/>
      <family val="2"/>
    </font>
    <font>
      <sz val="10"/>
      <name val="Courier"/>
      <family val="3"/>
    </font>
    <font>
      <sz val="10"/>
      <color indexed="39"/>
      <name val="Arial"/>
      <family val="2"/>
    </font>
    <font>
      <sz val="11"/>
      <color indexed="10"/>
      <name val="Calibri"/>
      <family val="2"/>
    </font>
    <font>
      <b/>
      <sz val="14"/>
      <color theme="1"/>
      <name val="Arial"/>
      <family val="2"/>
    </font>
    <font>
      <b/>
      <sz val="11"/>
      <color indexed="8"/>
      <name val="Calibri"/>
      <family val="2"/>
    </font>
    <font>
      <sz val="11"/>
      <color theme="1"/>
      <name val="Calibri"/>
      <family val="2"/>
    </font>
    <font>
      <sz val="11"/>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16"/>
      <name val="Calibri"/>
      <family val="2"/>
    </font>
    <font>
      <sz val="12"/>
      <color indexed="8"/>
      <name val="Arial"/>
      <family val="2"/>
    </font>
    <font>
      <sz val="11"/>
      <color indexed="8"/>
      <name val="Palatino Linotype"/>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u/>
      <sz val="12"/>
      <color theme="10"/>
      <name val="Arial"/>
      <family val="2"/>
    </font>
    <font>
      <u/>
      <sz val="11"/>
      <color theme="10"/>
      <name val="Calibri"/>
      <family val="2"/>
    </font>
    <font>
      <sz val="11"/>
      <color theme="1"/>
      <name val="Times New Roman"/>
      <family val="2"/>
    </font>
    <font>
      <b/>
      <sz val="18"/>
      <color theme="1"/>
      <name val="Calibri"/>
      <family val="2"/>
      <scheme val="minor"/>
    </font>
    <font>
      <sz val="10"/>
      <name val="Arial"/>
      <family val="2"/>
    </font>
    <font>
      <b/>
      <sz val="11"/>
      <color theme="1"/>
      <name val="Calibri"/>
      <family val="2"/>
      <scheme val="minor"/>
    </font>
    <font>
      <b/>
      <u/>
      <sz val="12"/>
      <color theme="1"/>
      <name val="Arial"/>
      <family val="2"/>
    </font>
    <font>
      <b/>
      <sz val="18"/>
      <color theme="3"/>
      <name val="Cambria"/>
      <family val="2"/>
      <scheme val="major"/>
    </font>
    <font>
      <b/>
      <sz val="11"/>
      <color rgb="FF3F3F3F"/>
      <name val="Calibri"/>
      <family val="2"/>
      <scheme val="minor"/>
    </font>
    <font>
      <sz val="11"/>
      <color rgb="FFFF0000"/>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i/>
      <sz val="11"/>
      <color theme="1"/>
      <name val="Arial"/>
      <family val="2"/>
    </font>
    <font>
      <sz val="9"/>
      <name val="Arial"/>
      <family val="2"/>
    </font>
    <font>
      <sz val="10"/>
      <name val="Geneva"/>
    </font>
    <font>
      <sz val="11"/>
      <color indexed="14"/>
      <name val="Calibri"/>
      <family val="2"/>
    </font>
    <font>
      <b/>
      <sz val="18"/>
      <color indexed="62"/>
      <name val="Cambria"/>
      <family val="2"/>
    </font>
    <font>
      <sz val="10"/>
      <color rgb="FFFF0000"/>
      <name val="Calibri"/>
      <family val="2"/>
    </font>
    <font>
      <sz val="11"/>
      <name val="??"/>
      <family val="3"/>
    </font>
    <font>
      <sz val="7"/>
      <color indexed="12"/>
      <name val="Arial"/>
      <family val="2"/>
    </font>
    <font>
      <u/>
      <sz val="10"/>
      <color indexed="10"/>
      <name val="Arial"/>
      <family val="2"/>
    </font>
    <font>
      <sz val="11"/>
      <name val="Times"/>
      <family val="1"/>
    </font>
    <font>
      <sz val="9"/>
      <color indexed="8"/>
      <name val="Arial"/>
      <family val="2"/>
    </font>
    <font>
      <sz val="5"/>
      <name val="Arial"/>
      <family val="2"/>
    </font>
    <font>
      <sz val="10"/>
      <name val="MS Sans Serif"/>
      <family val="2"/>
    </font>
    <font>
      <sz val="11"/>
      <name val="Arial"/>
      <family val="2"/>
    </font>
    <font>
      <sz val="11"/>
      <color indexed="28"/>
      <name val="Calibri"/>
      <family val="2"/>
    </font>
    <font>
      <sz val="10"/>
      <color theme="1"/>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i/>
      <sz val="10"/>
      <color rgb="FF7F7F7F"/>
      <name val="Calibri"/>
      <family val="2"/>
    </font>
    <font>
      <b/>
      <sz val="10"/>
      <color theme="1"/>
      <name val="Calibri"/>
      <family val="2"/>
    </font>
    <font>
      <sz val="10"/>
      <color theme="0"/>
      <name val="Calibri"/>
      <family val="2"/>
    </font>
    <font>
      <sz val="8"/>
      <name val="Courier"/>
      <family val="3"/>
    </font>
    <font>
      <sz val="10"/>
      <color indexed="17"/>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8"/>
      <color indexed="13"/>
      <name val="Arial"/>
      <family val="2"/>
    </font>
    <font>
      <b/>
      <sz val="8"/>
      <color indexed="12"/>
      <name val="Arial"/>
      <family val="2"/>
    </font>
    <font>
      <b/>
      <sz val="10"/>
      <color indexed="10"/>
      <name val="Arial"/>
      <family val="2"/>
    </font>
    <font>
      <b/>
      <sz val="11"/>
      <color indexed="52"/>
      <name val="Calibri"/>
      <family val="2"/>
      <scheme val="minor"/>
    </font>
    <font>
      <b/>
      <sz val="14"/>
      <color rgb="FF92D050"/>
      <name val="Calibri"/>
      <family val="2"/>
      <scheme val="minor"/>
    </font>
    <font>
      <sz val="10"/>
      <name val="Arial Narrow"/>
      <family val="2"/>
    </font>
    <font>
      <b/>
      <i/>
      <sz val="12"/>
      <color indexed="12"/>
      <name val="Arial"/>
      <family val="2"/>
    </font>
    <font>
      <sz val="8"/>
      <name val="Palatino"/>
      <family val="1"/>
    </font>
    <font>
      <sz val="12"/>
      <color theme="1"/>
      <name val="Arial"/>
      <family val="2"/>
    </font>
    <font>
      <sz val="1"/>
      <color indexed="8"/>
      <name val="Courier"/>
      <family val="3"/>
    </font>
    <font>
      <sz val="8"/>
      <name val="BERNHARD"/>
    </font>
    <font>
      <sz val="10"/>
      <name val="Helvetica"/>
    </font>
    <font>
      <i/>
      <sz val="9"/>
      <name val="MS Sans Serif"/>
      <family val="2"/>
    </font>
    <font>
      <sz val="12"/>
      <name val="Courier"/>
      <family val="3"/>
    </font>
    <font>
      <b/>
      <sz val="11"/>
      <color indexed="32"/>
      <name val="Arial"/>
      <family val="2"/>
    </font>
    <font>
      <sz val="7"/>
      <name val="Palatino"/>
      <family val="1"/>
    </font>
    <font>
      <sz val="9"/>
      <name val="Geneva"/>
    </font>
    <font>
      <sz val="9"/>
      <color indexed="13"/>
      <name val="Arial"/>
      <family val="2"/>
    </font>
    <font>
      <u/>
      <sz val="8"/>
      <color indexed="12"/>
      <name val="Verdana"/>
      <family val="2"/>
    </font>
    <font>
      <u/>
      <sz val="10"/>
      <color theme="10"/>
      <name val="Arial"/>
      <family val="2"/>
    </font>
    <font>
      <u/>
      <sz val="9.35"/>
      <color theme="10"/>
      <name val="Calibri"/>
      <family val="2"/>
    </font>
    <font>
      <i/>
      <sz val="10"/>
      <name val="Arial"/>
      <family val="2"/>
    </font>
    <font>
      <sz val="11"/>
      <color indexed="60"/>
      <name val="Calibri"/>
      <family val="2"/>
      <scheme val="minor"/>
    </font>
    <font>
      <sz val="10"/>
      <name val="Verdana"/>
      <family val="2"/>
    </font>
    <font>
      <sz val="11"/>
      <color theme="1"/>
      <name val="Palatino Linotype"/>
      <family val="2"/>
    </font>
    <font>
      <sz val="12"/>
      <name val="Courier New"/>
      <family val="3"/>
    </font>
    <font>
      <sz val="8"/>
      <name val="HelveticaWN"/>
    </font>
    <font>
      <sz val="8"/>
      <color indexed="12"/>
      <name val="Times New Roman"/>
      <family val="1"/>
    </font>
    <font>
      <sz val="10"/>
      <color indexed="8"/>
      <name val="Geneva"/>
      <family val="2"/>
    </font>
    <font>
      <sz val="10"/>
      <color indexed="16"/>
      <name val="Helvetica-Black"/>
    </font>
    <font>
      <sz val="8"/>
      <color indexed="32"/>
      <name val="Arial"/>
      <family val="2"/>
    </font>
    <font>
      <b/>
      <sz val="10"/>
      <name val="MS Sans Serif"/>
      <family val="2"/>
    </font>
    <font>
      <sz val="8"/>
      <color indexed="8"/>
      <name val="Arial"/>
      <family val="2"/>
    </font>
    <font>
      <sz val="10"/>
      <color indexed="8"/>
      <name val="Helvetica"/>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9"/>
      <name val="Arial"/>
      <family val="2"/>
    </font>
    <font>
      <sz val="7.5"/>
      <name val="Arial"/>
      <family val="2"/>
    </font>
    <font>
      <sz val="10"/>
      <name val="Arial Cyr"/>
    </font>
    <font>
      <sz val="12"/>
      <name val="Times New Roman Cyr"/>
      <family val="1"/>
      <charset val="204"/>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i/>
      <sz val="10"/>
      <color rgb="FF000000"/>
      <name val="Arial"/>
      <family val="2"/>
    </font>
    <font>
      <b/>
      <i/>
      <sz val="10"/>
      <color indexed="8"/>
      <name val="Arial"/>
      <family val="2"/>
    </font>
    <font>
      <sz val="10"/>
      <name val="Arial"/>
    </font>
  </fonts>
  <fills count="12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1"/>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solid">
        <fgColor indexed="43"/>
      </patternFill>
    </fill>
    <fill>
      <patternFill patternType="solid">
        <fgColor indexed="26"/>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patternFill>
    </fill>
    <fill>
      <patternFill patternType="solid">
        <fgColor indexed="54"/>
      </patternFill>
    </fill>
    <fill>
      <patternFill patternType="solid">
        <fgColor rgb="FFFFFFCC"/>
      </patternFill>
    </fill>
    <fill>
      <patternFill patternType="solid">
        <fgColor indexed="6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indexed="19"/>
      </patternFill>
    </fill>
    <fill>
      <patternFill patternType="solid">
        <fgColor indexed="4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34"/>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6"/>
        <bgColor indexed="1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
      <patternFill patternType="solid">
        <fgColor indexed="32"/>
        <bgColor indexed="64"/>
      </patternFill>
    </fill>
    <fill>
      <patternFill patternType="solid">
        <fgColor indexed="35"/>
        <bgColor indexed="64"/>
      </patternFill>
    </fill>
    <fill>
      <patternFill patternType="solid">
        <fgColor indexed="13"/>
        <bgColor indexed="64"/>
      </patternFill>
    </fill>
    <fill>
      <patternFill patternType="mediumGray">
        <fgColor indexed="22"/>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rgb="FFCCFFCC"/>
        <bgColor indexed="64"/>
      </patternFill>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10"/>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10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8"/>
      </left>
      <right/>
      <top style="thin">
        <color indexed="65"/>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style="double">
        <color indexed="0"/>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thin">
        <color indexed="64"/>
      </top>
      <bottom style="thin">
        <color indexed="6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FFFFFF"/>
      </top>
      <bottom style="medium">
        <color rgb="FFFFFFFF"/>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2"/>
      </top>
      <bottom style="double">
        <color indexed="62"/>
      </bottom>
      <diagonal/>
    </border>
    <border>
      <left/>
      <right/>
      <top style="hair">
        <color indexed="8"/>
      </top>
      <bottom style="hair">
        <color indexed="8"/>
      </bottom>
      <diagonal/>
    </border>
    <border>
      <left/>
      <right/>
      <top/>
      <bottom style="medium">
        <color indexed="18"/>
      </bottom>
      <diagonal/>
    </border>
    <border>
      <left/>
      <right/>
      <top style="thin">
        <color auto="1"/>
      </top>
      <bottom/>
      <diagonal/>
    </border>
    <border>
      <left/>
      <right/>
      <top style="medium">
        <color indexed="64"/>
      </top>
      <bottom/>
      <diagonal/>
    </border>
    <border>
      <left/>
      <right/>
      <top/>
      <bottom style="dotted">
        <color indexed="64"/>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style="thin">
        <color indexed="64"/>
      </top>
      <bottom style="medium">
        <color indexed="64"/>
      </bottom>
      <diagonal/>
    </border>
    <border>
      <left/>
      <right/>
      <top/>
      <bottom style="thin">
        <color indexed="10"/>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style="thin">
        <color indexed="65"/>
      </left>
      <right/>
      <top style="thin">
        <color indexed="8"/>
      </top>
      <bottom style="thin">
        <color indexed="64"/>
      </bottom>
      <diagonal/>
    </border>
    <border>
      <left style="thin">
        <color indexed="65"/>
      </left>
      <right/>
      <top style="thin">
        <color indexed="8"/>
      </top>
      <bottom/>
      <diagonal/>
    </border>
    <border>
      <left style="thin">
        <color indexed="8"/>
      </left>
      <right style="thin">
        <color indexed="64"/>
      </right>
      <top style="thin">
        <color indexed="64"/>
      </top>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thin">
        <color indexed="8"/>
      </top>
      <bottom/>
      <diagonal/>
    </border>
  </borders>
  <cellStyleXfs count="56425">
    <xf numFmtId="0" fontId="0" fillId="0" borderId="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2" fontId="4" fillId="0" borderId="0" applyFont="0" applyFill="0" applyBorder="0" applyAlignment="0" applyProtection="0"/>
    <xf numFmtId="0" fontId="4" fillId="0" borderId="0"/>
    <xf numFmtId="0" fontId="4" fillId="0" borderId="0"/>
    <xf numFmtId="0" fontId="7" fillId="0" borderId="0"/>
    <xf numFmtId="0" fontId="10" fillId="0" borderId="0"/>
    <xf numFmtId="0" fontId="4" fillId="0" borderId="0"/>
    <xf numFmtId="0" fontId="11" fillId="0" borderId="0"/>
    <xf numFmtId="0" fontId="9" fillId="0" borderId="0"/>
    <xf numFmtId="0" fontId="9" fillId="0" borderId="0"/>
    <xf numFmtId="0" fontId="3" fillId="0" borderId="0"/>
    <xf numFmtId="0" fontId="3" fillId="0" borderId="0"/>
    <xf numFmtId="0" fontId="3"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xf numFmtId="0" fontId="16" fillId="0" borderId="0"/>
    <xf numFmtId="0" fontId="17" fillId="0" borderId="0" applyNumberFormat="0" applyFont="0" applyFill="0" applyAlignment="0" applyProtection="0"/>
    <xf numFmtId="0" fontId="5" fillId="0" borderId="0" applyNumberFormat="0" applyFont="0" applyFill="0" applyAlignment="0" applyProtection="0"/>
    <xf numFmtId="0" fontId="4" fillId="0" borderId="19" applyNumberFormat="0" applyFon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4" fillId="0" borderId="0" applyNumberFormat="0" applyFill="0" applyBorder="0" applyAlignment="0" applyProtection="0"/>
    <xf numFmtId="0" fontId="20" fillId="0" borderId="0" applyNumberFormat="0" applyFill="0" applyBorder="0" applyAlignment="0" applyProtection="0">
      <alignment vertical="top"/>
    </xf>
    <xf numFmtId="171" fontId="4" fillId="0" borderId="0" applyFont="0" applyFill="0" applyBorder="0" applyAlignment="0" applyProtection="0"/>
    <xf numFmtId="0" fontId="21" fillId="0" borderId="0" applyNumberFormat="0" applyFill="0" applyBorder="0" applyAlignment="0" applyProtection="0">
      <alignment vertical="top"/>
      <protection locked="0"/>
    </xf>
    <xf numFmtId="172" fontId="4" fillId="0" borderId="0" applyFont="0" applyFill="0" applyBorder="0" applyAlignment="0" applyProtection="0"/>
    <xf numFmtId="173" fontId="4" fillId="0" borderId="0">
      <alignment horizontal="left" wrapText="1"/>
    </xf>
    <xf numFmtId="173"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4" fillId="0" borderId="0" applyBorder="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170" fontId="3" fillId="17" borderId="20" applyNumberFormat="0" applyFont="0" applyAlignment="0" applyProtection="0">
      <alignment vertical="top"/>
    </xf>
    <xf numFmtId="170" fontId="3" fillId="5" borderId="21" applyNumberFormat="0" applyFont="0" applyBorder="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175" fontId="25" fillId="22" borderId="22">
      <alignment horizontal="center" vertical="center"/>
    </xf>
    <xf numFmtId="0" fontId="26" fillId="4" borderId="0" applyNumberFormat="0" applyBorder="0" applyAlignment="0" applyProtection="0"/>
    <xf numFmtId="3" fontId="27" fillId="0" borderId="0" applyFill="0" applyBorder="0" applyProtection="0">
      <alignment horizontal="right"/>
    </xf>
    <xf numFmtId="3" fontId="28" fillId="23" borderId="0" applyNumberFormat="0" applyBorder="0" applyAlignment="0" applyProtection="0">
      <alignment vertical="top"/>
    </xf>
    <xf numFmtId="170" fontId="29" fillId="0" borderId="0"/>
    <xf numFmtId="170" fontId="30" fillId="24" borderId="23" applyNumberFormat="0" applyBorder="0" applyAlignment="0" applyProtection="0"/>
    <xf numFmtId="176" fontId="2" fillId="0" borderId="0" applyFill="0" applyBorder="0" applyAlignment="0"/>
    <xf numFmtId="0" fontId="31" fillId="25" borderId="24" applyNumberFormat="0" applyAlignment="0" applyProtection="0"/>
    <xf numFmtId="177" fontId="32" fillId="0" borderId="0" applyFont="0" applyAlignment="0"/>
    <xf numFmtId="0" fontId="33" fillId="26" borderId="25" applyNumberFormat="0" applyAlignment="0" applyProtection="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41" fontId="22"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179" fontId="32" fillId="0" borderId="26" applyBorder="0">
      <alignment horizontal="center"/>
    </xf>
    <xf numFmtId="43" fontId="4"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9" fontId="4" fillId="0" borderId="0" applyFont="0" applyFill="0" applyBorder="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170" fontId="29" fillId="0" borderId="0"/>
    <xf numFmtId="170" fontId="29" fillId="0" borderId="0"/>
    <xf numFmtId="0" fontId="35" fillId="0" borderId="0" applyNumberFormat="0" applyAlignment="0">
      <alignment horizontal="left"/>
    </xf>
    <xf numFmtId="180" fontId="4" fillId="0" borderId="0" applyFont="0" applyFill="0" applyBorder="0" applyAlignment="0" applyProtection="0"/>
    <xf numFmtId="181" fontId="36"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182" fontId="32" fillId="0" borderId="18"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7"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44" fontId="4"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7" fontId="23" fillId="0" borderId="0" applyFont="0" applyFill="0" applyBorder="0" applyAlignment="0" applyProtection="0"/>
    <xf numFmtId="170" fontId="4" fillId="0" borderId="0" applyFont="0" applyFill="0" applyBorder="0" applyAlignment="0" applyProtection="0"/>
    <xf numFmtId="6" fontId="37" fillId="0" borderId="0">
      <protection locked="0"/>
    </xf>
    <xf numFmtId="171" fontId="4" fillId="0" borderId="0" applyFont="0" applyFill="0" applyBorder="0" applyAlignment="0" applyProtection="0"/>
    <xf numFmtId="172" fontId="4" fillId="0" borderId="0" applyFont="0" applyFill="0" applyBorder="0" applyAlignment="0" applyProtection="0"/>
    <xf numFmtId="183" fontId="38" fillId="0" borderId="0">
      <alignment horizontal="right"/>
      <protection locked="0"/>
    </xf>
    <xf numFmtId="37" fontId="34" fillId="27" borderId="0" applyNumberFormat="0" applyFont="0" applyBorder="0" applyAlignment="0" applyProtection="0"/>
    <xf numFmtId="0" fontId="39" fillId="0" borderId="0" applyNumberFormat="0" applyAlignment="0">
      <alignment horizontal="left"/>
    </xf>
    <xf numFmtId="184" fontId="4" fillId="0" borderId="0" applyFon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0" borderId="0" applyProtection="0"/>
    <xf numFmtId="0" fontId="42" fillId="0" borderId="0" applyProtection="0"/>
    <xf numFmtId="0" fontId="43" fillId="0" borderId="0" applyProtection="0"/>
    <xf numFmtId="0" fontId="22" fillId="0" borderId="0" applyProtection="0"/>
    <xf numFmtId="0" fontId="44" fillId="0" borderId="0" applyProtection="0"/>
    <xf numFmtId="0" fontId="45" fillId="0" borderId="0" applyProtection="0"/>
    <xf numFmtId="0" fontId="46" fillId="0" borderId="0" applyProtection="0"/>
    <xf numFmtId="2" fontId="4" fillId="0" borderId="0" applyFont="0" applyFill="0" applyBorder="0" applyAlignment="0" applyProtection="0"/>
    <xf numFmtId="185" fontId="4" fillId="0" borderId="0">
      <protection locked="0"/>
    </xf>
    <xf numFmtId="0" fontId="38" fillId="0" borderId="0"/>
    <xf numFmtId="166" fontId="36" fillId="0" borderId="0" applyFont="0" applyFill="0" applyBorder="0" applyAlignment="0" applyProtection="0"/>
    <xf numFmtId="186" fontId="4" fillId="0" borderId="0" applyFont="0" applyFill="0" applyBorder="0" applyAlignment="0" applyProtection="0">
      <alignment horizontal="center"/>
    </xf>
    <xf numFmtId="0" fontId="47" fillId="5" borderId="0" applyNumberFormat="0" applyBorder="0" applyAlignment="0" applyProtection="0"/>
    <xf numFmtId="5" fontId="3" fillId="17" borderId="20" applyNumberFormat="0" applyAlignment="0" applyProtection="0">
      <alignment vertical="top"/>
    </xf>
    <xf numFmtId="38" fontId="42" fillId="28" borderId="0" applyNumberFormat="0" applyBorder="0" applyAlignment="0" applyProtection="0"/>
    <xf numFmtId="0" fontId="48" fillId="0" borderId="0" applyNumberFormat="0" applyFill="0" applyBorder="0" applyAlignment="0" applyProtection="0"/>
    <xf numFmtId="0" fontId="5" fillId="0" borderId="16" applyNumberFormat="0" applyAlignment="0" applyProtection="0">
      <alignment horizontal="left" vertical="center"/>
    </xf>
    <xf numFmtId="0" fontId="5" fillId="0" borderId="27">
      <alignment horizontal="left" vertical="center"/>
    </xf>
    <xf numFmtId="170" fontId="49" fillId="29" borderId="0" applyProtection="0"/>
    <xf numFmtId="0" fontId="50" fillId="0" borderId="28" applyNumberFormat="0" applyFill="0" applyAlignment="0" applyProtection="0"/>
    <xf numFmtId="0" fontId="50" fillId="0" borderId="0" applyNumberFormat="0" applyFill="0" applyBorder="0" applyAlignment="0" applyProtection="0"/>
    <xf numFmtId="187" fontId="4" fillId="0" borderId="0">
      <protection locked="0"/>
    </xf>
    <xf numFmtId="187" fontId="4" fillId="0" borderId="0">
      <protection locked="0"/>
    </xf>
    <xf numFmtId="0" fontId="4" fillId="0" borderId="0" applyNumberFormat="0" applyFill="0" applyBorder="0" applyProtection="0">
      <alignment wrapText="1"/>
    </xf>
    <xf numFmtId="0" fontId="4" fillId="0" borderId="0" applyNumberFormat="0" applyFill="0" applyBorder="0" applyProtection="0">
      <alignment horizontal="justify" vertical="top" wrapText="1"/>
    </xf>
    <xf numFmtId="0" fontId="51" fillId="0" borderId="29" applyNumberFormat="0" applyFill="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0" fontId="42" fillId="24" borderId="10" applyNumberFormat="0" applyBorder="0" applyAlignment="0" applyProtection="0"/>
    <xf numFmtId="0" fontId="53" fillId="8" borderId="24" applyNumberFormat="0" applyAlignment="0" applyProtection="0"/>
    <xf numFmtId="0" fontId="53" fillId="8" borderId="24" applyNumberFormat="0" applyAlignment="0" applyProtection="0"/>
    <xf numFmtId="0" fontId="53" fillId="8" borderId="24" applyNumberFormat="0" applyAlignment="0" applyProtection="0"/>
    <xf numFmtId="0" fontId="53" fillId="8" borderId="24" applyNumberFormat="0" applyAlignment="0" applyProtection="0"/>
    <xf numFmtId="0" fontId="53" fillId="8" borderId="24" applyNumberFormat="0" applyAlignment="0" applyProtection="0"/>
    <xf numFmtId="0" fontId="53" fillId="8" borderId="24" applyNumberFormat="0" applyAlignment="0" applyProtection="0"/>
    <xf numFmtId="188" fontId="3" fillId="0" borderId="0" applyFill="0" applyBorder="0" applyAlignment="0" applyProtection="0">
      <alignment horizontal="center"/>
    </xf>
    <xf numFmtId="0" fontId="54" fillId="0" borderId="30" applyNumberFormat="0" applyFill="0" applyAlignment="0" applyProtection="0"/>
    <xf numFmtId="189" fontId="3" fillId="0" borderId="0" applyFill="0" applyBorder="0" applyAlignment="0" applyProtection="0">
      <alignment horizontal="center"/>
    </xf>
    <xf numFmtId="190" fontId="4" fillId="0" borderId="0" applyFont="0" applyFill="0" applyBorder="0" applyAlignment="0" applyProtection="0"/>
    <xf numFmtId="191" fontId="4" fillId="0" borderId="0" applyFont="0" applyFill="0" applyBorder="0" applyAlignment="0" applyProtection="0"/>
    <xf numFmtId="0" fontId="55" fillId="30" borderId="0" applyNumberFormat="0" applyBorder="0" applyAlignment="0" applyProtection="0"/>
    <xf numFmtId="170" fontId="34" fillId="0" borderId="0" applyFont="0" applyFill="0" applyBorder="0" applyAlignment="0" applyProtection="0">
      <alignment horizontal="center"/>
    </xf>
    <xf numFmtId="37" fontId="56" fillId="0" borderId="0"/>
    <xf numFmtId="192" fontId="25" fillId="0" borderId="0"/>
    <xf numFmtId="170" fontId="57" fillId="0" borderId="0"/>
    <xf numFmtId="192" fontId="25" fillId="0" borderId="0"/>
    <xf numFmtId="193" fontId="58" fillId="0" borderId="0"/>
    <xf numFmtId="193" fontId="58" fillId="0" borderId="0"/>
    <xf numFmtId="193" fontId="58" fillId="0" borderId="0"/>
    <xf numFmtId="193" fontId="58" fillId="0" borderId="0"/>
    <xf numFmtId="193" fontId="58" fillId="0" borderId="0"/>
    <xf numFmtId="193" fontId="58" fillId="0" borderId="0"/>
    <xf numFmtId="193" fontId="58"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4" fillId="0" borderId="0"/>
    <xf numFmtId="0" fontId="4" fillId="0" borderId="0"/>
    <xf numFmtId="0" fontId="4" fillId="0" borderId="0"/>
    <xf numFmtId="0" fontId="4"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4" fillId="0" borderId="0"/>
    <xf numFmtId="0" fontId="9" fillId="0" borderId="0"/>
    <xf numFmtId="37" fontId="59" fillId="0" borderId="0"/>
    <xf numFmtId="0" fontId="9" fillId="0" borderId="0"/>
    <xf numFmtId="0" fontId="9" fillId="0" borderId="0"/>
    <xf numFmtId="0" fontId="22"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31" borderId="31" applyNumberFormat="0" applyFont="0" applyAlignment="0" applyProtection="0"/>
    <xf numFmtId="0" fontId="23" fillId="31" borderId="31" applyNumberFormat="0" applyFont="0" applyAlignment="0" applyProtection="0"/>
    <xf numFmtId="0" fontId="60" fillId="25" borderId="32" applyNumberFormat="0" applyAlignment="0" applyProtection="0"/>
    <xf numFmtId="193" fontId="61" fillId="0" borderId="13">
      <alignment vertical="center"/>
    </xf>
    <xf numFmtId="170" fontId="29" fillId="0" borderId="0"/>
    <xf numFmtId="9" fontId="25" fillId="0" borderId="0" applyFont="0" applyFill="0" applyBorder="0" applyAlignment="0" applyProtection="0"/>
    <xf numFmtId="10" fontId="25"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alignment vertical="top"/>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3" fillId="32" borderId="0" applyNumberFormat="0" applyBorder="0" applyAlignment="0" applyProtection="0">
      <alignment vertical="top"/>
    </xf>
    <xf numFmtId="3" fontId="3" fillId="33" borderId="0" applyNumberFormat="0" applyFont="0" applyBorder="0" applyAlignment="0" applyProtection="0">
      <alignment vertical="top"/>
    </xf>
    <xf numFmtId="0" fontId="62" fillId="0" borderId="0" applyNumberFormat="0" applyFill="0" applyBorder="0" applyAlignment="0"/>
    <xf numFmtId="194" fontId="27" fillId="0" borderId="0" applyFill="0" applyBorder="0" applyProtection="0">
      <alignment horizontal="right"/>
    </xf>
    <xf numFmtId="14" fontId="63" fillId="0" borderId="0" applyNumberFormat="0" applyFill="0" applyBorder="0" applyAlignment="0" applyProtection="0">
      <alignment horizontal="left"/>
    </xf>
    <xf numFmtId="170" fontId="3" fillId="0" borderId="0" applyFont="0" applyFill="0" applyBorder="0" applyAlignment="0" applyProtection="0">
      <alignment vertical="top"/>
    </xf>
    <xf numFmtId="170" fontId="3" fillId="0" borderId="0" applyFont="0" applyFill="0" applyBorder="0" applyAlignment="0" applyProtection="0"/>
    <xf numFmtId="170" fontId="3" fillId="0" borderId="0" applyFont="0" applyFill="0" applyBorder="0" applyAlignment="0" applyProtection="0"/>
    <xf numFmtId="195" fontId="6" fillId="0" borderId="0" applyFill="0" applyBorder="0" applyAlignment="0" applyProtection="0">
      <alignment horizontal="center"/>
    </xf>
    <xf numFmtId="0" fontId="4" fillId="34" borderId="0"/>
    <xf numFmtId="173" fontId="4" fillId="0" borderId="0">
      <alignment horizontal="left" wrapText="1"/>
    </xf>
    <xf numFmtId="0" fontId="64" fillId="35" borderId="0" applyNumberFormat="0" applyBorder="0" applyAlignment="0" applyProtection="0"/>
    <xf numFmtId="0" fontId="65" fillId="0" borderId="0" applyNumberFormat="0" applyFill="0" applyBorder="0" applyAlignment="0" applyProtection="0"/>
    <xf numFmtId="0" fontId="66" fillId="35"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7" fillId="36" borderId="0" applyNumberFormat="0" applyBorder="0" applyAlignment="0" applyProtection="0"/>
    <xf numFmtId="0" fontId="67" fillId="36" borderId="0" applyNumberFormat="0" applyBorder="0" applyProtection="0">
      <alignment horizontal="center"/>
    </xf>
    <xf numFmtId="0" fontId="68" fillId="36" borderId="0" applyNumberFormat="0" applyBorder="0" applyAlignment="0" applyProtection="0"/>
    <xf numFmtId="0" fontId="4" fillId="0" borderId="0" applyNumberFormat="0" applyFont="0" applyFill="0" applyBorder="0" applyProtection="0">
      <alignment horizontal="right"/>
    </xf>
    <xf numFmtId="0" fontId="4" fillId="0" borderId="0" applyNumberFormat="0" applyFont="0" applyFill="0" applyBorder="0" applyProtection="0">
      <alignment horizontal="left"/>
    </xf>
    <xf numFmtId="0" fontId="42" fillId="0" borderId="0" applyNumberFormat="0" applyFill="0" applyBorder="0" applyAlignment="0" applyProtection="0"/>
    <xf numFmtId="0" fontId="69" fillId="0" borderId="0" applyNumberFormat="0" applyFill="0" applyBorder="0" applyAlignment="0" applyProtection="0"/>
    <xf numFmtId="0" fontId="4" fillId="37" borderId="0" applyNumberFormat="0" applyBorder="0" applyAlignment="0" applyProtection="0"/>
    <xf numFmtId="196" fontId="4" fillId="0" borderId="0" applyFont="0" applyFill="0" applyBorder="0" applyAlignment="0" applyProtection="0"/>
    <xf numFmtId="2" fontId="4" fillId="0" borderId="0" applyFont="0" applyFill="0" applyBorder="0" applyAlignment="0" applyProtection="0"/>
    <xf numFmtId="169" fontId="4" fillId="0" borderId="0" applyFont="0" applyFill="0" applyBorder="0" applyAlignment="0" applyProtection="0"/>
    <xf numFmtId="0" fontId="4" fillId="0" borderId="15" applyNumberFormat="0" applyFont="0" applyFill="0" applyAlignment="0" applyProtection="0"/>
    <xf numFmtId="0" fontId="2" fillId="0" borderId="0" applyNumberFormat="0" applyBorder="0" applyAlignment="0"/>
    <xf numFmtId="0" fontId="70" fillId="0" borderId="0" applyNumberFormat="0" applyBorder="0" applyAlignment="0"/>
    <xf numFmtId="40" fontId="71" fillId="0" borderId="0" applyBorder="0">
      <alignment horizontal="right"/>
    </xf>
    <xf numFmtId="49" fontId="72" fillId="0" borderId="13">
      <alignment vertical="center"/>
    </xf>
    <xf numFmtId="40" fontId="73" fillId="0" borderId="0"/>
    <xf numFmtId="0" fontId="74" fillId="0" borderId="0" applyNumberFormat="0" applyFill="0" applyBorder="0" applyAlignment="0" applyProtection="0"/>
    <xf numFmtId="37" fontId="42" fillId="38" borderId="0" applyNumberFormat="0" applyBorder="0" applyAlignment="0" applyProtection="0"/>
    <xf numFmtId="37" fontId="42" fillId="0" borderId="0"/>
    <xf numFmtId="3" fontId="75" fillId="0" borderId="29" applyProtection="0"/>
    <xf numFmtId="0" fontId="76" fillId="0" borderId="0"/>
    <xf numFmtId="0" fontId="77" fillId="0" borderId="0" applyFill="0" applyBorder="0" applyAlignment="0"/>
    <xf numFmtId="197" fontId="4" fillId="0" borderId="0" applyFont="0" applyFill="0" applyBorder="0" applyAlignment="0" applyProtection="0"/>
    <xf numFmtId="198" fontId="4" fillId="0" borderId="0" applyFont="0" applyFill="0" applyBorder="0" applyAlignment="0" applyProtection="0"/>
    <xf numFmtId="0" fontId="78" fillId="0" borderId="0" applyNumberFormat="0" applyFill="0" applyBorder="0" applyAlignment="0" applyProtection="0"/>
    <xf numFmtId="14" fontId="4" fillId="24" borderId="10" applyNumberFormat="0" applyFont="0" applyAlignment="0" applyProtection="0">
      <alignment horizontal="centerContinuous"/>
    </xf>
    <xf numFmtId="43" fontId="11" fillId="0" borderId="0" applyFont="0" applyFill="0" applyBorder="0" applyAlignment="0" applyProtection="0"/>
    <xf numFmtId="43" fontId="82" fillId="0" borderId="0" applyFont="0" applyFill="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5" fillId="71"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95" fillId="8"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5" fillId="31"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71"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5" fillId="8"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5" fillId="25"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5" fillId="10"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95" fillId="30"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25"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5" fillId="9"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5" fillId="8"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94" fillId="4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94" fillId="4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94" fillId="5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94" fillId="5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94" fillId="5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94" fillId="57"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4" fillId="6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5" borderId="0" applyNumberFormat="0" applyBorder="0" applyAlignment="0" applyProtection="0"/>
    <xf numFmtId="0" fontId="24" fillId="14" borderId="0" applyNumberFormat="0" applyBorder="0" applyAlignment="0" applyProtection="0"/>
    <xf numFmtId="0" fontId="94" fillId="6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6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6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94" fillId="69"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24" fillId="16" borderId="0" applyNumberFormat="0" applyBorder="0" applyAlignment="0" applyProtection="0"/>
    <xf numFmtId="0" fontId="94" fillId="69" borderId="0" applyNumberFormat="0" applyBorder="0" applyAlignment="0" applyProtection="0"/>
    <xf numFmtId="0" fontId="24" fillId="16"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94" fillId="46"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94" fillId="46"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94" fillId="50"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94" fillId="50"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94" fillId="54"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94" fillId="54"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4" fillId="5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72" borderId="0" applyNumberFormat="0" applyBorder="0" applyAlignment="0" applyProtection="0"/>
    <xf numFmtId="0" fontId="24" fillId="14" borderId="0" applyNumberFormat="0" applyBorder="0" applyAlignment="0" applyProtection="0"/>
    <xf numFmtId="0" fontId="94" fillId="58"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6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6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94" fillId="6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94" fillId="6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87"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87"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87" fillId="41"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90" fillId="44" borderId="3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25" borderId="46" applyNumberFormat="0" applyAlignment="0" applyProtection="0"/>
    <xf numFmtId="0" fontId="31" fillId="71" borderId="46" applyNumberFormat="0" applyAlignment="0" applyProtection="0"/>
    <xf numFmtId="0" fontId="31" fillId="25" borderId="46" applyNumberFormat="0" applyAlignment="0" applyProtection="0"/>
    <xf numFmtId="0" fontId="90" fillId="44" borderId="36" applyNumberFormat="0" applyAlignment="0" applyProtection="0"/>
    <xf numFmtId="0" fontId="31" fillId="25" borderId="46"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92" fillId="45" borderId="38"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33" fillId="26" borderId="25" applyNumberFormat="0" applyAlignment="0" applyProtection="0"/>
    <xf numFmtId="0" fontId="92" fillId="45" borderId="38" applyNumberFormat="0" applyAlignment="0" applyProtection="0"/>
    <xf numFmtId="0" fontId="33" fillId="26" borderId="25" applyNumberFormat="0" applyAlignment="0" applyProtection="0"/>
    <xf numFmtId="0" fontId="33" fillId="26" borderId="2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8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8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83" fillId="0" borderId="33"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9" fillId="0" borderId="48" applyNumberFormat="0" applyFill="0" applyAlignment="0" applyProtection="0"/>
    <xf numFmtId="0" fontId="98" fillId="0" borderId="47" applyNumberFormat="0" applyFill="0" applyAlignment="0" applyProtection="0"/>
    <xf numFmtId="0" fontId="83" fillId="0" borderId="33" applyNumberFormat="0" applyFill="0" applyAlignment="0" applyProtection="0"/>
    <xf numFmtId="0" fontId="98" fillId="0" borderId="47"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84" fillId="0" borderId="34"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1" fillId="0" borderId="49" applyNumberFormat="0" applyFill="0" applyAlignment="0" applyProtection="0"/>
    <xf numFmtId="0" fontId="100" fillId="0" borderId="49" applyNumberFormat="0" applyFill="0" applyAlignment="0" applyProtection="0"/>
    <xf numFmtId="0" fontId="84" fillId="0" borderId="34" applyNumberFormat="0" applyFill="0" applyAlignment="0" applyProtection="0"/>
    <xf numFmtId="0" fontId="100" fillId="0" borderId="49"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85" fillId="0" borderId="35"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102" fillId="0" borderId="50" applyNumberFormat="0" applyFill="0" applyAlignment="0" applyProtection="0"/>
    <xf numFmtId="0" fontId="50" fillId="0" borderId="28" applyNumberFormat="0" applyFill="0" applyAlignment="0" applyProtection="0"/>
    <xf numFmtId="0" fontId="85" fillId="0" borderId="35" applyNumberFormat="0" applyFill="0" applyAlignment="0" applyProtection="0"/>
    <xf numFmtId="0" fontId="50" fillId="0" borderId="28"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85" fillId="0" borderId="0" applyNumberFormat="0" applyFill="0" applyBorder="0" applyAlignment="0" applyProtection="0"/>
    <xf numFmtId="0" fontId="50" fillId="0" borderId="0" applyNumberFormat="0" applyFill="0" applyBorder="0" applyAlignment="0" applyProtection="0"/>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89" fillId="43" borderId="3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89" fillId="43" borderId="36" applyNumberFormat="0" applyAlignment="0" applyProtection="0"/>
    <xf numFmtId="0" fontId="53" fillId="8" borderId="46" applyNumberFormat="0" applyAlignment="0" applyProtection="0"/>
    <xf numFmtId="0" fontId="53" fillId="8" borderId="46" applyNumberFormat="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91" fillId="0" borderId="37"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91" fillId="0" borderId="37"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88" fillId="42"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88" fillId="42"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4" fillId="0" borderId="0"/>
    <xf numFmtId="0" fontId="4" fillId="0" borderId="0"/>
    <xf numFmtId="0" fontId="10"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10" fillId="0" borderId="0"/>
    <xf numFmtId="0" fontId="22" fillId="0" borderId="0"/>
    <xf numFmtId="0" fontId="2"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22" fillId="0" borderId="0"/>
    <xf numFmtId="0" fontId="22" fillId="0" borderId="0"/>
    <xf numFmtId="0" fontId="22"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43" fontId="23" fillId="0" borderId="0" applyFont="0" applyFill="0" applyBorder="0" applyAlignment="0" applyProtection="0"/>
    <xf numFmtId="0" fontId="110" fillId="0" borderId="0" applyNumberFormat="0" applyFill="0" applyBorder="0" applyAlignment="0" applyProtection="0"/>
    <xf numFmtId="0" fontId="90" fillId="44" borderId="36" applyNumberFormat="0" applyAlignment="0" applyProtection="0"/>
    <xf numFmtId="0" fontId="1" fillId="0" borderId="0"/>
    <xf numFmtId="9" fontId="1" fillId="0" borderId="0" applyFont="0" applyFill="0" applyBorder="0" applyAlignment="0" applyProtection="0"/>
    <xf numFmtId="0" fontId="4" fillId="0" borderId="0"/>
    <xf numFmtId="0" fontId="31" fillId="25" borderId="71" applyNumberFormat="0" applyAlignment="0" applyProtection="0"/>
    <xf numFmtId="0" fontId="31" fillId="25" borderId="71" applyNumberFormat="0" applyAlignment="0" applyProtection="0"/>
    <xf numFmtId="0" fontId="53" fillId="8" borderId="71" applyNumberFormat="0" applyAlignment="0" applyProtection="0"/>
    <xf numFmtId="0" fontId="60" fillId="97" borderId="74" applyNumberFormat="0" applyAlignment="0" applyProtection="0"/>
    <xf numFmtId="0" fontId="4" fillId="31" borderId="73" applyNumberFormat="0" applyFont="0" applyAlignment="0" applyProtection="0"/>
    <xf numFmtId="0" fontId="80" fillId="0" borderId="76" applyNumberFormat="0" applyFill="0" applyAlignment="0" applyProtection="0"/>
    <xf numFmtId="0" fontId="31" fillId="25" borderId="71" applyNumberFormat="0" applyAlignment="0" applyProtection="0"/>
    <xf numFmtId="0" fontId="53" fillId="8" borderId="71" applyNumberFormat="0" applyAlignment="0" applyProtection="0"/>
    <xf numFmtId="0" fontId="53" fillId="8" borderId="71" applyNumberFormat="0" applyAlignment="0" applyProtection="0"/>
    <xf numFmtId="0" fontId="60" fillId="71" borderId="74" applyNumberFormat="0" applyAlignment="0" applyProtection="0"/>
    <xf numFmtId="14" fontId="4" fillId="24" borderId="75" applyNumberFormat="0" applyFont="0" applyAlignment="0" applyProtection="0">
      <alignment horizontal="centerContinuous"/>
    </xf>
    <xf numFmtId="0" fontId="53" fillId="8" borderId="71" applyNumberFormat="0" applyAlignment="0" applyProtection="0"/>
    <xf numFmtId="0" fontId="80" fillId="0" borderId="76" applyNumberFormat="0" applyFill="0" applyAlignment="0" applyProtection="0"/>
    <xf numFmtId="0" fontId="31" fillId="25" borderId="71" applyNumberFormat="0" applyAlignment="0" applyProtection="0"/>
    <xf numFmtId="0" fontId="53" fillId="8" borderId="71" applyNumberFormat="0" applyAlignment="0" applyProtection="0"/>
    <xf numFmtId="0" fontId="53" fillId="8" borderId="71" applyNumberFormat="0" applyAlignment="0" applyProtection="0"/>
    <xf numFmtId="0" fontId="3" fillId="17" borderId="69" applyNumberFormat="0" applyFont="0" applyAlignment="0" applyProtection="0">
      <alignment vertical="top"/>
    </xf>
    <xf numFmtId="0" fontId="31" fillId="25"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10" fontId="42" fillId="24" borderId="51" applyNumberFormat="0" applyBorder="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1" fillId="0" borderId="0"/>
    <xf numFmtId="0" fontId="1" fillId="0" borderId="0"/>
    <xf numFmtId="0" fontId="60" fillId="25" borderId="74" applyNumberFormat="0" applyAlignment="0" applyProtection="0"/>
    <xf numFmtId="0" fontId="5" fillId="0" borderId="72">
      <alignment horizontal="left" vertical="center"/>
    </xf>
    <xf numFmtId="14" fontId="4" fillId="24" borderId="51" applyNumberFormat="0" applyFont="0" applyAlignment="0" applyProtection="0">
      <alignment horizontal="centerContinuous"/>
    </xf>
    <xf numFmtId="43" fontId="1" fillId="0" borderId="0" applyFont="0" applyFill="0" applyBorder="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80" fillId="0" borderId="76" applyNumberFormat="0" applyFill="0" applyAlignment="0" applyProtection="0"/>
    <xf numFmtId="0" fontId="80" fillId="0" borderId="78" applyNumberFormat="0" applyFill="0" applyAlignment="0" applyProtection="0"/>
    <xf numFmtId="0" fontId="80" fillId="0" borderId="76" applyNumberFormat="0" applyFill="0" applyAlignment="0" applyProtection="0"/>
    <xf numFmtId="0" fontId="23" fillId="31" borderId="73" applyNumberFormat="0" applyFont="0" applyAlignment="0" applyProtection="0"/>
    <xf numFmtId="0" fontId="23" fillId="31" borderId="73" applyNumberFormat="0" applyFont="0" applyAlignment="0" applyProtection="0"/>
    <xf numFmtId="0" fontId="53" fillId="8" borderId="71" applyNumberFormat="0" applyAlignment="0" applyProtection="0"/>
    <xf numFmtId="4" fontId="137" fillId="78" borderId="75" applyNumberFormat="0" applyProtection="0">
      <alignment horizontal="right" vertical="center" wrapText="1"/>
    </xf>
    <xf numFmtId="10" fontId="42" fillId="24" borderId="63" applyNumberFormat="0" applyBorder="0" applyAlignment="0" applyProtection="0"/>
    <xf numFmtId="182" fontId="32" fillId="0" borderId="68" applyFont="0" applyFill="0" applyBorder="0" applyAlignment="0" applyProtection="0"/>
    <xf numFmtId="0" fontId="53" fillId="8" borderId="71" applyNumberFormat="0" applyAlignment="0" applyProtection="0"/>
    <xf numFmtId="0" fontId="80" fillId="0" borderId="64" applyNumberFormat="0" applyFill="0" applyAlignment="0" applyProtection="0"/>
    <xf numFmtId="4" fontId="137" fillId="78" borderId="63" applyNumberFormat="0" applyProtection="0">
      <alignment horizontal="right" vertical="center" wrapText="1"/>
    </xf>
    <xf numFmtId="193" fontId="138" fillId="0" borderId="65">
      <alignment horizontal="center"/>
    </xf>
    <xf numFmtId="0" fontId="53" fillId="8" borderId="71" applyNumberFormat="0" applyAlignment="0" applyProtection="0"/>
    <xf numFmtId="0" fontId="53" fillId="8" borderId="71" applyNumberFormat="0" applyAlignment="0" applyProtection="0"/>
    <xf numFmtId="0" fontId="80" fillId="0" borderId="64" applyNumberFormat="0" applyFill="0" applyAlignment="0" applyProtection="0"/>
    <xf numFmtId="170" fontId="3" fillId="17" borderId="69" applyNumberFormat="0" applyFont="0" applyAlignment="0" applyProtection="0">
      <alignment vertical="top"/>
    </xf>
    <xf numFmtId="0" fontId="80" fillId="0" borderId="66" applyNumberFormat="0" applyFill="0" applyAlignment="0" applyProtection="0"/>
    <xf numFmtId="0" fontId="31" fillId="25" borderId="71" applyNumberFormat="0" applyAlignment="0" applyProtection="0"/>
    <xf numFmtId="0" fontId="53" fillId="8" borderId="71" applyNumberFormat="0" applyAlignment="0" applyProtection="0"/>
    <xf numFmtId="0" fontId="80" fillId="0" borderId="64" applyNumberFormat="0" applyFill="0" applyAlignment="0" applyProtection="0"/>
    <xf numFmtId="0" fontId="31" fillId="25" borderId="71" applyNumberFormat="0" applyAlignment="0" applyProtection="0"/>
    <xf numFmtId="0" fontId="31" fillId="25" borderId="71" applyNumberFormat="0" applyAlignment="0" applyProtection="0"/>
    <xf numFmtId="0" fontId="80" fillId="0" borderId="76" applyNumberFormat="0" applyFill="0" applyAlignment="0" applyProtection="0"/>
    <xf numFmtId="0" fontId="53" fillId="8" borderId="71" applyNumberFormat="0" applyAlignment="0" applyProtection="0"/>
    <xf numFmtId="0" fontId="53" fillId="8" borderId="71" applyNumberFormat="0" applyAlignment="0" applyProtection="0"/>
    <xf numFmtId="170" fontId="3" fillId="5" borderId="70" applyNumberFormat="0" applyFont="0" applyBorder="0" applyProtection="0"/>
    <xf numFmtId="0" fontId="4" fillId="31" borderId="73" applyNumberFormat="0" applyFont="0" applyAlignment="0" applyProtection="0"/>
    <xf numFmtId="0" fontId="53" fillId="8" borderId="71" applyNumberFormat="0" applyAlignment="0" applyProtection="0"/>
    <xf numFmtId="0" fontId="31" fillId="25" borderId="71" applyNumberFormat="0" applyAlignment="0" applyProtection="0"/>
    <xf numFmtId="0" fontId="80" fillId="0" borderId="64" applyNumberFormat="0" applyFill="0" applyAlignment="0" applyProtection="0"/>
    <xf numFmtId="0" fontId="31" fillId="25" borderId="71" applyNumberFormat="0" applyAlignment="0" applyProtection="0"/>
    <xf numFmtId="0" fontId="53" fillId="8" borderId="71" applyNumberFormat="0" applyAlignment="0" applyProtection="0"/>
    <xf numFmtId="0" fontId="31" fillId="25" borderId="71" applyNumberFormat="0" applyAlignment="0" applyProtection="0"/>
    <xf numFmtId="0" fontId="53" fillId="8" borderId="71" applyNumberFormat="0" applyAlignment="0" applyProtection="0"/>
    <xf numFmtId="0" fontId="80" fillId="0" borderId="64" applyNumberFormat="0" applyFill="0" applyAlignment="0" applyProtection="0"/>
    <xf numFmtId="0" fontId="31" fillId="25" borderId="71" applyNumberFormat="0" applyAlignment="0" applyProtection="0"/>
    <xf numFmtId="0" fontId="31" fillId="25" borderId="71" applyNumberFormat="0" applyAlignment="0" applyProtection="0"/>
    <xf numFmtId="0" fontId="4" fillId="31" borderId="73" applyNumberFormat="0" applyFont="0" applyAlignment="0" applyProtection="0"/>
    <xf numFmtId="0" fontId="53" fillId="8" borderId="71" applyNumberFormat="0" applyAlignment="0" applyProtection="0"/>
    <xf numFmtId="5" fontId="3" fillId="17" borderId="69" applyNumberFormat="0" applyAlignment="0" applyProtection="0">
      <alignment vertical="top"/>
    </xf>
    <xf numFmtId="0" fontId="31" fillId="71"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80" fillId="0" borderId="7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13" fillId="0" borderId="33" applyNumberFormat="0" applyFill="0" applyAlignment="0" applyProtection="0"/>
    <xf numFmtId="0" fontId="114" fillId="0" borderId="34" applyNumberFormat="0" applyFill="0" applyAlignment="0" applyProtection="0"/>
    <xf numFmtId="0" fontId="115" fillId="0" borderId="35" applyNumberFormat="0" applyFill="0" applyAlignment="0" applyProtection="0"/>
    <xf numFmtId="0" fontId="115" fillId="0" borderId="0" applyNumberFormat="0" applyFill="0" applyBorder="0" applyAlignment="0" applyProtection="0"/>
    <xf numFmtId="0" fontId="116" fillId="40" borderId="0" applyNumberFormat="0" applyBorder="0" applyAlignment="0" applyProtection="0"/>
    <xf numFmtId="0" fontId="117" fillId="41" borderId="0" applyNumberFormat="0" applyBorder="0" applyAlignment="0" applyProtection="0"/>
    <xf numFmtId="0" fontId="118" fillId="42" borderId="0" applyNumberFormat="0" applyBorder="0" applyAlignment="0" applyProtection="0"/>
    <xf numFmtId="0" fontId="119" fillId="43" borderId="36" applyNumberFormat="0" applyAlignment="0" applyProtection="0"/>
    <xf numFmtId="0" fontId="120" fillId="44" borderId="55" applyNumberFormat="0" applyAlignment="0" applyProtection="0"/>
    <xf numFmtId="0" fontId="121" fillId="44" borderId="36" applyNumberFormat="0" applyAlignment="0" applyProtection="0"/>
    <xf numFmtId="0" fontId="122" fillId="0" borderId="37" applyNumberFormat="0" applyFill="0" applyAlignment="0" applyProtection="0"/>
    <xf numFmtId="0" fontId="123" fillId="45" borderId="38" applyNumberFormat="0" applyAlignment="0" applyProtection="0"/>
    <xf numFmtId="0" fontId="124" fillId="0" borderId="0" applyNumberFormat="0" applyFill="0" applyBorder="0" applyAlignment="0" applyProtection="0"/>
    <xf numFmtId="0" fontId="10" fillId="73" borderId="56" applyNumberFormat="0" applyFont="0" applyAlignment="0" applyProtection="0"/>
    <xf numFmtId="0" fontId="125" fillId="0" borderId="0" applyNumberFormat="0" applyFill="0" applyBorder="0" applyAlignment="0" applyProtection="0"/>
    <xf numFmtId="0" fontId="14" fillId="0" borderId="57" applyNumberFormat="0" applyFill="0" applyAlignment="0" applyProtection="0"/>
    <xf numFmtId="0" fontId="126"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26" fillId="61" borderId="0" applyNumberFormat="0" applyBorder="0" applyAlignment="0" applyProtection="0"/>
    <xf numFmtId="0" fontId="126"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26" fillId="65" borderId="0" applyNumberFormat="0" applyBorder="0" applyAlignment="0" applyProtection="0"/>
    <xf numFmtId="0" fontId="126"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26" fillId="69" borderId="0" applyNumberFormat="0" applyBorder="0" applyAlignment="0" applyProtection="0"/>
    <xf numFmtId="0" fontId="119" fillId="43" borderId="36" applyNumberFormat="0" applyAlignment="0" applyProtection="0"/>
    <xf numFmtId="0" fontId="119" fillId="43" borderId="36" applyNumberFormat="0" applyAlignment="0" applyProtection="0"/>
    <xf numFmtId="0" fontId="10" fillId="0" borderId="0"/>
    <xf numFmtId="0" fontId="119" fillId="43" borderId="36" applyNumberFormat="0" applyAlignment="0" applyProtection="0"/>
    <xf numFmtId="0" fontId="119" fillId="43" borderId="36" applyNumberFormat="0" applyAlignment="0" applyProtection="0"/>
    <xf numFmtId="0" fontId="10" fillId="0" borderId="0"/>
    <xf numFmtId="0" fontId="10" fillId="0" borderId="0"/>
    <xf numFmtId="0" fontId="10" fillId="0" borderId="0"/>
    <xf numFmtId="0" fontId="119" fillId="43" borderId="36" applyNumberFormat="0" applyAlignment="0" applyProtection="0"/>
    <xf numFmtId="0" fontId="119" fillId="43" borderId="36" applyNumberFormat="0" applyAlignment="0" applyProtection="0"/>
    <xf numFmtId="0" fontId="119" fillId="43" borderId="36" applyNumberFormat="0" applyAlignment="0" applyProtection="0"/>
    <xf numFmtId="0" fontId="10" fillId="0" borderId="0"/>
    <xf numFmtId="0" fontId="10" fillId="0" borderId="0"/>
    <xf numFmtId="0" fontId="119" fillId="43" borderId="36" applyNumberFormat="0" applyAlignment="0" applyProtection="0"/>
    <xf numFmtId="0" fontId="119" fillId="43" borderId="36" applyNumberFormat="0" applyAlignment="0" applyProtection="0"/>
    <xf numFmtId="0" fontId="119" fillId="43" borderId="36" applyNumberFormat="0" applyAlignment="0" applyProtection="0"/>
    <xf numFmtId="0" fontId="10" fillId="0" borderId="0"/>
    <xf numFmtId="0" fontId="10" fillId="0" borderId="0"/>
    <xf numFmtId="0" fontId="10" fillId="0" borderId="0"/>
    <xf numFmtId="0" fontId="10" fillId="0" borderId="0"/>
    <xf numFmtId="0" fontId="119" fillId="43" borderId="36" applyNumberFormat="0" applyAlignment="0" applyProtection="0"/>
    <xf numFmtId="0" fontId="10" fillId="0" borderId="0"/>
    <xf numFmtId="0" fontId="119" fillId="43" borderId="36" applyNumberFormat="0" applyAlignment="0" applyProtection="0"/>
    <xf numFmtId="0" fontId="119" fillId="43" borderId="36" applyNumberFormat="0" applyAlignment="0" applyProtection="0"/>
    <xf numFmtId="0" fontId="10" fillId="0" borderId="0"/>
    <xf numFmtId="0" fontId="10" fillId="0" borderId="0"/>
    <xf numFmtId="0" fontId="119" fillId="43" borderId="36" applyNumberFormat="0" applyAlignment="0" applyProtection="0"/>
    <xf numFmtId="0" fontId="10" fillId="0" borderId="0"/>
    <xf numFmtId="0" fontId="119" fillId="43" borderId="36" applyNumberFormat="0" applyAlignment="0" applyProtection="0"/>
    <xf numFmtId="0" fontId="107"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3" fontId="136" fillId="0" borderId="0"/>
    <xf numFmtId="193" fontId="136" fillId="0" borderId="0"/>
    <xf numFmtId="193" fontId="136" fillId="0" borderId="0"/>
    <xf numFmtId="203" fontId="57" fillId="0" borderId="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93" fontId="134" fillId="0" borderId="0"/>
    <xf numFmtId="0" fontId="23" fillId="71" borderId="0" applyNumberFormat="0" applyBorder="0" applyAlignment="0" applyProtection="0"/>
    <xf numFmtId="0" fontId="23" fillId="8" borderId="0" applyNumberFormat="0" applyBorder="0" applyAlignment="0" applyProtection="0"/>
    <xf numFmtId="0" fontId="23" fillId="31" borderId="0" applyNumberFormat="0" applyBorder="0" applyAlignment="0" applyProtection="0"/>
    <xf numFmtId="0" fontId="23" fillId="7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8" borderId="0" applyNumberFormat="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49" fillId="29" borderId="0" applyProtection="0"/>
    <xf numFmtId="0" fontId="24" fillId="8" borderId="0" applyNumberFormat="0" applyBorder="0" applyAlignment="0" applyProtection="0"/>
    <xf numFmtId="0" fontId="3" fillId="17" borderId="20" applyNumberFormat="0" applyFont="0" applyAlignment="0" applyProtection="0">
      <alignment vertical="top"/>
    </xf>
    <xf numFmtId="0" fontId="3" fillId="5" borderId="21" applyNumberFormat="0" applyFont="0" applyBorder="0" applyProtection="0"/>
    <xf numFmtId="0" fontId="24" fillId="15"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2" borderId="0" applyNumberFormat="0" applyBorder="0" applyAlignment="0" applyProtection="0"/>
    <xf numFmtId="200" fontId="129" fillId="22" borderId="22">
      <alignment horizontal="center" vertical="center"/>
    </xf>
    <xf numFmtId="0" fontId="130" fillId="4" borderId="0" applyNumberFormat="0" applyBorder="0" applyAlignment="0" applyProtection="0"/>
    <xf numFmtId="201" fontId="4" fillId="0" borderId="0"/>
    <xf numFmtId="6" fontId="133" fillId="0" borderId="0">
      <protection locked="0"/>
    </xf>
    <xf numFmtId="0" fontId="29" fillId="0" borderId="0"/>
    <xf numFmtId="0" fontId="30" fillId="24" borderId="23" applyNumberFormat="0" applyBorder="0" applyAlignment="0" applyProtection="0"/>
    <xf numFmtId="0" fontId="31" fillId="71" borderId="46" applyNumberFormat="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0" fontId="49" fillId="29" borderId="0" applyProtection="0"/>
    <xf numFmtId="0" fontId="22"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2" fillId="0" borderId="0"/>
    <xf numFmtId="0" fontId="29"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9" fillId="29" borderId="0" applyProtection="0"/>
    <xf numFmtId="0" fontId="99" fillId="0" borderId="48"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02"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xf numFmtId="10" fontId="42" fillId="24" borderId="51" applyNumberFormat="0" applyBorder="0" applyAlignment="0" applyProtection="0"/>
    <xf numFmtId="0" fontId="53" fillId="8" borderId="46" applyNumberFormat="0" applyAlignment="0" applyProtection="0"/>
    <xf numFmtId="0" fontId="53" fillId="8" borderId="46" applyNumberFormat="0" applyAlignment="0" applyProtection="0"/>
    <xf numFmtId="0" fontId="53" fillId="8" borderId="46" applyNumberFormat="0" applyAlignment="0" applyProtection="0"/>
    <xf numFmtId="0" fontId="22" fillId="0" borderId="0"/>
    <xf numFmtId="0" fontId="9" fillId="0" borderId="0"/>
    <xf numFmtId="9" fontId="4" fillId="0" borderId="0" applyFont="0" applyFill="0" applyBorder="0" applyAlignment="0" applyProtection="0"/>
    <xf numFmtId="0" fontId="9" fillId="0" borderId="0"/>
    <xf numFmtId="0" fontId="34" fillId="0" borderId="0" applyFont="0" applyFill="0" applyBorder="0" applyAlignment="0" applyProtection="0">
      <alignment horizontal="center"/>
    </xf>
    <xf numFmtId="202" fontId="6" fillId="22" borderId="22">
      <alignment horizontal="center" vertical="center"/>
    </xf>
    <xf numFmtId="0" fontId="57" fillId="0" borderId="0"/>
    <xf numFmtId="4"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4" fillId="0" borderId="0"/>
    <xf numFmtId="0" fontId="4" fillId="0" borderId="0"/>
    <xf numFmtId="0" fontId="128" fillId="0" borderId="0"/>
    <xf numFmtId="0" fontId="9" fillId="0" borderId="0"/>
    <xf numFmtId="0" fontId="9" fillId="0" borderId="0"/>
    <xf numFmtId="0" fontId="9" fillId="0" borderId="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0" fillId="0" borderId="0"/>
    <xf numFmtId="0" fontId="4" fillId="0" borderId="0"/>
    <xf numFmtId="0" fontId="4" fillId="0" borderId="0"/>
    <xf numFmtId="0" fontId="9"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4" fillId="0" borderId="0" applyNumberFormat="0" applyFill="0" applyBorder="0" applyAlignment="0" applyProtection="0"/>
    <xf numFmtId="0" fontId="60" fillId="71" borderId="32" applyNumberFormat="0" applyAlignment="0" applyProtection="0"/>
    <xf numFmtId="173" fontId="4" fillId="0" borderId="0">
      <alignment horizontal="left" wrapText="1"/>
    </xf>
    <xf numFmtId="0" fontId="29" fillId="0" borderId="0"/>
    <xf numFmtId="0" fontId="4" fillId="0" borderId="0"/>
    <xf numFmtId="173" fontId="4" fillId="0" borderId="0">
      <alignment horizontal="left" wrapText="1"/>
    </xf>
    <xf numFmtId="9" fontId="128" fillId="0" borderId="0" applyFont="0" applyFill="0" applyBorder="0" applyAlignment="0" applyProtection="0"/>
    <xf numFmtId="0" fontId="3" fillId="0" borderId="0" applyFont="0" applyFill="0" applyBorder="0" applyAlignment="0" applyProtection="0">
      <alignment vertical="top"/>
    </xf>
    <xf numFmtId="0" fontId="3" fillId="0" borderId="0" applyFont="0" applyFill="0" applyBorder="0" applyAlignment="0" applyProtection="0">
      <alignment vertical="top"/>
    </xf>
    <xf numFmtId="0" fontId="3" fillId="0" borderId="0" applyFont="0" applyFill="0" applyBorder="0" applyAlignment="0" applyProtection="0"/>
    <xf numFmtId="0" fontId="3" fillId="0" borderId="0" applyFont="0" applyFill="0" applyBorder="0" applyAlignment="0" applyProtection="0"/>
    <xf numFmtId="7" fontId="4" fillId="0" borderId="0"/>
    <xf numFmtId="0" fontId="4" fillId="0" borderId="0"/>
    <xf numFmtId="0" fontId="131" fillId="0" borderId="0" applyNumberFormat="0" applyFill="0" applyBorder="0" applyAlignment="0" applyProtection="0"/>
    <xf numFmtId="0" fontId="80" fillId="0" borderId="59" applyNumberFormat="0" applyFill="0" applyAlignment="0" applyProtection="0"/>
    <xf numFmtId="0" fontId="3" fillId="0" borderId="0" applyFont="0" applyFill="0" applyBorder="0" applyAlignment="0" applyProtection="0"/>
    <xf numFmtId="0" fontId="4" fillId="0" borderId="0" applyFont="0" applyFill="0" applyBorder="0" applyAlignment="0" applyProtection="0"/>
    <xf numFmtId="0" fontId="4" fillId="0" borderId="0"/>
    <xf numFmtId="14" fontId="4" fillId="24" borderId="51" applyNumberFormat="0" applyFont="0" applyAlignment="0" applyProtection="0">
      <alignment horizontal="centerContinuous"/>
    </xf>
    <xf numFmtId="193" fontId="136" fillId="0" borderId="0"/>
    <xf numFmtId="193" fontId="136" fillId="0" borderId="0"/>
    <xf numFmtId="193" fontId="136" fillId="0" borderId="0"/>
    <xf numFmtId="193" fontId="136" fillId="0" borderId="0"/>
    <xf numFmtId="0" fontId="4" fillId="0" borderId="0" applyNumberFormat="0" applyFill="0" applyBorder="0" applyAlignment="0" applyProtection="0"/>
    <xf numFmtId="173" fontId="4"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2" fillId="0" borderId="0"/>
    <xf numFmtId="4" fontId="137" fillId="78" borderId="51" applyNumberFormat="0" applyProtection="0">
      <alignment horizontal="right" vertical="center" wrapText="1"/>
    </xf>
    <xf numFmtId="193" fontId="138" fillId="0" borderId="60">
      <alignment horizontal="center"/>
    </xf>
    <xf numFmtId="0" fontId="42" fillId="0" borderId="0" applyNumberFormat="0" applyFill="0" applyBorder="0" applyProtection="0">
      <alignment wrapText="1"/>
    </xf>
    <xf numFmtId="204" fontId="4" fillId="0" borderId="0" applyFont="0" applyFill="0" applyBorder="0" applyProtection="0"/>
    <xf numFmtId="2" fontId="4" fillId="0" borderId="0" applyFont="0" applyFill="0" applyBorder="0" applyProtection="0"/>
    <xf numFmtId="0" fontId="6" fillId="0" borderId="27">
      <alignment horizontal="centerContinuous"/>
    </xf>
    <xf numFmtId="0" fontId="6" fillId="0" borderId="27">
      <alignment horizontal="centerContinuous"/>
    </xf>
    <xf numFmtId="187" fontId="4" fillId="0" borderId="61">
      <protection locked="0"/>
    </xf>
    <xf numFmtId="187" fontId="4" fillId="0" borderId="61">
      <protection locked="0"/>
    </xf>
    <xf numFmtId="37" fontId="42" fillId="38" borderId="0" applyNumberFormat="0" applyBorder="0" applyAlignment="0" applyProtection="0"/>
    <xf numFmtId="3" fontId="4" fillId="0" borderId="0">
      <protection locked="0"/>
    </xf>
    <xf numFmtId="0" fontId="4" fillId="0" borderId="0"/>
    <xf numFmtId="0" fontId="3" fillId="0" borderId="0" applyFont="0" applyFill="0" applyBorder="0" applyAlignment="0" applyProtection="0">
      <alignment vertical="top"/>
    </xf>
    <xf numFmtId="1" fontId="4" fillId="0" borderId="0">
      <alignment horizontal="center"/>
    </xf>
    <xf numFmtId="0" fontId="1" fillId="0" borderId="0"/>
    <xf numFmtId="0" fontId="1" fillId="0" borderId="0"/>
    <xf numFmtId="0" fontId="1" fillId="0" borderId="0"/>
    <xf numFmtId="0" fontId="9" fillId="0" borderId="0"/>
    <xf numFmtId="0" fontId="13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pplyFont="0" applyFill="0" applyBorder="0" applyAlignment="0" applyProtection="0"/>
    <xf numFmtId="0" fontId="9" fillId="0" borderId="0"/>
    <xf numFmtId="0" fontId="9" fillId="0" borderId="0"/>
    <xf numFmtId="0" fontId="4" fillId="0" borderId="0" applyFont="0" applyFill="0" applyBorder="0" applyAlignment="0" applyProtection="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4" fillId="0" borderId="0" applyFont="0" applyFill="0" applyBorder="0" applyAlignment="0" applyProtection="0"/>
    <xf numFmtId="9"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9" fillId="0" borderId="0"/>
    <xf numFmtId="43" fontId="13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71" borderId="0" applyNumberFormat="0" applyBorder="0" applyAlignment="0" applyProtection="0"/>
    <xf numFmtId="0" fontId="23" fillId="10" borderId="0" applyNumberFormat="0" applyBorder="0" applyAlignment="0" applyProtection="0"/>
    <xf numFmtId="0" fontId="23" fillId="31" borderId="0" applyNumberFormat="0" applyBorder="0" applyAlignment="0" applyProtection="0"/>
    <xf numFmtId="0" fontId="23" fillId="7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8" borderId="0" applyNumberFormat="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72" borderId="0" applyNumberFormat="0" applyBorder="0" applyAlignment="0" applyProtection="0"/>
    <xf numFmtId="0" fontId="31" fillId="71" borderId="46"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99" fillId="0" borderId="48"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02" fillId="0" borderId="0" applyNumberFormat="0" applyFill="0" applyBorder="0" applyAlignment="0" applyProtection="0"/>
    <xf numFmtId="0" fontId="4" fillId="0" borderId="0"/>
    <xf numFmtId="0" fontId="3" fillId="0" borderId="0"/>
    <xf numFmtId="0" fontId="23" fillId="0" borderId="0" applyNumberFormat="0" applyFont="0" applyFill="0" applyBorder="0" applyAlignment="0" applyProtection="0">
      <alignment vertical="top"/>
      <protection locked="0"/>
    </xf>
    <xf numFmtId="0" fontId="3" fillId="0" borderId="0"/>
    <xf numFmtId="0" fontId="9" fillId="0" borderId="0"/>
    <xf numFmtId="0" fontId="4" fillId="31" borderId="31" applyNumberFormat="0" applyFont="0" applyAlignment="0" applyProtection="0"/>
    <xf numFmtId="0" fontId="60" fillId="71" borderId="32" applyNumberFormat="0" applyAlignment="0" applyProtection="0"/>
    <xf numFmtId="9" fontId="9" fillId="0" borderId="0" applyFont="0" applyFill="0" applyBorder="0" applyAlignment="0" applyProtection="0"/>
    <xf numFmtId="0" fontId="131" fillId="0" borderId="0" applyNumberFormat="0" applyFill="0" applyBorder="0" applyAlignment="0" applyProtection="0"/>
    <xf numFmtId="0" fontId="80" fillId="0" borderId="59" applyNumberFormat="0" applyFill="0" applyAlignment="0" applyProtection="0"/>
    <xf numFmtId="0" fontId="78" fillId="0" borderId="0" applyNumberFormat="0" applyFill="0" applyBorder="0" applyAlignment="0" applyProtection="0"/>
    <xf numFmtId="0" fontId="4" fillId="0" borderId="0"/>
    <xf numFmtId="0" fontId="4" fillId="0" borderId="0"/>
    <xf numFmtId="0" fontId="4" fillId="31" borderId="3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9" fillId="0" borderId="0"/>
    <xf numFmtId="9" fontId="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10" borderId="0" applyNumberFormat="0" applyBorder="0" applyAlignment="0" applyProtection="0"/>
    <xf numFmtId="0" fontId="22"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72" borderId="0" applyNumberFormat="0" applyBorder="0" applyAlignment="0" applyProtection="0"/>
    <xf numFmtId="0" fontId="31" fillId="71" borderId="46" applyNumberFormat="0" applyAlignment="0" applyProtection="0"/>
    <xf numFmtId="0" fontId="99" fillId="0" borderId="48"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02" fillId="0" borderId="0" applyNumberFormat="0" applyFill="0" applyBorder="0" applyAlignment="0" applyProtection="0"/>
    <xf numFmtId="43" fontId="9" fillId="0" borderId="0" applyFont="0" applyFill="0" applyBorder="0" applyAlignment="0" applyProtection="0"/>
    <xf numFmtId="0" fontId="60" fillId="71" borderId="32" applyNumberFormat="0" applyAlignment="0" applyProtection="0"/>
    <xf numFmtId="0" fontId="131" fillId="0" borderId="0" applyNumberFormat="0" applyFill="0" applyBorder="0" applyAlignment="0" applyProtection="0"/>
    <xf numFmtId="0" fontId="80" fillId="0" borderId="59" applyNumberFormat="0" applyFill="0" applyAlignment="0" applyProtection="0"/>
    <xf numFmtId="0" fontId="78" fillId="0" borderId="0" applyNumberFormat="0" applyFill="0" applyBorder="0" applyAlignment="0" applyProtection="0"/>
    <xf numFmtId="0" fontId="23" fillId="79" borderId="0" applyNumberFormat="0" applyBorder="0" applyAlignment="0" applyProtection="0"/>
    <xf numFmtId="0" fontId="23" fillId="80" borderId="0" applyNumberFormat="0" applyBorder="0" applyAlignment="0" applyProtection="0"/>
    <xf numFmtId="0" fontId="23" fillId="81" borderId="0" applyNumberFormat="0" applyBorder="0" applyAlignment="0" applyProtection="0"/>
    <xf numFmtId="0" fontId="23" fillId="82" borderId="0" applyNumberFormat="0" applyBorder="0" applyAlignment="0" applyProtection="0"/>
    <xf numFmtId="0" fontId="23" fillId="83" borderId="0" applyNumberFormat="0" applyBorder="0" applyAlignment="0" applyProtection="0"/>
    <xf numFmtId="0" fontId="23" fillId="84"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82" borderId="0" applyNumberFormat="0" applyBorder="0" applyAlignment="0" applyProtection="0"/>
    <xf numFmtId="0" fontId="23" fillId="88" borderId="0" applyNumberFormat="0" applyBorder="0" applyAlignment="0" applyProtection="0"/>
    <xf numFmtId="0" fontId="24" fillId="89"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4" borderId="0" applyNumberFormat="0" applyBorder="0" applyAlignment="0" applyProtection="0"/>
    <xf numFmtId="0" fontId="24" fillId="95"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6" borderId="0" applyNumberFormat="0" applyBorder="0" applyAlignment="0" applyProtection="0"/>
    <xf numFmtId="0" fontId="141" fillId="80" borderId="0" applyNumberFormat="0" applyBorder="0" applyAlignment="0" applyProtection="0"/>
    <xf numFmtId="0" fontId="31" fillId="97" borderId="46" applyNumberFormat="0" applyAlignment="0" applyProtection="0"/>
    <xf numFmtId="0" fontId="33" fillId="98" borderId="25" applyNumberFormat="0" applyAlignment="0" applyProtection="0"/>
    <xf numFmtId="205" fontId="4" fillId="0" borderId="0" applyFill="0" applyBorder="0" applyAlignment="0" applyProtection="0"/>
    <xf numFmtId="0" fontId="47" fillId="81" borderId="0" applyNumberFormat="0" applyBorder="0" applyAlignment="0" applyProtection="0"/>
    <xf numFmtId="0" fontId="53" fillId="84" borderId="46" applyNumberFormat="0" applyAlignment="0" applyProtection="0"/>
    <xf numFmtId="0" fontId="55" fillId="99" borderId="0" applyNumberFormat="0" applyBorder="0" applyAlignment="0" applyProtection="0"/>
    <xf numFmtId="0" fontId="4" fillId="100" borderId="31" applyNumberFormat="0" applyAlignment="0" applyProtection="0"/>
    <xf numFmtId="0" fontId="60" fillId="97" borderId="32" applyNumberFormat="0" applyAlignment="0" applyProtection="0"/>
    <xf numFmtId="0" fontId="74" fillId="0" borderId="0" applyNumberFormat="0" applyFill="0" applyBorder="0" applyAlignment="0" applyProtection="0"/>
    <xf numFmtId="0" fontId="80" fillId="0" borderId="62" applyNumberFormat="0" applyFill="0" applyAlignment="0" applyProtection="0"/>
    <xf numFmtId="0" fontId="95" fillId="0" borderId="0" applyNumberFormat="0" applyFill="0" applyBorder="0" applyAlignment="0" applyProtection="0"/>
    <xf numFmtId="0" fontId="23" fillId="85" borderId="0" applyNumberFormat="0" applyBorder="0" applyAlignment="0" applyProtection="0"/>
    <xf numFmtId="0" fontId="4" fillId="0" borderId="0"/>
    <xf numFmtId="0" fontId="23" fillId="71" borderId="0" applyNumberFormat="0" applyBorder="0" applyAlignment="0" applyProtection="0"/>
    <xf numFmtId="0" fontId="23" fillId="10" borderId="0" applyNumberFormat="0" applyBorder="0" applyAlignment="0" applyProtection="0"/>
    <xf numFmtId="0" fontId="23" fillId="31" borderId="0" applyNumberFormat="0" applyBorder="0" applyAlignment="0" applyProtection="0"/>
    <xf numFmtId="0" fontId="23" fillId="7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8" borderId="0" applyNumberFormat="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72" borderId="0" applyNumberFormat="0" applyBorder="0" applyAlignment="0" applyProtection="0"/>
    <xf numFmtId="0" fontId="31" fillId="71" borderId="46" applyNumberFormat="0" applyAlignment="0" applyProtection="0"/>
    <xf numFmtId="0" fontId="4" fillId="31" borderId="31" applyNumberFormat="0" applyFont="0" applyAlignment="0" applyProtection="0"/>
    <xf numFmtId="0" fontId="23" fillId="31" borderId="31" applyNumberFormat="0" applyFont="0" applyAlignment="0" applyProtection="0"/>
    <xf numFmtId="0" fontId="4" fillId="31" borderId="31" applyNumberFormat="0" applyFont="0" applyAlignment="0" applyProtection="0"/>
    <xf numFmtId="0" fontId="60" fillId="71" borderId="32" applyNumberFormat="0" applyAlignment="0" applyProtection="0"/>
    <xf numFmtId="0" fontId="24" fillId="1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8" borderId="0" applyNumberFormat="0" applyBorder="0" applyAlignment="0" applyProtection="0"/>
    <xf numFmtId="0" fontId="24" fillId="14" borderId="0" applyNumberFormat="0" applyBorder="0" applyAlignment="0" applyProtection="0"/>
    <xf numFmtId="0" fontId="31" fillId="25" borderId="46" applyNumberFormat="0" applyAlignment="0" applyProtection="0"/>
    <xf numFmtId="0" fontId="60" fillId="25" borderId="32" applyNumberFormat="0" applyAlignment="0" applyProtection="0"/>
    <xf numFmtId="0" fontId="9" fillId="0" borderId="0"/>
    <xf numFmtId="43" fontId="9" fillId="0" borderId="0" applyFont="0" applyFill="0" applyBorder="0" applyAlignment="0" applyProtection="0"/>
    <xf numFmtId="0" fontId="4" fillId="0" borderId="0"/>
    <xf numFmtId="0" fontId="9" fillId="0" borderId="0"/>
    <xf numFmtId="0" fontId="131" fillId="0" borderId="0" applyNumberFormat="0" applyFill="0" applyBorder="0" applyAlignment="0" applyProtection="0"/>
    <xf numFmtId="0" fontId="102" fillId="0" borderId="50" applyNumberFormat="0" applyFill="0" applyAlignment="0" applyProtection="0"/>
    <xf numFmtId="9" fontId="9" fillId="0" borderId="0" applyFont="0" applyFill="0" applyBorder="0" applyAlignment="0" applyProtection="0"/>
    <xf numFmtId="43" fontId="9" fillId="0" borderId="0" applyFont="0" applyFill="0" applyBorder="0" applyAlignment="0" applyProtection="0"/>
    <xf numFmtId="0" fontId="24" fillId="25" borderId="0" applyNumberFormat="0" applyBorder="0" applyAlignment="0" applyProtection="0"/>
    <xf numFmtId="0" fontId="23" fillId="25" borderId="0" applyNumberFormat="0" applyBorder="0" applyAlignment="0" applyProtection="0"/>
    <xf numFmtId="0" fontId="23" fillId="71" borderId="0" applyNumberFormat="0" applyBorder="0" applyAlignment="0" applyProtection="0"/>
    <xf numFmtId="0" fontId="4" fillId="0" borderId="0"/>
    <xf numFmtId="0" fontId="60" fillId="71" borderId="32" applyNumberFormat="0" applyAlignment="0" applyProtection="0"/>
    <xf numFmtId="0" fontId="101" fillId="0" borderId="49" applyNumberFormat="0" applyFill="0" applyAlignment="0" applyProtection="0"/>
    <xf numFmtId="0" fontId="4" fillId="0" borderId="0"/>
    <xf numFmtId="0" fontId="24" fillId="30" borderId="0" applyNumberFormat="0" applyBorder="0" applyAlignment="0" applyProtection="0"/>
    <xf numFmtId="0" fontId="23" fillId="25" borderId="0" applyNumberFormat="0" applyBorder="0" applyAlignment="0" applyProtection="0"/>
    <xf numFmtId="0" fontId="23" fillId="71" borderId="0" applyNumberFormat="0" applyBorder="0" applyAlignment="0" applyProtection="0"/>
    <xf numFmtId="0" fontId="4" fillId="0" borderId="0"/>
    <xf numFmtId="0" fontId="4" fillId="0" borderId="0"/>
    <xf numFmtId="0" fontId="99" fillId="0" borderId="48" applyNumberFormat="0" applyFill="0" applyAlignment="0" applyProtection="0"/>
    <xf numFmtId="0" fontId="24" fillId="15" borderId="0" applyNumberFormat="0" applyBorder="0" applyAlignment="0" applyProtection="0"/>
    <xf numFmtId="0" fontId="24" fillId="15"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4" fillId="0" borderId="0"/>
    <xf numFmtId="0" fontId="78" fillId="0" borderId="0" applyNumberFormat="0" applyFill="0" applyBorder="0" applyAlignment="0" applyProtection="0"/>
    <xf numFmtId="0" fontId="9" fillId="0" borderId="0"/>
    <xf numFmtId="43" fontId="9" fillId="0" borderId="0" applyFont="0" applyFill="0" applyBorder="0" applyAlignment="0" applyProtection="0"/>
    <xf numFmtId="0" fontId="80" fillId="0" borderId="59" applyNumberFormat="0" applyFill="0" applyAlignment="0" applyProtection="0"/>
    <xf numFmtId="0" fontId="4" fillId="31" borderId="31" applyNumberFormat="0" applyFont="0" applyAlignment="0" applyProtection="0"/>
    <xf numFmtId="0" fontId="102" fillId="0" borderId="0" applyNumberFormat="0" applyFill="0" applyBorder="0" applyAlignment="0" applyProtection="0"/>
    <xf numFmtId="0" fontId="31" fillId="71" borderId="46" applyNumberFormat="0" applyAlignment="0" applyProtection="0"/>
    <xf numFmtId="0" fontId="24" fillId="72" borderId="0" applyNumberFormat="0" applyBorder="0" applyAlignment="0" applyProtection="0"/>
    <xf numFmtId="0" fontId="24"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9" fontId="4" fillId="0" borderId="0" applyFont="0" applyFill="0" applyBorder="0" applyAlignment="0" applyProtection="0"/>
    <xf numFmtId="0" fontId="4" fillId="0" borderId="0"/>
    <xf numFmtId="0" fontId="4"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110" fillId="0" borderId="0" applyNumberFormat="0" applyFill="0" applyBorder="0" applyAlignment="0" applyProtection="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43" fontId="140" fillId="0" borderId="0" applyFont="0" applyFill="0" applyBorder="0" applyAlignment="0" applyProtection="0"/>
    <xf numFmtId="44" fontId="140" fillId="0" borderId="0" applyFont="0" applyFill="0" applyBorder="0" applyAlignment="0" applyProtection="0"/>
    <xf numFmtId="44" fontId="4" fillId="0" borderId="0" applyFont="0" applyFill="0" applyBorder="0" applyAlignment="0" applyProtection="0"/>
    <xf numFmtId="0" fontId="10" fillId="0" borderId="0"/>
    <xf numFmtId="0" fontId="140"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33" applyNumberFormat="0" applyFill="0" applyAlignment="0" applyProtection="0"/>
    <xf numFmtId="0" fontId="114" fillId="0" borderId="34" applyNumberFormat="0" applyFill="0" applyAlignment="0" applyProtection="0"/>
    <xf numFmtId="0" fontId="115" fillId="0" borderId="35" applyNumberFormat="0" applyFill="0" applyAlignment="0" applyProtection="0"/>
    <xf numFmtId="0" fontId="115" fillId="0" borderId="0" applyNumberFormat="0" applyFill="0" applyBorder="0" applyAlignment="0" applyProtection="0"/>
    <xf numFmtId="0" fontId="116" fillId="40" borderId="0" applyNumberFormat="0" applyBorder="0" applyAlignment="0" applyProtection="0"/>
    <xf numFmtId="0" fontId="117" fillId="41" borderId="0" applyNumberFormat="0" applyBorder="0" applyAlignment="0" applyProtection="0"/>
    <xf numFmtId="0" fontId="118" fillId="42" borderId="0" applyNumberFormat="0" applyBorder="0" applyAlignment="0" applyProtection="0"/>
    <xf numFmtId="0" fontId="119" fillId="43" borderId="36" applyNumberFormat="0" applyAlignment="0" applyProtection="0"/>
    <xf numFmtId="0" fontId="120" fillId="44" borderId="55" applyNumberFormat="0" applyAlignment="0" applyProtection="0"/>
    <xf numFmtId="0" fontId="121" fillId="44" borderId="36" applyNumberFormat="0" applyAlignment="0" applyProtection="0"/>
    <xf numFmtId="0" fontId="122" fillId="0" borderId="37" applyNumberFormat="0" applyFill="0" applyAlignment="0" applyProtection="0"/>
    <xf numFmtId="0" fontId="123" fillId="45" borderId="38"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4" fillId="0" borderId="57" applyNumberFormat="0" applyFill="0" applyAlignment="0" applyProtection="0"/>
    <xf numFmtId="0" fontId="126"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26" fillId="61" borderId="0" applyNumberFormat="0" applyBorder="0" applyAlignment="0" applyProtection="0"/>
    <xf numFmtId="0" fontId="126"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26" fillId="65" borderId="0" applyNumberFormat="0" applyBorder="0" applyAlignment="0" applyProtection="0"/>
    <xf numFmtId="0" fontId="126"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26" fillId="69" borderId="0" applyNumberFormat="0" applyBorder="0" applyAlignment="0" applyProtection="0"/>
    <xf numFmtId="0" fontId="10" fillId="0" borderId="0"/>
    <xf numFmtId="0" fontId="10" fillId="73" borderId="56" applyNumberFormat="0" applyFont="0" applyAlignment="0" applyProtection="0"/>
    <xf numFmtId="0" fontId="142" fillId="0" borderId="0"/>
    <xf numFmtId="0" fontId="143" fillId="0" borderId="33" applyNumberFormat="0" applyFill="0" applyAlignment="0" applyProtection="0"/>
    <xf numFmtId="0" fontId="144" fillId="0" borderId="34" applyNumberFormat="0" applyFill="0" applyAlignment="0" applyProtection="0"/>
    <xf numFmtId="0" fontId="145" fillId="0" borderId="35" applyNumberFormat="0" applyFill="0" applyAlignment="0" applyProtection="0"/>
    <xf numFmtId="0" fontId="145" fillId="0" borderId="0" applyNumberFormat="0" applyFill="0" applyBorder="0" applyAlignment="0" applyProtection="0"/>
    <xf numFmtId="0" fontId="146" fillId="40" borderId="0" applyNumberFormat="0" applyBorder="0" applyAlignment="0" applyProtection="0"/>
    <xf numFmtId="0" fontId="147" fillId="41" borderId="0" applyNumberFormat="0" applyBorder="0" applyAlignment="0" applyProtection="0"/>
    <xf numFmtId="0" fontId="148" fillId="42" borderId="0" applyNumberFormat="0" applyBorder="0" applyAlignment="0" applyProtection="0"/>
    <xf numFmtId="0" fontId="149" fillId="43" borderId="36" applyNumberFormat="0" applyAlignment="0" applyProtection="0"/>
    <xf numFmtId="0" fontId="150" fillId="44" borderId="55" applyNumberFormat="0" applyAlignment="0" applyProtection="0"/>
    <xf numFmtId="0" fontId="151" fillId="44" borderId="36" applyNumberFormat="0" applyAlignment="0" applyProtection="0"/>
    <xf numFmtId="0" fontId="152" fillId="0" borderId="37" applyNumberFormat="0" applyFill="0" applyAlignment="0" applyProtection="0"/>
    <xf numFmtId="0" fontId="153" fillId="45" borderId="38" applyNumberFormat="0" applyAlignment="0" applyProtection="0"/>
    <xf numFmtId="0" fontId="132" fillId="0" borderId="0" applyNumberFormat="0" applyFill="0" applyBorder="0" applyAlignment="0" applyProtection="0"/>
    <xf numFmtId="0" fontId="142" fillId="73" borderId="56" applyNumberFormat="0" applyFont="0" applyAlignment="0" applyProtection="0"/>
    <xf numFmtId="0" fontId="154" fillId="0" borderId="0" applyNumberFormat="0" applyFill="0" applyBorder="0" applyAlignment="0" applyProtection="0"/>
    <xf numFmtId="0" fontId="155" fillId="0" borderId="57" applyNumberFormat="0" applyFill="0" applyAlignment="0" applyProtection="0"/>
    <xf numFmtId="0" fontId="156" fillId="46" borderId="0" applyNumberFormat="0" applyBorder="0" applyAlignment="0" applyProtection="0"/>
    <xf numFmtId="0" fontId="142" fillId="47" borderId="0" applyNumberFormat="0" applyBorder="0" applyAlignment="0" applyProtection="0"/>
    <xf numFmtId="0" fontId="142" fillId="48" borderId="0" applyNumberFormat="0" applyBorder="0" applyAlignment="0" applyProtection="0"/>
    <xf numFmtId="0" fontId="156" fillId="49" borderId="0" applyNumberFormat="0" applyBorder="0" applyAlignment="0" applyProtection="0"/>
    <xf numFmtId="0" fontId="156" fillId="50" borderId="0" applyNumberFormat="0" applyBorder="0" applyAlignment="0" applyProtection="0"/>
    <xf numFmtId="0" fontId="142" fillId="51" borderId="0" applyNumberFormat="0" applyBorder="0" applyAlignment="0" applyProtection="0"/>
    <xf numFmtId="0" fontId="142" fillId="52" borderId="0" applyNumberFormat="0" applyBorder="0" applyAlignment="0" applyProtection="0"/>
    <xf numFmtId="0" fontId="156" fillId="53" borderId="0" applyNumberFormat="0" applyBorder="0" applyAlignment="0" applyProtection="0"/>
    <xf numFmtId="0" fontId="156" fillId="54" borderId="0" applyNumberFormat="0" applyBorder="0" applyAlignment="0" applyProtection="0"/>
    <xf numFmtId="0" fontId="142" fillId="55" borderId="0" applyNumberFormat="0" applyBorder="0" applyAlignment="0" applyProtection="0"/>
    <xf numFmtId="0" fontId="142" fillId="56" borderId="0" applyNumberFormat="0" applyBorder="0" applyAlignment="0" applyProtection="0"/>
    <xf numFmtId="0" fontId="156" fillId="57" borderId="0" applyNumberFormat="0" applyBorder="0" applyAlignment="0" applyProtection="0"/>
    <xf numFmtId="0" fontId="156" fillId="58" borderId="0" applyNumberFormat="0" applyBorder="0" applyAlignment="0" applyProtection="0"/>
    <xf numFmtId="0" fontId="142" fillId="59" borderId="0" applyNumberFormat="0" applyBorder="0" applyAlignment="0" applyProtection="0"/>
    <xf numFmtId="0" fontId="142" fillId="60" borderId="0" applyNumberFormat="0" applyBorder="0" applyAlignment="0" applyProtection="0"/>
    <xf numFmtId="0" fontId="156" fillId="61" borderId="0" applyNumberFormat="0" applyBorder="0" applyAlignment="0" applyProtection="0"/>
    <xf numFmtId="0" fontId="156" fillId="62" borderId="0" applyNumberFormat="0" applyBorder="0" applyAlignment="0" applyProtection="0"/>
    <xf numFmtId="0" fontId="142" fillId="63" borderId="0" applyNumberFormat="0" applyBorder="0" applyAlignment="0" applyProtection="0"/>
    <xf numFmtId="0" fontId="142" fillId="64" borderId="0" applyNumberFormat="0" applyBorder="0" applyAlignment="0" applyProtection="0"/>
    <xf numFmtId="0" fontId="156" fillId="65" borderId="0" applyNumberFormat="0" applyBorder="0" applyAlignment="0" applyProtection="0"/>
    <xf numFmtId="0" fontId="156" fillId="66" borderId="0" applyNumberFormat="0" applyBorder="0" applyAlignment="0" applyProtection="0"/>
    <xf numFmtId="0" fontId="142" fillId="67" borderId="0" applyNumberFormat="0" applyBorder="0" applyAlignment="0" applyProtection="0"/>
    <xf numFmtId="0" fontId="142" fillId="68" borderId="0" applyNumberFormat="0" applyBorder="0" applyAlignment="0" applyProtection="0"/>
    <xf numFmtId="0" fontId="156" fillId="69" borderId="0" applyNumberFormat="0" applyBorder="0" applyAlignment="0" applyProtection="0"/>
    <xf numFmtId="43" fontId="142" fillId="0" borderId="0" applyFont="0" applyFill="0" applyBorder="0" applyAlignment="0" applyProtection="0"/>
    <xf numFmtId="44" fontId="142" fillId="0" borderId="0" applyFont="0" applyFill="0" applyBorder="0" applyAlignment="0" applyProtection="0"/>
    <xf numFmtId="9" fontId="142" fillId="0" borderId="0" applyFont="0" applyFill="0" applyBorder="0" applyAlignment="0" applyProtection="0"/>
    <xf numFmtId="0" fontId="9" fillId="0" borderId="0"/>
    <xf numFmtId="0" fontId="142"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26" fillId="53" borderId="0" applyNumberFormat="0" applyBorder="0" applyAlignment="0" applyProtection="0"/>
    <xf numFmtId="0" fontId="10" fillId="60" borderId="0" applyNumberFormat="0" applyBorder="0" applyAlignment="0" applyProtection="0"/>
    <xf numFmtId="0" fontId="122" fillId="0" borderId="37" applyNumberFormat="0" applyFill="0" applyAlignment="0" applyProtection="0"/>
    <xf numFmtId="0" fontId="125" fillId="0" borderId="0" applyNumberFormat="0" applyFill="0" applyBorder="0" applyAlignment="0" applyProtection="0"/>
    <xf numFmtId="0" fontId="10" fillId="73" borderId="56" applyNumberFormat="0" applyFont="0" applyAlignment="0" applyProtection="0"/>
    <xf numFmtId="0" fontId="10" fillId="47"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0" borderId="0"/>
    <xf numFmtId="44" fontId="4" fillId="0" borderId="0" applyFont="0" applyFill="0" applyBorder="0" applyAlignment="0" applyProtection="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1"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69"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94" fillId="66"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0" fillId="44" borderId="36" applyNumberFormat="0" applyAlignment="0" applyProtection="0"/>
    <xf numFmtId="0" fontId="90" fillId="44" borderId="36" applyNumberFormat="0" applyAlignment="0" applyProtection="0"/>
    <xf numFmtId="0" fontId="90" fillId="44" borderId="36" applyNumberFormat="0" applyAlignment="0" applyProtection="0"/>
    <xf numFmtId="0" fontId="90" fillId="44" borderId="36" applyNumberFormat="0" applyAlignment="0" applyProtection="0"/>
    <xf numFmtId="0" fontId="90" fillId="44" borderId="36" applyNumberFormat="0" applyAlignment="0" applyProtection="0"/>
    <xf numFmtId="0" fontId="90" fillId="44" borderId="36" applyNumberFormat="0" applyAlignment="0" applyProtection="0"/>
    <xf numFmtId="0" fontId="92" fillId="45" borderId="38" applyNumberFormat="0" applyAlignment="0" applyProtection="0"/>
    <xf numFmtId="0" fontId="92" fillId="45" borderId="38" applyNumberFormat="0" applyAlignment="0" applyProtection="0"/>
    <xf numFmtId="0" fontId="92" fillId="45" borderId="38" applyNumberFormat="0" applyAlignment="0" applyProtection="0"/>
    <xf numFmtId="0" fontId="92" fillId="45" borderId="38" applyNumberFormat="0" applyAlignment="0" applyProtection="0"/>
    <xf numFmtId="0" fontId="92" fillId="45" borderId="38" applyNumberFormat="0" applyAlignment="0" applyProtection="0"/>
    <xf numFmtId="0" fontId="92" fillId="45" borderId="38"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3" fillId="0" borderId="33"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9" fillId="43" borderId="36" applyNumberFormat="0" applyAlignment="0" applyProtection="0"/>
    <xf numFmtId="0" fontId="89" fillId="43" borderId="36" applyNumberFormat="0" applyAlignment="0" applyProtection="0"/>
    <xf numFmtId="0" fontId="89" fillId="43" borderId="36" applyNumberFormat="0" applyAlignment="0" applyProtection="0"/>
    <xf numFmtId="0" fontId="89" fillId="43" borderId="36" applyNumberFormat="0" applyAlignment="0" applyProtection="0"/>
    <xf numFmtId="0" fontId="89" fillId="43" borderId="36" applyNumberFormat="0" applyAlignment="0" applyProtection="0"/>
    <xf numFmtId="0" fontId="89" fillId="43" borderId="36" applyNumberFormat="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111" fillId="44" borderId="55" applyNumberFormat="0" applyAlignment="0" applyProtection="0"/>
    <xf numFmtId="0" fontId="111" fillId="44" borderId="55" applyNumberFormat="0" applyAlignment="0" applyProtection="0"/>
    <xf numFmtId="0" fontId="111" fillId="44" borderId="55" applyNumberFormat="0" applyAlignment="0" applyProtection="0"/>
    <xf numFmtId="0" fontId="111" fillId="44" borderId="55" applyNumberFormat="0" applyAlignment="0" applyProtection="0"/>
    <xf numFmtId="0" fontId="111" fillId="44" borderId="55" applyNumberFormat="0" applyAlignment="0" applyProtection="0"/>
    <xf numFmtId="0" fontId="111" fillId="44" borderId="55" applyNumberFormat="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8" fillId="0" borderId="57" applyNumberFormat="0" applyFill="0" applyAlignment="0" applyProtection="0"/>
    <xf numFmtId="0" fontId="108" fillId="0" borderId="57" applyNumberFormat="0" applyFill="0" applyAlignment="0" applyProtection="0"/>
    <xf numFmtId="0" fontId="108" fillId="0" borderId="57" applyNumberFormat="0" applyFill="0" applyAlignment="0" applyProtection="0"/>
    <xf numFmtId="0" fontId="108" fillId="0" borderId="57" applyNumberFormat="0" applyFill="0" applyAlignment="0" applyProtection="0"/>
    <xf numFmtId="0" fontId="108" fillId="0" borderId="57" applyNumberFormat="0" applyFill="0" applyAlignment="0" applyProtection="0"/>
    <xf numFmtId="0" fontId="108" fillId="0" borderId="57"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6" fillId="62" borderId="0" applyNumberFormat="0" applyBorder="0" applyAlignment="0" applyProtection="0"/>
    <xf numFmtId="0" fontId="126" fillId="46" borderId="0" applyNumberFormat="0" applyBorder="0" applyAlignment="0" applyProtection="0"/>
    <xf numFmtId="0" fontId="126" fillId="69" borderId="0" applyNumberFormat="0" applyBorder="0" applyAlignment="0" applyProtection="0"/>
    <xf numFmtId="0" fontId="126" fillId="66" borderId="0" applyNumberFormat="0" applyBorder="0" applyAlignment="0" applyProtection="0"/>
    <xf numFmtId="0" fontId="124" fillId="0" borderId="0" applyNumberFormat="0" applyFill="0" applyBorder="0" applyAlignment="0" applyProtection="0"/>
    <xf numFmtId="0" fontId="14" fillId="0" borderId="57" applyNumberFormat="0" applyFill="0" applyAlignment="0" applyProtection="0"/>
    <xf numFmtId="0" fontId="120" fillId="44" borderId="55" applyNumberFormat="0" applyAlignment="0" applyProtection="0"/>
    <xf numFmtId="0" fontId="10" fillId="73" borderId="56" applyNumberFormat="0" applyFont="0" applyAlignment="0" applyProtection="0"/>
    <xf numFmtId="0" fontId="118" fillId="42" borderId="0" applyNumberFormat="0" applyBorder="0" applyAlignment="0" applyProtection="0"/>
    <xf numFmtId="0" fontId="119" fillId="43" borderId="36" applyNumberFormat="0" applyAlignment="0" applyProtection="0"/>
    <xf numFmtId="0" fontId="115" fillId="0" borderId="0" applyNumberFormat="0" applyFill="0" applyBorder="0" applyAlignment="0" applyProtection="0"/>
    <xf numFmtId="0" fontId="115" fillId="0" borderId="35" applyNumberFormat="0" applyFill="0" applyAlignment="0" applyProtection="0"/>
    <xf numFmtId="0" fontId="114" fillId="0" borderId="34" applyNumberFormat="0" applyFill="0" applyAlignment="0" applyProtection="0"/>
    <xf numFmtId="0" fontId="113" fillId="0" borderId="33" applyNumberFormat="0" applyFill="0" applyAlignment="0" applyProtection="0"/>
    <xf numFmtId="0" fontId="116" fillId="40" borderId="0" applyNumberFormat="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123" fillId="45" borderId="38" applyNumberFormat="0" applyAlignment="0" applyProtection="0"/>
    <xf numFmtId="0" fontId="121" fillId="44" borderId="36" applyNumberFormat="0" applyAlignment="0" applyProtection="0"/>
    <xf numFmtId="0" fontId="117" fillId="41" borderId="0" applyNumberFormat="0" applyBorder="0" applyAlignment="0" applyProtection="0"/>
    <xf numFmtId="0" fontId="126" fillId="58" borderId="0" applyNumberFormat="0" applyBorder="0" applyAlignment="0" applyProtection="0"/>
    <xf numFmtId="0" fontId="126" fillId="54" borderId="0" applyNumberFormat="0" applyBorder="0" applyAlignment="0" applyProtection="0"/>
    <xf numFmtId="0" fontId="126" fillId="50"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57" borderId="0" applyNumberFormat="0" applyBorder="0" applyAlignment="0" applyProtection="0"/>
    <xf numFmtId="0" fontId="126" fillId="49" borderId="0" applyNumberFormat="0" applyBorder="0" applyAlignment="0" applyProtection="0"/>
    <xf numFmtId="0" fontId="10" fillId="68" borderId="0" applyNumberFormat="0" applyBorder="0" applyAlignment="0" applyProtection="0"/>
    <xf numFmtId="0" fontId="10" fillId="64" borderId="0" applyNumberFormat="0" applyBorder="0" applyAlignment="0" applyProtection="0"/>
    <xf numFmtId="0" fontId="10" fillId="56" borderId="0" applyNumberFormat="0" applyBorder="0" applyAlignment="0" applyProtection="0"/>
    <xf numFmtId="0" fontId="10" fillId="52" borderId="0" applyNumberFormat="0" applyBorder="0" applyAlignment="0" applyProtection="0"/>
    <xf numFmtId="0" fontId="10" fillId="48" borderId="0" applyNumberFormat="0" applyBorder="0" applyAlignment="0" applyProtection="0"/>
    <xf numFmtId="0" fontId="10" fillId="67" borderId="0" applyNumberFormat="0" applyBorder="0" applyAlignment="0" applyProtection="0"/>
    <xf numFmtId="0" fontId="10" fillId="63" borderId="0" applyNumberFormat="0" applyBorder="0" applyAlignment="0" applyProtection="0"/>
    <xf numFmtId="0" fontId="10" fillId="59" borderId="0" applyNumberFormat="0" applyBorder="0" applyAlignment="0" applyProtection="0"/>
    <xf numFmtId="0" fontId="10" fillId="51" borderId="0" applyNumberFormat="0" applyBorder="0" applyAlignment="0" applyProtection="0"/>
    <xf numFmtId="0" fontId="10" fillId="47" borderId="0" applyNumberFormat="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0" fontId="10" fillId="0" borderId="0"/>
    <xf numFmtId="0" fontId="10" fillId="73" borderId="56" applyNumberFormat="0" applyFont="0" applyAlignment="0" applyProtection="0"/>
    <xf numFmtId="0" fontId="10" fillId="47"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43" fillId="0" borderId="33" applyNumberFormat="0" applyFill="0" applyAlignment="0" applyProtection="0"/>
    <xf numFmtId="0" fontId="144" fillId="0" borderId="34" applyNumberFormat="0" applyFill="0" applyAlignment="0" applyProtection="0"/>
    <xf numFmtId="0" fontId="145" fillId="0" borderId="35" applyNumberFormat="0" applyFill="0" applyAlignment="0" applyProtection="0"/>
    <xf numFmtId="0" fontId="145" fillId="0" borderId="0" applyNumberFormat="0" applyFill="0" applyBorder="0" applyAlignment="0" applyProtection="0"/>
    <xf numFmtId="0" fontId="146" fillId="40" borderId="0" applyNumberFormat="0" applyBorder="0" applyAlignment="0" applyProtection="0"/>
    <xf numFmtId="0" fontId="147" fillId="41" borderId="0" applyNumberFormat="0" applyBorder="0" applyAlignment="0" applyProtection="0"/>
    <xf numFmtId="0" fontId="148" fillId="42" borderId="0" applyNumberFormat="0" applyBorder="0" applyAlignment="0" applyProtection="0"/>
    <xf numFmtId="0" fontId="149" fillId="43" borderId="36" applyNumberFormat="0" applyAlignment="0" applyProtection="0"/>
    <xf numFmtId="0" fontId="150" fillId="44" borderId="55" applyNumberFormat="0" applyAlignment="0" applyProtection="0"/>
    <xf numFmtId="0" fontId="151" fillId="44" borderId="36" applyNumberFormat="0" applyAlignment="0" applyProtection="0"/>
    <xf numFmtId="0" fontId="152" fillId="0" borderId="37" applyNumberFormat="0" applyFill="0" applyAlignment="0" applyProtection="0"/>
    <xf numFmtId="0" fontId="153" fillId="45" borderId="38" applyNumberFormat="0" applyAlignment="0" applyProtection="0"/>
    <xf numFmtId="0" fontId="132" fillId="0" borderId="0" applyNumberFormat="0" applyFill="0" applyBorder="0" applyAlignment="0" applyProtection="0"/>
    <xf numFmtId="0" fontId="142" fillId="73" borderId="56" applyNumberFormat="0" applyFont="0" applyAlignment="0" applyProtection="0"/>
    <xf numFmtId="0" fontId="154" fillId="0" borderId="0" applyNumberFormat="0" applyFill="0" applyBorder="0" applyAlignment="0" applyProtection="0"/>
    <xf numFmtId="0" fontId="155" fillId="0" borderId="57" applyNumberFormat="0" applyFill="0" applyAlignment="0" applyProtection="0"/>
    <xf numFmtId="0" fontId="156" fillId="46" borderId="0" applyNumberFormat="0" applyBorder="0" applyAlignment="0" applyProtection="0"/>
    <xf numFmtId="0" fontId="142" fillId="47" borderId="0" applyNumberFormat="0" applyBorder="0" applyAlignment="0" applyProtection="0"/>
    <xf numFmtId="0" fontId="142" fillId="48" borderId="0" applyNumberFormat="0" applyBorder="0" applyAlignment="0" applyProtection="0"/>
    <xf numFmtId="0" fontId="156" fillId="49" borderId="0" applyNumberFormat="0" applyBorder="0" applyAlignment="0" applyProtection="0"/>
    <xf numFmtId="0" fontId="156" fillId="50" borderId="0" applyNumberFormat="0" applyBorder="0" applyAlignment="0" applyProtection="0"/>
    <xf numFmtId="0" fontId="142" fillId="51" borderId="0" applyNumberFormat="0" applyBorder="0" applyAlignment="0" applyProtection="0"/>
    <xf numFmtId="0" fontId="142" fillId="52" borderId="0" applyNumberFormat="0" applyBorder="0" applyAlignment="0" applyProtection="0"/>
    <xf numFmtId="0" fontId="156" fillId="53" borderId="0" applyNumberFormat="0" applyBorder="0" applyAlignment="0" applyProtection="0"/>
    <xf numFmtId="0" fontId="156" fillId="54" borderId="0" applyNumberFormat="0" applyBorder="0" applyAlignment="0" applyProtection="0"/>
    <xf numFmtId="0" fontId="142" fillId="55" borderId="0" applyNumberFormat="0" applyBorder="0" applyAlignment="0" applyProtection="0"/>
    <xf numFmtId="0" fontId="142" fillId="56" borderId="0" applyNumberFormat="0" applyBorder="0" applyAlignment="0" applyProtection="0"/>
    <xf numFmtId="0" fontId="156" fillId="57" borderId="0" applyNumberFormat="0" applyBorder="0" applyAlignment="0" applyProtection="0"/>
    <xf numFmtId="0" fontId="156" fillId="58" borderId="0" applyNumberFormat="0" applyBorder="0" applyAlignment="0" applyProtection="0"/>
    <xf numFmtId="0" fontId="142" fillId="59" borderId="0" applyNumberFormat="0" applyBorder="0" applyAlignment="0" applyProtection="0"/>
    <xf numFmtId="0" fontId="142" fillId="60" borderId="0" applyNumberFormat="0" applyBorder="0" applyAlignment="0" applyProtection="0"/>
    <xf numFmtId="0" fontId="156" fillId="61" borderId="0" applyNumberFormat="0" applyBorder="0" applyAlignment="0" applyProtection="0"/>
    <xf numFmtId="0" fontId="156" fillId="62" borderId="0" applyNumberFormat="0" applyBorder="0" applyAlignment="0" applyProtection="0"/>
    <xf numFmtId="0" fontId="142" fillId="63" borderId="0" applyNumberFormat="0" applyBorder="0" applyAlignment="0" applyProtection="0"/>
    <xf numFmtId="0" fontId="142" fillId="64" borderId="0" applyNumberFormat="0" applyBorder="0" applyAlignment="0" applyProtection="0"/>
    <xf numFmtId="0" fontId="156" fillId="65" borderId="0" applyNumberFormat="0" applyBorder="0" applyAlignment="0" applyProtection="0"/>
    <xf numFmtId="0" fontId="156" fillId="66" borderId="0" applyNumberFormat="0" applyBorder="0" applyAlignment="0" applyProtection="0"/>
    <xf numFmtId="0" fontId="142" fillId="67" borderId="0" applyNumberFormat="0" applyBorder="0" applyAlignment="0" applyProtection="0"/>
    <xf numFmtId="0" fontId="142" fillId="68" borderId="0" applyNumberFormat="0" applyBorder="0" applyAlignment="0" applyProtection="0"/>
    <xf numFmtId="0" fontId="156" fillId="69" borderId="0" applyNumberFormat="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13" fillId="0" borderId="33" applyNumberFormat="0" applyFill="0" applyAlignment="0" applyProtection="0"/>
    <xf numFmtId="0" fontId="114" fillId="0" borderId="34" applyNumberFormat="0" applyFill="0" applyAlignment="0" applyProtection="0"/>
    <xf numFmtId="0" fontId="115" fillId="0" borderId="35" applyNumberFormat="0" applyFill="0" applyAlignment="0" applyProtection="0"/>
    <xf numFmtId="0" fontId="115" fillId="0" borderId="0" applyNumberFormat="0" applyFill="0" applyBorder="0" applyAlignment="0" applyProtection="0"/>
    <xf numFmtId="0" fontId="116" fillId="40" borderId="0" applyNumberFormat="0" applyBorder="0" applyAlignment="0" applyProtection="0"/>
    <xf numFmtId="0" fontId="117" fillId="41" borderId="0" applyNumberFormat="0" applyBorder="0" applyAlignment="0" applyProtection="0"/>
    <xf numFmtId="0" fontId="118" fillId="42" borderId="0" applyNumberFormat="0" applyBorder="0" applyAlignment="0" applyProtection="0"/>
    <xf numFmtId="0" fontId="119" fillId="43" borderId="36" applyNumberFormat="0" applyAlignment="0" applyProtection="0"/>
    <xf numFmtId="0" fontId="120" fillId="44" borderId="55" applyNumberFormat="0" applyAlignment="0" applyProtection="0"/>
    <xf numFmtId="0" fontId="121" fillId="44" borderId="36" applyNumberFormat="0" applyAlignment="0" applyProtection="0"/>
    <xf numFmtId="0" fontId="122" fillId="0" borderId="37" applyNumberFormat="0" applyFill="0" applyAlignment="0" applyProtection="0"/>
    <xf numFmtId="0" fontId="123" fillId="45" borderId="38" applyNumberFormat="0" applyAlignment="0" applyProtection="0"/>
    <xf numFmtId="0" fontId="124" fillId="0" borderId="0" applyNumberFormat="0" applyFill="0" applyBorder="0" applyAlignment="0" applyProtection="0"/>
    <xf numFmtId="0" fontId="10" fillId="73" borderId="56" applyNumberFormat="0" applyFont="0" applyAlignment="0" applyProtection="0"/>
    <xf numFmtId="0" fontId="125" fillId="0" borderId="0" applyNumberFormat="0" applyFill="0" applyBorder="0" applyAlignment="0" applyProtection="0"/>
    <xf numFmtId="0" fontId="14" fillId="0" borderId="57" applyNumberFormat="0" applyFill="0" applyAlignment="0" applyProtection="0"/>
    <xf numFmtId="0" fontId="126"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26" fillId="49" borderId="0" applyNumberFormat="0" applyBorder="0" applyAlignment="0" applyProtection="0"/>
    <xf numFmtId="0" fontId="126"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26" fillId="53" borderId="0" applyNumberFormat="0" applyBorder="0" applyAlignment="0" applyProtection="0"/>
    <xf numFmtId="0" fontId="126"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6" fillId="57" borderId="0" applyNumberFormat="0" applyBorder="0" applyAlignment="0" applyProtection="0"/>
    <xf numFmtId="0" fontId="126"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26" fillId="61" borderId="0" applyNumberFormat="0" applyBorder="0" applyAlignment="0" applyProtection="0"/>
    <xf numFmtId="0" fontId="126"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26" fillId="65" borderId="0" applyNumberFormat="0" applyBorder="0" applyAlignment="0" applyProtection="0"/>
    <xf numFmtId="0" fontId="126"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26" fillId="69" borderId="0" applyNumberFormat="0" applyBorder="0" applyAlignment="0" applyProtection="0"/>
    <xf numFmtId="43" fontId="142"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3" fillId="0" borderId="0"/>
    <xf numFmtId="0" fontId="23" fillId="0" borderId="0" applyNumberFormat="0" applyFont="0" applyFill="0" applyBorder="0" applyAlignment="0" applyProtection="0">
      <alignment vertical="top"/>
      <protection locked="0"/>
    </xf>
    <xf numFmtId="0" fontId="3" fillId="0" borderId="0"/>
    <xf numFmtId="0" fontId="9" fillId="0" borderId="0"/>
    <xf numFmtId="9" fontId="9"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0" fontId="9"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05" fontId="4" fillId="0" borderId="0" applyFill="0" applyBorder="0" applyAlignment="0" applyProtection="0"/>
    <xf numFmtId="0" fontId="9" fillId="0" borderId="0"/>
    <xf numFmtId="43" fontId="9" fillId="0" borderId="0" applyFont="0" applyFill="0" applyBorder="0" applyAlignment="0" applyProtection="0"/>
    <xf numFmtId="43" fontId="4" fillId="0" borderId="0" applyFont="0" applyFill="0" applyBorder="0" applyAlignment="0" applyProtection="0"/>
    <xf numFmtId="0" fontId="131" fillId="0" borderId="0" applyNumberFormat="0" applyFill="0" applyBorder="0" applyAlignment="0" applyProtection="0"/>
    <xf numFmtId="0" fontId="55" fillId="30" borderId="0" applyNumberFormat="0" applyBorder="0" applyAlignment="0" applyProtection="0"/>
    <xf numFmtId="0" fontId="102" fillId="0" borderId="50" applyNumberFormat="0" applyFill="0" applyAlignment="0" applyProtection="0"/>
    <xf numFmtId="0" fontId="40" fillId="0" borderId="0" applyNumberFormat="0" applyFill="0" applyBorder="0" applyAlignment="0" applyProtection="0"/>
    <xf numFmtId="0" fontId="26" fillId="4" borderId="0" applyNumberFormat="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3" fillId="25" borderId="0" applyNumberFormat="0" applyBorder="0" applyAlignment="0" applyProtection="0"/>
    <xf numFmtId="0" fontId="23" fillId="8" borderId="0" applyNumberFormat="0" applyBorder="0" applyAlignment="0" applyProtection="0"/>
    <xf numFmtId="0" fontId="23" fillId="71" borderId="0" applyNumberFormat="0" applyBorder="0" applyAlignment="0" applyProtection="0"/>
    <xf numFmtId="0" fontId="60" fillId="71" borderId="32" applyNumberFormat="0" applyAlignment="0" applyProtection="0"/>
    <xf numFmtId="0" fontId="54" fillId="0" borderId="30" applyNumberFormat="0" applyFill="0" applyAlignment="0" applyProtection="0"/>
    <xf numFmtId="0" fontId="101" fillId="0" borderId="49" applyNumberFormat="0" applyFill="0" applyAlignment="0" applyProtection="0"/>
    <xf numFmtId="0" fontId="24" fillId="21"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3" fillId="9" borderId="0" applyNumberFormat="0" applyBorder="0" applyAlignment="0" applyProtection="0"/>
    <xf numFmtId="0" fontId="23" fillId="25" borderId="0" applyNumberFormat="0" applyBorder="0" applyAlignment="0" applyProtection="0"/>
    <xf numFmtId="0" fontId="23" fillId="7" borderId="0" applyNumberFormat="0" applyBorder="0" applyAlignment="0" applyProtection="0"/>
    <xf numFmtId="0" fontId="23" fillId="71" borderId="0" applyNumberFormat="0" applyBorder="0" applyAlignment="0" applyProtection="0"/>
    <xf numFmtId="0" fontId="33" fillId="26" borderId="25" applyNumberFormat="0" applyAlignment="0" applyProtection="0"/>
    <xf numFmtId="0" fontId="99" fillId="0" borderId="48" applyNumberFormat="0" applyFill="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78" fillId="0" borderId="0" applyNumberFormat="0" applyFill="0" applyBorder="0" applyAlignment="0" applyProtection="0"/>
    <xf numFmtId="0" fontId="9" fillId="0" borderId="0"/>
    <xf numFmtId="43" fontId="9" fillId="0" borderId="0" applyFont="0" applyFill="0" applyBorder="0" applyAlignment="0" applyProtection="0"/>
    <xf numFmtId="0" fontId="80" fillId="0" borderId="59" applyNumberFormat="0" applyFill="0" applyAlignment="0" applyProtection="0"/>
    <xf numFmtId="0" fontId="4" fillId="31" borderId="31" applyNumberFormat="0" applyFont="0" applyAlignment="0" applyProtection="0"/>
    <xf numFmtId="0" fontId="102" fillId="0" borderId="0" applyNumberFormat="0" applyFill="0" applyBorder="0" applyAlignment="0" applyProtection="0"/>
    <xf numFmtId="0" fontId="47" fillId="5" borderId="0" applyNumberFormat="0" applyBorder="0" applyAlignment="0" applyProtection="0"/>
    <xf numFmtId="0" fontId="31" fillId="71" borderId="46" applyNumberFormat="0" applyAlignment="0" applyProtection="0"/>
    <xf numFmtId="0" fontId="24" fillId="72" borderId="0" applyNumberFormat="0" applyBorder="0" applyAlignment="0" applyProtection="0"/>
    <xf numFmtId="0" fontId="24"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 fillId="0" borderId="0"/>
    <xf numFmtId="0" fontId="4" fillId="0" borderId="0"/>
    <xf numFmtId="0" fontId="4"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72" borderId="0" applyNumberFormat="0" applyBorder="0" applyAlignment="0" applyProtection="0"/>
    <xf numFmtId="0" fontId="31" fillId="71" borderId="46" applyNumberFormat="0" applyAlignment="0" applyProtection="0"/>
    <xf numFmtId="0" fontId="60" fillId="71" borderId="32" applyNumberFormat="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0" borderId="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0" borderId="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9" fontId="9" fillId="0" borderId="0" applyFont="0" applyFill="0" applyBorder="0" applyAlignment="0" applyProtection="0"/>
    <xf numFmtId="0" fontId="4" fillId="0" borderId="0"/>
    <xf numFmtId="0" fontId="23" fillId="71" borderId="0" applyNumberFormat="0" applyBorder="0" applyAlignment="0" applyProtection="0"/>
    <xf numFmtId="0" fontId="23" fillId="10" borderId="0" applyNumberFormat="0" applyBorder="0" applyAlignment="0" applyProtection="0"/>
    <xf numFmtId="0" fontId="23" fillId="31" borderId="0" applyNumberFormat="0" applyBorder="0" applyAlignment="0" applyProtection="0"/>
    <xf numFmtId="0" fontId="23" fillId="71" borderId="0" applyNumberFormat="0" applyBorder="0" applyAlignment="0" applyProtection="0"/>
    <xf numFmtId="0" fontId="23" fillId="25"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8" borderId="0" applyNumberFormat="0" applyBorder="0" applyAlignment="0" applyProtection="0"/>
    <xf numFmtId="0" fontId="24" fillId="15"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24" fillId="72" borderId="0" applyNumberFormat="0" applyBorder="0" applyAlignment="0" applyProtection="0"/>
    <xf numFmtId="0" fontId="31" fillId="71" borderId="46" applyNumberFormat="0" applyAlignment="0" applyProtection="0"/>
    <xf numFmtId="43" fontId="9" fillId="0" borderId="0" applyFont="0" applyFill="0" applyBorder="0" applyAlignment="0" applyProtection="0"/>
    <xf numFmtId="0" fontId="99" fillId="0" borderId="48" applyNumberFormat="0" applyFill="0" applyAlignment="0" applyProtection="0"/>
    <xf numFmtId="0" fontId="101" fillId="0" borderId="49" applyNumberFormat="0" applyFill="0" applyAlignment="0" applyProtection="0"/>
    <xf numFmtId="0" fontId="102" fillId="0" borderId="50" applyNumberFormat="0" applyFill="0" applyAlignment="0" applyProtection="0"/>
    <xf numFmtId="0" fontId="102" fillId="0" borderId="0" applyNumberFormat="0" applyFill="0" applyBorder="0" applyAlignment="0" applyProtection="0"/>
    <xf numFmtId="0" fontId="9" fillId="0" borderId="0"/>
    <xf numFmtId="0" fontId="4" fillId="31" borderId="31" applyNumberFormat="0" applyFont="0" applyAlignment="0" applyProtection="0"/>
    <xf numFmtId="0" fontId="60" fillId="71" borderId="32" applyNumberFormat="0" applyAlignment="0" applyProtection="0"/>
    <xf numFmtId="9" fontId="9" fillId="0" borderId="0" applyFont="0" applyFill="0" applyBorder="0" applyAlignment="0" applyProtection="0"/>
    <xf numFmtId="0" fontId="131" fillId="0" borderId="0" applyNumberFormat="0" applyFill="0" applyBorder="0" applyAlignment="0" applyProtection="0"/>
    <xf numFmtId="0" fontId="80" fillId="0" borderId="59" applyNumberFormat="0" applyFill="0" applyAlignment="0" applyProtection="0"/>
    <xf numFmtId="0" fontId="78" fillId="0" borderId="0" applyNumberForma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0" borderId="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0" borderId="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43" fontId="4" fillId="0" borderId="0" applyFont="0" applyFill="0" applyBorder="0" applyAlignment="0" applyProtection="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applyNumberFormat="0" applyFont="0" applyFill="0" applyBorder="0" applyAlignment="0" applyProtection="0">
      <alignment vertical="top"/>
      <protection locked="0"/>
    </xf>
    <xf numFmtId="0" fontId="9" fillId="0" borderId="0"/>
    <xf numFmtId="0" fontId="22" fillId="0" borderId="0"/>
    <xf numFmtId="0" fontId="9" fillId="0" borderId="0"/>
    <xf numFmtId="0" fontId="9" fillId="0" borderId="0"/>
    <xf numFmtId="0" fontId="22" fillId="0" borderId="0"/>
    <xf numFmtId="0" fontId="9" fillId="0" borderId="0"/>
    <xf numFmtId="0" fontId="9" fillId="0" borderId="0"/>
    <xf numFmtId="0" fontId="9" fillId="0" borderId="0"/>
    <xf numFmtId="0" fontId="22" fillId="0" borderId="0"/>
    <xf numFmtId="0" fontId="9" fillId="0" borderId="0"/>
    <xf numFmtId="0" fontId="22" fillId="0" borderId="0"/>
    <xf numFmtId="0" fontId="9" fillId="0" borderId="0"/>
    <xf numFmtId="0" fontId="9" fillId="0" borderId="0"/>
    <xf numFmtId="0" fontId="1" fillId="0" borderId="0"/>
    <xf numFmtId="0" fontId="9" fillId="0" borderId="0"/>
    <xf numFmtId="0" fontId="22" fillId="0" borderId="0"/>
    <xf numFmtId="0" fontId="9" fillId="0" borderId="0"/>
    <xf numFmtId="0" fontId="9"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43" fontId="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22" fillId="0" borderId="0"/>
    <xf numFmtId="43" fontId="9" fillId="0" borderId="0" applyFont="0" applyFill="0" applyBorder="0" applyAlignment="0" applyProtection="0"/>
    <xf numFmtId="0" fontId="9" fillId="0" borderId="0"/>
    <xf numFmtId="0" fontId="22" fillId="0" borderId="0"/>
    <xf numFmtId="0" fontId="22" fillId="0" borderId="0"/>
    <xf numFmtId="0" fontId="9" fillId="0" borderId="0"/>
    <xf numFmtId="0" fontId="22" fillId="0" borderId="0"/>
    <xf numFmtId="0" fontId="22" fillId="0" borderId="0"/>
    <xf numFmtId="0" fontId="9" fillId="0" borderId="0"/>
    <xf numFmtId="0" fontId="22" fillId="0" borderId="0"/>
    <xf numFmtId="0" fontId="22" fillId="0" borderId="0"/>
    <xf numFmtId="0" fontId="9" fillId="0" borderId="0"/>
    <xf numFmtId="0" fontId="22" fillId="0" borderId="0"/>
    <xf numFmtId="0" fontId="22" fillId="0" borderId="0"/>
    <xf numFmtId="0" fontId="9" fillId="0" borderId="0"/>
    <xf numFmtId="0" fontId="22" fillId="0" borderId="0"/>
    <xf numFmtId="0" fontId="22" fillId="0" borderId="0"/>
    <xf numFmtId="0" fontId="22" fillId="0" borderId="0"/>
    <xf numFmtId="0" fontId="22" fillId="0" borderId="0"/>
    <xf numFmtId="0" fontId="9" fillId="0" borderId="0"/>
    <xf numFmtId="0" fontId="22" fillId="0" borderId="0"/>
    <xf numFmtId="0" fontId="9" fillId="0" borderId="0"/>
    <xf numFmtId="0" fontId="22" fillId="0" borderId="0"/>
    <xf numFmtId="0" fontId="22" fillId="0" borderId="0"/>
    <xf numFmtId="0" fontId="22" fillId="0" borderId="0"/>
    <xf numFmtId="0" fontId="9" fillId="0" borderId="0"/>
    <xf numFmtId="0" fontId="22"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0" fontId="9"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22" fillId="0" borderId="0"/>
    <xf numFmtId="0" fontId="22" fillId="0" borderId="0"/>
    <xf numFmtId="0" fontId="9" fillId="0" borderId="0"/>
    <xf numFmtId="0" fontId="9" fillId="0" borderId="0"/>
    <xf numFmtId="0" fontId="9" fillId="0" borderId="0"/>
    <xf numFmtId="0" fontId="22" fillId="0" borderId="0"/>
    <xf numFmtId="0" fontId="9" fillId="0" borderId="0"/>
    <xf numFmtId="0" fontId="22" fillId="0" borderId="0"/>
    <xf numFmtId="0" fontId="9" fillId="0" borderId="0"/>
    <xf numFmtId="0" fontId="9" fillId="0" borderId="0"/>
    <xf numFmtId="0" fontId="9" fillId="0" borderId="0"/>
    <xf numFmtId="0" fontId="22" fillId="0" borderId="0"/>
    <xf numFmtId="0" fontId="9" fillId="0" borderId="0"/>
    <xf numFmtId="0" fontId="22" fillId="0" borderId="0"/>
    <xf numFmtId="0" fontId="9"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xf numFmtId="0" fontId="22" fillId="0" borderId="0"/>
    <xf numFmtId="0" fontId="9" fillId="0" borderId="0"/>
    <xf numFmtId="43" fontId="9" fillId="0" borderId="0" applyFont="0" applyFill="0" applyBorder="0" applyAlignment="0" applyProtection="0"/>
    <xf numFmtId="0" fontId="22" fillId="0" borderId="0"/>
    <xf numFmtId="0" fontId="22" fillId="0" borderId="0"/>
    <xf numFmtId="0" fontId="9" fillId="0" borderId="0"/>
    <xf numFmtId="0" fontId="9" fillId="0" borderId="0"/>
    <xf numFmtId="0" fontId="9" fillId="0" borderId="0"/>
    <xf numFmtId="0" fontId="9" fillId="0" borderId="0"/>
    <xf numFmtId="0" fontId="22" fillId="0" borderId="0"/>
    <xf numFmtId="0" fontId="9" fillId="0" borderId="0"/>
    <xf numFmtId="0" fontId="22" fillId="0" borderId="0"/>
    <xf numFmtId="43" fontId="9" fillId="0" borderId="0" applyFont="0" applyFill="0" applyBorder="0" applyAlignment="0" applyProtection="0"/>
    <xf numFmtId="0" fontId="9" fillId="0" borderId="0"/>
    <xf numFmtId="0" fontId="22" fillId="0" borderId="0"/>
    <xf numFmtId="0" fontId="9" fillId="0" borderId="0"/>
    <xf numFmtId="0" fontId="22" fillId="0" borderId="0"/>
    <xf numFmtId="0" fontId="22"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9" fillId="0" borderId="0"/>
    <xf numFmtId="0" fontId="22" fillId="0" borderId="0"/>
    <xf numFmtId="0" fontId="9" fillId="0" borderId="0"/>
    <xf numFmtId="43" fontId="22" fillId="0" borderId="0" applyFont="0" applyFill="0" applyBorder="0" applyAlignment="0" applyProtection="0"/>
    <xf numFmtId="0" fontId="9" fillId="0" borderId="0"/>
    <xf numFmtId="0" fontId="22" fillId="0" borderId="0"/>
    <xf numFmtId="0" fontId="22" fillId="0" borderId="0"/>
    <xf numFmtId="0" fontId="22" fillId="0" borderId="0"/>
    <xf numFmtId="0" fontId="9" fillId="0" borderId="0"/>
    <xf numFmtId="0" fontId="9" fillId="0" borderId="0"/>
    <xf numFmtId="43" fontId="9" fillId="0" borderId="0" applyFont="0" applyFill="0" applyBorder="0" applyAlignment="0" applyProtection="0"/>
    <xf numFmtId="0" fontId="22" fillId="0" borderId="0"/>
    <xf numFmtId="0" fontId="9" fillId="0" borderId="0"/>
    <xf numFmtId="0" fontId="9" fillId="0" borderId="0"/>
    <xf numFmtId="0" fontId="9" fillId="0" borderId="0"/>
    <xf numFmtId="0" fontId="22" fillId="0" borderId="0"/>
    <xf numFmtId="0" fontId="9" fillId="0" borderId="0"/>
    <xf numFmtId="0" fontId="22" fillId="0" borderId="0"/>
    <xf numFmtId="0" fontId="22" fillId="0" borderId="0"/>
    <xf numFmtId="0" fontId="9" fillId="0" borderId="0"/>
    <xf numFmtId="0" fontId="22" fillId="0" borderId="0"/>
    <xf numFmtId="0" fontId="22" fillId="0" borderId="0"/>
    <xf numFmtId="0" fontId="9" fillId="0" borderId="0"/>
    <xf numFmtId="0" fontId="22" fillId="0" borderId="0"/>
    <xf numFmtId="0" fontId="22" fillId="0" borderId="0"/>
    <xf numFmtId="43" fontId="9" fillId="0" borderId="0" applyFont="0" applyFill="0" applyBorder="0" applyAlignment="0" applyProtection="0"/>
    <xf numFmtId="0" fontId="9" fillId="0" borderId="0"/>
    <xf numFmtId="0" fontId="22" fillId="0" borderId="0"/>
    <xf numFmtId="0" fontId="9" fillId="0" borderId="0"/>
    <xf numFmtId="0" fontId="22" fillId="0" borderId="0"/>
    <xf numFmtId="0" fontId="9" fillId="0" borderId="0"/>
    <xf numFmtId="0" fontId="22" fillId="0" borderId="0"/>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9" fillId="0" borderId="0"/>
    <xf numFmtId="0" fontId="9" fillId="0" borderId="0"/>
    <xf numFmtId="0" fontId="22" fillId="0" borderId="0"/>
    <xf numFmtId="0" fontId="22" fillId="0" borderId="0"/>
    <xf numFmtId="0" fontId="22" fillId="0" borderId="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6" fillId="0" borderId="72">
      <alignment horizontal="centerContinuous"/>
    </xf>
    <xf numFmtId="0" fontId="6" fillId="0" borderId="72">
      <alignment horizontal="centerContinuous"/>
    </xf>
    <xf numFmtId="0" fontId="60" fillId="71" borderId="74" applyNumberFormat="0" applyAlignment="0" applyProtection="0"/>
    <xf numFmtId="0" fontId="4" fillId="31" borderId="73" applyNumberFormat="0" applyFont="0" applyAlignment="0" applyProtection="0"/>
    <xf numFmtId="0" fontId="31" fillId="71" borderId="71" applyNumberFormat="0" applyAlignment="0" applyProtection="0"/>
    <xf numFmtId="0" fontId="60" fillId="71" borderId="74" applyNumberFormat="0" applyAlignment="0" applyProtection="0"/>
    <xf numFmtId="0" fontId="31" fillId="97" borderId="71" applyNumberFormat="0" applyAlignment="0" applyProtection="0"/>
    <xf numFmtId="0" fontId="53" fillId="84" borderId="71" applyNumberFormat="0" applyAlignment="0" applyProtection="0"/>
    <xf numFmtId="0" fontId="4" fillId="100" borderId="73" applyNumberFormat="0" applyAlignment="0" applyProtection="0"/>
    <xf numFmtId="0" fontId="31" fillId="25" borderId="71" applyNumberFormat="0" applyAlignment="0" applyProtection="0"/>
    <xf numFmtId="0" fontId="60" fillId="25" borderId="74" applyNumberFormat="0" applyAlignment="0" applyProtection="0"/>
    <xf numFmtId="0" fontId="60" fillId="71" borderId="74" applyNumberFormat="0" applyAlignment="0" applyProtection="0"/>
    <xf numFmtId="0" fontId="4" fillId="31" borderId="73" applyNumberFormat="0" applyFont="0" applyAlignment="0" applyProtection="0"/>
    <xf numFmtId="0" fontId="31" fillId="71" borderId="71" applyNumberFormat="0" applyAlignment="0" applyProtection="0"/>
    <xf numFmtId="10" fontId="42" fillId="24" borderId="75" applyNumberFormat="0" applyBorder="0" applyAlignment="0" applyProtection="0"/>
    <xf numFmtId="193" fontId="138" fillId="0" borderId="77">
      <alignment horizontal="center"/>
    </xf>
    <xf numFmtId="0" fontId="31" fillId="71" borderId="71" applyNumberFormat="0" applyAlignment="0" applyProtection="0"/>
    <xf numFmtId="0" fontId="60" fillId="71" borderId="74" applyNumberFormat="0" applyAlignment="0" applyProtection="0"/>
    <xf numFmtId="0" fontId="31" fillId="71" borderId="71" applyNumberFormat="0" applyAlignment="0" applyProtection="0"/>
    <xf numFmtId="0" fontId="60" fillId="71" borderId="74" applyNumberFormat="0" applyAlignment="0" applyProtection="0"/>
    <xf numFmtId="0" fontId="53" fillId="8" borderId="71" applyNumberFormat="0" applyAlignment="0" applyProtection="0"/>
    <xf numFmtId="0" fontId="3" fillId="5" borderId="70" applyNumberFormat="0" applyFont="0" applyBorder="0" applyProtection="0"/>
    <xf numFmtId="0" fontId="31" fillId="71" borderId="71" applyNumberFormat="0" applyAlignment="0" applyProtection="0"/>
    <xf numFmtId="0" fontId="31" fillId="71" borderId="71" applyNumberFormat="0" applyAlignment="0" applyProtection="0"/>
    <xf numFmtId="0" fontId="4" fillId="0" borderId="0"/>
    <xf numFmtId="0" fontId="31" fillId="25" borderId="71" applyNumberFormat="0" applyAlignment="0" applyProtection="0"/>
    <xf numFmtId="0" fontId="4" fillId="0" borderId="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71"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80" fillId="0" borderId="64" applyNumberFormat="0" applyFill="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31" fillId="25" borderId="71" applyNumberFormat="0" applyAlignment="0" applyProtection="0"/>
    <xf numFmtId="0" fontId="23" fillId="31" borderId="73" applyNumberFormat="0" applyFon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60" fillId="71" borderId="74"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31" fillId="25" borderId="71" applyNumberFormat="0" applyAlignment="0" applyProtection="0"/>
    <xf numFmtId="14" fontId="4" fillId="24" borderId="63" applyNumberFormat="0" applyFont="0" applyAlignment="0" applyProtection="0">
      <alignment horizontal="centerContinuous"/>
    </xf>
    <xf numFmtId="0" fontId="53" fillId="8"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53" fillId="8" borderId="71" applyNumberFormat="0" applyAlignment="0" applyProtection="0"/>
    <xf numFmtId="0" fontId="31" fillId="25" borderId="71" applyNumberFormat="0" applyAlignment="0" applyProtection="0"/>
    <xf numFmtId="0" fontId="31" fillId="25" borderId="71" applyNumberFormat="0" applyAlignment="0" applyProtection="0"/>
    <xf numFmtId="0" fontId="53" fillId="8" borderId="71" applyNumberFormat="0" applyAlignment="0" applyProtection="0"/>
    <xf numFmtId="0" fontId="4" fillId="31" borderId="73" applyNumberFormat="0" applyFon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31" fillId="25" borderId="71" applyNumberFormat="0" applyAlignment="0" applyProtection="0"/>
    <xf numFmtId="0" fontId="53" fillId="8" borderId="71" applyNumberFormat="0" applyAlignment="0" applyProtection="0"/>
    <xf numFmtId="0" fontId="4" fillId="31" borderId="73" applyNumberFormat="0" applyFont="0" applyAlignment="0" applyProtection="0"/>
    <xf numFmtId="0" fontId="31" fillId="25" borderId="71" applyNumberFormat="0" applyAlignment="0" applyProtection="0"/>
    <xf numFmtId="0" fontId="53" fillId="8" borderId="71" applyNumberFormat="0" applyAlignment="0" applyProtection="0"/>
    <xf numFmtId="0" fontId="53" fillId="8" borderId="71" applyNumberFormat="0" applyAlignment="0" applyProtection="0"/>
    <xf numFmtId="0" fontId="31" fillId="25" borderId="71" applyNumberFormat="0" applyAlignment="0" applyProtection="0"/>
    <xf numFmtId="0" fontId="60" fillId="71" borderId="74" applyNumberFormat="0" applyAlignment="0" applyProtection="0"/>
    <xf numFmtId="0" fontId="53" fillId="8" borderId="71" applyNumberFormat="0" applyAlignment="0" applyProtection="0"/>
    <xf numFmtId="0" fontId="31" fillId="25" borderId="71" applyNumberFormat="0" applyAlignment="0" applyProtection="0"/>
    <xf numFmtId="0" fontId="53" fillId="8" borderId="71" applyNumberFormat="0" applyAlignment="0" applyProtection="0"/>
    <xf numFmtId="0" fontId="31" fillId="25" borderId="71" applyNumberFormat="0" applyAlignment="0" applyProtection="0"/>
    <xf numFmtId="0" fontId="31" fillId="71" borderId="71" applyNumberFormat="0" applyAlignment="0" applyProtection="0"/>
    <xf numFmtId="0" fontId="31" fillId="25"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83" fillId="0" borderId="33" applyNumberFormat="0" applyFill="0" applyAlignment="0" applyProtection="0"/>
    <xf numFmtId="0" fontId="84" fillId="0" borderId="34" applyNumberFormat="0" applyFill="0" applyAlignment="0" applyProtection="0"/>
    <xf numFmtId="0" fontId="85" fillId="0" borderId="35" applyNumberFormat="0" applyFill="0" applyAlignment="0" applyProtection="0"/>
    <xf numFmtId="0" fontId="85" fillId="0" borderId="0" applyNumberFormat="0" applyFill="0" applyBorder="0" applyAlignment="0" applyProtection="0"/>
    <xf numFmtId="0" fontId="86" fillId="40" borderId="0" applyNumberFormat="0" applyBorder="0" applyAlignment="0" applyProtection="0"/>
    <xf numFmtId="0" fontId="87" fillId="41" borderId="0" applyNumberFormat="0" applyBorder="0" applyAlignment="0" applyProtection="0"/>
    <xf numFmtId="0" fontId="88" fillId="42" borderId="0" applyNumberFormat="0" applyBorder="0" applyAlignment="0" applyProtection="0"/>
    <xf numFmtId="0" fontId="89" fillId="43" borderId="36" applyNumberFormat="0" applyAlignment="0" applyProtection="0"/>
    <xf numFmtId="0" fontId="111" fillId="44" borderId="55" applyNumberFormat="0" applyAlignment="0" applyProtection="0"/>
    <xf numFmtId="0" fontId="91" fillId="0" borderId="37" applyNumberFormat="0" applyFill="0" applyAlignment="0" applyProtection="0"/>
    <xf numFmtId="0" fontId="92" fillId="45" borderId="38" applyNumberFormat="0" applyAlignment="0" applyProtection="0"/>
    <xf numFmtId="0" fontId="112" fillId="0" borderId="0" applyNumberFormat="0" applyFill="0" applyBorder="0" applyAlignment="0" applyProtection="0"/>
    <xf numFmtId="0" fontId="9" fillId="73" borderId="56" applyNumberFormat="0" applyFont="0" applyAlignment="0" applyProtection="0"/>
    <xf numFmtId="0" fontId="93" fillId="0" borderId="0" applyNumberFormat="0" applyFill="0" applyBorder="0" applyAlignment="0" applyProtection="0"/>
    <xf numFmtId="0" fontId="108" fillId="0" borderId="57" applyNumberFormat="0" applyFill="0" applyAlignment="0" applyProtection="0"/>
    <xf numFmtId="0" fontId="94"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4" fillId="49" borderId="0" applyNumberFormat="0" applyBorder="0" applyAlignment="0" applyProtection="0"/>
    <xf numFmtId="0" fontId="94"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4" fillId="53" borderId="0" applyNumberFormat="0" applyBorder="0" applyAlignment="0" applyProtection="0"/>
    <xf numFmtId="0" fontId="94"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4" fillId="61" borderId="0" applyNumberFormat="0" applyBorder="0" applyAlignment="0" applyProtection="0"/>
    <xf numFmtId="0" fontId="94"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4" fillId="65" borderId="0" applyNumberFormat="0" applyBorder="0" applyAlignment="0" applyProtection="0"/>
    <xf numFmtId="0" fontId="94" fillId="66"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4" fillId="69" borderId="0" applyNumberFormat="0" applyBorder="0" applyAlignment="0" applyProtection="0"/>
    <xf numFmtId="0" fontId="107" fillId="0" borderId="0"/>
    <xf numFmtId="43" fontId="4" fillId="0" borderId="0" applyFont="0" applyFill="0" applyBorder="0" applyAlignment="0" applyProtection="0"/>
    <xf numFmtId="43" fontId="4" fillId="0" borderId="0" applyFont="0" applyFill="0" applyBorder="0" applyAlignment="0" applyProtection="0"/>
    <xf numFmtId="0" fontId="107" fillId="0" borderId="0"/>
    <xf numFmtId="43" fontId="4" fillId="0" borderId="0" applyFont="0" applyFill="0" applyBorder="0" applyAlignment="0" applyProtection="0"/>
    <xf numFmtId="0" fontId="107" fillId="0" borderId="0"/>
    <xf numFmtId="43" fontId="4" fillId="0" borderId="0" applyFont="0" applyFill="0" applyBorder="0" applyAlignment="0" applyProtection="0"/>
    <xf numFmtId="0" fontId="107" fillId="0" borderId="0"/>
    <xf numFmtId="0" fontId="107" fillId="0" borderId="0"/>
    <xf numFmtId="43" fontId="4" fillId="0" borderId="0" applyFont="0" applyFill="0" applyBorder="0" applyAlignment="0" applyProtection="0"/>
    <xf numFmtId="0" fontId="2" fillId="0" borderId="0"/>
    <xf numFmtId="0" fontId="4" fillId="0" borderId="0"/>
    <xf numFmtId="0" fontId="2" fillId="7" borderId="0" applyNumberFormat="0" applyBorder="0" applyAlignment="0" applyProtection="0"/>
    <xf numFmtId="0" fontId="2" fillId="1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8" fillId="5" borderId="0" applyNumberFormat="0" applyBorder="0" applyAlignment="0" applyProtection="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alignment horizontal="left" wrapText="1"/>
    </xf>
    <xf numFmtId="0" fontId="105" fillId="0" borderId="0"/>
    <xf numFmtId="0" fontId="105" fillId="0" borderId="0"/>
    <xf numFmtId="0" fontId="4" fillId="0" borderId="0"/>
    <xf numFmtId="0" fontId="4" fillId="0" borderId="0"/>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22" fillId="0" borderId="0">
      <protection locked="0"/>
    </xf>
    <xf numFmtId="0" fontId="4" fillId="0" borderId="0"/>
    <xf numFmtId="0" fontId="4" fillId="0" borderId="0"/>
    <xf numFmtId="0" fontId="10" fillId="0" borderId="0"/>
    <xf numFmtId="0" fontId="4" fillId="0" borderId="0"/>
    <xf numFmtId="0" fontId="22" fillId="0" borderId="0">
      <protection locked="0"/>
    </xf>
    <xf numFmtId="0" fontId="157" fillId="0" borderId="0"/>
    <xf numFmtId="0" fontId="157" fillId="0" borderId="0"/>
    <xf numFmtId="0" fontId="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73" fontId="4" fillId="0" borderId="0">
      <alignment horizontal="left" wrapText="1"/>
    </xf>
    <xf numFmtId="173" fontId="4" fillId="0" borderId="0">
      <alignment horizontal="left" wrapText="1"/>
    </xf>
    <xf numFmtId="0" fontId="22" fillId="0" borderId="0">
      <protection locked="0"/>
    </xf>
    <xf numFmtId="0" fontId="157" fillId="0" borderId="0"/>
    <xf numFmtId="9" fontId="4" fillId="0" borderId="0" applyFont="0" applyFill="0" applyBorder="0" applyAlignment="0" applyProtection="0"/>
    <xf numFmtId="0" fontId="2" fillId="0" borderId="0">
      <alignment vertical="top"/>
    </xf>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2" fillId="0" borderId="0">
      <alignment vertical="top"/>
    </xf>
    <xf numFmtId="0" fontId="4"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207"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1" fontId="4" fillId="0" borderId="0" applyFont="0" applyFill="0" applyBorder="0" applyAlignment="0" applyProtection="0"/>
    <xf numFmtId="211" fontId="4" fillId="0" borderId="0" applyFont="0" applyFill="0" applyBorder="0" applyAlignment="0" applyProtection="0"/>
    <xf numFmtId="212" fontId="4" fillId="0" borderId="0" applyFont="0" applyFill="0" applyBorder="0" applyAlignment="0" applyProtection="0"/>
    <xf numFmtId="212" fontId="4" fillId="0" borderId="0" applyFont="0" applyFill="0" applyBorder="0" applyAlignment="0" applyProtection="0"/>
    <xf numFmtId="0" fontId="159" fillId="0" borderId="0" applyNumberFormat="0" applyFill="0" applyBorder="0" applyAlignment="0" applyProtection="0"/>
    <xf numFmtId="0" fontId="4" fillId="30" borderId="0" applyNumberFormat="0" applyFont="0" applyAlignment="0" applyProtection="0"/>
    <xf numFmtId="0" fontId="4" fillId="30" borderId="0" applyNumberFormat="0" applyFont="0" applyAlignment="0" applyProtection="0"/>
    <xf numFmtId="213" fontId="4" fillId="0" borderId="0" applyFont="0" applyFill="0" applyBorder="0" applyAlignment="0" applyProtection="0"/>
    <xf numFmtId="213" fontId="4" fillId="0" borderId="0" applyFont="0" applyFill="0" applyBorder="0" applyAlignment="0" applyProtection="0"/>
    <xf numFmtId="214" fontId="4" fillId="0" borderId="0" applyFont="0" applyFill="0" applyBorder="0" applyProtection="0">
      <alignment horizontal="right"/>
    </xf>
    <xf numFmtId="214" fontId="4" fillId="0" borderId="0" applyFont="0" applyFill="0" applyBorder="0" applyProtection="0">
      <alignment horizontal="right"/>
    </xf>
    <xf numFmtId="0" fontId="160" fillId="0" borderId="0" applyNumberFormat="0" applyFill="0" applyBorder="0" applyProtection="0">
      <alignment vertical="top"/>
    </xf>
    <xf numFmtId="0" fontId="137" fillId="0" borderId="79" applyNumberFormat="0" applyFill="0" applyAlignment="0" applyProtection="0"/>
    <xf numFmtId="0" fontId="161" fillId="0" borderId="80" applyNumberFormat="0" applyFill="0" applyProtection="0">
      <alignment horizontal="center"/>
    </xf>
    <xf numFmtId="0" fontId="161" fillId="0" borderId="0" applyNumberFormat="0" applyFill="0" applyBorder="0" applyProtection="0">
      <alignment horizontal="left"/>
    </xf>
    <xf numFmtId="0" fontId="162" fillId="0" borderId="0" applyNumberFormat="0" applyFill="0" applyBorder="0" applyProtection="0">
      <alignment horizontal="centerContinuous"/>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3"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23"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3"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23"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9"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23" fillId="7"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23" fillId="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6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206" fontId="25" fillId="0" borderId="0" applyFont="0" applyFill="0" applyBorder="0" applyAlignment="0">
      <alignment horizontal="right"/>
    </xf>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2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4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23" fillId="10"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3"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23"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2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6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23"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4" fillId="13" borderId="0" applyNumberFormat="0" applyBorder="0" applyAlignment="0" applyProtection="0"/>
    <xf numFmtId="0" fontId="94" fillId="49"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0" borderId="0" applyNumberFormat="0" applyBorder="0" applyAlignment="0" applyProtection="0"/>
    <xf numFmtId="0" fontId="94" fillId="53"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57"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4" borderId="0" applyNumberFormat="0" applyBorder="0" applyAlignment="0" applyProtection="0"/>
    <xf numFmtId="0" fontId="94" fillId="61"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6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69"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8" borderId="0" applyNumberFormat="0" applyBorder="0" applyAlignment="0" applyProtection="0"/>
    <xf numFmtId="0" fontId="94" fillId="46"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50"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54"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14" borderId="0" applyNumberFormat="0" applyBorder="0" applyAlignment="0" applyProtection="0"/>
    <xf numFmtId="0" fontId="94" fillId="58"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94" fillId="21" borderId="0" applyNumberFormat="0" applyBorder="0" applyAlignment="0" applyProtection="0"/>
    <xf numFmtId="0" fontId="94" fillId="66"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129" fillId="0" borderId="0" applyNumberFormat="0" applyFont="0" applyFill="0" applyBorder="0" applyProtection="0">
      <alignment vertical="top" wrapText="1"/>
    </xf>
    <xf numFmtId="0" fontId="6" fillId="38" borderId="0" applyNumberFormat="0" applyFont="0" applyAlignment="0">
      <alignment vertical="top"/>
    </xf>
    <xf numFmtId="0" fontId="4" fillId="38" borderId="0" applyNumberFormat="0" applyFont="0" applyAlignment="0">
      <alignment vertical="top" wrapText="1"/>
    </xf>
    <xf numFmtId="0" fontId="4" fillId="38" borderId="0" applyNumberFormat="0" applyFont="0" applyAlignment="0">
      <alignment vertical="top" wrapText="1"/>
    </xf>
    <xf numFmtId="0" fontId="87" fillId="4" borderId="0" applyNumberFormat="0" applyBorder="0" applyAlignment="0" applyProtection="0"/>
    <xf numFmtId="0" fontId="87" fillId="41" borderId="0" applyNumberFormat="0" applyBorder="0" applyAlignment="0" applyProtection="0"/>
    <xf numFmtId="0" fontId="117" fillId="41"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1" fontId="163" fillId="102" borderId="11" applyNumberFormat="0" applyBorder="0" applyAlignment="0">
      <alignment horizontal="center" vertical="top" wrapText="1"/>
      <protection hidden="1"/>
    </xf>
    <xf numFmtId="215" fontId="164" fillId="0" borderId="0" applyNumberFormat="0" applyFill="0" applyBorder="0" applyAlignment="0" applyProtection="0">
      <alignment horizontal="center"/>
      <protection locked="0"/>
    </xf>
    <xf numFmtId="206" fontId="165" fillId="0" borderId="11" applyNumberFormat="0" applyFill="0" applyBorder="0" applyAlignment="0" applyProtection="0">
      <alignment horizontal="center"/>
    </xf>
    <xf numFmtId="0" fontId="4" fillId="0" borderId="0" applyNumberFormat="0" applyFill="0" applyBorder="0" applyAlignment="0"/>
    <xf numFmtId="0" fontId="4" fillId="0" borderId="0" applyNumberFormat="0" applyFill="0" applyBorder="0" applyAlignment="0"/>
    <xf numFmtId="0" fontId="166" fillId="25" borderId="36" applyNumberFormat="0" applyAlignment="0" applyProtection="0"/>
    <xf numFmtId="0" fontId="90" fillId="44" borderId="36" applyNumberFormat="0" applyAlignment="0" applyProtection="0"/>
    <xf numFmtId="0" fontId="166" fillId="25" borderId="36" applyNumberFormat="0" applyAlignment="0" applyProtection="0"/>
    <xf numFmtId="0" fontId="166" fillId="25" borderId="36"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31" fillId="25" borderId="71"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6" fillId="25" borderId="36" applyNumberFormat="0" applyAlignment="0" applyProtection="0"/>
    <xf numFmtId="0" fontId="167" fillId="101" borderId="75" applyNumberFormat="0">
      <alignment vertical="center"/>
    </xf>
    <xf numFmtId="0" fontId="33" fillId="26" borderId="25" applyNumberFormat="0" applyAlignment="0" applyProtection="0"/>
    <xf numFmtId="0" fontId="33" fillId="26" borderId="25" applyNumberFormat="0" applyAlignment="0" applyProtection="0"/>
    <xf numFmtId="0" fontId="123" fillId="45" borderId="38" applyNumberFormat="0" applyAlignment="0" applyProtection="0"/>
    <xf numFmtId="169" fontId="69" fillId="0" borderId="0" applyBorder="0">
      <alignment horizontal="right"/>
    </xf>
    <xf numFmtId="169" fontId="69" fillId="0" borderId="15" applyAlignment="0">
      <alignment horizontal="right"/>
    </xf>
    <xf numFmtId="216" fontId="168" fillId="0" borderId="0" applyFont="0" applyFill="0" applyBorder="0" applyAlignment="0" applyProtection="0">
      <alignment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4" fontId="169" fillId="0" borderId="81" applyFont="0" applyFill="0" applyBorder="0" applyAlignment="0">
      <alignment horizontal="center" vertical="center"/>
    </xf>
    <xf numFmtId="0" fontId="170"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2" fillId="0" borderId="0"/>
    <xf numFmtId="43" fontId="4" fillId="0" borderId="0" applyFont="0" applyFill="0" applyBorder="0" applyAlignment="0" applyProtection="0"/>
    <xf numFmtId="43" fontId="9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xf numFmtId="38" fontId="42" fillId="0" borderId="0">
      <alignment horizontal="right"/>
    </xf>
    <xf numFmtId="217" fontId="129" fillId="0" borderId="0" applyFont="0" applyFill="0" applyBorder="0" applyAlignment="0" applyProtection="0"/>
    <xf numFmtId="218" fontId="172" fillId="0" borderId="0">
      <protection locked="0"/>
    </xf>
    <xf numFmtId="0" fontId="173" fillId="0" borderId="0"/>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18" fontId="172" fillId="0" borderId="0">
      <protection locked="0"/>
    </xf>
    <xf numFmtId="201" fontId="25" fillId="0" borderId="0" applyFont="0" applyFill="0" applyBorder="0" applyAlignment="0" applyProtection="0"/>
    <xf numFmtId="201"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7" fontId="174" fillId="0" borderId="0" applyFill="0" applyBorder="0" applyAlignment="0" applyProtection="0"/>
    <xf numFmtId="0" fontId="175" fillId="0" borderId="0"/>
    <xf numFmtId="0" fontId="176" fillId="0" borderId="0" applyFill="0" applyBorder="0" applyProtection="0"/>
    <xf numFmtId="0" fontId="4" fillId="0" borderId="82" applyBorder="0"/>
    <xf numFmtId="44" fontId="168" fillId="0" borderId="0" applyFont="0" applyFill="0" applyBorder="0" applyAlignment="0" applyProtection="0"/>
    <xf numFmtId="219" fontId="168" fillId="0" borderId="0" applyFont="0" applyFill="0" applyBorder="0" applyAlignment="0" applyProtection="0"/>
    <xf numFmtId="0" fontId="170" fillId="0" borderId="0" applyFont="0" applyFill="0" applyBorder="0" applyAlignment="0" applyProtection="0">
      <alignment horizontal="right"/>
    </xf>
    <xf numFmtId="0" fontId="170" fillId="0" borderId="0" applyFont="0" applyFill="0" applyBorder="0" applyAlignment="0" applyProtection="0">
      <alignment horizontal="right"/>
    </xf>
    <xf numFmtId="220" fontId="172" fillId="0" borderId="0">
      <protection locked="0"/>
    </xf>
    <xf numFmtId="5" fontId="3" fillId="0" borderId="0" applyFill="0" applyBorder="0" applyAlignment="0" applyProtection="0"/>
    <xf numFmtId="220" fontId="172" fillId="0" borderId="0">
      <protection locked="0"/>
    </xf>
    <xf numFmtId="15" fontId="69" fillId="0" borderId="0" applyFill="0" applyBorder="0" applyAlignment="0" applyProtection="0"/>
    <xf numFmtId="221" fontId="3" fillId="0" borderId="0" applyFill="0" applyBorder="0" applyAlignment="0" applyProtection="0"/>
    <xf numFmtId="221" fontId="3" fillId="0" borderId="0" applyFill="0" applyBorder="0" applyAlignment="0" applyProtection="0"/>
    <xf numFmtId="221" fontId="3" fillId="0" borderId="0" applyFill="0" applyBorder="0" applyAlignment="0" applyProtection="0"/>
    <xf numFmtId="0" fontId="170" fillId="0" borderId="0" applyFont="0" applyFill="0" applyBorder="0" applyAlignment="0" applyProtection="0"/>
    <xf numFmtId="6" fontId="37" fillId="0" borderId="0">
      <protection locked="0"/>
    </xf>
    <xf numFmtId="15" fontId="45" fillId="0" borderId="0" applyFont="0" applyFill="0" applyBorder="0" applyAlignment="0" applyProtection="0">
      <alignment horizontal="center"/>
    </xf>
    <xf numFmtId="222" fontId="4" fillId="0" borderId="0" applyFont="0" applyFill="0" applyBorder="0" applyAlignment="0" applyProtection="0">
      <alignment wrapText="1"/>
    </xf>
    <xf numFmtId="222" fontId="4" fillId="0" borderId="0" applyFont="0" applyFill="0" applyBorder="0" applyAlignment="0" applyProtection="0">
      <alignment wrapText="1"/>
    </xf>
    <xf numFmtId="222" fontId="4" fillId="0" borderId="0" applyFont="0" applyFill="0" applyBorder="0" applyAlignment="0" applyProtection="0">
      <alignment wrapText="1"/>
    </xf>
    <xf numFmtId="222" fontId="4" fillId="0" borderId="0" applyFont="0" applyFill="0" applyBorder="0" applyAlignment="0" applyProtection="0">
      <alignment wrapText="1"/>
    </xf>
    <xf numFmtId="16" fontId="42" fillId="0" borderId="0">
      <alignment horizontal="right"/>
    </xf>
    <xf numFmtId="15" fontId="42" fillId="0" borderId="0">
      <alignment horizontal="right"/>
    </xf>
    <xf numFmtId="0" fontId="170" fillId="0" borderId="83" applyNumberFormat="0" applyFont="0" applyFill="0" applyAlignment="0" applyProtection="0"/>
    <xf numFmtId="223" fontId="42" fillId="0" borderId="0" applyFont="0" applyFill="0" applyBorder="0" applyAlignment="0" applyProtection="0"/>
    <xf numFmtId="184" fontId="4"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3" fillId="0" borderId="0" applyNumberFormat="0" applyFill="0" applyBorder="0" applyAlignment="0" applyProtection="0"/>
    <xf numFmtId="1" fontId="177" fillId="103" borderId="84" applyNumberFormat="0" applyBorder="0" applyAlignment="0">
      <alignment horizontal="centerContinuous" vertical="center"/>
      <protection locked="0"/>
    </xf>
    <xf numFmtId="1" fontId="177" fillId="103" borderId="84" applyNumberFormat="0" applyBorder="0" applyAlignment="0">
      <alignment horizontal="centerContinuous" vertical="center"/>
      <protection locked="0"/>
    </xf>
    <xf numFmtId="1" fontId="177" fillId="103" borderId="84" applyNumberFormat="0" applyBorder="0" applyAlignment="0">
      <alignment horizontal="centerContinuous" vertical="center"/>
      <protection locked="0"/>
    </xf>
    <xf numFmtId="1" fontId="177" fillId="103" borderId="84" applyNumberFormat="0" applyBorder="0" applyAlignment="0">
      <alignment horizontal="centerContinuous" vertical="center"/>
      <protection locked="0"/>
    </xf>
    <xf numFmtId="1" fontId="177" fillId="103" borderId="84" applyNumberFormat="0" applyBorder="0" applyAlignment="0">
      <alignment horizontal="centerContinuous" vertical="center"/>
      <protection locked="0"/>
    </xf>
    <xf numFmtId="185" fontId="4" fillId="0" borderId="0">
      <protection locked="0"/>
    </xf>
    <xf numFmtId="185" fontId="4" fillId="0" borderId="0">
      <protection locked="0"/>
    </xf>
    <xf numFmtId="2" fontId="3" fillId="0" borderId="0" applyFill="0" applyBorder="0" applyAlignment="0" applyProtection="0"/>
    <xf numFmtId="185" fontId="4" fillId="0" borderId="0">
      <protection locked="0"/>
    </xf>
    <xf numFmtId="0" fontId="178" fillId="0" borderId="0" applyFill="0" applyBorder="0" applyProtection="0">
      <alignment horizontal="left"/>
    </xf>
    <xf numFmtId="0" fontId="38" fillId="0" borderId="0"/>
    <xf numFmtId="0" fontId="179" fillId="0" borderId="0" applyNumberFormat="0" applyFill="0" applyBorder="0" applyAlignment="0" applyProtection="0"/>
    <xf numFmtId="0" fontId="86" fillId="5" borderId="0" applyNumberFormat="0" applyBorder="0" applyAlignment="0" applyProtection="0"/>
    <xf numFmtId="0" fontId="86" fillId="40"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158" fillId="5" borderId="0" applyNumberFormat="0" applyBorder="0" applyAlignment="0" applyProtection="0"/>
    <xf numFmtId="0" fontId="158"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170" fillId="0" borderId="0" applyFont="0" applyFill="0" applyBorder="0" applyAlignment="0" applyProtection="0">
      <alignment horizontal="right"/>
    </xf>
    <xf numFmtId="0" fontId="180" fillId="102" borderId="0" applyNumberFormat="0" applyBorder="0" applyAlignment="0">
      <protection hidden="1"/>
    </xf>
    <xf numFmtId="0" fontId="98" fillId="0" borderId="47" applyNumberFormat="0" applyFill="0" applyAlignment="0" applyProtection="0"/>
    <xf numFmtId="0" fontId="83" fillId="0" borderId="33"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98" fillId="0" borderId="47" applyNumberFormat="0" applyFill="0" applyAlignment="0" applyProtection="0"/>
    <xf numFmtId="0" fontId="100" fillId="0" borderId="49" applyNumberFormat="0" applyFill="0" applyAlignment="0" applyProtection="0"/>
    <xf numFmtId="0" fontId="84" fillId="0" borderId="34"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100" fillId="0" borderId="49" applyNumberFormat="0" applyFill="0" applyAlignment="0" applyProtection="0"/>
    <xf numFmtId="0" fontId="50" fillId="0" borderId="28" applyNumberFormat="0" applyFill="0" applyAlignment="0" applyProtection="0"/>
    <xf numFmtId="0" fontId="85" fillId="0" borderId="35"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0" applyNumberFormat="0" applyFill="0" applyBorder="0" applyAlignment="0" applyProtection="0"/>
    <xf numFmtId="0" fontId="8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87" fontId="4" fillId="0" borderId="0">
      <protection locked="0"/>
    </xf>
    <xf numFmtId="187" fontId="4" fillId="0" borderId="0">
      <protection locked="0"/>
    </xf>
    <xf numFmtId="187" fontId="4" fillId="0" borderId="0">
      <protection locked="0"/>
    </xf>
    <xf numFmtId="187" fontId="4" fillId="0" borderId="0">
      <protection locked="0"/>
    </xf>
    <xf numFmtId="187" fontId="4" fillId="0" borderId="0">
      <protection locked="0"/>
    </xf>
    <xf numFmtId="187" fontId="4" fillId="0" borderId="0">
      <protection locked="0"/>
    </xf>
    <xf numFmtId="1" fontId="27" fillId="0" borderId="0" applyFill="0" applyBorder="0" applyProtection="0">
      <alignment horizontal="center"/>
    </xf>
    <xf numFmtId="1" fontId="27" fillId="0" borderId="0" applyFill="0" applyBorder="0">
      <alignment horizontal="center"/>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89" fillId="25" borderId="36" applyNumberFormat="0" applyAlignment="0" applyProtection="0"/>
    <xf numFmtId="0" fontId="89" fillId="43" borderId="36" applyNumberFormat="0" applyAlignment="0" applyProtection="0"/>
    <xf numFmtId="0" fontId="89" fillId="25" borderId="36" applyNumberFormat="0" applyAlignment="0" applyProtection="0"/>
    <xf numFmtId="0" fontId="89" fillId="25" borderId="36"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53" fillId="8" borderId="71"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0" fontId="89" fillId="25" borderId="36" applyNumberFormat="0" applyAlignment="0" applyProtection="0"/>
    <xf numFmtId="10" fontId="42" fillId="24" borderId="0">
      <protection locked="0"/>
    </xf>
    <xf numFmtId="0" fontId="184" fillId="104" borderId="0" applyNumberFormat="0" applyBorder="0" applyAlignment="0"/>
    <xf numFmtId="0" fontId="54" fillId="0" borderId="30" applyNumberFormat="0" applyFill="0" applyAlignment="0" applyProtection="0"/>
    <xf numFmtId="0" fontId="91" fillId="0" borderId="37"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215" fontId="42" fillId="0" borderId="0" applyNumberFormat="0" applyFont="0" applyFill="0" applyBorder="0" applyAlignment="0">
      <protection hidden="1"/>
    </xf>
    <xf numFmtId="224" fontId="4" fillId="0" borderId="0" applyFont="0" applyFill="0" applyBorder="0" applyAlignment="0" applyProtection="0"/>
    <xf numFmtId="0" fontId="4" fillId="0" borderId="0" applyFont="0" applyFill="0" applyBorder="0" applyAlignment="0" applyProtection="0"/>
    <xf numFmtId="225" fontId="4" fillId="0" borderId="0" applyFont="0" applyFill="0" applyBorder="0" applyAlignment="0" applyProtection="0"/>
    <xf numFmtId="226" fontId="4" fillId="0" borderId="0" applyFont="0" applyFill="0" applyBorder="0" applyAlignment="0" applyProtection="0"/>
    <xf numFmtId="227" fontId="42" fillId="24" borderId="0">
      <alignment horizontal="center"/>
    </xf>
    <xf numFmtId="0" fontId="170" fillId="0" borderId="0" applyFont="0" applyFill="0" applyBorder="0" applyAlignment="0" applyProtection="0">
      <alignment horizontal="right"/>
    </xf>
    <xf numFmtId="0" fontId="185" fillId="42" borderId="0" applyNumberFormat="0" applyBorder="0" applyAlignment="0" applyProtection="0"/>
    <xf numFmtId="0" fontId="88"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228" fontId="128" fillId="0" borderId="0" applyAlignment="0">
      <alignment vertical="center"/>
    </xf>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9" fillId="0" borderId="0"/>
    <xf numFmtId="0" fontId="13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139" fillId="0" borderId="0"/>
    <xf numFmtId="0" fontId="139" fillId="0" borderId="0"/>
    <xf numFmtId="0" fontId="139"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2" fillId="0" borderId="0"/>
    <xf numFmtId="0" fontId="4" fillId="0" borderId="0"/>
    <xf numFmtId="0" fontId="10" fillId="0" borderId="0"/>
    <xf numFmtId="0" fontId="186" fillId="0" borderId="0"/>
    <xf numFmtId="0" fontId="186" fillId="0" borderId="0"/>
    <xf numFmtId="0" fontId="186" fillId="0" borderId="0"/>
    <xf numFmtId="0" fontId="186" fillId="0" borderId="0"/>
    <xf numFmtId="0" fontId="186" fillId="0" borderId="0"/>
    <xf numFmtId="0" fontId="186" fillId="0" borderId="0"/>
    <xf numFmtId="0" fontId="4" fillId="0" borderId="0"/>
    <xf numFmtId="0" fontId="4" fillId="0" borderId="0"/>
    <xf numFmtId="0" fontId="4" fillId="0" borderId="0"/>
    <xf numFmtId="0" fontId="4" fillId="0" borderId="0"/>
    <xf numFmtId="0" fontId="139"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5" fillId="0" borderId="0"/>
    <xf numFmtId="0" fontId="4" fillId="0" borderId="0"/>
    <xf numFmtId="0" fontId="4" fillId="0" borderId="0"/>
    <xf numFmtId="0" fontId="4" fillId="0" borderId="0"/>
    <xf numFmtId="173" fontId="4" fillId="0" borderId="0">
      <alignment horizontal="left" wrapText="1"/>
    </xf>
    <xf numFmtId="173" fontId="4" fillId="0" borderId="0">
      <alignment horizontal="left" wrapText="1"/>
    </xf>
    <xf numFmtId="0" fontId="23" fillId="0" borderId="0"/>
    <xf numFmtId="0" fontId="23" fillId="0" borderId="0"/>
    <xf numFmtId="0" fontId="23" fillId="0" borderId="0"/>
    <xf numFmtId="0" fontId="23" fillId="0" borderId="0"/>
    <xf numFmtId="0" fontId="23"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23"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4" fillId="0" borderId="0"/>
    <xf numFmtId="0" fontId="4"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0" borderId="0"/>
    <xf numFmtId="0" fontId="4" fillId="0" borderId="0"/>
    <xf numFmtId="0" fontId="4"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39"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4" fillId="0" borderId="0"/>
    <xf numFmtId="0" fontId="4" fillId="0" borderId="0"/>
    <xf numFmtId="0" fontId="9"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39" fillId="0" borderId="0"/>
    <xf numFmtId="0" fontId="4" fillId="0" borderId="0"/>
    <xf numFmtId="0" fontId="4" fillId="0" borderId="0"/>
    <xf numFmtId="0" fontId="4" fillId="0" borderId="0"/>
    <xf numFmtId="0" fontId="22"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protection locked="0"/>
    </xf>
    <xf numFmtId="0" fontId="4" fillId="0" borderId="0"/>
    <xf numFmtId="0" fontId="4" fillId="0" borderId="0"/>
    <xf numFmtId="0" fontId="4" fillId="0" borderId="0"/>
    <xf numFmtId="0" fontId="4" fillId="0" borderId="0"/>
    <xf numFmtId="0" fontId="4" fillId="0" borderId="0"/>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9" fillId="0" borderId="0"/>
    <xf numFmtId="0" fontId="9" fillId="0" borderId="0"/>
    <xf numFmtId="0" fontId="157"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4" fillId="0" borderId="0"/>
    <xf numFmtId="0" fontId="25" fillId="0" borderId="0"/>
    <xf numFmtId="0" fontId="188" fillId="0" borderId="0"/>
    <xf numFmtId="0" fontId="188" fillId="0" borderId="0"/>
    <xf numFmtId="0" fontId="188"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5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top"/>
    </xf>
    <xf numFmtId="0" fontId="9" fillId="0" borderId="0"/>
    <xf numFmtId="0" fontId="2"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9" fillId="0" borderId="0"/>
    <xf numFmtId="0" fontId="139" fillId="0" borderId="0"/>
    <xf numFmtId="0" fontId="13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15" fontId="69" fillId="0" borderId="0" applyNumberFormat="0" applyFill="0" applyBorder="0" applyAlignment="0" applyProtection="0"/>
    <xf numFmtId="0" fontId="189" fillId="0" borderId="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31" borderId="85" applyNumberFormat="0" applyFont="0" applyAlignment="0" applyProtection="0"/>
    <xf numFmtId="0" fontId="9" fillId="73" borderId="56" applyNumberFormat="0" applyFont="0" applyAlignment="0" applyProtection="0"/>
    <xf numFmtId="0" fontId="23" fillId="31" borderId="85"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4" fillId="31" borderId="85"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9"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0" fontId="23" fillId="73" borderId="56" applyNumberFormat="0" applyFont="0" applyAlignment="0" applyProtection="0"/>
    <xf numFmtId="229" fontId="25" fillId="0" borderId="0"/>
    <xf numFmtId="229" fontId="25" fillId="0" borderId="0"/>
    <xf numFmtId="41" fontId="190" fillId="0" borderId="0" applyFont="0" applyFill="0" applyBorder="0" applyAlignment="0" applyProtection="0"/>
    <xf numFmtId="0" fontId="191" fillId="0" borderId="0"/>
    <xf numFmtId="0" fontId="111" fillId="25" borderId="55" applyNumberFormat="0" applyAlignment="0" applyProtection="0"/>
    <xf numFmtId="0" fontId="111" fillId="44" borderId="55" applyNumberFormat="0" applyAlignment="0" applyProtection="0"/>
    <xf numFmtId="0" fontId="60" fillId="25" borderId="86" applyNumberFormat="0" applyAlignment="0" applyProtection="0"/>
    <xf numFmtId="0" fontId="111" fillId="25" borderId="55" applyNumberFormat="0" applyAlignment="0" applyProtection="0"/>
    <xf numFmtId="0" fontId="111" fillId="25" borderId="55"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60" fillId="25" borderId="86"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0" fontId="111" fillId="25" borderId="55" applyNumberFormat="0" applyAlignment="0" applyProtection="0"/>
    <xf numFmtId="230" fontId="4" fillId="0" borderId="0">
      <protection hidden="1"/>
    </xf>
    <xf numFmtId="230" fontId="4" fillId="0" borderId="0">
      <protection hidden="1"/>
    </xf>
    <xf numFmtId="1" fontId="192" fillId="0" borderId="0" applyProtection="0">
      <alignment horizontal="right" vertical="center"/>
    </xf>
    <xf numFmtId="10" fontId="25" fillId="0" borderId="0" applyFont="0" applyFill="0" applyBorder="0" applyAlignment="0"/>
    <xf numFmtId="10" fontId="25" fillId="0" borderId="0" applyFont="0" applyFill="0" applyBorder="0" applyAlignment="0"/>
    <xf numFmtId="231" fontId="168"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2" fontId="172" fillId="0" borderId="0">
      <protection locked="0"/>
    </xf>
    <xf numFmtId="0" fontId="20" fillId="0" borderId="0" applyNumberFormat="0" applyFill="0" applyBorder="0" applyAlignment="0" applyProtection="0"/>
    <xf numFmtId="233" fontId="4" fillId="0" borderId="0"/>
    <xf numFmtId="233" fontId="4" fillId="0" borderId="0"/>
    <xf numFmtId="234" fontId="6" fillId="0" borderId="0"/>
    <xf numFmtId="235" fontId="193" fillId="28" borderId="0" applyBorder="0" applyAlignment="0">
      <protection hidden="1"/>
    </xf>
    <xf numFmtId="1" fontId="193" fillId="28" borderId="0">
      <alignment horizontal="center"/>
    </xf>
    <xf numFmtId="0" fontId="139" fillId="0" borderId="0" applyNumberFormat="0" applyFont="0" applyFill="0" applyBorder="0" applyAlignment="0" applyProtection="0">
      <alignment horizontal="left"/>
    </xf>
    <xf numFmtId="15" fontId="139" fillId="0" borderId="0" applyFont="0" applyFill="0" applyBorder="0" applyAlignment="0" applyProtection="0"/>
    <xf numFmtId="4" fontId="139" fillId="0" borderId="0" applyFont="0" applyFill="0" applyBorder="0" applyAlignment="0" applyProtection="0"/>
    <xf numFmtId="0" fontId="194" fillId="0" borderId="15">
      <alignment horizontal="center"/>
    </xf>
    <xf numFmtId="3" fontId="139" fillId="0" borderId="0" applyFont="0" applyFill="0" applyBorder="0" applyAlignment="0" applyProtection="0"/>
    <xf numFmtId="0" fontId="139" fillId="105" borderId="0" applyNumberFormat="0" applyFont="0" applyBorder="0" applyAlignment="0" applyProtection="0"/>
    <xf numFmtId="3" fontId="195" fillId="0" borderId="87" applyBorder="0">
      <alignment horizontal="right" wrapText="1"/>
    </xf>
    <xf numFmtId="4" fontId="195" fillId="0" borderId="88" applyBorder="0">
      <alignment horizontal="right" wrapText="1"/>
    </xf>
    <xf numFmtId="4" fontId="195" fillId="0" borderId="88" applyBorder="0">
      <alignment horizontal="right" wrapText="1"/>
    </xf>
    <xf numFmtId="0" fontId="196" fillId="0" borderId="0">
      <alignment horizontal="left" vertical="center"/>
    </xf>
    <xf numFmtId="4" fontId="4" fillId="106" borderId="75" applyNumberFormat="0" applyProtection="0">
      <alignment vertical="center"/>
    </xf>
    <xf numFmtId="4" fontId="4" fillId="106" borderId="75" applyNumberFormat="0" applyProtection="0">
      <alignment vertical="center"/>
    </xf>
    <xf numFmtId="4" fontId="4" fillId="106" borderId="75" applyNumberFormat="0" applyProtection="0">
      <alignment vertical="center"/>
    </xf>
    <xf numFmtId="4" fontId="4" fillId="106" borderId="75" applyNumberFormat="0" applyProtection="0">
      <alignment vertical="center"/>
    </xf>
    <xf numFmtId="4" fontId="70" fillId="107" borderId="0" applyNumberFormat="0" applyProtection="0">
      <alignment horizontal="left" vertical="center" indent="1"/>
    </xf>
    <xf numFmtId="4" fontId="197" fillId="108" borderId="0" applyNumberFormat="0" applyProtection="0">
      <alignment vertical="center"/>
    </xf>
    <xf numFmtId="4" fontId="4" fillId="0" borderId="75" applyNumberFormat="0" applyProtection="0">
      <alignment horizontal="right" vertical="center"/>
    </xf>
    <xf numFmtId="4" fontId="4" fillId="0" borderId="75" applyNumberFormat="0" applyProtection="0">
      <alignment horizontal="right" vertical="center"/>
    </xf>
    <xf numFmtId="4" fontId="4" fillId="0" borderId="75" applyNumberFormat="0" applyProtection="0">
      <alignment horizontal="right" vertical="center"/>
    </xf>
    <xf numFmtId="4" fontId="4" fillId="0" borderId="75" applyNumberFormat="0" applyProtection="0">
      <alignment horizontal="right" vertical="center"/>
    </xf>
    <xf numFmtId="4" fontId="2" fillId="109" borderId="75" applyNumberFormat="0" applyProtection="0">
      <alignment horizontal="right" vertical="center"/>
    </xf>
    <xf numFmtId="4" fontId="2" fillId="109" borderId="75" applyNumberFormat="0" applyProtection="0">
      <alignment horizontal="right" vertical="center"/>
    </xf>
    <xf numFmtId="4" fontId="4" fillId="110" borderId="0" applyNumberFormat="0" applyProtection="0">
      <alignment horizontal="left" vertical="center"/>
    </xf>
    <xf numFmtId="4" fontId="4" fillId="110" borderId="0" applyNumberFormat="0" applyProtection="0">
      <alignment horizontal="left" vertical="center"/>
    </xf>
    <xf numFmtId="0" fontId="198" fillId="111" borderId="0"/>
    <xf numFmtId="0" fontId="129" fillId="112" borderId="0" applyNumberFormat="0" applyFont="0" applyBorder="0" applyAlignment="0" applyProtection="0"/>
    <xf numFmtId="0" fontId="129" fillId="113" borderId="0" applyNumberFormat="0" applyFont="0" applyBorder="0" applyAlignment="0" applyProtection="0"/>
    <xf numFmtId="0" fontId="129" fillId="1" borderId="0" applyNumberFormat="0" applyFont="0" applyBorder="0" applyAlignment="0" applyProtection="0"/>
    <xf numFmtId="236" fontId="129" fillId="0" borderId="0" applyFont="0" applyFill="0" applyBorder="0" applyAlignment="0" applyProtection="0"/>
    <xf numFmtId="237" fontId="129" fillId="0" borderId="0" applyFont="0" applyFill="0" applyBorder="0" applyAlignment="0" applyProtection="0"/>
    <xf numFmtId="238" fontId="129" fillId="0" borderId="0" applyFont="0" applyFill="0" applyBorder="0" applyAlignment="0" applyProtection="0"/>
    <xf numFmtId="1" fontId="25" fillId="0" borderId="0" applyBorder="0">
      <alignment horizontal="left" vertical="top" wrapText="1"/>
    </xf>
    <xf numFmtId="0" fontId="6" fillId="114" borderId="89" applyFill="0">
      <alignment horizontal="center"/>
    </xf>
    <xf numFmtId="0" fontId="6" fillId="115" borderId="89" applyFill="0">
      <alignment horizontal="center"/>
    </xf>
    <xf numFmtId="0" fontId="6" fillId="114" borderId="89" applyFill="0">
      <alignment horizontal="center"/>
    </xf>
    <xf numFmtId="0" fontId="6" fillId="114" borderId="89" applyFill="0">
      <alignment horizontal="center"/>
    </xf>
    <xf numFmtId="0" fontId="6" fillId="115" borderId="89" applyFill="0">
      <alignment horizontal="center"/>
    </xf>
    <xf numFmtId="0" fontId="4" fillId="0" borderId="0">
      <alignment horizontal="left" wrapText="1"/>
    </xf>
    <xf numFmtId="0" fontId="6" fillId="114" borderId="89" applyFill="0">
      <alignment horizontal="center"/>
    </xf>
    <xf numFmtId="0" fontId="6" fillId="116" borderId="90" applyNumberFormat="0" applyProtection="0">
      <alignment horizontal="center" wrapText="1"/>
    </xf>
    <xf numFmtId="0" fontId="6" fillId="116" borderId="90" applyNumberFormat="0" applyProtection="0">
      <alignment horizontal="center" wrapText="1"/>
    </xf>
    <xf numFmtId="0" fontId="6" fillId="116" borderId="91" applyNumberFormat="0" applyAlignment="0" applyProtection="0">
      <alignment wrapText="1"/>
    </xf>
    <xf numFmtId="0" fontId="6" fillId="116" borderId="91" applyNumberFormat="0" applyAlignment="0" applyProtection="0">
      <alignment wrapText="1"/>
    </xf>
    <xf numFmtId="0" fontId="4" fillId="117" borderId="0" applyNumberFormat="0" applyBorder="0">
      <alignment horizontal="center" wrapText="1"/>
    </xf>
    <xf numFmtId="0" fontId="4" fillId="117" borderId="0" applyNumberFormat="0" applyBorder="0">
      <alignment horizontal="center" wrapText="1"/>
    </xf>
    <xf numFmtId="0" fontId="4" fillId="117" borderId="0" applyNumberFormat="0" applyBorder="0">
      <alignment horizontal="center" wrapText="1"/>
    </xf>
    <xf numFmtId="0" fontId="4" fillId="117" borderId="0" applyNumberFormat="0" applyBorder="0">
      <alignment horizontal="center" wrapText="1"/>
    </xf>
    <xf numFmtId="0" fontId="4" fillId="117" borderId="0" applyNumberFormat="0" applyBorder="0">
      <alignment wrapText="1"/>
    </xf>
    <xf numFmtId="0" fontId="4" fillId="117" borderId="0" applyNumberFormat="0" applyBorder="0">
      <alignment wrapText="1"/>
    </xf>
    <xf numFmtId="0" fontId="4" fillId="117" borderId="0" applyNumberFormat="0" applyBorder="0">
      <alignment wrapText="1"/>
    </xf>
    <xf numFmtId="0" fontId="4" fillId="117"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239" fontId="4" fillId="0" borderId="0" applyFill="0" applyBorder="0" applyAlignment="0" applyProtection="0">
      <alignment wrapText="1"/>
    </xf>
    <xf numFmtId="239" fontId="4" fillId="0" borderId="0" applyFill="0" applyBorder="0" applyAlignment="0" applyProtection="0">
      <alignment wrapText="1"/>
    </xf>
    <xf numFmtId="239" fontId="4" fillId="0" borderId="0" applyFill="0" applyBorder="0" applyAlignment="0" applyProtection="0">
      <alignment wrapText="1"/>
    </xf>
    <xf numFmtId="239" fontId="4" fillId="0" borderId="0" applyFill="0" applyBorder="0" applyAlignment="0" applyProtection="0">
      <alignment wrapText="1"/>
    </xf>
    <xf numFmtId="227" fontId="4" fillId="0" borderId="0" applyFill="0" applyBorder="0" applyAlignment="0" applyProtection="0">
      <alignment wrapText="1"/>
    </xf>
    <xf numFmtId="227" fontId="4" fillId="0" borderId="0" applyFill="0" applyBorder="0" applyAlignment="0" applyProtection="0">
      <alignment wrapText="1"/>
    </xf>
    <xf numFmtId="227" fontId="4" fillId="0" borderId="0" applyFill="0" applyBorder="0" applyAlignment="0" applyProtection="0">
      <alignment wrapText="1"/>
    </xf>
    <xf numFmtId="227" fontId="4" fillId="0" borderId="0" applyFill="0" applyBorder="0" applyAlignment="0" applyProtection="0">
      <alignment wrapText="1"/>
    </xf>
    <xf numFmtId="186" fontId="4" fillId="0" borderId="0" applyFill="0" applyBorder="0" applyAlignment="0" applyProtection="0">
      <alignment wrapText="1"/>
    </xf>
    <xf numFmtId="186" fontId="4" fillId="0" borderId="0" applyFill="0" applyBorder="0" applyAlignment="0" applyProtection="0">
      <alignment wrapText="1"/>
    </xf>
    <xf numFmtId="186" fontId="4" fillId="0" borderId="0" applyFill="0" applyBorder="0" applyAlignment="0" applyProtection="0">
      <alignment wrapText="1"/>
    </xf>
    <xf numFmtId="186"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8" fontId="4" fillId="0" borderId="0" applyFill="0" applyBorder="0" applyAlignment="0" applyProtection="0">
      <alignment wrapText="1"/>
    </xf>
    <xf numFmtId="8" fontId="4" fillId="0" borderId="0" applyFill="0" applyBorder="0" applyAlignment="0" applyProtection="0">
      <alignment wrapText="1"/>
    </xf>
    <xf numFmtId="0" fontId="5" fillId="0" borderId="0" applyNumberFormat="0" applyFill="0" applyBorder="0">
      <alignment horizontal="left" wrapText="1"/>
    </xf>
    <xf numFmtId="0" fontId="5"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0" applyNumberFormat="0" applyFill="0" applyBorder="0">
      <alignment horizontal="center" wrapText="1"/>
    </xf>
    <xf numFmtId="0" fontId="4" fillId="0" borderId="92"/>
    <xf numFmtId="0" fontId="4" fillId="0" borderId="92"/>
    <xf numFmtId="0" fontId="199" fillId="0" borderId="0" applyNumberFormat="0" applyFill="0" applyBorder="0" applyProtection="0">
      <alignment horizontal="centerContinuous"/>
    </xf>
    <xf numFmtId="0" fontId="200" fillId="0" borderId="0" applyBorder="0" applyProtection="0">
      <alignment vertical="center"/>
    </xf>
    <xf numFmtId="0" fontId="200" fillId="0" borderId="13" applyBorder="0" applyProtection="0">
      <alignment horizontal="right" vertical="center"/>
    </xf>
    <xf numFmtId="0" fontId="201" fillId="118" borderId="0" applyBorder="0" applyProtection="0">
      <alignment horizontal="centerContinuous" vertical="center"/>
    </xf>
    <xf numFmtId="0" fontId="201" fillId="36" borderId="13" applyBorder="0" applyProtection="0">
      <alignment horizontal="centerContinuous" vertical="center"/>
    </xf>
    <xf numFmtId="0" fontId="202" fillId="0" borderId="0" applyFill="0" applyBorder="0" applyProtection="0">
      <alignment horizontal="left"/>
    </xf>
    <xf numFmtId="0" fontId="178" fillId="0" borderId="11" applyFill="0" applyBorder="0" applyProtection="0">
      <alignment horizontal="left" vertical="top"/>
    </xf>
    <xf numFmtId="0" fontId="203" fillId="119" borderId="0" applyNumberFormat="0" applyBorder="0" applyAlignment="0"/>
    <xf numFmtId="0" fontId="129" fillId="0" borderId="0" applyNumberFormat="0" applyFont="0" applyFill="0" applyBorder="0" applyProtection="0">
      <alignment horizontal="center" wrapText="1"/>
    </xf>
    <xf numFmtId="0" fontId="129" fillId="0" borderId="0" applyNumberFormat="0" applyFont="0" applyFill="0" applyBorder="0" applyProtection="0">
      <alignment horizontal="centerContinuous" vertical="center" wrapText="1"/>
    </xf>
    <xf numFmtId="1" fontId="204" fillId="0" borderId="0" applyFill="0" applyBorder="0">
      <alignment horizontal="lef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9" fontId="205" fillId="0" borderId="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57"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80"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0" fontId="108" fillId="0" borderId="78" applyNumberFormat="0" applyFill="0" applyAlignment="0" applyProtection="0"/>
    <xf numFmtId="169" fontId="69" fillId="0" borderId="93"/>
    <xf numFmtId="234" fontId="51" fillId="0" borderId="53">
      <protection locked="0"/>
    </xf>
    <xf numFmtId="49" fontId="51" fillId="0" borderId="75">
      <alignment vertical="top"/>
      <protection locked="0"/>
    </xf>
    <xf numFmtId="49" fontId="51" fillId="0" borderId="75">
      <alignment vertical="top"/>
      <protection locked="0"/>
    </xf>
    <xf numFmtId="240" fontId="51" fillId="0" borderId="53">
      <protection locked="0"/>
    </xf>
    <xf numFmtId="49" fontId="51" fillId="0" borderId="53">
      <protection locked="0"/>
    </xf>
    <xf numFmtId="37" fontId="42" fillId="0" borderId="0"/>
    <xf numFmtId="235" fontId="193" fillId="28" borderId="11" applyBorder="0">
      <alignment horizontal="right" vertical="center"/>
      <protection locked="0"/>
    </xf>
    <xf numFmtId="0" fontId="32" fillId="0" borderId="13">
      <alignment horizontal="centerContinuous" vertical="center"/>
    </xf>
    <xf numFmtId="0" fontId="129" fillId="0" borderId="0" applyNumberFormat="0" applyFont="0" applyFill="0" applyBorder="0" applyProtection="0"/>
    <xf numFmtId="0" fontId="129" fillId="0" borderId="0" applyNumberFormat="0" applyFont="0" applyFill="0" applyBorder="0" applyProtection="0">
      <alignment vertical="center"/>
    </xf>
    <xf numFmtId="0" fontId="129" fillId="0" borderId="0" applyNumberFormat="0" applyFont="0" applyFill="0" applyBorder="0" applyProtection="0">
      <alignment vertical="top"/>
    </xf>
    <xf numFmtId="0" fontId="62" fillId="0" borderId="94" applyNumberFormat="0" applyAlignment="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6" fillId="0" borderId="0" applyNumberFormat="0" applyFill="0" applyBorder="0" applyAlignment="0" applyProtection="0"/>
    <xf numFmtId="1" fontId="63" fillId="0" borderId="0" applyNumberFormat="0"/>
    <xf numFmtId="0" fontId="129" fillId="0" borderId="0" applyNumberFormat="0" applyFont="0" applyFill="0" applyBorder="0" applyProtection="0">
      <alignment wrapText="1"/>
    </xf>
    <xf numFmtId="1" fontId="193" fillId="28" borderId="0">
      <alignment horizontal="center"/>
    </xf>
    <xf numFmtId="183" fontId="42" fillId="0" borderId="75" applyFont="0" applyFill="0" applyBorder="0" applyAlignment="0" applyProtection="0"/>
    <xf numFmtId="183" fontId="42" fillId="0" borderId="75" applyFont="0" applyFill="0" applyBorder="0" applyAlignment="0" applyProtection="0"/>
    <xf numFmtId="0" fontId="207" fillId="0" borderId="0" applyFont="0" applyFill="0" applyBorder="0" applyAlignment="0" applyProtection="0"/>
    <xf numFmtId="0" fontId="207" fillId="0" borderId="0" applyFont="0" applyFill="0" applyBorder="0" applyAlignment="0" applyProtection="0"/>
    <xf numFmtId="0" fontId="208" fillId="120" borderId="0"/>
    <xf numFmtId="0" fontId="207" fillId="0" borderId="0" applyFont="0" applyFill="0" applyBorder="0" applyAlignment="0" applyProtection="0"/>
    <xf numFmtId="0" fontId="207" fillId="0" borderId="0" applyFont="0" applyFill="0" applyBorder="0" applyAlignment="0" applyProtection="0"/>
    <xf numFmtId="0" fontId="207" fillId="0" borderId="0" applyFont="0" applyFill="0" applyBorder="0" applyAlignment="0" applyProtection="0"/>
    <xf numFmtId="0" fontId="207" fillId="0" borderId="0" applyFont="0" applyFill="0" applyBorder="0" applyAlignment="0" applyProtection="0"/>
    <xf numFmtId="0" fontId="209" fillId="0" borderId="33" applyNumberFormat="0" applyProtection="0">
      <alignment wrapText="1"/>
    </xf>
    <xf numFmtId="0" fontId="210" fillId="0" borderId="95" applyNumberFormat="0" applyFont="0" applyProtection="0">
      <alignment wrapText="1"/>
    </xf>
    <xf numFmtId="0" fontId="209" fillId="0" borderId="100" applyNumberFormat="0" applyProtection="0">
      <alignment horizontal="left" wrapText="1"/>
    </xf>
    <xf numFmtId="0" fontId="209" fillId="0" borderId="99" applyNumberFormat="0" applyFill="0" applyProtection="0">
      <alignment wrapText="1"/>
    </xf>
    <xf numFmtId="0" fontId="209" fillId="0" borderId="97" applyNumberFormat="0" applyProtection="0">
      <alignment wrapText="1"/>
    </xf>
    <xf numFmtId="0" fontId="210" fillId="0" borderId="96" applyNumberFormat="0" applyProtection="0">
      <alignment vertical="top" wrapText="1"/>
    </xf>
    <xf numFmtId="0" fontId="210" fillId="0" borderId="98" applyNumberFormat="0" applyFont="0" applyFill="0" applyProtection="0">
      <alignment wrapText="1"/>
    </xf>
    <xf numFmtId="0" fontId="210" fillId="0" borderId="0" applyNumberFormat="0" applyFill="0" applyBorder="0" applyAlignment="0" applyProtection="0"/>
    <xf numFmtId="0" fontId="211"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0" fontId="210" fillId="0" borderId="0" applyNumberFormat="0" applyProtection="0">
      <alignment vertical="top" wrapText="1"/>
    </xf>
    <xf numFmtId="0" fontId="213" fillId="0" borderId="0" applyNumberFormat="0" applyProtection="0">
      <alignment horizontal="left"/>
    </xf>
    <xf numFmtId="0" fontId="10" fillId="0" borderId="0"/>
    <xf numFmtId="0" fontId="216" fillId="0" borderId="0"/>
    <xf numFmtId="43" fontId="4" fillId="0" borderId="0" applyFont="0" applyFill="0" applyBorder="0" applyAlignment="0" applyProtection="0"/>
  </cellStyleXfs>
  <cellXfs count="250">
    <xf numFmtId="0" fontId="0" fillId="0" borderId="0" xfId="0"/>
    <xf numFmtId="0" fontId="5" fillId="0" borderId="0" xfId="19" applyFont="1" applyAlignment="1">
      <alignment horizontal="centerContinuous" vertical="center"/>
    </xf>
    <xf numFmtId="0" fontId="5" fillId="0" borderId="0" xfId="19" applyFont="1" applyAlignment="1">
      <alignment vertical="center"/>
    </xf>
    <xf numFmtId="0" fontId="3" fillId="0" borderId="0" xfId="19" applyAlignment="1">
      <alignment horizontal="centerContinuous" vertical="center"/>
    </xf>
    <xf numFmtId="0" fontId="3" fillId="0" borderId="0" xfId="19" applyAlignment="1">
      <alignment vertical="center"/>
    </xf>
    <xf numFmtId="0" fontId="0" fillId="0" borderId="0" xfId="0" applyFill="1"/>
    <xf numFmtId="0" fontId="11" fillId="0" borderId="0" xfId="1574"/>
    <xf numFmtId="0" fontId="11" fillId="0" borderId="0" xfId="1574" applyFill="1"/>
    <xf numFmtId="0" fontId="11" fillId="0" borderId="0" xfId="1574" applyFill="1" applyBorder="1"/>
    <xf numFmtId="0" fontId="11" fillId="0" borderId="39" xfId="1574" applyBorder="1"/>
    <xf numFmtId="0" fontId="11" fillId="0" borderId="40" xfId="1574" applyBorder="1"/>
    <xf numFmtId="0" fontId="11" fillId="0" borderId="41" xfId="1574" applyBorder="1"/>
    <xf numFmtId="0" fontId="11" fillId="0" borderId="42" xfId="1574" applyBorder="1"/>
    <xf numFmtId="0" fontId="11" fillId="0" borderId="10" xfId="1574" applyBorder="1"/>
    <xf numFmtId="0" fontId="11" fillId="70" borderId="10" xfId="1574" applyFill="1" applyBorder="1"/>
    <xf numFmtId="0" fontId="11" fillId="70" borderId="43" xfId="1574" applyFill="1" applyBorder="1"/>
    <xf numFmtId="43" fontId="0" fillId="0" borderId="10" xfId="2368" applyFont="1" applyBorder="1"/>
    <xf numFmtId="43" fontId="0" fillId="70" borderId="10" xfId="2368" applyFont="1" applyFill="1" applyBorder="1"/>
    <xf numFmtId="0" fontId="11" fillId="0" borderId="44" xfId="1574" applyBorder="1"/>
    <xf numFmtId="0" fontId="11" fillId="0" borderId="45" xfId="1574" applyBorder="1"/>
    <xf numFmtId="43" fontId="0" fillId="0" borderId="45" xfId="2368" applyFont="1" applyBorder="1"/>
    <xf numFmtId="43" fontId="0" fillId="70" borderId="45" xfId="2368" applyFont="1" applyFill="1" applyBorder="1"/>
    <xf numFmtId="43" fontId="11" fillId="0" borderId="45" xfId="1574" applyNumberFormat="1" applyBorder="1"/>
    <xf numFmtId="0" fontId="11" fillId="0" borderId="0" xfId="1574" applyBorder="1"/>
    <xf numFmtId="43" fontId="0" fillId="0" borderId="0" xfId="2368" applyFont="1" applyBorder="1"/>
    <xf numFmtId="0" fontId="1" fillId="0" borderId="0" xfId="0" applyFont="1"/>
    <xf numFmtId="0" fontId="0" fillId="0" borderId="0" xfId="0" applyBorder="1"/>
    <xf numFmtId="0" fontId="106" fillId="0" borderId="0" xfId="0" applyFont="1"/>
    <xf numFmtId="0" fontId="107" fillId="0" borderId="0" xfId="10759"/>
    <xf numFmtId="0" fontId="109" fillId="0" borderId="0" xfId="0" applyFont="1" applyAlignment="1">
      <alignment horizontal="center"/>
    </xf>
    <xf numFmtId="0" fontId="1" fillId="0" borderId="0" xfId="0" applyFont="1"/>
    <xf numFmtId="0" fontId="0" fillId="0" borderId="0" xfId="0"/>
    <xf numFmtId="0" fontId="1" fillId="0" borderId="0" xfId="10795"/>
    <xf numFmtId="0" fontId="79" fillId="0" borderId="0" xfId="10795" applyFont="1" applyAlignment="1">
      <alignment horizontal="left"/>
    </xf>
    <xf numFmtId="0" fontId="1" fillId="0" borderId="0" xfId="10795" applyAlignment="1">
      <alignment horizontal="center"/>
    </xf>
    <xf numFmtId="0" fontId="1" fillId="0" borderId="0" xfId="10795" applyFill="1"/>
    <xf numFmtId="166" fontId="1" fillId="0" borderId="0" xfId="10800" applyNumberFormat="1" applyFont="1" applyFill="1"/>
    <xf numFmtId="166" fontId="1" fillId="0" borderId="0" xfId="10800" applyNumberFormat="1" applyFont="1"/>
    <xf numFmtId="0" fontId="15" fillId="0" borderId="0" xfId="10795" applyFont="1" applyFill="1"/>
    <xf numFmtId="166" fontId="1" fillId="0" borderId="0" xfId="10795" applyNumberFormat="1" applyFill="1"/>
    <xf numFmtId="0" fontId="1" fillId="0" borderId="0" xfId="10795" applyFill="1" applyBorder="1"/>
    <xf numFmtId="0" fontId="1" fillId="39" borderId="0" xfId="10795" applyFill="1" applyBorder="1"/>
    <xf numFmtId="166" fontId="1" fillId="39" borderId="0" xfId="10795" applyNumberFormat="1" applyFill="1" applyBorder="1"/>
    <xf numFmtId="0" fontId="1" fillId="0" borderId="0" xfId="10795" applyFill="1" applyAlignment="1">
      <alignment horizontal="right"/>
    </xf>
    <xf numFmtId="166" fontId="1" fillId="0" borderId="0" xfId="10795" applyNumberFormat="1" applyFill="1" applyBorder="1"/>
    <xf numFmtId="0" fontId="81" fillId="0" borderId="0" xfId="10795" applyFont="1"/>
    <xf numFmtId="0" fontId="1" fillId="0" borderId="0" xfId="10795" applyFont="1" applyFill="1"/>
    <xf numFmtId="166" fontId="1" fillId="0" borderId="0" xfId="10795" applyNumberFormat="1"/>
    <xf numFmtId="3" fontId="1" fillId="0" borderId="0" xfId="10795" applyNumberFormat="1" applyFill="1"/>
    <xf numFmtId="3" fontId="1" fillId="0" borderId="0" xfId="10795" applyNumberFormat="1"/>
    <xf numFmtId="3" fontId="81" fillId="0" borderId="0" xfId="10795" applyNumberFormat="1" applyFont="1"/>
    <xf numFmtId="199" fontId="2" fillId="0" borderId="58" xfId="15524" applyNumberFormat="1" applyFont="1" applyFill="1" applyBorder="1" applyAlignment="1" applyProtection="1">
      <alignment horizontal="right" wrapText="1"/>
    </xf>
    <xf numFmtId="0" fontId="1" fillId="39" borderId="0" xfId="10795" applyFont="1" applyFill="1" applyBorder="1"/>
    <xf numFmtId="43" fontId="1" fillId="0" borderId="0" xfId="10795" applyNumberFormat="1" applyFill="1"/>
    <xf numFmtId="43" fontId="1" fillId="0" borderId="0" xfId="1" applyFont="1"/>
    <xf numFmtId="166" fontId="1" fillId="75" borderId="0" xfId="10800" applyNumberFormat="1" applyFont="1" applyFill="1"/>
    <xf numFmtId="165" fontId="1" fillId="0" borderId="0" xfId="20" applyNumberFormat="1" applyFont="1"/>
    <xf numFmtId="165" fontId="1" fillId="0" borderId="0" xfId="20" applyNumberFormat="1" applyFont="1" applyFill="1"/>
    <xf numFmtId="165" fontId="10" fillId="74" borderId="0" xfId="20" applyNumberFormat="1" applyFont="1" applyFill="1" applyBorder="1" applyAlignment="1" applyProtection="1"/>
    <xf numFmtId="165" fontId="1" fillId="0" borderId="0" xfId="20" applyNumberFormat="1" applyFont="1" applyFill="1" applyAlignment="1">
      <alignment horizontal="right"/>
    </xf>
    <xf numFmtId="166" fontId="1" fillId="75" borderId="0" xfId="10795" applyNumberFormat="1" applyFill="1" applyBorder="1"/>
    <xf numFmtId="0" fontId="1" fillId="75" borderId="0" xfId="10795" applyFill="1" applyAlignment="1">
      <alignment horizontal="right"/>
    </xf>
    <xf numFmtId="0" fontId="1" fillId="75" borderId="0" xfId="10795" applyFill="1" applyBorder="1"/>
    <xf numFmtId="0" fontId="1" fillId="75" borderId="0" xfId="10795" applyFill="1"/>
    <xf numFmtId="0" fontId="10" fillId="74" borderId="0" xfId="15582" applyNumberFormat="1" applyFont="1" applyFill="1" applyBorder="1" applyAlignment="1" applyProtection="1"/>
    <xf numFmtId="0" fontId="10" fillId="74" borderId="0" xfId="15578" applyNumberFormat="1" applyFont="1" applyFill="1" applyBorder="1" applyAlignment="1" applyProtection="1"/>
    <xf numFmtId="0" fontId="10" fillId="74" borderId="0" xfId="15583" applyNumberFormat="1" applyFont="1" applyFill="1" applyBorder="1" applyAlignment="1" applyProtection="1"/>
    <xf numFmtId="0" fontId="10" fillId="74" borderId="0" xfId="15585" applyNumberFormat="1" applyFont="1" applyFill="1" applyBorder="1" applyAlignment="1" applyProtection="1"/>
    <xf numFmtId="165" fontId="1" fillId="0" borderId="0" xfId="10800" applyNumberFormat="1" applyFont="1"/>
    <xf numFmtId="0" fontId="10" fillId="74" borderId="0" xfId="15577" applyNumberFormat="1" applyFont="1" applyFill="1" applyBorder="1" applyAlignment="1" applyProtection="1"/>
    <xf numFmtId="0" fontId="10" fillId="74" borderId="0" xfId="15590" applyNumberFormat="1" applyFont="1" applyFill="1" applyBorder="1" applyAlignment="1" applyProtection="1"/>
    <xf numFmtId="166" fontId="1" fillId="76" borderId="0" xfId="10800" applyNumberFormat="1" applyFont="1" applyFill="1"/>
    <xf numFmtId="0" fontId="1" fillId="76" borderId="0" xfId="10795" applyFill="1" applyAlignment="1">
      <alignment horizontal="right"/>
    </xf>
    <xf numFmtId="43" fontId="1" fillId="76" borderId="0" xfId="10795" applyNumberFormat="1" applyFill="1"/>
    <xf numFmtId="166" fontId="15" fillId="76" borderId="0" xfId="10800" applyNumberFormat="1" applyFont="1" applyFill="1"/>
    <xf numFmtId="0" fontId="1" fillId="39" borderId="0" xfId="10795" applyFill="1"/>
    <xf numFmtId="0" fontId="1" fillId="0" borderId="0" xfId="10795" applyFont="1"/>
    <xf numFmtId="0" fontId="1" fillId="76" borderId="0" xfId="10795" applyFont="1" applyFill="1"/>
    <xf numFmtId="166" fontId="1" fillId="39" borderId="0" xfId="10795" applyNumberFormat="1" applyFill="1"/>
    <xf numFmtId="166" fontId="1" fillId="76" borderId="0" xfId="10795" applyNumberFormat="1" applyFill="1"/>
    <xf numFmtId="43" fontId="1" fillId="76" borderId="0" xfId="10795" applyNumberFormat="1" applyFill="1"/>
    <xf numFmtId="166" fontId="1" fillId="76" borderId="0" xfId="10795" applyNumberFormat="1" applyFill="1"/>
    <xf numFmtId="0" fontId="5" fillId="0" borderId="0" xfId="17" applyFont="1" applyFill="1" applyAlignment="1">
      <alignment horizontal="centerContinuous" vertical="center"/>
    </xf>
    <xf numFmtId="0" fontId="3" fillId="0" borderId="0" xfId="19" applyFill="1" applyAlignment="1">
      <alignment horizontal="centerContinuous" vertical="center"/>
    </xf>
    <xf numFmtId="0" fontId="4" fillId="0" borderId="54" xfId="9" applyFont="1" applyFill="1" applyBorder="1"/>
    <xf numFmtId="0" fontId="4" fillId="0" borderId="8" xfId="9" applyFont="1" applyFill="1" applyBorder="1"/>
    <xf numFmtId="0" fontId="5" fillId="0" borderId="0" xfId="18" applyFont="1" applyFill="1" applyAlignment="1">
      <alignment horizontal="centerContinuous" vertical="center"/>
    </xf>
    <xf numFmtId="166" fontId="107" fillId="0" borderId="0" xfId="19238" applyNumberFormat="1" applyFont="1" applyFill="1" applyBorder="1" applyAlignment="1">
      <alignment horizontal="centerContinuous" vertical="center"/>
    </xf>
    <xf numFmtId="0" fontId="107" fillId="0" borderId="0" xfId="19237"/>
    <xf numFmtId="0" fontId="4" fillId="0" borderId="0" xfId="9" applyFont="1" applyFill="1" applyBorder="1"/>
    <xf numFmtId="166" fontId="107" fillId="0" borderId="0" xfId="19236" applyNumberFormat="1" applyFont="1" applyBorder="1" applyAlignment="1">
      <alignment horizontal="centerContinuous" vertical="center"/>
    </xf>
    <xf numFmtId="0" fontId="5" fillId="0" borderId="0" xfId="19" applyFont="1" applyAlignment="1">
      <alignment horizontal="centerContinuous" vertical="center"/>
    </xf>
    <xf numFmtId="0" fontId="5" fillId="0" borderId="0" xfId="19" quotePrefix="1" applyFont="1" applyAlignment="1">
      <alignment horizontal="centerContinuous" vertical="center"/>
    </xf>
    <xf numFmtId="0" fontId="5" fillId="0" borderId="0" xfId="18" applyFont="1" applyAlignment="1">
      <alignment horizontal="centerContinuous" vertical="center"/>
    </xf>
    <xf numFmtId="0" fontId="5" fillId="0" borderId="0" xfId="17" applyFont="1" applyAlignment="1">
      <alignment horizontal="centerContinuous" vertical="center"/>
    </xf>
    <xf numFmtId="0" fontId="3" fillId="0" borderId="0" xfId="19" applyAlignment="1">
      <alignment horizontal="centerContinuous" vertical="center"/>
    </xf>
    <xf numFmtId="0" fontId="4" fillId="0" borderId="0" xfId="9" applyFont="1"/>
    <xf numFmtId="166" fontId="107" fillId="0" borderId="0" xfId="19237" applyNumberFormat="1"/>
    <xf numFmtId="0" fontId="5" fillId="0" borderId="0" xfId="19" quotePrefix="1" applyFont="1" applyFill="1" applyAlignment="1">
      <alignment horizontal="centerContinuous" vertical="center"/>
    </xf>
    <xf numFmtId="0" fontId="5" fillId="0" borderId="0" xfId="19" applyFont="1" applyFill="1" applyAlignment="1">
      <alignment horizontal="centerContinuous" vertical="center"/>
    </xf>
    <xf numFmtId="0" fontId="4" fillId="0" borderId="0" xfId="9" applyFont="1" applyFill="1"/>
    <xf numFmtId="0" fontId="107" fillId="0" borderId="0" xfId="19239" applyFill="1"/>
    <xf numFmtId="0" fontId="107" fillId="0" borderId="0" xfId="19239" applyFill="1" applyAlignment="1">
      <alignment wrapText="1"/>
    </xf>
    <xf numFmtId="166" fontId="107" fillId="0" borderId="0" xfId="19239" applyNumberFormat="1" applyFill="1"/>
    <xf numFmtId="0" fontId="107" fillId="0" borderId="0" xfId="19240"/>
    <xf numFmtId="0" fontId="4" fillId="0" borderId="0" xfId="9" applyFont="1" applyFill="1" applyBorder="1"/>
    <xf numFmtId="166" fontId="107" fillId="0" borderId="0" xfId="19241" applyNumberFormat="1" applyFont="1" applyBorder="1" applyAlignment="1">
      <alignment horizontal="centerContinuous" vertical="center"/>
    </xf>
    <xf numFmtId="0" fontId="5" fillId="0" borderId="0" xfId="19" applyFont="1" applyAlignment="1">
      <alignment horizontal="centerContinuous" vertical="center"/>
    </xf>
    <xf numFmtId="0" fontId="5" fillId="0" borderId="0" xfId="19" quotePrefix="1" applyFont="1" applyAlignment="1">
      <alignment horizontal="centerContinuous" vertical="center"/>
    </xf>
    <xf numFmtId="0" fontId="5" fillId="0" borderId="0" xfId="18" applyFont="1" applyAlignment="1">
      <alignment horizontal="centerContinuous" vertical="center"/>
    </xf>
    <xf numFmtId="0" fontId="5" fillId="0" borderId="0" xfId="17" applyFont="1" applyAlignment="1">
      <alignment horizontal="centerContinuous" vertical="center"/>
    </xf>
    <xf numFmtId="0" fontId="3" fillId="0" borderId="0" xfId="19" applyAlignment="1">
      <alignment horizontal="centerContinuous" vertical="center"/>
    </xf>
    <xf numFmtId="0" fontId="6" fillId="0" borderId="52" xfId="9" applyFont="1" applyBorder="1" applyAlignment="1">
      <alignment horizontal="center" wrapText="1"/>
    </xf>
    <xf numFmtId="0" fontId="6" fillId="0" borderId="53" xfId="9" applyFont="1" applyBorder="1" applyAlignment="1">
      <alignment horizontal="center"/>
    </xf>
    <xf numFmtId="0" fontId="6" fillId="0" borderId="54" xfId="9" applyFont="1" applyBorder="1" applyAlignment="1">
      <alignment horizontal="center"/>
    </xf>
    <xf numFmtId="0" fontId="4" fillId="0" borderId="54" xfId="9" applyFont="1" applyBorder="1"/>
    <xf numFmtId="166" fontId="4" fillId="0" borderId="54" xfId="3" applyNumberFormat="1" applyFont="1" applyBorder="1"/>
    <xf numFmtId="0" fontId="4" fillId="0" borderId="7" xfId="9" applyFont="1" applyBorder="1"/>
    <xf numFmtId="0" fontId="4" fillId="0" borderId="8" xfId="9" applyFont="1" applyBorder="1"/>
    <xf numFmtId="0" fontId="4" fillId="0" borderId="14" xfId="9" applyFont="1" applyBorder="1"/>
    <xf numFmtId="0" fontId="4" fillId="0" borderId="0" xfId="9" applyFont="1"/>
    <xf numFmtId="0" fontId="107" fillId="0" borderId="0" xfId="19240" applyAlignment="1">
      <alignment wrapText="1"/>
    </xf>
    <xf numFmtId="165" fontId="4" fillId="0" borderId="67" xfId="21" applyNumberFormat="1" applyFont="1" applyBorder="1"/>
    <xf numFmtId="166" fontId="107" fillId="0" borderId="0" xfId="19240" applyNumberFormat="1"/>
    <xf numFmtId="165" fontId="4" fillId="0" borderId="75" xfId="21" applyNumberFormat="1" applyFont="1" applyBorder="1"/>
    <xf numFmtId="2" fontId="0" fillId="0" borderId="0" xfId="0" applyNumberFormat="1"/>
    <xf numFmtId="2" fontId="0" fillId="0" borderId="0" xfId="0" quotePrefix="1" applyNumberFormat="1"/>
    <xf numFmtId="0" fontId="0" fillId="0" borderId="0" xfId="0" quotePrefix="1" applyNumberFormat="1"/>
    <xf numFmtId="1" fontId="0" fillId="0" borderId="0" xfId="0" quotePrefix="1" applyNumberFormat="1"/>
    <xf numFmtId="1" fontId="0" fillId="0" borderId="0" xfId="0" applyNumberFormat="1"/>
    <xf numFmtId="0" fontId="0" fillId="101" borderId="0" xfId="0" applyFill="1"/>
    <xf numFmtId="1" fontId="0" fillId="101" borderId="0" xfId="0" applyNumberFormat="1" applyFill="1"/>
    <xf numFmtId="43" fontId="0" fillId="0" borderId="0" xfId="0" applyNumberFormat="1"/>
    <xf numFmtId="0" fontId="0" fillId="0" borderId="0" xfId="1" applyNumberFormat="1" applyFont="1"/>
    <xf numFmtId="0" fontId="0" fillId="0" borderId="0" xfId="0"/>
    <xf numFmtId="0" fontId="106" fillId="0" borderId="0" xfId="0" applyFont="1"/>
    <xf numFmtId="169" fontId="1" fillId="0" borderId="0" xfId="0" applyNumberFormat="1" applyFont="1"/>
    <xf numFmtId="169" fontId="0" fillId="0" borderId="0" xfId="0" applyNumberFormat="1"/>
    <xf numFmtId="0" fontId="4" fillId="0" borderId="0" xfId="19239" applyFont="1" applyFill="1"/>
    <xf numFmtId="1" fontId="13" fillId="0" borderId="2" xfId="0" applyNumberFormat="1" applyFont="1" applyBorder="1" applyAlignment="1">
      <alignment horizontal="right" vertical="center"/>
    </xf>
    <xf numFmtId="0" fontId="13" fillId="0" borderId="3" xfId="0" applyFont="1" applyBorder="1" applyAlignment="1">
      <alignment vertical="center" wrapText="1"/>
    </xf>
    <xf numFmtId="0" fontId="13" fillId="0" borderId="3" xfId="0" applyFont="1" applyBorder="1" applyAlignment="1">
      <alignment vertical="center"/>
    </xf>
    <xf numFmtId="164" fontId="13" fillId="0" borderId="3" xfId="1" applyNumberFormat="1" applyFont="1" applyFill="1" applyBorder="1" applyAlignment="1">
      <alignment horizontal="right" vertical="center"/>
    </xf>
    <xf numFmtId="0" fontId="1" fillId="0" borderId="0" xfId="0" applyFont="1" applyAlignment="1">
      <alignment vertical="center"/>
    </xf>
    <xf numFmtId="0" fontId="13" fillId="0" borderId="3" xfId="0" applyFont="1" applyBorder="1" applyAlignment="1">
      <alignment horizontal="center" vertical="center"/>
    </xf>
    <xf numFmtId="164" fontId="13" fillId="0" borderId="6" xfId="1" applyNumberFormat="1" applyFont="1" applyFill="1" applyBorder="1" applyAlignment="1">
      <alignment horizontal="right" vertical="center"/>
    </xf>
    <xf numFmtId="43" fontId="1" fillId="0" borderId="0" xfId="1" applyFont="1" applyAlignment="1">
      <alignment vertical="center"/>
    </xf>
    <xf numFmtId="9" fontId="1" fillId="0" borderId="0" xfId="20" applyFont="1" applyAlignment="1">
      <alignment vertical="center"/>
    </xf>
    <xf numFmtId="165" fontId="1" fillId="0" borderId="0" xfId="20" applyNumberFormat="1" applyFont="1" applyAlignment="1">
      <alignment vertical="center"/>
    </xf>
    <xf numFmtId="1" fontId="13" fillId="0" borderId="4" xfId="0" applyNumberFormat="1" applyFont="1" applyBorder="1" applyAlignment="1">
      <alignment horizontal="right" vertical="center"/>
    </xf>
    <xf numFmtId="0" fontId="13" fillId="0" borderId="5" xfId="0" applyFont="1" applyBorder="1" applyAlignment="1">
      <alignment vertical="center" wrapText="1"/>
    </xf>
    <xf numFmtId="0" fontId="13" fillId="0" borderId="5" xfId="0" applyFont="1" applyBorder="1" applyAlignment="1">
      <alignment horizontal="center" vertical="center"/>
    </xf>
    <xf numFmtId="1" fontId="12" fillId="0" borderId="6" xfId="0" applyNumberFormat="1" applyFont="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center" vertical="center"/>
    </xf>
    <xf numFmtId="164" fontId="12" fillId="0" borderId="6" xfId="1" applyNumberFormat="1" applyFont="1" applyFill="1" applyBorder="1" applyAlignment="1">
      <alignment horizontal="right" vertical="center"/>
    </xf>
    <xf numFmtId="1" fontId="214" fillId="0" borderId="2" xfId="0" applyNumberFormat="1" applyFont="1" applyFill="1" applyBorder="1" applyAlignment="1">
      <alignment vertical="center"/>
    </xf>
    <xf numFmtId="0" fontId="214" fillId="0" borderId="3" xfId="0" applyFont="1" applyFill="1" applyBorder="1" applyAlignment="1">
      <alignment vertical="center" wrapText="1"/>
    </xf>
    <xf numFmtId="164" fontId="12" fillId="121" borderId="6" xfId="1" applyNumberFormat="1" applyFont="1" applyFill="1" applyBorder="1" applyAlignment="1">
      <alignment horizontal="right" vertical="center"/>
    </xf>
    <xf numFmtId="0" fontId="1" fillId="0" borderId="0" xfId="0" applyFont="1" applyFill="1" applyAlignment="1">
      <alignment vertical="center"/>
    </xf>
    <xf numFmtId="0" fontId="12" fillId="0" borderId="3" xfId="0" applyFont="1" applyBorder="1" applyAlignment="1">
      <alignment vertical="center" wrapText="1"/>
    </xf>
    <xf numFmtId="0" fontId="12" fillId="0" borderId="3" xfId="0" applyFont="1" applyBorder="1" applyAlignment="1">
      <alignment horizontal="center" vertical="center"/>
    </xf>
    <xf numFmtId="1" fontId="215" fillId="0" borderId="2" xfId="0" applyNumberFormat="1" applyFont="1" applyFill="1" applyBorder="1" applyAlignment="1">
      <alignment vertical="center"/>
    </xf>
    <xf numFmtId="0" fontId="215" fillId="0" borderId="3" xfId="0" applyFont="1" applyFill="1" applyBorder="1" applyAlignment="1">
      <alignment vertical="center" wrapText="1"/>
    </xf>
    <xf numFmtId="164" fontId="12" fillId="121" borderId="3" xfId="1" applyNumberFormat="1" applyFont="1" applyFill="1" applyBorder="1" applyAlignment="1">
      <alignment horizontal="right" vertical="center"/>
    </xf>
    <xf numFmtId="0" fontId="70" fillId="0" borderId="3" xfId="0" applyFont="1" applyBorder="1" applyAlignment="1">
      <alignment vertical="center" wrapText="1"/>
    </xf>
    <xf numFmtId="0" fontId="70" fillId="0" borderId="3" xfId="0" applyFont="1" applyBorder="1" applyAlignment="1">
      <alignment horizontal="center" vertical="center"/>
    </xf>
    <xf numFmtId="164" fontId="70" fillId="121" borderId="3" xfId="1" applyNumberFormat="1" applyFont="1" applyFill="1" applyBorder="1" applyAlignment="1">
      <alignment horizontal="right" vertical="center"/>
    </xf>
    <xf numFmtId="164" fontId="70" fillId="121" borderId="6" xfId="1" applyNumberFormat="1" applyFont="1" applyFill="1" applyBorder="1" applyAlignment="1">
      <alignment horizontal="right" vertical="center"/>
    </xf>
    <xf numFmtId="169" fontId="13" fillId="0" borderId="3" xfId="0" applyNumberFormat="1" applyFont="1" applyBorder="1" applyAlignment="1">
      <alignment vertical="center" wrapText="1"/>
    </xf>
    <xf numFmtId="169" fontId="13" fillId="0" borderId="3" xfId="0" applyNumberFormat="1" applyFont="1" applyBorder="1" applyAlignment="1">
      <alignment vertical="center"/>
    </xf>
    <xf numFmtId="169" fontId="1" fillId="0" borderId="0" xfId="0" applyNumberFormat="1" applyFont="1" applyAlignment="1">
      <alignment vertical="center"/>
    </xf>
    <xf numFmtId="169" fontId="13" fillId="0" borderId="3" xfId="0" applyNumberFormat="1" applyFont="1" applyBorder="1" applyAlignment="1">
      <alignment horizontal="center" vertical="center"/>
    </xf>
    <xf numFmtId="169" fontId="1" fillId="0" borderId="0" xfId="1" applyNumberFormat="1" applyFont="1" applyAlignment="1">
      <alignment vertical="center"/>
    </xf>
    <xf numFmtId="169" fontId="1" fillId="0" borderId="0" xfId="20" applyNumberFormat="1" applyFont="1" applyAlignment="1">
      <alignment vertical="center"/>
    </xf>
    <xf numFmtId="169" fontId="13" fillId="0" borderId="5" xfId="0" applyNumberFormat="1" applyFont="1" applyBorder="1" applyAlignment="1">
      <alignment vertical="center" wrapText="1"/>
    </xf>
    <xf numFmtId="169" fontId="13" fillId="0" borderId="5" xfId="0" applyNumberFormat="1" applyFont="1" applyBorder="1" applyAlignment="1">
      <alignment horizontal="center" vertical="center"/>
    </xf>
    <xf numFmtId="169" fontId="12" fillId="0" borderId="1" xfId="0" applyNumberFormat="1" applyFont="1" applyBorder="1" applyAlignment="1">
      <alignment vertical="center" wrapText="1"/>
    </xf>
    <xf numFmtId="169" fontId="12" fillId="0" borderId="1" xfId="0" applyNumberFormat="1" applyFont="1" applyBorder="1" applyAlignment="1">
      <alignment horizontal="center" vertical="center"/>
    </xf>
    <xf numFmtId="169" fontId="215" fillId="0" borderId="3" xfId="0" applyNumberFormat="1" applyFont="1" applyFill="1" applyBorder="1" applyAlignment="1">
      <alignment vertical="center" wrapText="1"/>
    </xf>
    <xf numFmtId="169" fontId="12" fillId="121" borderId="6" xfId="1" applyNumberFormat="1" applyFont="1" applyFill="1" applyBorder="1" applyAlignment="1">
      <alignment horizontal="right" vertical="center"/>
    </xf>
    <xf numFmtId="169" fontId="1" fillId="0" borderId="0" xfId="0" applyNumberFormat="1" applyFont="1" applyFill="1" applyAlignment="1">
      <alignment vertical="center"/>
    </xf>
    <xf numFmtId="169" fontId="70" fillId="0" borderId="3" xfId="0" applyNumberFormat="1" applyFont="1" applyBorder="1" applyAlignment="1">
      <alignment vertical="center" wrapText="1"/>
    </xf>
    <xf numFmtId="169" fontId="70" fillId="0" borderId="3" xfId="0" applyNumberFormat="1" applyFont="1" applyBorder="1" applyAlignment="1">
      <alignment horizontal="center" vertical="center"/>
    </xf>
    <xf numFmtId="164" fontId="10" fillId="0" borderId="6" xfId="0" applyNumberFormat="1" applyFont="1" applyBorder="1" applyAlignment="1">
      <alignment horizontal="right" vertical="center"/>
    </xf>
    <xf numFmtId="164" fontId="6" fillId="121" borderId="6" xfId="1" applyNumberFormat="1" applyFont="1" applyFill="1" applyBorder="1" applyAlignment="1">
      <alignment horizontal="right" vertical="center"/>
    </xf>
    <xf numFmtId="0" fontId="0" fillId="75" borderId="0" xfId="0" applyFill="1"/>
    <xf numFmtId="0" fontId="0" fillId="0" borderId="0" xfId="0"/>
    <xf numFmtId="165" fontId="14" fillId="0" borderId="67" xfId="0" applyNumberFormat="1" applyFont="1" applyBorder="1" applyAlignment="1">
      <alignment horizontal="center" wrapText="1"/>
    </xf>
    <xf numFmtId="0" fontId="4" fillId="0" borderId="101" xfId="9" applyFont="1" applyBorder="1"/>
    <xf numFmtId="0" fontId="4" fillId="0" borderId="102" xfId="9" applyFont="1" applyBorder="1"/>
    <xf numFmtId="0" fontId="4" fillId="0" borderId="103" xfId="9" applyFont="1" applyBorder="1"/>
    <xf numFmtId="0" fontId="4" fillId="0" borderId="52" xfId="9" applyFont="1" applyBorder="1"/>
    <xf numFmtId="166" fontId="4" fillId="0" borderId="104" xfId="3" applyNumberFormat="1" applyFont="1" applyBorder="1"/>
    <xf numFmtId="0" fontId="14" fillId="0" borderId="75" xfId="0" applyFont="1" applyBorder="1" applyAlignment="1">
      <alignment horizontal="center" vertical="center" wrapText="1"/>
    </xf>
    <xf numFmtId="0" fontId="14" fillId="0" borderId="10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5" xfId="0" applyFont="1" applyBorder="1" applyAlignment="1">
      <alignment wrapText="1"/>
    </xf>
    <xf numFmtId="14" fontId="10" fillId="0" borderId="75" xfId="0" applyNumberFormat="1" applyFont="1" applyBorder="1" applyAlignment="1">
      <alignment wrapText="1"/>
    </xf>
    <xf numFmtId="169" fontId="10" fillId="0" borderId="105" xfId="0" applyNumberFormat="1" applyFont="1" applyBorder="1" applyAlignment="1">
      <alignment horizontal="right" wrapText="1"/>
    </xf>
    <xf numFmtId="169" fontId="10" fillId="0" borderId="75" xfId="0" applyNumberFormat="1" applyFont="1" applyBorder="1" applyAlignment="1">
      <alignment wrapText="1"/>
    </xf>
    <xf numFmtId="0" fontId="10" fillId="0" borderId="75" xfId="0" applyFont="1" applyBorder="1"/>
    <xf numFmtId="14" fontId="10" fillId="0" borderId="75" xfId="0" applyNumberFormat="1" applyFont="1" applyBorder="1"/>
    <xf numFmtId="169" fontId="10" fillId="0" borderId="105" xfId="0" applyNumberFormat="1" applyFont="1" applyBorder="1" applyAlignment="1">
      <alignment horizontal="right"/>
    </xf>
    <xf numFmtId="0" fontId="10" fillId="2" borderId="75" xfId="10" applyNumberFormat="1" applyFont="1" applyFill="1" applyBorder="1" applyAlignment="1">
      <alignment horizontal="left" vertical="center" wrapText="1"/>
    </xf>
    <xf numFmtId="14" fontId="10" fillId="2" borderId="75" xfId="10" applyNumberFormat="1" applyFont="1" applyFill="1" applyBorder="1" applyAlignment="1">
      <alignment horizontal="left" vertical="center" wrapText="1"/>
    </xf>
    <xf numFmtId="14" fontId="10" fillId="0" borderId="75" xfId="0" applyNumberFormat="1" applyFont="1" applyBorder="1" applyAlignment="1">
      <alignment horizontal="center" vertical="center" wrapText="1"/>
    </xf>
    <xf numFmtId="169" fontId="10" fillId="0" borderId="105" xfId="0" applyNumberFormat="1" applyFont="1" applyBorder="1" applyAlignment="1">
      <alignment horizontal="right" vertical="center" wrapText="1"/>
    </xf>
    <xf numFmtId="0" fontId="10" fillId="0" borderId="106" xfId="0" applyFont="1" applyBorder="1"/>
    <xf numFmtId="169" fontId="10" fillId="0" borderId="107" xfId="0" applyNumberFormat="1" applyFont="1" applyBorder="1"/>
    <xf numFmtId="169" fontId="10" fillId="0" borderId="75" xfId="0" applyNumberFormat="1" applyFont="1" applyBorder="1"/>
    <xf numFmtId="14" fontId="10" fillId="0" borderId="75" xfId="0" applyNumberFormat="1" applyFont="1" applyBorder="1" applyAlignment="1">
      <alignment horizontal="right" wrapText="1"/>
    </xf>
    <xf numFmtId="0" fontId="10" fillId="0" borderId="75" xfId="0" applyNumberFormat="1" applyFont="1" applyBorder="1" applyAlignment="1">
      <alignment horizontal="right" wrapText="1"/>
    </xf>
    <xf numFmtId="0" fontId="10" fillId="0" borderId="75" xfId="0" applyFont="1" applyBorder="1" applyAlignment="1">
      <alignment horizontal="right"/>
    </xf>
    <xf numFmtId="0" fontId="10" fillId="2" borderId="75" xfId="10" applyNumberFormat="1" applyFont="1" applyFill="1" applyBorder="1" applyAlignment="1">
      <alignment horizontal="right" vertical="center" wrapText="1"/>
    </xf>
    <xf numFmtId="0" fontId="10" fillId="0" borderId="75" xfId="0" applyFont="1" applyBorder="1" applyAlignment="1">
      <alignment horizontal="right" vertical="center" wrapText="1"/>
    </xf>
    <xf numFmtId="3" fontId="107" fillId="0" borderId="0" xfId="10759" applyNumberFormat="1"/>
    <xf numFmtId="166" fontId="4" fillId="101" borderId="54" xfId="3" applyNumberFormat="1" applyFont="1" applyFill="1" applyBorder="1"/>
    <xf numFmtId="0" fontId="4" fillId="0" borderId="0" xfId="10759" applyFont="1"/>
    <xf numFmtId="3" fontId="0" fillId="0" borderId="0" xfId="0" applyNumberFormat="1" applyFill="1"/>
    <xf numFmtId="0" fontId="0" fillId="0" borderId="0" xfId="0"/>
    <xf numFmtId="0" fontId="0" fillId="0" borderId="0" xfId="0"/>
    <xf numFmtId="0" fontId="0" fillId="0" borderId="0" xfId="0"/>
    <xf numFmtId="2" fontId="0" fillId="0" borderId="0" xfId="0" applyNumberFormat="1"/>
    <xf numFmtId="0" fontId="6" fillId="0" borderId="52" xfId="9" applyFont="1" applyBorder="1" applyAlignment="1">
      <alignment horizontal="center" vertical="center" wrapText="1"/>
    </xf>
    <xf numFmtId="0" fontId="6" fillId="0" borderId="53" xfId="9" applyFont="1" applyBorder="1" applyAlignment="1">
      <alignment horizontal="center" vertical="center"/>
    </xf>
    <xf numFmtId="0" fontId="6" fillId="0" borderId="54" xfId="9" applyFont="1" applyBorder="1" applyAlignment="1">
      <alignment horizontal="center" vertical="center"/>
    </xf>
    <xf numFmtId="165" fontId="14" fillId="0" borderId="67" xfId="0" applyNumberFormat="1" applyFont="1" applyBorder="1" applyAlignment="1">
      <alignment horizontal="center" vertical="center" wrapText="1"/>
    </xf>
    <xf numFmtId="0" fontId="0" fillId="0" borderId="0" xfId="0" applyFill="1" applyAlignment="1">
      <alignment horizontal="center" vertical="center"/>
    </xf>
    <xf numFmtId="0" fontId="4" fillId="0" borderId="108" xfId="9" applyFont="1" applyBorder="1"/>
    <xf numFmtId="166" fontId="4" fillId="0" borderId="54" xfId="3" applyNumberFormat="1" applyFont="1" applyBorder="1"/>
    <xf numFmtId="165" fontId="4" fillId="0" borderId="67" xfId="21" applyNumberFormat="1" applyFont="1" applyBorder="1"/>
    <xf numFmtId="0" fontId="4" fillId="0" borderId="7" xfId="9" applyFont="1" applyBorder="1"/>
    <xf numFmtId="0" fontId="4" fillId="0" borderId="8" xfId="9" applyFont="1" applyBorder="1"/>
    <xf numFmtId="0" fontId="0" fillId="0" borderId="0" xfId="0"/>
    <xf numFmtId="2" fontId="0" fillId="122" borderId="0" xfId="0" quotePrefix="1" applyNumberFormat="1" applyFill="1"/>
    <xf numFmtId="2" fontId="0" fillId="123" borderId="0" xfId="0" quotePrefix="1" applyNumberFormat="1" applyFill="1"/>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7" xfId="0" applyFont="1" applyBorder="1"/>
    <xf numFmtId="0" fontId="12" fillId="0" borderId="2" xfId="0" applyFont="1" applyBorder="1"/>
    <xf numFmtId="0" fontId="14" fillId="0" borderId="2" xfId="0" applyFont="1" applyBorder="1" applyAlignment="1">
      <alignment horizontal="center" vertical="center" wrapText="1"/>
    </xf>
    <xf numFmtId="169" fontId="12" fillId="0" borderId="17" xfId="0" applyNumberFormat="1" applyFont="1" applyBorder="1" applyAlignment="1">
      <alignment horizontal="center" vertical="center" wrapText="1"/>
    </xf>
    <xf numFmtId="169" fontId="12" fillId="0" borderId="2" xfId="0" applyNumberFormat="1" applyFont="1" applyBorder="1" applyAlignment="1">
      <alignment horizontal="center" vertical="center" wrapText="1"/>
    </xf>
    <xf numFmtId="169" fontId="12" fillId="0" borderId="17" xfId="0" applyNumberFormat="1" applyFont="1" applyBorder="1"/>
    <xf numFmtId="169" fontId="12" fillId="0" borderId="2" xfId="0" applyNumberFormat="1" applyFont="1" applyBorder="1"/>
    <xf numFmtId="169" fontId="14" fillId="0" borderId="2" xfId="0" applyNumberFormat="1" applyFont="1" applyBorder="1" applyAlignment="1">
      <alignment horizontal="center" vertical="center" wrapText="1"/>
    </xf>
    <xf numFmtId="0" fontId="127" fillId="75" borderId="67" xfId="10795" applyFont="1" applyFill="1" applyBorder="1" applyAlignment="1">
      <alignment vertical="center"/>
    </xf>
    <xf numFmtId="0" fontId="127" fillId="75" borderId="9" xfId="10795" applyFont="1" applyFill="1" applyBorder="1" applyAlignment="1">
      <alignment vertical="center"/>
    </xf>
    <xf numFmtId="0" fontId="127" fillId="75" borderId="12" xfId="10795" applyFont="1" applyFill="1" applyBorder="1" applyAlignment="1">
      <alignment vertical="center"/>
    </xf>
  </cellXfs>
  <cellStyles count="56425">
    <cellStyle name="_x0013_" xfId="15944"/>
    <cellStyle name="_x0013_ 2" xfId="15945"/>
    <cellStyle name="_x0013_ 2 2" xfId="15997"/>
    <cellStyle name="_x0013_ 2 3" xfId="16132"/>
    <cellStyle name="_x0013_ 3" xfId="15946"/>
    <cellStyle name="_x0013_ 3 2" xfId="15998"/>
    <cellStyle name="_x0013_ 4" xfId="15994"/>
    <cellStyle name="_x0013_ 5" xfId="16151"/>
    <cellStyle name="$/RMB" xfId="29"/>
    <cellStyle name="$/RMB 0.00" xfId="30"/>
    <cellStyle name="$/RMB 0.00 2" xfId="15597"/>
    <cellStyle name="$/RMB 0.0000" xfId="31"/>
    <cellStyle name="$/RMB 0.0000 2" xfId="15598"/>
    <cellStyle name="$/RMB 2" xfId="15596"/>
    <cellStyle name="$/RMB 3" xfId="15764"/>
    <cellStyle name="$/RMB 4" xfId="15841"/>
    <cellStyle name="$0.00" xfId="15759"/>
    <cellStyle name="$HK" xfId="32"/>
    <cellStyle name="$HK 0.000" xfId="33"/>
    <cellStyle name="$HK 0.000 2" xfId="15600"/>
    <cellStyle name="$HK 2" xfId="15599"/>
    <cellStyle name="$HK 3" xfId="15763"/>
    <cellStyle name="$HK 4" xfId="15838"/>
    <cellStyle name="*MB Hardwired" xfId="34"/>
    <cellStyle name="*MB Input Table Calc" xfId="35"/>
    <cellStyle name="*MB Normal" xfId="36"/>
    <cellStyle name="*MB Placeholder" xfId="37"/>
    <cellStyle name="?? [0]_VERA" xfId="38"/>
    <cellStyle name="?????_VERA" xfId="39"/>
    <cellStyle name="??_VERA" xfId="40"/>
    <cellStyle name="_%(SignOnly)" xfId="19411"/>
    <cellStyle name="_%(SignOnly) 2" xfId="19412"/>
    <cellStyle name="_%(SignSpaceOnly)" xfId="19413"/>
    <cellStyle name="_%(SignSpaceOnly) 2" xfId="19414"/>
    <cellStyle name="_x0013__12 Rolling Months" xfId="16156"/>
    <cellStyle name="_x0013__12 Rolling Months 2" xfId="17584"/>
    <cellStyle name="_2008_II__DR_RFP_COSTS" xfId="15753"/>
    <cellStyle name="_x0013__2011 Actual" xfId="15947"/>
    <cellStyle name="_x0013__2011 Actual 2" xfId="15999"/>
    <cellStyle name="_x0013__2011 Data" xfId="15948"/>
    <cellStyle name="_x0013__2011 Data 2" xfId="16000"/>
    <cellStyle name="_x0013__2011 Data 2 2" xfId="16086"/>
    <cellStyle name="_x0013__2011 Data_1" xfId="15949"/>
    <cellStyle name="_x0013__2011 Data_1 2" xfId="16001"/>
    <cellStyle name="_x0013__2011 Data_1_2012 Data" xfId="15950"/>
    <cellStyle name="_x0013__2011 Data_1_2012 Data 2" xfId="16002"/>
    <cellStyle name="_x0013__2011 Data_1_JG view" xfId="16021"/>
    <cellStyle name="_x0013__2011 Data_12 Rolling Months" xfId="16157"/>
    <cellStyle name="_x0013__2011 Data_12 Rolling Months 2" xfId="17585"/>
    <cellStyle name="_x0013__2011 Data_2011 Actual" xfId="16023"/>
    <cellStyle name="_x0013__2011 Data_2012 Actual" xfId="16024"/>
    <cellStyle name="_x0013__2011 Data_2012 Forecast" xfId="16025"/>
    <cellStyle name="_x0013__2011 Data_Forecast Vs Actual Template" xfId="16026"/>
    <cellStyle name="_2011 ERRA Forecast v394 092110 test" xfId="15752"/>
    <cellStyle name="_x0013__2012 Actual" xfId="16027"/>
    <cellStyle name="_x0013__2012 Actual 2" xfId="16139"/>
    <cellStyle name="_x0013__2012 Data" xfId="16125"/>
    <cellStyle name="_x0013__Aqu forecast" xfId="15951"/>
    <cellStyle name="_x0013__Aqu forecast 2" xfId="16003"/>
    <cellStyle name="_Book15" xfId="15750"/>
    <cellStyle name="_Book2" xfId="15748"/>
    <cellStyle name="_CalPeak Model 5.24.06 - Final Equity Case v1" xfId="41"/>
    <cellStyle name="_CalPeak Pro Forma v33" xfId="42"/>
    <cellStyle name="_Comma" xfId="19415"/>
    <cellStyle name="_Comma 2" xfId="19416"/>
    <cellStyle name="_Currency" xfId="19417"/>
    <cellStyle name="_Currency 2" xfId="19418"/>
    <cellStyle name="_CurrencySpace" xfId="19419"/>
    <cellStyle name="_CurrencySpace 2" xfId="19420"/>
    <cellStyle name="_DWR cash frcst_PM14_2010-ERRA-MWh_4-14-09gas_ver20b" xfId="15742"/>
    <cellStyle name="_DWR cash frcst_PM15_2010ERRA_9-17-09gas_ver22d" xfId="15741"/>
    <cellStyle name="_Euro" xfId="19421"/>
    <cellStyle name="_Euro 2" xfId="19422"/>
    <cellStyle name="_x0013__Forecast Vs Actual Template" xfId="16028"/>
    <cellStyle name="_Fossil" xfId="15739"/>
    <cellStyle name="_Fossil Costs" xfId="15738"/>
    <cellStyle name="_Gas Position" xfId="15736"/>
    <cellStyle name="_x0013__Generation and Renewables 2010 2011 (Brad Format)" xfId="15952"/>
    <cellStyle name="_x0013__Generation and Renewables 2010 2011 (Brad Format) 2" xfId="16004"/>
    <cellStyle name="_Heading" xfId="19423"/>
    <cellStyle name="_Highlight" xfId="19424"/>
    <cellStyle name="_Highlight 2" xfId="19425"/>
    <cellStyle name="_x0013__Hydro Forecast 2011-2012 (2)" xfId="15953"/>
    <cellStyle name="_x0013__Hydro Forecast 2011-2012 (2) 2" xfId="16005"/>
    <cellStyle name="_June 2009 Misc" xfId="15735"/>
    <cellStyle name="_Multiple" xfId="19426"/>
    <cellStyle name="_Multiple 2" xfId="19427"/>
    <cellStyle name="_MultipleSpace" xfId="19428"/>
    <cellStyle name="_MultipleSpace 2" xfId="19429"/>
    <cellStyle name="_x0013__MWD Forecast" xfId="15954"/>
    <cellStyle name="_x0013__MWD Forecast 2" xfId="16006"/>
    <cellStyle name="_x0013__MWD Forecast_2012 Data" xfId="15955"/>
    <cellStyle name="_x0013__MWD Forecast_2012 Data 2" xfId="16007"/>
    <cellStyle name="_x0013__MWD Forecast_JG view" xfId="16022"/>
    <cellStyle name="_x0013__new vs old data" xfId="15956"/>
    <cellStyle name="_x0013__new vs old data 2" xfId="16008"/>
    <cellStyle name="_Output.REC" xfId="43"/>
    <cellStyle name="_PGE_Compliance Report_August_2010 with data sheets" xfId="15734"/>
    <cellStyle name="_PGE_Compliance Report_August_2010_Draft 3" xfId="15733"/>
    <cellStyle name="_PGE_Compliance Report_August_2010_Draft 5" xfId="15732"/>
    <cellStyle name="_PGE_Compliance Report_August_2010_Draft 8" xfId="15731"/>
    <cellStyle name="_PGE_Compliance Report_August_2010_Final_Confidential M2LL" xfId="15730"/>
    <cellStyle name="_RDC Fwd Pricing" xfId="15724"/>
    <cellStyle name="_x0013__Regression Forecast Comparison" xfId="15957"/>
    <cellStyle name="_x0013__Regression Forecast Comparison 2" xfId="16009"/>
    <cellStyle name="_RPS Costs" xfId="15723"/>
    <cellStyle name="_x0013__Ruiz OG Gen" xfId="15958"/>
    <cellStyle name="_x0013__Ruiz OG Gen 2" xfId="16010"/>
    <cellStyle name="_Sheet1" xfId="15714"/>
    <cellStyle name="_Sheet2" xfId="15713"/>
    <cellStyle name="_Sheet3" xfId="15712"/>
    <cellStyle name="_Sheet6" xfId="15711"/>
    <cellStyle name="_SubHeading" xfId="19430"/>
    <cellStyle name="_Table" xfId="19431"/>
    <cellStyle name="_TableHead" xfId="19432"/>
    <cellStyle name="_TableRowHead" xfId="19433"/>
    <cellStyle name="_TableSuperHead" xfId="19434"/>
    <cellStyle name="_Tbl 2 2 EBal" xfId="15710"/>
    <cellStyle name="_x0010_“+ˆÉ•?pý¤" xfId="44"/>
    <cellStyle name="_x0010_“+ˆÉ•?pý¤ 2" xfId="45"/>
    <cellStyle name="_x0010_“+ˆÉ•?pý¤ 2 2" xfId="46"/>
    <cellStyle name="_x0010_“+ˆÉ•?pý¤ 3" xfId="47"/>
    <cellStyle name="_x0010_“+ˆÉ•?pý¤ 5" xfId="2369"/>
    <cellStyle name="0" xfId="48"/>
    <cellStyle name="0.00" xfId="15709"/>
    <cellStyle name="20% - Accent1" xfId="19209" builtinId="30" customBuiltin="1"/>
    <cellStyle name="20% - Accent1 10" xfId="2370"/>
    <cellStyle name="20% - Accent1 10 10" xfId="19435"/>
    <cellStyle name="20% - Accent1 10 2" xfId="17033"/>
    <cellStyle name="20% - Accent1 10 2 2" xfId="19437"/>
    <cellStyle name="20% - Accent1 10 2 2 2" xfId="19438"/>
    <cellStyle name="20% - Accent1 10 2 2 3" xfId="19439"/>
    <cellStyle name="20% - Accent1 10 2 3" xfId="19440"/>
    <cellStyle name="20% - Accent1 10 2 3 2" xfId="19441"/>
    <cellStyle name="20% - Accent1 10 2 4" xfId="19442"/>
    <cellStyle name="20% - Accent1 10 2 5" xfId="19443"/>
    <cellStyle name="20% - Accent1 10 2 6" xfId="19444"/>
    <cellStyle name="20% - Accent1 10 2 7" xfId="19445"/>
    <cellStyle name="20% - Accent1 10 2 8" xfId="19436"/>
    <cellStyle name="20% - Accent1 10 3" xfId="19446"/>
    <cellStyle name="20% - Accent1 10 3 2" xfId="19447"/>
    <cellStyle name="20% - Accent1 10 3 3" xfId="19448"/>
    <cellStyle name="20% - Accent1 10 4" xfId="19449"/>
    <cellStyle name="20% - Accent1 10 4 2" xfId="19450"/>
    <cellStyle name="20% - Accent1 10 5" xfId="19451"/>
    <cellStyle name="20% - Accent1 10 6" xfId="19452"/>
    <cellStyle name="20% - Accent1 10 7" xfId="19453"/>
    <cellStyle name="20% - Accent1 10 8" xfId="19454"/>
    <cellStyle name="20% - Accent1 10 9" xfId="19455"/>
    <cellStyle name="20% - Accent1 11" xfId="2371"/>
    <cellStyle name="20% - Accent1 11 2" xfId="17753"/>
    <cellStyle name="20% - Accent1 11 2 2" xfId="19458"/>
    <cellStyle name="20% - Accent1 11 2 2 2" xfId="19459"/>
    <cellStyle name="20% - Accent1 11 2 2 3" xfId="19460"/>
    <cellStyle name="20% - Accent1 11 2 3" xfId="19461"/>
    <cellStyle name="20% - Accent1 11 2 3 2" xfId="19462"/>
    <cellStyle name="20% - Accent1 11 2 4" xfId="19463"/>
    <cellStyle name="20% - Accent1 11 2 5" xfId="19464"/>
    <cellStyle name="20% - Accent1 11 2 6" xfId="19465"/>
    <cellStyle name="20% - Accent1 11 2 7" xfId="19466"/>
    <cellStyle name="20% - Accent1 11 2 8" xfId="19457"/>
    <cellStyle name="20% - Accent1 11 3" xfId="19467"/>
    <cellStyle name="20% - Accent1 11 3 2" xfId="19468"/>
    <cellStyle name="20% - Accent1 11 3 3" xfId="19469"/>
    <cellStyle name="20% - Accent1 11 4" xfId="19470"/>
    <cellStyle name="20% - Accent1 11 4 2" xfId="19471"/>
    <cellStyle name="20% - Accent1 11 5" xfId="19472"/>
    <cellStyle name="20% - Accent1 11 6" xfId="19473"/>
    <cellStyle name="20% - Accent1 11 7" xfId="19474"/>
    <cellStyle name="20% - Accent1 11 8" xfId="19475"/>
    <cellStyle name="20% - Accent1 11 9" xfId="19456"/>
    <cellStyle name="20% - Accent1 12" xfId="2372"/>
    <cellStyle name="20% - Accent1 12 2" xfId="15959"/>
    <cellStyle name="20% - Accent1 12 2 2" xfId="19478"/>
    <cellStyle name="20% - Accent1 12 2 2 2" xfId="19479"/>
    <cellStyle name="20% - Accent1 12 2 2 3" xfId="19480"/>
    <cellStyle name="20% - Accent1 12 2 3" xfId="19481"/>
    <cellStyle name="20% - Accent1 12 2 3 2" xfId="19482"/>
    <cellStyle name="20% - Accent1 12 2 4" xfId="19483"/>
    <cellStyle name="20% - Accent1 12 2 5" xfId="19484"/>
    <cellStyle name="20% - Accent1 12 2 6" xfId="19485"/>
    <cellStyle name="20% - Accent1 12 2 7" xfId="19486"/>
    <cellStyle name="20% - Accent1 12 2 8" xfId="19477"/>
    <cellStyle name="20% - Accent1 12 3" xfId="19487"/>
    <cellStyle name="20% - Accent1 12 3 2" xfId="19488"/>
    <cellStyle name="20% - Accent1 12 3 3" xfId="19489"/>
    <cellStyle name="20% - Accent1 12 4" xfId="19490"/>
    <cellStyle name="20% - Accent1 12 4 2" xfId="19491"/>
    <cellStyle name="20% - Accent1 12 5" xfId="19492"/>
    <cellStyle name="20% - Accent1 12 6" xfId="19493"/>
    <cellStyle name="20% - Accent1 12 7" xfId="19494"/>
    <cellStyle name="20% - Accent1 12 8" xfId="19495"/>
    <cellStyle name="20% - Accent1 12 9" xfId="19476"/>
    <cellStyle name="20% - Accent1 13" xfId="2373"/>
    <cellStyle name="20% - Accent1 13 2" xfId="19497"/>
    <cellStyle name="20% - Accent1 13 2 2" xfId="19498"/>
    <cellStyle name="20% - Accent1 13 2 2 2" xfId="19499"/>
    <cellStyle name="20% - Accent1 13 2 2 3" xfId="19500"/>
    <cellStyle name="20% - Accent1 13 2 3" xfId="19501"/>
    <cellStyle name="20% - Accent1 13 2 3 2" xfId="19502"/>
    <cellStyle name="20% - Accent1 13 2 4" xfId="19503"/>
    <cellStyle name="20% - Accent1 13 2 5" xfId="19504"/>
    <cellStyle name="20% - Accent1 13 2 6" xfId="19505"/>
    <cellStyle name="20% - Accent1 13 2 7" xfId="19506"/>
    <cellStyle name="20% - Accent1 13 3" xfId="19507"/>
    <cellStyle name="20% - Accent1 13 3 2" xfId="19508"/>
    <cellStyle name="20% - Accent1 13 3 3" xfId="19509"/>
    <cellStyle name="20% - Accent1 13 4" xfId="19510"/>
    <cellStyle name="20% - Accent1 13 4 2" xfId="19511"/>
    <cellStyle name="20% - Accent1 13 5" xfId="19512"/>
    <cellStyle name="20% - Accent1 13 6" xfId="19513"/>
    <cellStyle name="20% - Accent1 13 7" xfId="19514"/>
    <cellStyle name="20% - Accent1 13 8" xfId="19515"/>
    <cellStyle name="20% - Accent1 13 9" xfId="19496"/>
    <cellStyle name="20% - Accent1 14" xfId="2374"/>
    <cellStyle name="20% - Accent1 14 2" xfId="19517"/>
    <cellStyle name="20% - Accent1 14 2 2" xfId="19518"/>
    <cellStyle name="20% - Accent1 14 2 2 2" xfId="19519"/>
    <cellStyle name="20% - Accent1 14 2 2 3" xfId="19520"/>
    <cellStyle name="20% - Accent1 14 2 3" xfId="19521"/>
    <cellStyle name="20% - Accent1 14 2 3 2" xfId="19522"/>
    <cellStyle name="20% - Accent1 14 2 4" xfId="19523"/>
    <cellStyle name="20% - Accent1 14 2 5" xfId="19524"/>
    <cellStyle name="20% - Accent1 14 2 6" xfId="19525"/>
    <cellStyle name="20% - Accent1 14 2 7" xfId="19526"/>
    <cellStyle name="20% - Accent1 14 3" xfId="19527"/>
    <cellStyle name="20% - Accent1 14 3 2" xfId="19528"/>
    <cellStyle name="20% - Accent1 14 3 3" xfId="19529"/>
    <cellStyle name="20% - Accent1 14 4" xfId="19530"/>
    <cellStyle name="20% - Accent1 14 4 2" xfId="19531"/>
    <cellStyle name="20% - Accent1 14 5" xfId="19532"/>
    <cellStyle name="20% - Accent1 14 6" xfId="19533"/>
    <cellStyle name="20% - Accent1 14 7" xfId="19534"/>
    <cellStyle name="20% - Accent1 14 8" xfId="19535"/>
    <cellStyle name="20% - Accent1 14 9" xfId="19516"/>
    <cellStyle name="20% - Accent1 15" xfId="2375"/>
    <cellStyle name="20% - Accent1 15 2" xfId="19537"/>
    <cellStyle name="20% - Accent1 15 2 2" xfId="19538"/>
    <cellStyle name="20% - Accent1 15 2 2 2" xfId="19539"/>
    <cellStyle name="20% - Accent1 15 2 2 3" xfId="19540"/>
    <cellStyle name="20% - Accent1 15 2 3" xfId="19541"/>
    <cellStyle name="20% - Accent1 15 2 3 2" xfId="19542"/>
    <cellStyle name="20% - Accent1 15 2 4" xfId="19543"/>
    <cellStyle name="20% - Accent1 15 2 5" xfId="19544"/>
    <cellStyle name="20% - Accent1 15 2 6" xfId="19545"/>
    <cellStyle name="20% - Accent1 15 2 7" xfId="19546"/>
    <cellStyle name="20% - Accent1 15 3" xfId="19547"/>
    <cellStyle name="20% - Accent1 15 3 2" xfId="19548"/>
    <cellStyle name="20% - Accent1 15 3 3" xfId="19549"/>
    <cellStyle name="20% - Accent1 15 4" xfId="19550"/>
    <cellStyle name="20% - Accent1 15 4 2" xfId="19551"/>
    <cellStyle name="20% - Accent1 15 5" xfId="19552"/>
    <cellStyle name="20% - Accent1 15 6" xfId="19553"/>
    <cellStyle name="20% - Accent1 15 7" xfId="19554"/>
    <cellStyle name="20% - Accent1 15 8" xfId="19555"/>
    <cellStyle name="20% - Accent1 15 9" xfId="19536"/>
    <cellStyle name="20% - Accent1 16" xfId="2376"/>
    <cellStyle name="20% - Accent1 16 2" xfId="19557"/>
    <cellStyle name="20% - Accent1 16 2 2" xfId="19558"/>
    <cellStyle name="20% - Accent1 16 2 2 2" xfId="19559"/>
    <cellStyle name="20% - Accent1 16 2 2 3" xfId="19560"/>
    <cellStyle name="20% - Accent1 16 2 3" xfId="19561"/>
    <cellStyle name="20% - Accent1 16 2 3 2" xfId="19562"/>
    <cellStyle name="20% - Accent1 16 2 4" xfId="19563"/>
    <cellStyle name="20% - Accent1 16 2 5" xfId="19564"/>
    <cellStyle name="20% - Accent1 16 2 6" xfId="19565"/>
    <cellStyle name="20% - Accent1 16 2 7" xfId="19566"/>
    <cellStyle name="20% - Accent1 16 3" xfId="19567"/>
    <cellStyle name="20% - Accent1 16 3 2" xfId="19568"/>
    <cellStyle name="20% - Accent1 16 3 3" xfId="19569"/>
    <cellStyle name="20% - Accent1 16 4" xfId="19570"/>
    <cellStyle name="20% - Accent1 16 4 2" xfId="19571"/>
    <cellStyle name="20% - Accent1 16 5" xfId="19572"/>
    <cellStyle name="20% - Accent1 16 6" xfId="19573"/>
    <cellStyle name="20% - Accent1 16 7" xfId="19574"/>
    <cellStyle name="20% - Accent1 16 8" xfId="19575"/>
    <cellStyle name="20% - Accent1 16 9" xfId="19556"/>
    <cellStyle name="20% - Accent1 17" xfId="2377"/>
    <cellStyle name="20% - Accent1 17 2" xfId="19577"/>
    <cellStyle name="20% - Accent1 17 2 2" xfId="19578"/>
    <cellStyle name="20% - Accent1 17 2 2 2" xfId="19579"/>
    <cellStyle name="20% - Accent1 17 2 2 3" xfId="19580"/>
    <cellStyle name="20% - Accent1 17 2 3" xfId="19581"/>
    <cellStyle name="20% - Accent1 17 2 3 2" xfId="19582"/>
    <cellStyle name="20% - Accent1 17 2 4" xfId="19583"/>
    <cellStyle name="20% - Accent1 17 2 5" xfId="19584"/>
    <cellStyle name="20% - Accent1 17 2 6" xfId="19585"/>
    <cellStyle name="20% - Accent1 17 2 7" xfId="19586"/>
    <cellStyle name="20% - Accent1 17 3" xfId="19587"/>
    <cellStyle name="20% - Accent1 17 3 2" xfId="19588"/>
    <cellStyle name="20% - Accent1 17 3 3" xfId="19589"/>
    <cellStyle name="20% - Accent1 17 4" xfId="19590"/>
    <cellStyle name="20% - Accent1 17 4 2" xfId="19591"/>
    <cellStyle name="20% - Accent1 17 5" xfId="19592"/>
    <cellStyle name="20% - Accent1 17 6" xfId="19593"/>
    <cellStyle name="20% - Accent1 17 7" xfId="19594"/>
    <cellStyle name="20% - Accent1 17 8" xfId="19595"/>
    <cellStyle name="20% - Accent1 17 9" xfId="19576"/>
    <cellStyle name="20% - Accent1 18" xfId="2378"/>
    <cellStyle name="20% - Accent1 18 2" xfId="19597"/>
    <cellStyle name="20% - Accent1 18 2 2" xfId="19598"/>
    <cellStyle name="20% - Accent1 18 2 2 2" xfId="19599"/>
    <cellStyle name="20% - Accent1 18 2 2 3" xfId="19600"/>
    <cellStyle name="20% - Accent1 18 2 3" xfId="19601"/>
    <cellStyle name="20% - Accent1 18 2 3 2" xfId="19602"/>
    <cellStyle name="20% - Accent1 18 2 4" xfId="19603"/>
    <cellStyle name="20% - Accent1 18 2 5" xfId="19604"/>
    <cellStyle name="20% - Accent1 18 2 6" xfId="19605"/>
    <cellStyle name="20% - Accent1 18 2 7" xfId="19606"/>
    <cellStyle name="20% - Accent1 18 3" xfId="19607"/>
    <cellStyle name="20% - Accent1 18 3 2" xfId="19608"/>
    <cellStyle name="20% - Accent1 18 3 3" xfId="19609"/>
    <cellStyle name="20% - Accent1 18 4" xfId="19610"/>
    <cellStyle name="20% - Accent1 18 4 2" xfId="19611"/>
    <cellStyle name="20% - Accent1 18 5" xfId="19612"/>
    <cellStyle name="20% - Accent1 18 6" xfId="19613"/>
    <cellStyle name="20% - Accent1 18 7" xfId="19614"/>
    <cellStyle name="20% - Accent1 18 8" xfId="19615"/>
    <cellStyle name="20% - Accent1 18 9" xfId="19596"/>
    <cellStyle name="20% - Accent1 19" xfId="2379"/>
    <cellStyle name="20% - Accent1 19 2" xfId="19617"/>
    <cellStyle name="20% - Accent1 19 2 2" xfId="19618"/>
    <cellStyle name="20% - Accent1 19 2 2 2" xfId="19619"/>
    <cellStyle name="20% - Accent1 19 2 2 3" xfId="19620"/>
    <cellStyle name="20% - Accent1 19 2 3" xfId="19621"/>
    <cellStyle name="20% - Accent1 19 2 3 2" xfId="19622"/>
    <cellStyle name="20% - Accent1 19 2 4" xfId="19623"/>
    <cellStyle name="20% - Accent1 19 2 5" xfId="19624"/>
    <cellStyle name="20% - Accent1 19 2 6" xfId="19625"/>
    <cellStyle name="20% - Accent1 19 2 7" xfId="19626"/>
    <cellStyle name="20% - Accent1 19 3" xfId="19627"/>
    <cellStyle name="20% - Accent1 19 3 2" xfId="19628"/>
    <cellStyle name="20% - Accent1 19 3 3" xfId="19629"/>
    <cellStyle name="20% - Accent1 19 4" xfId="19630"/>
    <cellStyle name="20% - Accent1 19 4 2" xfId="19631"/>
    <cellStyle name="20% - Accent1 19 5" xfId="19632"/>
    <cellStyle name="20% - Accent1 19 6" xfId="19633"/>
    <cellStyle name="20% - Accent1 19 7" xfId="19634"/>
    <cellStyle name="20% - Accent1 19 8" xfId="19635"/>
    <cellStyle name="20% - Accent1 19 9" xfId="19616"/>
    <cellStyle name="20% - Accent1 2" xfId="49"/>
    <cellStyle name="20% - Accent1 2 2" xfId="2380"/>
    <cellStyle name="20% - Accent1 2 2 2" xfId="2381"/>
    <cellStyle name="20% - Accent1 2 2 2 2" xfId="17491"/>
    <cellStyle name="20% - Accent1 2 2 2 2 2" xfId="19639"/>
    <cellStyle name="20% - Accent1 2 2 2 2 3" xfId="19640"/>
    <cellStyle name="20% - Accent1 2 2 2 2 4" xfId="19638"/>
    <cellStyle name="20% - Accent1 2 2 2 3" xfId="19641"/>
    <cellStyle name="20% - Accent1 2 2 2 3 2" xfId="19642"/>
    <cellStyle name="20% - Accent1 2 2 2 4" xfId="19643"/>
    <cellStyle name="20% - Accent1 2 2 2 5" xfId="19644"/>
    <cellStyle name="20% - Accent1 2 2 2 6" xfId="19637"/>
    <cellStyle name="20% - Accent1 2 2 3" xfId="2382"/>
    <cellStyle name="20% - Accent1 2 2 3 2" xfId="17991"/>
    <cellStyle name="20% - Accent1 2 2 3 2 2" xfId="18793"/>
    <cellStyle name="20% - Accent1 2 2 3 2 3" xfId="19647"/>
    <cellStyle name="20% - Accent1 2 2 3 2 4" xfId="19646"/>
    <cellStyle name="20% - Accent1 2 2 3 3" xfId="18455"/>
    <cellStyle name="20% - Accent1 2 2 3 4" xfId="19648"/>
    <cellStyle name="20% - Accent1 2 2 3 5" xfId="19649"/>
    <cellStyle name="20% - Accent1 2 2 3 6" xfId="19645"/>
    <cellStyle name="20% - Accent1 2 2 4" xfId="2383"/>
    <cellStyle name="20% - Accent1 2 2 4 2" xfId="18639"/>
    <cellStyle name="20% - Accent1 2 2 4 3" xfId="19651"/>
    <cellStyle name="20% - Accent1 2 2 4 4" xfId="19650"/>
    <cellStyle name="20% - Accent1 2 2 5" xfId="18301"/>
    <cellStyle name="20% - Accent1 2 2 5 2" xfId="19653"/>
    <cellStyle name="20% - Accent1 2 2 5 3" xfId="19652"/>
    <cellStyle name="20% - Accent1 2 2 6" xfId="19654"/>
    <cellStyle name="20% - Accent1 2 2 6 2" xfId="19655"/>
    <cellStyle name="20% - Accent1 2 2 7" xfId="19656"/>
    <cellStyle name="20% - Accent1 2 2 7 2" xfId="19657"/>
    <cellStyle name="20% - Accent1 2 2 8" xfId="19658"/>
    <cellStyle name="20% - Accent1 2 2 9" xfId="19636"/>
    <cellStyle name="20% - Accent1 2 3" xfId="2384"/>
    <cellStyle name="20% - Accent1 2 3 2" xfId="17408"/>
    <cellStyle name="20% - Accent1 2 3 2 2" xfId="19659"/>
    <cellStyle name="20% - Accent1 2 4" xfId="2385"/>
    <cellStyle name="20% - Accent1 2 4 2" xfId="17076"/>
    <cellStyle name="20% - Accent1 2 4 2 2" xfId="19662"/>
    <cellStyle name="20% - Accent1 2 4 2 3" xfId="19661"/>
    <cellStyle name="20% - Accent1 2 4 3" xfId="19663"/>
    <cellStyle name="20% - Accent1 2 4 4" xfId="19664"/>
    <cellStyle name="20% - Accent1 2 4 5" xfId="19665"/>
    <cellStyle name="20% - Accent1 2 4 6" xfId="19660"/>
    <cellStyle name="20% - Accent1 2 5" xfId="2386"/>
    <cellStyle name="20% - Accent1 2 5 2" xfId="19666"/>
    <cellStyle name="20% - Accent1 2 6" xfId="2387"/>
    <cellStyle name="20% - Accent1 2 7" xfId="2388"/>
    <cellStyle name="20% - Accent1 2 8" xfId="15608"/>
    <cellStyle name="20% - Accent1 20" xfId="2389"/>
    <cellStyle name="20% - Accent1 20 2" xfId="19668"/>
    <cellStyle name="20% - Accent1 20 2 2" xfId="19669"/>
    <cellStyle name="20% - Accent1 20 2 2 2" xfId="19670"/>
    <cellStyle name="20% - Accent1 20 2 2 3" xfId="19671"/>
    <cellStyle name="20% - Accent1 20 2 3" xfId="19672"/>
    <cellStyle name="20% - Accent1 20 2 3 2" xfId="19673"/>
    <cellStyle name="20% - Accent1 20 2 4" xfId="19674"/>
    <cellStyle name="20% - Accent1 20 2 5" xfId="19675"/>
    <cellStyle name="20% - Accent1 20 2 6" xfId="19676"/>
    <cellStyle name="20% - Accent1 20 2 7" xfId="19677"/>
    <cellStyle name="20% - Accent1 20 3" xfId="19678"/>
    <cellStyle name="20% - Accent1 20 3 2" xfId="19679"/>
    <cellStyle name="20% - Accent1 20 3 3" xfId="19680"/>
    <cellStyle name="20% - Accent1 20 4" xfId="19681"/>
    <cellStyle name="20% - Accent1 20 4 2" xfId="19682"/>
    <cellStyle name="20% - Accent1 20 5" xfId="19683"/>
    <cellStyle name="20% - Accent1 20 6" xfId="19684"/>
    <cellStyle name="20% - Accent1 20 7" xfId="19685"/>
    <cellStyle name="20% - Accent1 20 8" xfId="19686"/>
    <cellStyle name="20% - Accent1 20 9" xfId="19667"/>
    <cellStyle name="20% - Accent1 21" xfId="2390"/>
    <cellStyle name="20% - Accent1 21 2" xfId="19688"/>
    <cellStyle name="20% - Accent1 21 2 2" xfId="19689"/>
    <cellStyle name="20% - Accent1 21 2 2 2" xfId="19690"/>
    <cellStyle name="20% - Accent1 21 2 2 3" xfId="19691"/>
    <cellStyle name="20% - Accent1 21 2 3" xfId="19692"/>
    <cellStyle name="20% - Accent1 21 2 3 2" xfId="19693"/>
    <cellStyle name="20% - Accent1 21 2 4" xfId="19694"/>
    <cellStyle name="20% - Accent1 21 2 5" xfId="19695"/>
    <cellStyle name="20% - Accent1 21 2 6" xfId="19696"/>
    <cellStyle name="20% - Accent1 21 2 7" xfId="19697"/>
    <cellStyle name="20% - Accent1 21 3" xfId="19698"/>
    <cellStyle name="20% - Accent1 21 3 2" xfId="19699"/>
    <cellStyle name="20% - Accent1 21 3 3" xfId="19700"/>
    <cellStyle name="20% - Accent1 21 4" xfId="19701"/>
    <cellStyle name="20% - Accent1 21 4 2" xfId="19702"/>
    <cellStyle name="20% - Accent1 21 5" xfId="19703"/>
    <cellStyle name="20% - Accent1 21 6" xfId="19704"/>
    <cellStyle name="20% - Accent1 21 7" xfId="19705"/>
    <cellStyle name="20% - Accent1 21 8" xfId="19706"/>
    <cellStyle name="20% - Accent1 21 9" xfId="19687"/>
    <cellStyle name="20% - Accent1 22" xfId="2391"/>
    <cellStyle name="20% - Accent1 22 2" xfId="19708"/>
    <cellStyle name="20% - Accent1 22 2 2" xfId="19709"/>
    <cellStyle name="20% - Accent1 22 2 2 2" xfId="19710"/>
    <cellStyle name="20% - Accent1 22 2 2 3" xfId="19711"/>
    <cellStyle name="20% - Accent1 22 2 3" xfId="19712"/>
    <cellStyle name="20% - Accent1 22 2 3 2" xfId="19713"/>
    <cellStyle name="20% - Accent1 22 2 4" xfId="19714"/>
    <cellStyle name="20% - Accent1 22 2 5" xfId="19715"/>
    <cellStyle name="20% - Accent1 22 2 6" xfId="19716"/>
    <cellStyle name="20% - Accent1 22 2 7" xfId="19717"/>
    <cellStyle name="20% - Accent1 22 3" xfId="19718"/>
    <cellStyle name="20% - Accent1 22 3 2" xfId="19719"/>
    <cellStyle name="20% - Accent1 22 3 3" xfId="19720"/>
    <cellStyle name="20% - Accent1 22 4" xfId="19721"/>
    <cellStyle name="20% - Accent1 22 4 2" xfId="19722"/>
    <cellStyle name="20% - Accent1 22 5" xfId="19723"/>
    <cellStyle name="20% - Accent1 22 6" xfId="19724"/>
    <cellStyle name="20% - Accent1 22 7" xfId="19725"/>
    <cellStyle name="20% - Accent1 22 8" xfId="19726"/>
    <cellStyle name="20% - Accent1 22 9" xfId="19707"/>
    <cellStyle name="20% - Accent1 23" xfId="2392"/>
    <cellStyle name="20% - Accent1 23 2" xfId="19728"/>
    <cellStyle name="20% - Accent1 23 2 2" xfId="19729"/>
    <cellStyle name="20% - Accent1 23 2 3" xfId="19730"/>
    <cellStyle name="20% - Accent1 23 3" xfId="19731"/>
    <cellStyle name="20% - Accent1 23 3 2" xfId="19732"/>
    <cellStyle name="20% - Accent1 23 4" xfId="19733"/>
    <cellStyle name="20% - Accent1 23 5" xfId="19734"/>
    <cellStyle name="20% - Accent1 23 6" xfId="19735"/>
    <cellStyle name="20% - Accent1 23 7" xfId="19736"/>
    <cellStyle name="20% - Accent1 23 8" xfId="19727"/>
    <cellStyle name="20% - Accent1 24" xfId="2393"/>
    <cellStyle name="20% - Accent1 24 2" xfId="19738"/>
    <cellStyle name="20% - Accent1 24 3" xfId="19739"/>
    <cellStyle name="20% - Accent1 24 4" xfId="19740"/>
    <cellStyle name="20% - Accent1 24 5" xfId="19737"/>
    <cellStyle name="20% - Accent1 25" xfId="2394"/>
    <cellStyle name="20% - Accent1 25 2" xfId="19741"/>
    <cellStyle name="20% - Accent1 26" xfId="2395"/>
    <cellStyle name="20% - Accent1 26 2" xfId="19742"/>
    <cellStyle name="20% - Accent1 27" xfId="2396"/>
    <cellStyle name="20% - Accent1 27 2" xfId="19743"/>
    <cellStyle name="20% - Accent1 28" xfId="2397"/>
    <cellStyle name="20% - Accent1 28 2" xfId="19744"/>
    <cellStyle name="20% - Accent1 29" xfId="2398"/>
    <cellStyle name="20% - Accent1 29 2" xfId="19745"/>
    <cellStyle name="20% - Accent1 3" xfId="2399"/>
    <cellStyle name="20% - Accent1 3 10" xfId="19747"/>
    <cellStyle name="20% - Accent1 3 11" xfId="19746"/>
    <cellStyle name="20% - Accent1 3 2" xfId="17128"/>
    <cellStyle name="20% - Accent1 3 2 2" xfId="17649"/>
    <cellStyle name="20% - Accent1 3 2 2 2" xfId="17992"/>
    <cellStyle name="20% - Accent1 3 2 2 2 2" xfId="18794"/>
    <cellStyle name="20% - Accent1 3 2 2 2 3" xfId="19751"/>
    <cellStyle name="20% - Accent1 3 2 2 2 4" xfId="19750"/>
    <cellStyle name="20% - Accent1 3 2 2 3" xfId="18456"/>
    <cellStyle name="20% - Accent1 3 2 2 3 2" xfId="19753"/>
    <cellStyle name="20% - Accent1 3 2 2 3 3" xfId="19752"/>
    <cellStyle name="20% - Accent1 3 2 2 4" xfId="19754"/>
    <cellStyle name="20% - Accent1 3 2 2 5" xfId="19755"/>
    <cellStyle name="20% - Accent1 3 2 2 6" xfId="19749"/>
    <cellStyle name="20% - Accent1 3 2 3" xfId="17847"/>
    <cellStyle name="20% - Accent1 3 2 3 2" xfId="18640"/>
    <cellStyle name="20% - Accent1 3 2 3 2 2" xfId="19758"/>
    <cellStyle name="20% - Accent1 3 2 3 2 3" xfId="19759"/>
    <cellStyle name="20% - Accent1 3 2 3 2 4" xfId="19757"/>
    <cellStyle name="20% - Accent1 3 2 3 3" xfId="19760"/>
    <cellStyle name="20% - Accent1 3 2 3 4" xfId="19761"/>
    <cellStyle name="20% - Accent1 3 2 3 5" xfId="19762"/>
    <cellStyle name="20% - Accent1 3 2 3 6" xfId="19756"/>
    <cellStyle name="20% - Accent1 3 2 4" xfId="18302"/>
    <cellStyle name="20% - Accent1 3 2 4 2" xfId="19764"/>
    <cellStyle name="20% - Accent1 3 2 4 3" xfId="19765"/>
    <cellStyle name="20% - Accent1 3 2 4 4" xfId="19763"/>
    <cellStyle name="20% - Accent1 3 2 5" xfId="19766"/>
    <cellStyle name="20% - Accent1 3 2 5 2" xfId="19767"/>
    <cellStyle name="20% - Accent1 3 2 6" xfId="19768"/>
    <cellStyle name="20% - Accent1 3 2 6 2" xfId="19769"/>
    <cellStyle name="20% - Accent1 3 2 7" xfId="19770"/>
    <cellStyle name="20% - Accent1 3 2 7 2" xfId="19771"/>
    <cellStyle name="20% - Accent1 3 2 8" xfId="19772"/>
    <cellStyle name="20% - Accent1 3 2 9" xfId="19748"/>
    <cellStyle name="20% - Accent1 3 3" xfId="16050"/>
    <cellStyle name="20% - Accent1 3 3 2" xfId="19774"/>
    <cellStyle name="20% - Accent1 3 3 2 2" xfId="19775"/>
    <cellStyle name="20% - Accent1 3 3 2 2 2" xfId="19776"/>
    <cellStyle name="20% - Accent1 3 3 2 3" xfId="19777"/>
    <cellStyle name="20% - Accent1 3 3 2 4" xfId="19778"/>
    <cellStyle name="20% - Accent1 3 3 2 5" xfId="19779"/>
    <cellStyle name="20% - Accent1 3 3 3" xfId="19780"/>
    <cellStyle name="20% - Accent1 3 3 3 2" xfId="19781"/>
    <cellStyle name="20% - Accent1 3 3 3 2 2" xfId="19782"/>
    <cellStyle name="20% - Accent1 3 3 3 3" xfId="19783"/>
    <cellStyle name="20% - Accent1 3 3 3 4" xfId="19784"/>
    <cellStyle name="20% - Accent1 3 3 3 5" xfId="19785"/>
    <cellStyle name="20% - Accent1 3 3 4" xfId="19786"/>
    <cellStyle name="20% - Accent1 3 3 4 2" xfId="19787"/>
    <cellStyle name="20% - Accent1 3 3 5" xfId="19788"/>
    <cellStyle name="20% - Accent1 3 3 6" xfId="19789"/>
    <cellStyle name="20% - Accent1 3 3 7" xfId="19790"/>
    <cellStyle name="20% - Accent1 3 3 8" xfId="19791"/>
    <cellStyle name="20% - Accent1 3 3 9" xfId="19773"/>
    <cellStyle name="20% - Accent1 3 4" xfId="19792"/>
    <cellStyle name="20% - Accent1 3 4 2" xfId="19793"/>
    <cellStyle name="20% - Accent1 3 4 3" xfId="19794"/>
    <cellStyle name="20% - Accent1 3 5" xfId="19795"/>
    <cellStyle name="20% - Accent1 3 5 2" xfId="19796"/>
    <cellStyle name="20% - Accent1 3 5 2 2" xfId="19797"/>
    <cellStyle name="20% - Accent1 3 5 2 2 2" xfId="19798"/>
    <cellStyle name="20% - Accent1 3 5 2 3" xfId="19799"/>
    <cellStyle name="20% - Accent1 3 5 2 4" xfId="19800"/>
    <cellStyle name="20% - Accent1 3 5 3" xfId="19801"/>
    <cellStyle name="20% - Accent1 3 5 3 2" xfId="19802"/>
    <cellStyle name="20% - Accent1 3 5 3 2 2" xfId="19803"/>
    <cellStyle name="20% - Accent1 3 5 3 3" xfId="19804"/>
    <cellStyle name="20% - Accent1 3 5 3 4" xfId="19805"/>
    <cellStyle name="20% - Accent1 3 5 4" xfId="19806"/>
    <cellStyle name="20% - Accent1 3 5 4 2" xfId="19807"/>
    <cellStyle name="20% - Accent1 3 5 5" xfId="19808"/>
    <cellStyle name="20% - Accent1 3 5 6" xfId="19809"/>
    <cellStyle name="20% - Accent1 3 5 7" xfId="19810"/>
    <cellStyle name="20% - Accent1 3 5 8" xfId="19811"/>
    <cellStyle name="20% - Accent1 3 6" xfId="19812"/>
    <cellStyle name="20% - Accent1 3 6 2" xfId="19813"/>
    <cellStyle name="20% - Accent1 3 6 2 2" xfId="19814"/>
    <cellStyle name="20% - Accent1 3 6 3" xfId="19815"/>
    <cellStyle name="20% - Accent1 3 6 3 2" xfId="19816"/>
    <cellStyle name="20% - Accent1 3 6 3 2 2" xfId="19817"/>
    <cellStyle name="20% - Accent1 3 6 3 2 2 2" xfId="19818"/>
    <cellStyle name="20% - Accent1 3 6 3 2 3" xfId="19819"/>
    <cellStyle name="20% - Accent1 3 6 3 3" xfId="19820"/>
    <cellStyle name="20% - Accent1 3 6 3 3 2" xfId="19821"/>
    <cellStyle name="20% - Accent1 3 6 3 3 2 2" xfId="19822"/>
    <cellStyle name="20% - Accent1 3 6 3 3 3" xfId="19823"/>
    <cellStyle name="20% - Accent1 3 6 3 4" xfId="19824"/>
    <cellStyle name="20% - Accent1 3 6 3 5" xfId="19825"/>
    <cellStyle name="20% - Accent1 3 6 3 6" xfId="19826"/>
    <cellStyle name="20% - Accent1 3 6 4" xfId="19827"/>
    <cellStyle name="20% - Accent1 3 6 5" xfId="19828"/>
    <cellStyle name="20% - Accent1 3 6 6" xfId="19829"/>
    <cellStyle name="20% - Accent1 3 7" xfId="19830"/>
    <cellStyle name="20% - Accent1 3 7 2" xfId="19831"/>
    <cellStyle name="20% - Accent1 3 8" xfId="19832"/>
    <cellStyle name="20% - Accent1 3 8 2" xfId="19833"/>
    <cellStyle name="20% - Accent1 3 9" xfId="19834"/>
    <cellStyle name="20% - Accent1 30" xfId="2400"/>
    <cellStyle name="20% - Accent1 31" xfId="2401"/>
    <cellStyle name="20% - Accent1 32" xfId="2402"/>
    <cellStyle name="20% - Accent1 33" xfId="2403"/>
    <cellStyle name="20% - Accent1 34" xfId="2404"/>
    <cellStyle name="20% - Accent1 35" xfId="2405"/>
    <cellStyle name="20% - Accent1 36" xfId="2406"/>
    <cellStyle name="20% - Accent1 37" xfId="2407"/>
    <cellStyle name="20% - Accent1 38" xfId="2408"/>
    <cellStyle name="20% - Accent1 39" xfId="2409"/>
    <cellStyle name="20% - Accent1 4" xfId="2410"/>
    <cellStyle name="20% - Accent1 4 10" xfId="19835"/>
    <cellStyle name="20% - Accent1 4 2" xfId="17129"/>
    <cellStyle name="20% - Accent1 4 2 2" xfId="17650"/>
    <cellStyle name="20% - Accent1 4 2 2 2" xfId="17993"/>
    <cellStyle name="20% - Accent1 4 2 2 2 2" xfId="18795"/>
    <cellStyle name="20% - Accent1 4 2 2 2 2 2" xfId="19839"/>
    <cellStyle name="20% - Accent1 4 2 2 2 3" xfId="19838"/>
    <cellStyle name="20% - Accent1 4 2 2 3" xfId="18457"/>
    <cellStyle name="20% - Accent1 4 2 2 3 2" xfId="19840"/>
    <cellStyle name="20% - Accent1 4 2 2 4" xfId="19841"/>
    <cellStyle name="20% - Accent1 4 2 2 5" xfId="19837"/>
    <cellStyle name="20% - Accent1 4 2 3" xfId="17848"/>
    <cellStyle name="20% - Accent1 4 2 3 2" xfId="18641"/>
    <cellStyle name="20% - Accent1 4 2 3 2 2" xfId="19843"/>
    <cellStyle name="20% - Accent1 4 2 3 3" xfId="19844"/>
    <cellStyle name="20% - Accent1 4 2 3 4" xfId="19842"/>
    <cellStyle name="20% - Accent1 4 2 4" xfId="18303"/>
    <cellStyle name="20% - Accent1 4 2 4 2" xfId="19846"/>
    <cellStyle name="20% - Accent1 4 2 4 3" xfId="19845"/>
    <cellStyle name="20% - Accent1 4 2 5" xfId="19847"/>
    <cellStyle name="20% - Accent1 4 2 6" xfId="19848"/>
    <cellStyle name="20% - Accent1 4 2 7" xfId="19849"/>
    <cellStyle name="20% - Accent1 4 2 8" xfId="19850"/>
    <cellStyle name="20% - Accent1 4 2 9" xfId="19836"/>
    <cellStyle name="20% - Accent1 4 3" xfId="19851"/>
    <cellStyle name="20% - Accent1 4 3 2" xfId="19852"/>
    <cellStyle name="20% - Accent1 4 3 2 2" xfId="19853"/>
    <cellStyle name="20% - Accent1 4 3 2 3" xfId="19854"/>
    <cellStyle name="20% - Accent1 4 3 3" xfId="19855"/>
    <cellStyle name="20% - Accent1 4 3 3 2" xfId="19856"/>
    <cellStyle name="20% - Accent1 4 3 4" xfId="19857"/>
    <cellStyle name="20% - Accent1 4 3 5" xfId="19858"/>
    <cellStyle name="20% - Accent1 4 4" xfId="19859"/>
    <cellStyle name="20% - Accent1 4 4 2" xfId="19860"/>
    <cellStyle name="20% - Accent1 4 4 2 2" xfId="19861"/>
    <cellStyle name="20% - Accent1 4 4 3" xfId="19862"/>
    <cellStyle name="20% - Accent1 4 5" xfId="19863"/>
    <cellStyle name="20% - Accent1 4 5 2" xfId="19864"/>
    <cellStyle name="20% - Accent1 4 6" xfId="19865"/>
    <cellStyle name="20% - Accent1 4 6 2" xfId="19866"/>
    <cellStyle name="20% - Accent1 4 7" xfId="19867"/>
    <cellStyle name="20% - Accent1 4 7 2" xfId="19868"/>
    <cellStyle name="20% - Accent1 4 8" xfId="19869"/>
    <cellStyle name="20% - Accent1 4 9" xfId="19870"/>
    <cellStyle name="20% - Accent1 40" xfId="2411"/>
    <cellStyle name="20% - Accent1 41" xfId="2412"/>
    <cellStyle name="20% - Accent1 42" xfId="2413"/>
    <cellStyle name="20% - Accent1 43" xfId="2414"/>
    <cellStyle name="20% - Accent1 44" xfId="2415"/>
    <cellStyle name="20% - Accent1 45" xfId="2416"/>
    <cellStyle name="20% - Accent1 46" xfId="2417"/>
    <cellStyle name="20% - Accent1 47" xfId="2418"/>
    <cellStyle name="20% - Accent1 48" xfId="2419"/>
    <cellStyle name="20% - Accent1 49" xfId="2420"/>
    <cellStyle name="20% - Accent1 5" xfId="2421"/>
    <cellStyle name="20% - Accent1 5 10" xfId="19871"/>
    <cellStyle name="20% - Accent1 5 2" xfId="17130"/>
    <cellStyle name="20% - Accent1 5 2 2" xfId="17651"/>
    <cellStyle name="20% - Accent1 5 2 2 2" xfId="17994"/>
    <cellStyle name="20% - Accent1 5 2 2 2 2" xfId="18796"/>
    <cellStyle name="20% - Accent1 5 2 2 2 2 2" xfId="19875"/>
    <cellStyle name="20% - Accent1 5 2 2 2 3" xfId="19874"/>
    <cellStyle name="20% - Accent1 5 2 2 3" xfId="18458"/>
    <cellStyle name="20% - Accent1 5 2 2 3 2" xfId="19876"/>
    <cellStyle name="20% - Accent1 5 2 2 4" xfId="19877"/>
    <cellStyle name="20% - Accent1 5 2 2 5" xfId="19873"/>
    <cellStyle name="20% - Accent1 5 2 3" xfId="17849"/>
    <cellStyle name="20% - Accent1 5 2 3 2" xfId="18642"/>
    <cellStyle name="20% - Accent1 5 2 3 2 2" xfId="19879"/>
    <cellStyle name="20% - Accent1 5 2 3 3" xfId="19880"/>
    <cellStyle name="20% - Accent1 5 2 3 4" xfId="19878"/>
    <cellStyle name="20% - Accent1 5 2 4" xfId="18304"/>
    <cellStyle name="20% - Accent1 5 2 4 2" xfId="19882"/>
    <cellStyle name="20% - Accent1 5 2 4 3" xfId="19881"/>
    <cellStyle name="20% - Accent1 5 2 5" xfId="19883"/>
    <cellStyle name="20% - Accent1 5 2 6" xfId="19884"/>
    <cellStyle name="20% - Accent1 5 2 7" xfId="19885"/>
    <cellStyle name="20% - Accent1 5 2 8" xfId="19886"/>
    <cellStyle name="20% - Accent1 5 2 9" xfId="19872"/>
    <cellStyle name="20% - Accent1 5 3" xfId="16087"/>
    <cellStyle name="20% - Accent1 5 3 2" xfId="19888"/>
    <cellStyle name="20% - Accent1 5 3 2 2" xfId="19889"/>
    <cellStyle name="20% - Accent1 5 3 2 3" xfId="19890"/>
    <cellStyle name="20% - Accent1 5 3 3" xfId="19891"/>
    <cellStyle name="20% - Accent1 5 3 3 2" xfId="19892"/>
    <cellStyle name="20% - Accent1 5 3 4" xfId="19893"/>
    <cellStyle name="20% - Accent1 5 3 5" xfId="19894"/>
    <cellStyle name="20% - Accent1 5 3 6" xfId="19887"/>
    <cellStyle name="20% - Accent1 5 4" xfId="19895"/>
    <cellStyle name="20% - Accent1 5 4 2" xfId="19896"/>
    <cellStyle name="20% - Accent1 5 4 2 2" xfId="19897"/>
    <cellStyle name="20% - Accent1 5 4 3" xfId="19898"/>
    <cellStyle name="20% - Accent1 5 5" xfId="19899"/>
    <cellStyle name="20% - Accent1 5 5 2" xfId="19900"/>
    <cellStyle name="20% - Accent1 5 6" xfId="19901"/>
    <cellStyle name="20% - Accent1 5 6 2" xfId="19902"/>
    <cellStyle name="20% - Accent1 5 7" xfId="19903"/>
    <cellStyle name="20% - Accent1 5 7 2" xfId="19904"/>
    <cellStyle name="20% - Accent1 5 8" xfId="19905"/>
    <cellStyle name="20% - Accent1 5 9" xfId="19906"/>
    <cellStyle name="20% - Accent1 50" xfId="2422"/>
    <cellStyle name="20% - Accent1 51" xfId="2423"/>
    <cellStyle name="20% - Accent1 52" xfId="2424"/>
    <cellStyle name="20% - Accent1 53" xfId="2425"/>
    <cellStyle name="20% - Accent1 54" xfId="2426"/>
    <cellStyle name="20% - Accent1 55" xfId="2427"/>
    <cellStyle name="20% - Accent1 56" xfId="2428"/>
    <cellStyle name="20% - Accent1 57" xfId="2429"/>
    <cellStyle name="20% - Accent1 58" xfId="2430"/>
    <cellStyle name="20% - Accent1 59" xfId="2431"/>
    <cellStyle name="20% - Accent1 6" xfId="2432"/>
    <cellStyle name="20% - Accent1 6 10" xfId="19907"/>
    <cellStyle name="20% - Accent1 6 2" xfId="17562"/>
    <cellStyle name="20% - Accent1 6 2 2" xfId="19909"/>
    <cellStyle name="20% - Accent1 6 2 2 2" xfId="19910"/>
    <cellStyle name="20% - Accent1 6 2 2 3" xfId="19911"/>
    <cellStyle name="20% - Accent1 6 2 2 4" xfId="19912"/>
    <cellStyle name="20% - Accent1 6 2 3" xfId="19913"/>
    <cellStyle name="20% - Accent1 6 2 3 2" xfId="19914"/>
    <cellStyle name="20% - Accent1 6 2 4" xfId="19915"/>
    <cellStyle name="20% - Accent1 6 2 5" xfId="19916"/>
    <cellStyle name="20% - Accent1 6 2 6" xfId="19917"/>
    <cellStyle name="20% - Accent1 6 2 7" xfId="19918"/>
    <cellStyle name="20% - Accent1 6 2 8" xfId="19919"/>
    <cellStyle name="20% - Accent1 6 2 9" xfId="19908"/>
    <cellStyle name="20% - Accent1 6 3" xfId="17131"/>
    <cellStyle name="20% - Accent1 6 3 2" xfId="17850"/>
    <cellStyle name="20% - Accent1 6 3 2 2" xfId="18643"/>
    <cellStyle name="20% - Accent1 6 3 2 3" xfId="19921"/>
    <cellStyle name="20% - Accent1 6 3 3" xfId="18305"/>
    <cellStyle name="20% - Accent1 6 3 3 2" xfId="19922"/>
    <cellStyle name="20% - Accent1 6 3 4" xfId="19923"/>
    <cellStyle name="20% - Accent1 6 3 5" xfId="19920"/>
    <cellStyle name="20% - Accent1 6 4" xfId="17652"/>
    <cellStyle name="20% - Accent1 6 4 2" xfId="17995"/>
    <cellStyle name="20% - Accent1 6 4 2 2" xfId="18797"/>
    <cellStyle name="20% - Accent1 6 4 2 3" xfId="19925"/>
    <cellStyle name="20% - Accent1 6 4 3" xfId="18459"/>
    <cellStyle name="20% - Accent1 6 4 3 2" xfId="19926"/>
    <cellStyle name="20% - Accent1 6 4 4" xfId="19924"/>
    <cellStyle name="20% - Accent1 6 5" xfId="16131"/>
    <cellStyle name="20% - Accent1 6 5 2" xfId="19928"/>
    <cellStyle name="20% - Accent1 6 5 3" xfId="19927"/>
    <cellStyle name="20% - Accent1 6 6" xfId="19929"/>
    <cellStyle name="20% - Accent1 6 7" xfId="19930"/>
    <cellStyle name="20% - Accent1 6 8" xfId="19931"/>
    <cellStyle name="20% - Accent1 6 9" xfId="19932"/>
    <cellStyle name="20% - Accent1 60" xfId="2433"/>
    <cellStyle name="20% - Accent1 61" xfId="2434"/>
    <cellStyle name="20% - Accent1 62" xfId="2435"/>
    <cellStyle name="20% - Accent1 63" xfId="2436"/>
    <cellStyle name="20% - Accent1 64" xfId="2437"/>
    <cellStyle name="20% - Accent1 65" xfId="2438"/>
    <cellStyle name="20% - Accent1 66" xfId="2439"/>
    <cellStyle name="20% - Accent1 67" xfId="2440"/>
    <cellStyle name="20% - Accent1 68" xfId="2441"/>
    <cellStyle name="20% - Accent1 69" xfId="2442"/>
    <cellStyle name="20% - Accent1 7" xfId="2443"/>
    <cellStyle name="20% - Accent1 7 10" xfId="19933"/>
    <cellStyle name="20% - Accent1 7 2" xfId="17653"/>
    <cellStyle name="20% - Accent1 7 2 2" xfId="17996"/>
    <cellStyle name="20% - Accent1 7 2 2 2" xfId="18798"/>
    <cellStyle name="20% - Accent1 7 2 2 2 2" xfId="19936"/>
    <cellStyle name="20% - Accent1 7 2 2 3" xfId="19937"/>
    <cellStyle name="20% - Accent1 7 2 2 4" xfId="19938"/>
    <cellStyle name="20% - Accent1 7 2 2 5" xfId="19935"/>
    <cellStyle name="20% - Accent1 7 2 3" xfId="18460"/>
    <cellStyle name="20% - Accent1 7 2 3 2" xfId="19940"/>
    <cellStyle name="20% - Accent1 7 2 3 3" xfId="19939"/>
    <cellStyle name="20% - Accent1 7 2 4" xfId="19941"/>
    <cellStyle name="20% - Accent1 7 2 5" xfId="19942"/>
    <cellStyle name="20% - Accent1 7 2 6" xfId="19943"/>
    <cellStyle name="20% - Accent1 7 2 7" xfId="19944"/>
    <cellStyle name="20% - Accent1 7 2 8" xfId="19945"/>
    <cellStyle name="20% - Accent1 7 2 9" xfId="19934"/>
    <cellStyle name="20% - Accent1 7 3" xfId="17851"/>
    <cellStyle name="20% - Accent1 7 3 2" xfId="18644"/>
    <cellStyle name="20% - Accent1 7 3 2 2" xfId="19947"/>
    <cellStyle name="20% - Accent1 7 3 3" xfId="19948"/>
    <cellStyle name="20% - Accent1 7 3 4" xfId="19949"/>
    <cellStyle name="20% - Accent1 7 3 5" xfId="19946"/>
    <cellStyle name="20% - Accent1 7 4" xfId="18306"/>
    <cellStyle name="20% - Accent1 7 4 2" xfId="19951"/>
    <cellStyle name="20% - Accent1 7 4 3" xfId="19952"/>
    <cellStyle name="20% - Accent1 7 4 4" xfId="19950"/>
    <cellStyle name="20% - Accent1 7 5" xfId="17132"/>
    <cellStyle name="20% - Accent1 7 5 2" xfId="19953"/>
    <cellStyle name="20% - Accent1 7 6" xfId="19954"/>
    <cellStyle name="20% - Accent1 7 7" xfId="19955"/>
    <cellStyle name="20% - Accent1 7 8" xfId="19956"/>
    <cellStyle name="20% - Accent1 7 9" xfId="19957"/>
    <cellStyle name="20% - Accent1 70" xfId="2444"/>
    <cellStyle name="20% - Accent1 71" xfId="2445"/>
    <cellStyle name="20% - Accent1 72" xfId="2446"/>
    <cellStyle name="20% - Accent1 73" xfId="2447"/>
    <cellStyle name="20% - Accent1 74" xfId="2448"/>
    <cellStyle name="20% - Accent1 75" xfId="2449"/>
    <cellStyle name="20% - Accent1 76" xfId="2450"/>
    <cellStyle name="20% - Accent1 77" xfId="2451"/>
    <cellStyle name="20% - Accent1 78" xfId="2452"/>
    <cellStyle name="20% - Accent1 79" xfId="2453"/>
    <cellStyle name="20% - Accent1 8" xfId="2454"/>
    <cellStyle name="20% - Accent1 8 10" xfId="19958"/>
    <cellStyle name="20% - Accent1 8 2" xfId="17449"/>
    <cellStyle name="20% - Accent1 8 2 2" xfId="19960"/>
    <cellStyle name="20% - Accent1 8 2 2 2" xfId="19961"/>
    <cellStyle name="20% - Accent1 8 2 2 3" xfId="19962"/>
    <cellStyle name="20% - Accent1 8 2 3" xfId="19963"/>
    <cellStyle name="20% - Accent1 8 2 3 2" xfId="19964"/>
    <cellStyle name="20% - Accent1 8 2 4" xfId="19965"/>
    <cellStyle name="20% - Accent1 8 2 5" xfId="19966"/>
    <cellStyle name="20% - Accent1 8 2 6" xfId="19967"/>
    <cellStyle name="20% - Accent1 8 2 7" xfId="19968"/>
    <cellStyle name="20% - Accent1 8 2 8" xfId="19969"/>
    <cellStyle name="20% - Accent1 8 2 9" xfId="19959"/>
    <cellStyle name="20% - Accent1 8 3" xfId="17112"/>
    <cellStyle name="20% - Accent1 8 3 2" xfId="19971"/>
    <cellStyle name="20% - Accent1 8 3 3" xfId="19972"/>
    <cellStyle name="20% - Accent1 8 3 4" xfId="19970"/>
    <cellStyle name="20% - Accent1 8 4" xfId="19973"/>
    <cellStyle name="20% - Accent1 8 4 2" xfId="19974"/>
    <cellStyle name="20% - Accent1 8 5" xfId="19975"/>
    <cellStyle name="20% - Accent1 8 6" xfId="19976"/>
    <cellStyle name="20% - Accent1 8 7" xfId="19977"/>
    <cellStyle name="20% - Accent1 8 8" xfId="19978"/>
    <cellStyle name="20% - Accent1 8 9" xfId="19979"/>
    <cellStyle name="20% - Accent1 80" xfId="2455"/>
    <cellStyle name="20% - Accent1 81" xfId="2456"/>
    <cellStyle name="20% - Accent1 82" xfId="2457"/>
    <cellStyle name="20% - Accent1 83" xfId="2458"/>
    <cellStyle name="20% - Accent1 84" xfId="15543"/>
    <cellStyle name="20% - Accent1 9" xfId="2459"/>
    <cellStyle name="20% - Accent1 9 10" xfId="19980"/>
    <cellStyle name="20% - Accent1 9 2" xfId="17420"/>
    <cellStyle name="20% - Accent1 9 2 2" xfId="19982"/>
    <cellStyle name="20% - Accent1 9 2 2 2" xfId="19983"/>
    <cellStyle name="20% - Accent1 9 2 2 3" xfId="19984"/>
    <cellStyle name="20% - Accent1 9 2 3" xfId="19985"/>
    <cellStyle name="20% - Accent1 9 2 3 2" xfId="19986"/>
    <cellStyle name="20% - Accent1 9 2 4" xfId="19987"/>
    <cellStyle name="20% - Accent1 9 2 5" xfId="19988"/>
    <cellStyle name="20% - Accent1 9 2 6" xfId="19989"/>
    <cellStyle name="20% - Accent1 9 2 7" xfId="19990"/>
    <cellStyle name="20% - Accent1 9 2 8" xfId="19981"/>
    <cellStyle name="20% - Accent1 9 3" xfId="19991"/>
    <cellStyle name="20% - Accent1 9 3 2" xfId="19992"/>
    <cellStyle name="20% - Accent1 9 3 3" xfId="19993"/>
    <cellStyle name="20% - Accent1 9 4" xfId="19994"/>
    <cellStyle name="20% - Accent1 9 4 2" xfId="19995"/>
    <cellStyle name="20% - Accent1 9 5" xfId="19996"/>
    <cellStyle name="20% - Accent1 9 6" xfId="19997"/>
    <cellStyle name="20% - Accent1 9 7" xfId="19998"/>
    <cellStyle name="20% - Accent1 9 8" xfId="19999"/>
    <cellStyle name="20% - Accent1 9 9" xfId="20000"/>
    <cellStyle name="20% - Accent2" xfId="19213" builtinId="34" customBuiltin="1"/>
    <cellStyle name="20% - Accent2 10" xfId="2460"/>
    <cellStyle name="20% - Accent2 10 10" xfId="20001"/>
    <cellStyle name="20% - Accent2 10 2" xfId="17037"/>
    <cellStyle name="20% - Accent2 10 2 2" xfId="20003"/>
    <cellStyle name="20% - Accent2 10 2 2 2" xfId="20004"/>
    <cellStyle name="20% - Accent2 10 2 2 3" xfId="20005"/>
    <cellStyle name="20% - Accent2 10 2 3" xfId="20006"/>
    <cellStyle name="20% - Accent2 10 2 3 2" xfId="20007"/>
    <cellStyle name="20% - Accent2 10 2 4" xfId="20008"/>
    <cellStyle name="20% - Accent2 10 2 5" xfId="20009"/>
    <cellStyle name="20% - Accent2 10 2 6" xfId="20010"/>
    <cellStyle name="20% - Accent2 10 2 7" xfId="20011"/>
    <cellStyle name="20% - Accent2 10 2 8" xfId="20002"/>
    <cellStyle name="20% - Accent2 10 3" xfId="20012"/>
    <cellStyle name="20% - Accent2 10 3 2" xfId="20013"/>
    <cellStyle name="20% - Accent2 10 3 3" xfId="20014"/>
    <cellStyle name="20% - Accent2 10 4" xfId="20015"/>
    <cellStyle name="20% - Accent2 10 4 2" xfId="20016"/>
    <cellStyle name="20% - Accent2 10 5" xfId="20017"/>
    <cellStyle name="20% - Accent2 10 6" xfId="20018"/>
    <cellStyle name="20% - Accent2 10 7" xfId="20019"/>
    <cellStyle name="20% - Accent2 10 8" xfId="20020"/>
    <cellStyle name="20% - Accent2 10 9" xfId="20021"/>
    <cellStyle name="20% - Accent2 11" xfId="2461"/>
    <cellStyle name="20% - Accent2 11 2" xfId="17754"/>
    <cellStyle name="20% - Accent2 11 2 2" xfId="20024"/>
    <cellStyle name="20% - Accent2 11 2 2 2" xfId="20025"/>
    <cellStyle name="20% - Accent2 11 2 2 3" xfId="20026"/>
    <cellStyle name="20% - Accent2 11 2 3" xfId="20027"/>
    <cellStyle name="20% - Accent2 11 2 3 2" xfId="20028"/>
    <cellStyle name="20% - Accent2 11 2 4" xfId="20029"/>
    <cellStyle name="20% - Accent2 11 2 5" xfId="20030"/>
    <cellStyle name="20% - Accent2 11 2 6" xfId="20031"/>
    <cellStyle name="20% - Accent2 11 2 7" xfId="20032"/>
    <cellStyle name="20% - Accent2 11 2 8" xfId="20023"/>
    <cellStyle name="20% - Accent2 11 3" xfId="20033"/>
    <cellStyle name="20% - Accent2 11 3 2" xfId="20034"/>
    <cellStyle name="20% - Accent2 11 3 3" xfId="20035"/>
    <cellStyle name="20% - Accent2 11 4" xfId="20036"/>
    <cellStyle name="20% - Accent2 11 4 2" xfId="20037"/>
    <cellStyle name="20% - Accent2 11 5" xfId="20038"/>
    <cellStyle name="20% - Accent2 11 6" xfId="20039"/>
    <cellStyle name="20% - Accent2 11 7" xfId="20040"/>
    <cellStyle name="20% - Accent2 11 8" xfId="20041"/>
    <cellStyle name="20% - Accent2 11 9" xfId="20022"/>
    <cellStyle name="20% - Accent2 12" xfId="2462"/>
    <cellStyle name="20% - Accent2 12 2" xfId="15960"/>
    <cellStyle name="20% - Accent2 12 2 2" xfId="20044"/>
    <cellStyle name="20% - Accent2 12 2 2 2" xfId="20045"/>
    <cellStyle name="20% - Accent2 12 2 2 3" xfId="20046"/>
    <cellStyle name="20% - Accent2 12 2 3" xfId="20047"/>
    <cellStyle name="20% - Accent2 12 2 3 2" xfId="20048"/>
    <cellStyle name="20% - Accent2 12 2 4" xfId="20049"/>
    <cellStyle name="20% - Accent2 12 2 5" xfId="20050"/>
    <cellStyle name="20% - Accent2 12 2 6" xfId="20051"/>
    <cellStyle name="20% - Accent2 12 2 7" xfId="20052"/>
    <cellStyle name="20% - Accent2 12 2 8" xfId="20043"/>
    <cellStyle name="20% - Accent2 12 3" xfId="20053"/>
    <cellStyle name="20% - Accent2 12 3 2" xfId="20054"/>
    <cellStyle name="20% - Accent2 12 3 3" xfId="20055"/>
    <cellStyle name="20% - Accent2 12 4" xfId="20056"/>
    <cellStyle name="20% - Accent2 12 4 2" xfId="20057"/>
    <cellStyle name="20% - Accent2 12 5" xfId="20058"/>
    <cellStyle name="20% - Accent2 12 6" xfId="20059"/>
    <cellStyle name="20% - Accent2 12 7" xfId="20060"/>
    <cellStyle name="20% - Accent2 12 8" xfId="20061"/>
    <cellStyle name="20% - Accent2 12 9" xfId="20042"/>
    <cellStyle name="20% - Accent2 13" xfId="2463"/>
    <cellStyle name="20% - Accent2 13 2" xfId="20063"/>
    <cellStyle name="20% - Accent2 13 2 2" xfId="20064"/>
    <cellStyle name="20% - Accent2 13 2 2 2" xfId="20065"/>
    <cellStyle name="20% - Accent2 13 2 2 3" xfId="20066"/>
    <cellStyle name="20% - Accent2 13 2 3" xfId="20067"/>
    <cellStyle name="20% - Accent2 13 2 3 2" xfId="20068"/>
    <cellStyle name="20% - Accent2 13 2 4" xfId="20069"/>
    <cellStyle name="20% - Accent2 13 2 5" xfId="20070"/>
    <cellStyle name="20% - Accent2 13 2 6" xfId="20071"/>
    <cellStyle name="20% - Accent2 13 2 7" xfId="20072"/>
    <cellStyle name="20% - Accent2 13 3" xfId="20073"/>
    <cellStyle name="20% - Accent2 13 3 2" xfId="20074"/>
    <cellStyle name="20% - Accent2 13 3 3" xfId="20075"/>
    <cellStyle name="20% - Accent2 13 4" xfId="20076"/>
    <cellStyle name="20% - Accent2 13 4 2" xfId="20077"/>
    <cellStyle name="20% - Accent2 13 5" xfId="20078"/>
    <cellStyle name="20% - Accent2 13 6" xfId="20079"/>
    <cellStyle name="20% - Accent2 13 7" xfId="20080"/>
    <cellStyle name="20% - Accent2 13 8" xfId="20081"/>
    <cellStyle name="20% - Accent2 13 9" xfId="20062"/>
    <cellStyle name="20% - Accent2 14" xfId="2464"/>
    <cellStyle name="20% - Accent2 14 2" xfId="20083"/>
    <cellStyle name="20% - Accent2 14 2 2" xfId="20084"/>
    <cellStyle name="20% - Accent2 14 2 2 2" xfId="20085"/>
    <cellStyle name="20% - Accent2 14 2 2 3" xfId="20086"/>
    <cellStyle name="20% - Accent2 14 2 3" xfId="20087"/>
    <cellStyle name="20% - Accent2 14 2 3 2" xfId="20088"/>
    <cellStyle name="20% - Accent2 14 2 4" xfId="20089"/>
    <cellStyle name="20% - Accent2 14 2 5" xfId="20090"/>
    <cellStyle name="20% - Accent2 14 2 6" xfId="20091"/>
    <cellStyle name="20% - Accent2 14 2 7" xfId="20092"/>
    <cellStyle name="20% - Accent2 14 3" xfId="20093"/>
    <cellStyle name="20% - Accent2 14 3 2" xfId="20094"/>
    <cellStyle name="20% - Accent2 14 3 3" xfId="20095"/>
    <cellStyle name="20% - Accent2 14 4" xfId="20096"/>
    <cellStyle name="20% - Accent2 14 4 2" xfId="20097"/>
    <cellStyle name="20% - Accent2 14 5" xfId="20098"/>
    <cellStyle name="20% - Accent2 14 6" xfId="20099"/>
    <cellStyle name="20% - Accent2 14 7" xfId="20100"/>
    <cellStyle name="20% - Accent2 14 8" xfId="20101"/>
    <cellStyle name="20% - Accent2 14 9" xfId="20082"/>
    <cellStyle name="20% - Accent2 15" xfId="2465"/>
    <cellStyle name="20% - Accent2 15 2" xfId="20103"/>
    <cellStyle name="20% - Accent2 15 2 2" xfId="20104"/>
    <cellStyle name="20% - Accent2 15 2 2 2" xfId="20105"/>
    <cellStyle name="20% - Accent2 15 2 2 3" xfId="20106"/>
    <cellStyle name="20% - Accent2 15 2 3" xfId="20107"/>
    <cellStyle name="20% - Accent2 15 2 3 2" xfId="20108"/>
    <cellStyle name="20% - Accent2 15 2 4" xfId="20109"/>
    <cellStyle name="20% - Accent2 15 2 5" xfId="20110"/>
    <cellStyle name="20% - Accent2 15 2 6" xfId="20111"/>
    <cellStyle name="20% - Accent2 15 2 7" xfId="20112"/>
    <cellStyle name="20% - Accent2 15 3" xfId="20113"/>
    <cellStyle name="20% - Accent2 15 3 2" xfId="20114"/>
    <cellStyle name="20% - Accent2 15 3 3" xfId="20115"/>
    <cellStyle name="20% - Accent2 15 4" xfId="20116"/>
    <cellStyle name="20% - Accent2 15 4 2" xfId="20117"/>
    <cellStyle name="20% - Accent2 15 5" xfId="20118"/>
    <cellStyle name="20% - Accent2 15 6" xfId="20119"/>
    <cellStyle name="20% - Accent2 15 7" xfId="20120"/>
    <cellStyle name="20% - Accent2 15 8" xfId="20121"/>
    <cellStyle name="20% - Accent2 15 9" xfId="20102"/>
    <cellStyle name="20% - Accent2 16" xfId="2466"/>
    <cellStyle name="20% - Accent2 16 2" xfId="20123"/>
    <cellStyle name="20% - Accent2 16 2 2" xfId="20124"/>
    <cellStyle name="20% - Accent2 16 2 2 2" xfId="20125"/>
    <cellStyle name="20% - Accent2 16 2 2 3" xfId="20126"/>
    <cellStyle name="20% - Accent2 16 2 3" xfId="20127"/>
    <cellStyle name="20% - Accent2 16 2 3 2" xfId="20128"/>
    <cellStyle name="20% - Accent2 16 2 4" xfId="20129"/>
    <cellStyle name="20% - Accent2 16 2 5" xfId="20130"/>
    <cellStyle name="20% - Accent2 16 2 6" xfId="20131"/>
    <cellStyle name="20% - Accent2 16 2 7" xfId="20132"/>
    <cellStyle name="20% - Accent2 16 3" xfId="20133"/>
    <cellStyle name="20% - Accent2 16 3 2" xfId="20134"/>
    <cellStyle name="20% - Accent2 16 3 3" xfId="20135"/>
    <cellStyle name="20% - Accent2 16 4" xfId="20136"/>
    <cellStyle name="20% - Accent2 16 4 2" xfId="20137"/>
    <cellStyle name="20% - Accent2 16 5" xfId="20138"/>
    <cellStyle name="20% - Accent2 16 6" xfId="20139"/>
    <cellStyle name="20% - Accent2 16 7" xfId="20140"/>
    <cellStyle name="20% - Accent2 16 8" xfId="20141"/>
    <cellStyle name="20% - Accent2 16 9" xfId="20122"/>
    <cellStyle name="20% - Accent2 17" xfId="2467"/>
    <cellStyle name="20% - Accent2 17 2" xfId="20143"/>
    <cellStyle name="20% - Accent2 17 2 2" xfId="20144"/>
    <cellStyle name="20% - Accent2 17 2 2 2" xfId="20145"/>
    <cellStyle name="20% - Accent2 17 2 2 3" xfId="20146"/>
    <cellStyle name="20% - Accent2 17 2 3" xfId="20147"/>
    <cellStyle name="20% - Accent2 17 2 3 2" xfId="20148"/>
    <cellStyle name="20% - Accent2 17 2 4" xfId="20149"/>
    <cellStyle name="20% - Accent2 17 2 5" xfId="20150"/>
    <cellStyle name="20% - Accent2 17 2 6" xfId="20151"/>
    <cellStyle name="20% - Accent2 17 2 7" xfId="20152"/>
    <cellStyle name="20% - Accent2 17 3" xfId="20153"/>
    <cellStyle name="20% - Accent2 17 3 2" xfId="20154"/>
    <cellStyle name="20% - Accent2 17 3 3" xfId="20155"/>
    <cellStyle name="20% - Accent2 17 4" xfId="20156"/>
    <cellStyle name="20% - Accent2 17 4 2" xfId="20157"/>
    <cellStyle name="20% - Accent2 17 5" xfId="20158"/>
    <cellStyle name="20% - Accent2 17 6" xfId="20159"/>
    <cellStyle name="20% - Accent2 17 7" xfId="20160"/>
    <cellStyle name="20% - Accent2 17 8" xfId="20161"/>
    <cellStyle name="20% - Accent2 17 9" xfId="20142"/>
    <cellStyle name="20% - Accent2 18" xfId="2468"/>
    <cellStyle name="20% - Accent2 18 2" xfId="20163"/>
    <cellStyle name="20% - Accent2 18 2 2" xfId="20164"/>
    <cellStyle name="20% - Accent2 18 2 2 2" xfId="20165"/>
    <cellStyle name="20% - Accent2 18 2 2 3" xfId="20166"/>
    <cellStyle name="20% - Accent2 18 2 3" xfId="20167"/>
    <cellStyle name="20% - Accent2 18 2 3 2" xfId="20168"/>
    <cellStyle name="20% - Accent2 18 2 4" xfId="20169"/>
    <cellStyle name="20% - Accent2 18 2 5" xfId="20170"/>
    <cellStyle name="20% - Accent2 18 2 6" xfId="20171"/>
    <cellStyle name="20% - Accent2 18 2 7" xfId="20172"/>
    <cellStyle name="20% - Accent2 18 3" xfId="20173"/>
    <cellStyle name="20% - Accent2 18 3 2" xfId="20174"/>
    <cellStyle name="20% - Accent2 18 3 3" xfId="20175"/>
    <cellStyle name="20% - Accent2 18 4" xfId="20176"/>
    <cellStyle name="20% - Accent2 18 4 2" xfId="20177"/>
    <cellStyle name="20% - Accent2 18 5" xfId="20178"/>
    <cellStyle name="20% - Accent2 18 6" xfId="20179"/>
    <cellStyle name="20% - Accent2 18 7" xfId="20180"/>
    <cellStyle name="20% - Accent2 18 8" xfId="20181"/>
    <cellStyle name="20% - Accent2 18 9" xfId="20162"/>
    <cellStyle name="20% - Accent2 19" xfId="2469"/>
    <cellStyle name="20% - Accent2 19 2" xfId="20183"/>
    <cellStyle name="20% - Accent2 19 2 2" xfId="20184"/>
    <cellStyle name="20% - Accent2 19 2 2 2" xfId="20185"/>
    <cellStyle name="20% - Accent2 19 2 2 3" xfId="20186"/>
    <cellStyle name="20% - Accent2 19 2 3" xfId="20187"/>
    <cellStyle name="20% - Accent2 19 2 3 2" xfId="20188"/>
    <cellStyle name="20% - Accent2 19 2 4" xfId="20189"/>
    <cellStyle name="20% - Accent2 19 2 5" xfId="20190"/>
    <cellStyle name="20% - Accent2 19 2 6" xfId="20191"/>
    <cellStyle name="20% - Accent2 19 2 7" xfId="20192"/>
    <cellStyle name="20% - Accent2 19 3" xfId="20193"/>
    <cellStyle name="20% - Accent2 19 3 2" xfId="20194"/>
    <cellStyle name="20% - Accent2 19 3 3" xfId="20195"/>
    <cellStyle name="20% - Accent2 19 4" xfId="20196"/>
    <cellStyle name="20% - Accent2 19 4 2" xfId="20197"/>
    <cellStyle name="20% - Accent2 19 5" xfId="20198"/>
    <cellStyle name="20% - Accent2 19 6" xfId="20199"/>
    <cellStyle name="20% - Accent2 19 7" xfId="20200"/>
    <cellStyle name="20% - Accent2 19 8" xfId="20201"/>
    <cellStyle name="20% - Accent2 19 9" xfId="20182"/>
    <cellStyle name="20% - Accent2 2" xfId="50"/>
    <cellStyle name="20% - Accent2 2 2" xfId="2470"/>
    <cellStyle name="20% - Accent2 2 2 2" xfId="2471"/>
    <cellStyle name="20% - Accent2 2 2 2 2" xfId="17495"/>
    <cellStyle name="20% - Accent2 2 2 2 2 2" xfId="20205"/>
    <cellStyle name="20% - Accent2 2 2 2 2 3" xfId="20206"/>
    <cellStyle name="20% - Accent2 2 2 2 2 4" xfId="20204"/>
    <cellStyle name="20% - Accent2 2 2 2 3" xfId="20207"/>
    <cellStyle name="20% - Accent2 2 2 2 3 2" xfId="20208"/>
    <cellStyle name="20% - Accent2 2 2 2 4" xfId="20209"/>
    <cellStyle name="20% - Accent2 2 2 2 5" xfId="20210"/>
    <cellStyle name="20% - Accent2 2 2 2 6" xfId="20203"/>
    <cellStyle name="20% - Accent2 2 2 3" xfId="2472"/>
    <cellStyle name="20% - Accent2 2 2 3 2" xfId="17997"/>
    <cellStyle name="20% - Accent2 2 2 3 2 2" xfId="18799"/>
    <cellStyle name="20% - Accent2 2 2 3 2 3" xfId="20213"/>
    <cellStyle name="20% - Accent2 2 2 3 2 4" xfId="20212"/>
    <cellStyle name="20% - Accent2 2 2 3 3" xfId="18461"/>
    <cellStyle name="20% - Accent2 2 2 3 4" xfId="20214"/>
    <cellStyle name="20% - Accent2 2 2 3 5" xfId="20215"/>
    <cellStyle name="20% - Accent2 2 2 3 6" xfId="20211"/>
    <cellStyle name="20% - Accent2 2 2 4" xfId="2473"/>
    <cellStyle name="20% - Accent2 2 2 4 2" xfId="18645"/>
    <cellStyle name="20% - Accent2 2 2 4 3" xfId="20217"/>
    <cellStyle name="20% - Accent2 2 2 4 4" xfId="20216"/>
    <cellStyle name="20% - Accent2 2 2 5" xfId="18307"/>
    <cellStyle name="20% - Accent2 2 2 5 2" xfId="20219"/>
    <cellStyle name="20% - Accent2 2 2 5 3" xfId="20218"/>
    <cellStyle name="20% - Accent2 2 2 6" xfId="20220"/>
    <cellStyle name="20% - Accent2 2 2 6 2" xfId="20221"/>
    <cellStyle name="20% - Accent2 2 2 7" xfId="20222"/>
    <cellStyle name="20% - Accent2 2 2 7 2" xfId="20223"/>
    <cellStyle name="20% - Accent2 2 2 8" xfId="20224"/>
    <cellStyle name="20% - Accent2 2 2 9" xfId="20202"/>
    <cellStyle name="20% - Accent2 2 3" xfId="2474"/>
    <cellStyle name="20% - Accent2 2 3 2" xfId="17407"/>
    <cellStyle name="20% - Accent2 2 3 2 2" xfId="20225"/>
    <cellStyle name="20% - Accent2 2 4" xfId="2475"/>
    <cellStyle name="20% - Accent2 2 4 2" xfId="17080"/>
    <cellStyle name="20% - Accent2 2 4 2 2" xfId="20228"/>
    <cellStyle name="20% - Accent2 2 4 2 3" xfId="20227"/>
    <cellStyle name="20% - Accent2 2 4 3" xfId="20229"/>
    <cellStyle name="20% - Accent2 2 4 4" xfId="20230"/>
    <cellStyle name="20% - Accent2 2 4 5" xfId="20231"/>
    <cellStyle name="20% - Accent2 2 4 6" xfId="20226"/>
    <cellStyle name="20% - Accent2 2 5" xfId="2476"/>
    <cellStyle name="20% - Accent2 2 5 2" xfId="20232"/>
    <cellStyle name="20% - Accent2 2 6" xfId="2477"/>
    <cellStyle name="20% - Accent2 2 7" xfId="2478"/>
    <cellStyle name="20% - Accent2 2 8" xfId="15609"/>
    <cellStyle name="20% - Accent2 2 9" xfId="16029"/>
    <cellStyle name="20% - Accent2 20" xfId="2479"/>
    <cellStyle name="20% - Accent2 20 2" xfId="20234"/>
    <cellStyle name="20% - Accent2 20 2 2" xfId="20235"/>
    <cellStyle name="20% - Accent2 20 2 2 2" xfId="20236"/>
    <cellStyle name="20% - Accent2 20 2 2 3" xfId="20237"/>
    <cellStyle name="20% - Accent2 20 2 3" xfId="20238"/>
    <cellStyle name="20% - Accent2 20 2 3 2" xfId="20239"/>
    <cellStyle name="20% - Accent2 20 2 4" xfId="20240"/>
    <cellStyle name="20% - Accent2 20 2 5" xfId="20241"/>
    <cellStyle name="20% - Accent2 20 2 6" xfId="20242"/>
    <cellStyle name="20% - Accent2 20 2 7" xfId="20243"/>
    <cellStyle name="20% - Accent2 20 3" xfId="20244"/>
    <cellStyle name="20% - Accent2 20 3 2" xfId="20245"/>
    <cellStyle name="20% - Accent2 20 3 3" xfId="20246"/>
    <cellStyle name="20% - Accent2 20 4" xfId="20247"/>
    <cellStyle name="20% - Accent2 20 4 2" xfId="20248"/>
    <cellStyle name="20% - Accent2 20 5" xfId="20249"/>
    <cellStyle name="20% - Accent2 20 6" xfId="20250"/>
    <cellStyle name="20% - Accent2 20 7" xfId="20251"/>
    <cellStyle name="20% - Accent2 20 8" xfId="20252"/>
    <cellStyle name="20% - Accent2 20 9" xfId="20233"/>
    <cellStyle name="20% - Accent2 21" xfId="2480"/>
    <cellStyle name="20% - Accent2 21 2" xfId="20254"/>
    <cellStyle name="20% - Accent2 21 2 2" xfId="20255"/>
    <cellStyle name="20% - Accent2 21 2 2 2" xfId="20256"/>
    <cellStyle name="20% - Accent2 21 2 2 3" xfId="20257"/>
    <cellStyle name="20% - Accent2 21 2 3" xfId="20258"/>
    <cellStyle name="20% - Accent2 21 2 3 2" xfId="20259"/>
    <cellStyle name="20% - Accent2 21 2 4" xfId="20260"/>
    <cellStyle name="20% - Accent2 21 2 5" xfId="20261"/>
    <cellStyle name="20% - Accent2 21 2 6" xfId="20262"/>
    <cellStyle name="20% - Accent2 21 2 7" xfId="20263"/>
    <cellStyle name="20% - Accent2 21 3" xfId="20264"/>
    <cellStyle name="20% - Accent2 21 3 2" xfId="20265"/>
    <cellStyle name="20% - Accent2 21 3 3" xfId="20266"/>
    <cellStyle name="20% - Accent2 21 4" xfId="20267"/>
    <cellStyle name="20% - Accent2 21 4 2" xfId="20268"/>
    <cellStyle name="20% - Accent2 21 5" xfId="20269"/>
    <cellStyle name="20% - Accent2 21 6" xfId="20270"/>
    <cellStyle name="20% - Accent2 21 7" xfId="20271"/>
    <cellStyle name="20% - Accent2 21 8" xfId="20272"/>
    <cellStyle name="20% - Accent2 21 9" xfId="20253"/>
    <cellStyle name="20% - Accent2 22" xfId="2481"/>
    <cellStyle name="20% - Accent2 22 2" xfId="20274"/>
    <cellStyle name="20% - Accent2 22 2 2" xfId="20275"/>
    <cellStyle name="20% - Accent2 22 2 2 2" xfId="20276"/>
    <cellStyle name="20% - Accent2 22 2 2 3" xfId="20277"/>
    <cellStyle name="20% - Accent2 22 2 3" xfId="20278"/>
    <cellStyle name="20% - Accent2 22 2 3 2" xfId="20279"/>
    <cellStyle name="20% - Accent2 22 2 4" xfId="20280"/>
    <cellStyle name="20% - Accent2 22 2 5" xfId="20281"/>
    <cellStyle name="20% - Accent2 22 2 6" xfId="20282"/>
    <cellStyle name="20% - Accent2 22 2 7" xfId="20283"/>
    <cellStyle name="20% - Accent2 22 3" xfId="20284"/>
    <cellStyle name="20% - Accent2 22 3 2" xfId="20285"/>
    <cellStyle name="20% - Accent2 22 3 3" xfId="20286"/>
    <cellStyle name="20% - Accent2 22 4" xfId="20287"/>
    <cellStyle name="20% - Accent2 22 4 2" xfId="20288"/>
    <cellStyle name="20% - Accent2 22 5" xfId="20289"/>
    <cellStyle name="20% - Accent2 22 6" xfId="20290"/>
    <cellStyle name="20% - Accent2 22 7" xfId="20291"/>
    <cellStyle name="20% - Accent2 22 8" xfId="20292"/>
    <cellStyle name="20% - Accent2 22 9" xfId="20273"/>
    <cellStyle name="20% - Accent2 23" xfId="2482"/>
    <cellStyle name="20% - Accent2 23 2" xfId="20294"/>
    <cellStyle name="20% - Accent2 23 2 2" xfId="20295"/>
    <cellStyle name="20% - Accent2 23 2 3" xfId="20296"/>
    <cellStyle name="20% - Accent2 23 3" xfId="20297"/>
    <cellStyle name="20% - Accent2 23 3 2" xfId="20298"/>
    <cellStyle name="20% - Accent2 23 4" xfId="20299"/>
    <cellStyle name="20% - Accent2 23 5" xfId="20300"/>
    <cellStyle name="20% - Accent2 23 6" xfId="20301"/>
    <cellStyle name="20% - Accent2 23 7" xfId="20302"/>
    <cellStyle name="20% - Accent2 23 8" xfId="20293"/>
    <cellStyle name="20% - Accent2 24" xfId="2483"/>
    <cellStyle name="20% - Accent2 24 2" xfId="20304"/>
    <cellStyle name="20% - Accent2 24 3" xfId="20305"/>
    <cellStyle name="20% - Accent2 24 4" xfId="20306"/>
    <cellStyle name="20% - Accent2 24 5" xfId="20303"/>
    <cellStyle name="20% - Accent2 25" xfId="2484"/>
    <cellStyle name="20% - Accent2 25 2" xfId="20307"/>
    <cellStyle name="20% - Accent2 26" xfId="2485"/>
    <cellStyle name="20% - Accent2 26 2" xfId="20308"/>
    <cellStyle name="20% - Accent2 27" xfId="2486"/>
    <cellStyle name="20% - Accent2 27 2" xfId="20309"/>
    <cellStyle name="20% - Accent2 28" xfId="2487"/>
    <cellStyle name="20% - Accent2 28 2" xfId="20310"/>
    <cellStyle name="20% - Accent2 29" xfId="2488"/>
    <cellStyle name="20% - Accent2 29 2" xfId="20311"/>
    <cellStyle name="20% - Accent2 3" xfId="2489"/>
    <cellStyle name="20% - Accent2 3 10" xfId="20313"/>
    <cellStyle name="20% - Accent2 3 11" xfId="20312"/>
    <cellStyle name="20% - Accent2 3 2" xfId="17133"/>
    <cellStyle name="20% - Accent2 3 2 2" xfId="17654"/>
    <cellStyle name="20% - Accent2 3 2 2 2" xfId="17998"/>
    <cellStyle name="20% - Accent2 3 2 2 2 2" xfId="18800"/>
    <cellStyle name="20% - Accent2 3 2 2 2 3" xfId="20317"/>
    <cellStyle name="20% - Accent2 3 2 2 2 4" xfId="20316"/>
    <cellStyle name="20% - Accent2 3 2 2 3" xfId="18462"/>
    <cellStyle name="20% - Accent2 3 2 2 3 2" xfId="20319"/>
    <cellStyle name="20% - Accent2 3 2 2 3 3" xfId="20318"/>
    <cellStyle name="20% - Accent2 3 2 2 4" xfId="20320"/>
    <cellStyle name="20% - Accent2 3 2 2 5" xfId="20321"/>
    <cellStyle name="20% - Accent2 3 2 2 6" xfId="20315"/>
    <cellStyle name="20% - Accent2 3 2 3" xfId="17852"/>
    <cellStyle name="20% - Accent2 3 2 3 2" xfId="18646"/>
    <cellStyle name="20% - Accent2 3 2 3 2 2" xfId="20324"/>
    <cellStyle name="20% - Accent2 3 2 3 2 3" xfId="20325"/>
    <cellStyle name="20% - Accent2 3 2 3 2 4" xfId="20323"/>
    <cellStyle name="20% - Accent2 3 2 3 3" xfId="20326"/>
    <cellStyle name="20% - Accent2 3 2 3 4" xfId="20327"/>
    <cellStyle name="20% - Accent2 3 2 3 5" xfId="20328"/>
    <cellStyle name="20% - Accent2 3 2 3 6" xfId="20322"/>
    <cellStyle name="20% - Accent2 3 2 4" xfId="18308"/>
    <cellStyle name="20% - Accent2 3 2 4 2" xfId="20330"/>
    <cellStyle name="20% - Accent2 3 2 4 3" xfId="20331"/>
    <cellStyle name="20% - Accent2 3 2 4 4" xfId="20329"/>
    <cellStyle name="20% - Accent2 3 2 5" xfId="20332"/>
    <cellStyle name="20% - Accent2 3 2 5 2" xfId="20333"/>
    <cellStyle name="20% - Accent2 3 2 6" xfId="20334"/>
    <cellStyle name="20% - Accent2 3 2 6 2" xfId="20335"/>
    <cellStyle name="20% - Accent2 3 2 7" xfId="20336"/>
    <cellStyle name="20% - Accent2 3 2 7 2" xfId="20337"/>
    <cellStyle name="20% - Accent2 3 2 8" xfId="20338"/>
    <cellStyle name="20% - Accent2 3 2 9" xfId="20314"/>
    <cellStyle name="20% - Accent2 3 3" xfId="16051"/>
    <cellStyle name="20% - Accent2 3 3 2" xfId="20340"/>
    <cellStyle name="20% - Accent2 3 3 2 2" xfId="20341"/>
    <cellStyle name="20% - Accent2 3 3 2 2 2" xfId="20342"/>
    <cellStyle name="20% - Accent2 3 3 2 3" xfId="20343"/>
    <cellStyle name="20% - Accent2 3 3 2 4" xfId="20344"/>
    <cellStyle name="20% - Accent2 3 3 2 5" xfId="20345"/>
    <cellStyle name="20% - Accent2 3 3 3" xfId="20346"/>
    <cellStyle name="20% - Accent2 3 3 3 2" xfId="20347"/>
    <cellStyle name="20% - Accent2 3 3 3 2 2" xfId="20348"/>
    <cellStyle name="20% - Accent2 3 3 3 3" xfId="20349"/>
    <cellStyle name="20% - Accent2 3 3 3 4" xfId="20350"/>
    <cellStyle name="20% - Accent2 3 3 3 5" xfId="20351"/>
    <cellStyle name="20% - Accent2 3 3 4" xfId="20352"/>
    <cellStyle name="20% - Accent2 3 3 4 2" xfId="20353"/>
    <cellStyle name="20% - Accent2 3 3 5" xfId="20354"/>
    <cellStyle name="20% - Accent2 3 3 6" xfId="20355"/>
    <cellStyle name="20% - Accent2 3 3 7" xfId="20356"/>
    <cellStyle name="20% - Accent2 3 3 8" xfId="20357"/>
    <cellStyle name="20% - Accent2 3 3 9" xfId="20339"/>
    <cellStyle name="20% - Accent2 3 4" xfId="20358"/>
    <cellStyle name="20% - Accent2 3 4 2" xfId="20359"/>
    <cellStyle name="20% - Accent2 3 4 3" xfId="20360"/>
    <cellStyle name="20% - Accent2 3 5" xfId="20361"/>
    <cellStyle name="20% - Accent2 3 5 2" xfId="20362"/>
    <cellStyle name="20% - Accent2 3 5 2 2" xfId="20363"/>
    <cellStyle name="20% - Accent2 3 5 2 2 2" xfId="20364"/>
    <cellStyle name="20% - Accent2 3 5 2 3" xfId="20365"/>
    <cellStyle name="20% - Accent2 3 5 2 4" xfId="20366"/>
    <cellStyle name="20% - Accent2 3 5 3" xfId="20367"/>
    <cellStyle name="20% - Accent2 3 5 3 2" xfId="20368"/>
    <cellStyle name="20% - Accent2 3 5 3 2 2" xfId="20369"/>
    <cellStyle name="20% - Accent2 3 5 3 3" xfId="20370"/>
    <cellStyle name="20% - Accent2 3 5 3 4" xfId="20371"/>
    <cellStyle name="20% - Accent2 3 5 4" xfId="20372"/>
    <cellStyle name="20% - Accent2 3 5 4 2" xfId="20373"/>
    <cellStyle name="20% - Accent2 3 5 5" xfId="20374"/>
    <cellStyle name="20% - Accent2 3 5 6" xfId="20375"/>
    <cellStyle name="20% - Accent2 3 5 7" xfId="20376"/>
    <cellStyle name="20% - Accent2 3 5 8" xfId="20377"/>
    <cellStyle name="20% - Accent2 3 6" xfId="20378"/>
    <cellStyle name="20% - Accent2 3 6 2" xfId="20379"/>
    <cellStyle name="20% - Accent2 3 6 2 2" xfId="20380"/>
    <cellStyle name="20% - Accent2 3 6 3" xfId="20381"/>
    <cellStyle name="20% - Accent2 3 6 3 2" xfId="20382"/>
    <cellStyle name="20% - Accent2 3 6 3 2 2" xfId="20383"/>
    <cellStyle name="20% - Accent2 3 6 3 2 2 2" xfId="20384"/>
    <cellStyle name="20% - Accent2 3 6 3 2 3" xfId="20385"/>
    <cellStyle name="20% - Accent2 3 6 3 3" xfId="20386"/>
    <cellStyle name="20% - Accent2 3 6 3 3 2" xfId="20387"/>
    <cellStyle name="20% - Accent2 3 6 3 3 2 2" xfId="20388"/>
    <cellStyle name="20% - Accent2 3 6 3 3 3" xfId="20389"/>
    <cellStyle name="20% - Accent2 3 6 3 4" xfId="20390"/>
    <cellStyle name="20% - Accent2 3 6 3 5" xfId="20391"/>
    <cellStyle name="20% - Accent2 3 6 3 6" xfId="20392"/>
    <cellStyle name="20% - Accent2 3 6 4" xfId="20393"/>
    <cellStyle name="20% - Accent2 3 6 5" xfId="20394"/>
    <cellStyle name="20% - Accent2 3 6 6" xfId="20395"/>
    <cellStyle name="20% - Accent2 3 7" xfId="20396"/>
    <cellStyle name="20% - Accent2 3 7 2" xfId="20397"/>
    <cellStyle name="20% - Accent2 3 8" xfId="20398"/>
    <cellStyle name="20% - Accent2 3 8 2" xfId="20399"/>
    <cellStyle name="20% - Accent2 3 9" xfId="20400"/>
    <cellStyle name="20% - Accent2 30" xfId="2490"/>
    <cellStyle name="20% - Accent2 31" xfId="2491"/>
    <cellStyle name="20% - Accent2 32" xfId="2492"/>
    <cellStyle name="20% - Accent2 33" xfId="2493"/>
    <cellStyle name="20% - Accent2 34" xfId="2494"/>
    <cellStyle name="20% - Accent2 35" xfId="2495"/>
    <cellStyle name="20% - Accent2 36" xfId="2496"/>
    <cellStyle name="20% - Accent2 37" xfId="2497"/>
    <cellStyle name="20% - Accent2 38" xfId="2498"/>
    <cellStyle name="20% - Accent2 39" xfId="2499"/>
    <cellStyle name="20% - Accent2 4" xfId="2500"/>
    <cellStyle name="20% - Accent2 4 10" xfId="20401"/>
    <cellStyle name="20% - Accent2 4 2" xfId="17134"/>
    <cellStyle name="20% - Accent2 4 2 2" xfId="17655"/>
    <cellStyle name="20% - Accent2 4 2 2 2" xfId="17999"/>
    <cellStyle name="20% - Accent2 4 2 2 2 2" xfId="18801"/>
    <cellStyle name="20% - Accent2 4 2 2 2 2 2" xfId="20405"/>
    <cellStyle name="20% - Accent2 4 2 2 2 3" xfId="20404"/>
    <cellStyle name="20% - Accent2 4 2 2 3" xfId="18463"/>
    <cellStyle name="20% - Accent2 4 2 2 3 2" xfId="20406"/>
    <cellStyle name="20% - Accent2 4 2 2 4" xfId="20407"/>
    <cellStyle name="20% - Accent2 4 2 2 5" xfId="20403"/>
    <cellStyle name="20% - Accent2 4 2 3" xfId="17853"/>
    <cellStyle name="20% - Accent2 4 2 3 2" xfId="18647"/>
    <cellStyle name="20% - Accent2 4 2 3 2 2" xfId="20409"/>
    <cellStyle name="20% - Accent2 4 2 3 3" xfId="20410"/>
    <cellStyle name="20% - Accent2 4 2 3 4" xfId="20408"/>
    <cellStyle name="20% - Accent2 4 2 4" xfId="18309"/>
    <cellStyle name="20% - Accent2 4 2 4 2" xfId="20412"/>
    <cellStyle name="20% - Accent2 4 2 4 3" xfId="20411"/>
    <cellStyle name="20% - Accent2 4 2 5" xfId="20413"/>
    <cellStyle name="20% - Accent2 4 2 6" xfId="20414"/>
    <cellStyle name="20% - Accent2 4 2 7" xfId="20415"/>
    <cellStyle name="20% - Accent2 4 2 8" xfId="20416"/>
    <cellStyle name="20% - Accent2 4 2 9" xfId="20402"/>
    <cellStyle name="20% - Accent2 4 3" xfId="20417"/>
    <cellStyle name="20% - Accent2 4 3 2" xfId="20418"/>
    <cellStyle name="20% - Accent2 4 3 2 2" xfId="20419"/>
    <cellStyle name="20% - Accent2 4 3 2 3" xfId="20420"/>
    <cellStyle name="20% - Accent2 4 3 3" xfId="20421"/>
    <cellStyle name="20% - Accent2 4 3 3 2" xfId="20422"/>
    <cellStyle name="20% - Accent2 4 3 4" xfId="20423"/>
    <cellStyle name="20% - Accent2 4 3 5" xfId="20424"/>
    <cellStyle name="20% - Accent2 4 4" xfId="20425"/>
    <cellStyle name="20% - Accent2 4 4 2" xfId="20426"/>
    <cellStyle name="20% - Accent2 4 4 2 2" xfId="20427"/>
    <cellStyle name="20% - Accent2 4 4 3" xfId="20428"/>
    <cellStyle name="20% - Accent2 4 5" xfId="20429"/>
    <cellStyle name="20% - Accent2 4 5 2" xfId="20430"/>
    <cellStyle name="20% - Accent2 4 6" xfId="20431"/>
    <cellStyle name="20% - Accent2 4 6 2" xfId="20432"/>
    <cellStyle name="20% - Accent2 4 7" xfId="20433"/>
    <cellStyle name="20% - Accent2 4 7 2" xfId="20434"/>
    <cellStyle name="20% - Accent2 4 8" xfId="20435"/>
    <cellStyle name="20% - Accent2 4 9" xfId="20436"/>
    <cellStyle name="20% - Accent2 40" xfId="2501"/>
    <cellStyle name="20% - Accent2 41" xfId="2502"/>
    <cellStyle name="20% - Accent2 42" xfId="2503"/>
    <cellStyle name="20% - Accent2 43" xfId="2504"/>
    <cellStyle name="20% - Accent2 44" xfId="2505"/>
    <cellStyle name="20% - Accent2 45" xfId="2506"/>
    <cellStyle name="20% - Accent2 46" xfId="2507"/>
    <cellStyle name="20% - Accent2 47" xfId="2508"/>
    <cellStyle name="20% - Accent2 48" xfId="2509"/>
    <cellStyle name="20% - Accent2 49" xfId="2510"/>
    <cellStyle name="20% - Accent2 5" xfId="2511"/>
    <cellStyle name="20% - Accent2 5 10" xfId="20437"/>
    <cellStyle name="20% - Accent2 5 2" xfId="17135"/>
    <cellStyle name="20% - Accent2 5 2 2" xfId="17656"/>
    <cellStyle name="20% - Accent2 5 2 2 2" xfId="18000"/>
    <cellStyle name="20% - Accent2 5 2 2 2 2" xfId="18802"/>
    <cellStyle name="20% - Accent2 5 2 2 2 2 2" xfId="20441"/>
    <cellStyle name="20% - Accent2 5 2 2 2 3" xfId="20440"/>
    <cellStyle name="20% - Accent2 5 2 2 3" xfId="18464"/>
    <cellStyle name="20% - Accent2 5 2 2 3 2" xfId="20442"/>
    <cellStyle name="20% - Accent2 5 2 2 4" xfId="20443"/>
    <cellStyle name="20% - Accent2 5 2 2 5" xfId="20439"/>
    <cellStyle name="20% - Accent2 5 2 3" xfId="17854"/>
    <cellStyle name="20% - Accent2 5 2 3 2" xfId="18648"/>
    <cellStyle name="20% - Accent2 5 2 3 2 2" xfId="20445"/>
    <cellStyle name="20% - Accent2 5 2 3 3" xfId="20446"/>
    <cellStyle name="20% - Accent2 5 2 3 4" xfId="20444"/>
    <cellStyle name="20% - Accent2 5 2 4" xfId="18310"/>
    <cellStyle name="20% - Accent2 5 2 4 2" xfId="20448"/>
    <cellStyle name="20% - Accent2 5 2 4 3" xfId="20447"/>
    <cellStyle name="20% - Accent2 5 2 5" xfId="20449"/>
    <cellStyle name="20% - Accent2 5 2 6" xfId="20450"/>
    <cellStyle name="20% - Accent2 5 2 7" xfId="20451"/>
    <cellStyle name="20% - Accent2 5 2 8" xfId="20452"/>
    <cellStyle name="20% - Accent2 5 2 9" xfId="20438"/>
    <cellStyle name="20% - Accent2 5 3" xfId="16088"/>
    <cellStyle name="20% - Accent2 5 3 2" xfId="20454"/>
    <cellStyle name="20% - Accent2 5 3 2 2" xfId="20455"/>
    <cellStyle name="20% - Accent2 5 3 2 3" xfId="20456"/>
    <cellStyle name="20% - Accent2 5 3 3" xfId="20457"/>
    <cellStyle name="20% - Accent2 5 3 3 2" xfId="20458"/>
    <cellStyle name="20% - Accent2 5 3 4" xfId="20459"/>
    <cellStyle name="20% - Accent2 5 3 5" xfId="20460"/>
    <cellStyle name="20% - Accent2 5 3 6" xfId="20453"/>
    <cellStyle name="20% - Accent2 5 4" xfId="20461"/>
    <cellStyle name="20% - Accent2 5 4 2" xfId="20462"/>
    <cellStyle name="20% - Accent2 5 4 2 2" xfId="20463"/>
    <cellStyle name="20% - Accent2 5 4 3" xfId="20464"/>
    <cellStyle name="20% - Accent2 5 5" xfId="20465"/>
    <cellStyle name="20% - Accent2 5 5 2" xfId="20466"/>
    <cellStyle name="20% - Accent2 5 6" xfId="20467"/>
    <cellStyle name="20% - Accent2 5 6 2" xfId="20468"/>
    <cellStyle name="20% - Accent2 5 7" xfId="20469"/>
    <cellStyle name="20% - Accent2 5 7 2" xfId="20470"/>
    <cellStyle name="20% - Accent2 5 8" xfId="20471"/>
    <cellStyle name="20% - Accent2 5 9" xfId="20472"/>
    <cellStyle name="20% - Accent2 50" xfId="2512"/>
    <cellStyle name="20% - Accent2 51" xfId="2513"/>
    <cellStyle name="20% - Accent2 52" xfId="2514"/>
    <cellStyle name="20% - Accent2 53" xfId="2515"/>
    <cellStyle name="20% - Accent2 54" xfId="2516"/>
    <cellStyle name="20% - Accent2 55" xfId="2517"/>
    <cellStyle name="20% - Accent2 56" xfId="2518"/>
    <cellStyle name="20% - Accent2 57" xfId="2519"/>
    <cellStyle name="20% - Accent2 58" xfId="2520"/>
    <cellStyle name="20% - Accent2 59" xfId="2521"/>
    <cellStyle name="20% - Accent2 6" xfId="2522"/>
    <cellStyle name="20% - Accent2 6 10" xfId="20473"/>
    <cellStyle name="20% - Accent2 6 2" xfId="17582"/>
    <cellStyle name="20% - Accent2 6 2 2" xfId="20475"/>
    <cellStyle name="20% - Accent2 6 2 2 2" xfId="20476"/>
    <cellStyle name="20% - Accent2 6 2 2 3" xfId="20477"/>
    <cellStyle name="20% - Accent2 6 2 2 4" xfId="20478"/>
    <cellStyle name="20% - Accent2 6 2 3" xfId="20479"/>
    <cellStyle name="20% - Accent2 6 2 3 2" xfId="20480"/>
    <cellStyle name="20% - Accent2 6 2 4" xfId="20481"/>
    <cellStyle name="20% - Accent2 6 2 5" xfId="20482"/>
    <cellStyle name="20% - Accent2 6 2 6" xfId="20483"/>
    <cellStyle name="20% - Accent2 6 2 7" xfId="20484"/>
    <cellStyle name="20% - Accent2 6 2 8" xfId="20485"/>
    <cellStyle name="20% - Accent2 6 2 9" xfId="20474"/>
    <cellStyle name="20% - Accent2 6 3" xfId="17136"/>
    <cellStyle name="20% - Accent2 6 3 2" xfId="17855"/>
    <cellStyle name="20% - Accent2 6 3 2 2" xfId="18649"/>
    <cellStyle name="20% - Accent2 6 3 2 3" xfId="20487"/>
    <cellStyle name="20% - Accent2 6 3 3" xfId="18311"/>
    <cellStyle name="20% - Accent2 6 3 3 2" xfId="20488"/>
    <cellStyle name="20% - Accent2 6 3 4" xfId="20489"/>
    <cellStyle name="20% - Accent2 6 3 5" xfId="20486"/>
    <cellStyle name="20% - Accent2 6 4" xfId="17657"/>
    <cellStyle name="20% - Accent2 6 4 2" xfId="18001"/>
    <cellStyle name="20% - Accent2 6 4 2 2" xfId="18803"/>
    <cellStyle name="20% - Accent2 6 4 2 3" xfId="20491"/>
    <cellStyle name="20% - Accent2 6 4 3" xfId="18465"/>
    <cellStyle name="20% - Accent2 6 4 3 2" xfId="20492"/>
    <cellStyle name="20% - Accent2 6 4 4" xfId="20490"/>
    <cellStyle name="20% - Accent2 6 5" xfId="16150"/>
    <cellStyle name="20% - Accent2 6 5 2" xfId="20494"/>
    <cellStyle name="20% - Accent2 6 5 3" xfId="20493"/>
    <cellStyle name="20% - Accent2 6 6" xfId="20495"/>
    <cellStyle name="20% - Accent2 6 7" xfId="20496"/>
    <cellStyle name="20% - Accent2 6 8" xfId="20497"/>
    <cellStyle name="20% - Accent2 6 9" xfId="20498"/>
    <cellStyle name="20% - Accent2 60" xfId="2523"/>
    <cellStyle name="20% - Accent2 61" xfId="2524"/>
    <cellStyle name="20% - Accent2 62" xfId="2525"/>
    <cellStyle name="20% - Accent2 63" xfId="2526"/>
    <cellStyle name="20% - Accent2 64" xfId="2527"/>
    <cellStyle name="20% - Accent2 65" xfId="2528"/>
    <cellStyle name="20% - Accent2 66" xfId="2529"/>
    <cellStyle name="20% - Accent2 67" xfId="2530"/>
    <cellStyle name="20% - Accent2 68" xfId="2531"/>
    <cellStyle name="20% - Accent2 69" xfId="2532"/>
    <cellStyle name="20% - Accent2 7" xfId="2533"/>
    <cellStyle name="20% - Accent2 7 10" xfId="20499"/>
    <cellStyle name="20% - Accent2 7 2" xfId="17658"/>
    <cellStyle name="20% - Accent2 7 2 2" xfId="18002"/>
    <cellStyle name="20% - Accent2 7 2 2 2" xfId="18804"/>
    <cellStyle name="20% - Accent2 7 2 2 2 2" xfId="20502"/>
    <cellStyle name="20% - Accent2 7 2 2 3" xfId="20503"/>
    <cellStyle name="20% - Accent2 7 2 2 4" xfId="20504"/>
    <cellStyle name="20% - Accent2 7 2 2 5" xfId="20501"/>
    <cellStyle name="20% - Accent2 7 2 3" xfId="18466"/>
    <cellStyle name="20% - Accent2 7 2 3 2" xfId="20506"/>
    <cellStyle name="20% - Accent2 7 2 3 3" xfId="20505"/>
    <cellStyle name="20% - Accent2 7 2 4" xfId="20507"/>
    <cellStyle name="20% - Accent2 7 2 5" xfId="20508"/>
    <cellStyle name="20% - Accent2 7 2 6" xfId="20509"/>
    <cellStyle name="20% - Accent2 7 2 7" xfId="20510"/>
    <cellStyle name="20% - Accent2 7 2 8" xfId="20511"/>
    <cellStyle name="20% - Accent2 7 2 9" xfId="20500"/>
    <cellStyle name="20% - Accent2 7 3" xfId="17856"/>
    <cellStyle name="20% - Accent2 7 3 2" xfId="18650"/>
    <cellStyle name="20% - Accent2 7 3 2 2" xfId="20513"/>
    <cellStyle name="20% - Accent2 7 3 3" xfId="20514"/>
    <cellStyle name="20% - Accent2 7 3 4" xfId="20515"/>
    <cellStyle name="20% - Accent2 7 3 5" xfId="20512"/>
    <cellStyle name="20% - Accent2 7 4" xfId="18312"/>
    <cellStyle name="20% - Accent2 7 4 2" xfId="20517"/>
    <cellStyle name="20% - Accent2 7 4 3" xfId="20518"/>
    <cellStyle name="20% - Accent2 7 4 4" xfId="20516"/>
    <cellStyle name="20% - Accent2 7 5" xfId="17137"/>
    <cellStyle name="20% - Accent2 7 5 2" xfId="20519"/>
    <cellStyle name="20% - Accent2 7 6" xfId="20520"/>
    <cellStyle name="20% - Accent2 7 7" xfId="20521"/>
    <cellStyle name="20% - Accent2 7 8" xfId="20522"/>
    <cellStyle name="20% - Accent2 7 9" xfId="20523"/>
    <cellStyle name="20% - Accent2 70" xfId="2534"/>
    <cellStyle name="20% - Accent2 71" xfId="2535"/>
    <cellStyle name="20% - Accent2 72" xfId="2536"/>
    <cellStyle name="20% - Accent2 73" xfId="2537"/>
    <cellStyle name="20% - Accent2 74" xfId="2538"/>
    <cellStyle name="20% - Accent2 75" xfId="2539"/>
    <cellStyle name="20% - Accent2 76" xfId="2540"/>
    <cellStyle name="20% - Accent2 77" xfId="2541"/>
    <cellStyle name="20% - Accent2 78" xfId="2542"/>
    <cellStyle name="20% - Accent2 79" xfId="2543"/>
    <cellStyle name="20% - Accent2 8" xfId="2544"/>
    <cellStyle name="20% - Accent2 8 10" xfId="20524"/>
    <cellStyle name="20% - Accent2 8 2" xfId="17453"/>
    <cellStyle name="20% - Accent2 8 2 2" xfId="20526"/>
    <cellStyle name="20% - Accent2 8 2 2 2" xfId="20527"/>
    <cellStyle name="20% - Accent2 8 2 2 3" xfId="20528"/>
    <cellStyle name="20% - Accent2 8 2 3" xfId="20529"/>
    <cellStyle name="20% - Accent2 8 2 3 2" xfId="20530"/>
    <cellStyle name="20% - Accent2 8 2 4" xfId="20531"/>
    <cellStyle name="20% - Accent2 8 2 5" xfId="20532"/>
    <cellStyle name="20% - Accent2 8 2 6" xfId="20533"/>
    <cellStyle name="20% - Accent2 8 2 7" xfId="20534"/>
    <cellStyle name="20% - Accent2 8 2 8" xfId="20535"/>
    <cellStyle name="20% - Accent2 8 2 9" xfId="20525"/>
    <cellStyle name="20% - Accent2 8 3" xfId="17114"/>
    <cellStyle name="20% - Accent2 8 3 2" xfId="20537"/>
    <cellStyle name="20% - Accent2 8 3 3" xfId="20538"/>
    <cellStyle name="20% - Accent2 8 3 4" xfId="20536"/>
    <cellStyle name="20% - Accent2 8 4" xfId="20539"/>
    <cellStyle name="20% - Accent2 8 4 2" xfId="20540"/>
    <cellStyle name="20% - Accent2 8 5" xfId="20541"/>
    <cellStyle name="20% - Accent2 8 6" xfId="20542"/>
    <cellStyle name="20% - Accent2 8 7" xfId="20543"/>
    <cellStyle name="20% - Accent2 8 8" xfId="20544"/>
    <cellStyle name="20% - Accent2 8 9" xfId="20545"/>
    <cellStyle name="20% - Accent2 80" xfId="2545"/>
    <cellStyle name="20% - Accent2 81" xfId="2546"/>
    <cellStyle name="20% - Accent2 82" xfId="2547"/>
    <cellStyle name="20% - Accent2 83" xfId="2548"/>
    <cellStyle name="20% - Accent2 84" xfId="15547"/>
    <cellStyle name="20% - Accent2 9" xfId="2549"/>
    <cellStyle name="20% - Accent2 9 10" xfId="20546"/>
    <cellStyle name="20% - Accent2 9 2" xfId="17422"/>
    <cellStyle name="20% - Accent2 9 2 2" xfId="20548"/>
    <cellStyle name="20% - Accent2 9 2 2 2" xfId="20549"/>
    <cellStyle name="20% - Accent2 9 2 2 3" xfId="20550"/>
    <cellStyle name="20% - Accent2 9 2 3" xfId="20551"/>
    <cellStyle name="20% - Accent2 9 2 3 2" xfId="20552"/>
    <cellStyle name="20% - Accent2 9 2 4" xfId="20553"/>
    <cellStyle name="20% - Accent2 9 2 5" xfId="20554"/>
    <cellStyle name="20% - Accent2 9 2 6" xfId="20555"/>
    <cellStyle name="20% - Accent2 9 2 7" xfId="20556"/>
    <cellStyle name="20% - Accent2 9 2 8" xfId="20547"/>
    <cellStyle name="20% - Accent2 9 3" xfId="20557"/>
    <cellStyle name="20% - Accent2 9 3 2" xfId="20558"/>
    <cellStyle name="20% - Accent2 9 3 3" xfId="20559"/>
    <cellStyle name="20% - Accent2 9 4" xfId="20560"/>
    <cellStyle name="20% - Accent2 9 4 2" xfId="20561"/>
    <cellStyle name="20% - Accent2 9 5" xfId="20562"/>
    <cellStyle name="20% - Accent2 9 6" xfId="20563"/>
    <cellStyle name="20% - Accent2 9 7" xfId="20564"/>
    <cellStyle name="20% - Accent2 9 8" xfId="20565"/>
    <cellStyle name="20% - Accent2 9 9" xfId="20566"/>
    <cellStyle name="20% - Accent3" xfId="19217" builtinId="38" customBuiltin="1"/>
    <cellStyle name="20% - Accent3 10" xfId="2550"/>
    <cellStyle name="20% - Accent3 10 10" xfId="20567"/>
    <cellStyle name="20% - Accent3 10 2" xfId="17041"/>
    <cellStyle name="20% - Accent3 10 2 2" xfId="20569"/>
    <cellStyle name="20% - Accent3 10 2 2 2" xfId="20570"/>
    <cellStyle name="20% - Accent3 10 2 2 3" xfId="20571"/>
    <cellStyle name="20% - Accent3 10 2 3" xfId="20572"/>
    <cellStyle name="20% - Accent3 10 2 3 2" xfId="20573"/>
    <cellStyle name="20% - Accent3 10 2 4" xfId="20574"/>
    <cellStyle name="20% - Accent3 10 2 5" xfId="20575"/>
    <cellStyle name="20% - Accent3 10 2 6" xfId="20576"/>
    <cellStyle name="20% - Accent3 10 2 7" xfId="20577"/>
    <cellStyle name="20% - Accent3 10 2 8" xfId="20568"/>
    <cellStyle name="20% - Accent3 10 3" xfId="20578"/>
    <cellStyle name="20% - Accent3 10 3 2" xfId="20579"/>
    <cellStyle name="20% - Accent3 10 3 3" xfId="20580"/>
    <cellStyle name="20% - Accent3 10 4" xfId="20581"/>
    <cellStyle name="20% - Accent3 10 4 2" xfId="20582"/>
    <cellStyle name="20% - Accent3 10 5" xfId="20583"/>
    <cellStyle name="20% - Accent3 10 6" xfId="20584"/>
    <cellStyle name="20% - Accent3 10 7" xfId="20585"/>
    <cellStyle name="20% - Accent3 10 8" xfId="20586"/>
    <cellStyle name="20% - Accent3 10 9" xfId="20587"/>
    <cellStyle name="20% - Accent3 11" xfId="2551"/>
    <cellStyle name="20% - Accent3 11 2" xfId="17755"/>
    <cellStyle name="20% - Accent3 11 2 2" xfId="20590"/>
    <cellStyle name="20% - Accent3 11 2 2 2" xfId="20591"/>
    <cellStyle name="20% - Accent3 11 2 2 3" xfId="20592"/>
    <cellStyle name="20% - Accent3 11 2 3" xfId="20593"/>
    <cellStyle name="20% - Accent3 11 2 3 2" xfId="20594"/>
    <cellStyle name="20% - Accent3 11 2 4" xfId="20595"/>
    <cellStyle name="20% - Accent3 11 2 5" xfId="20596"/>
    <cellStyle name="20% - Accent3 11 2 6" xfId="20597"/>
    <cellStyle name="20% - Accent3 11 2 7" xfId="20598"/>
    <cellStyle name="20% - Accent3 11 2 8" xfId="20589"/>
    <cellStyle name="20% - Accent3 11 3" xfId="20599"/>
    <cellStyle name="20% - Accent3 11 3 2" xfId="20600"/>
    <cellStyle name="20% - Accent3 11 3 3" xfId="20601"/>
    <cellStyle name="20% - Accent3 11 4" xfId="20602"/>
    <cellStyle name="20% - Accent3 11 4 2" xfId="20603"/>
    <cellStyle name="20% - Accent3 11 5" xfId="20604"/>
    <cellStyle name="20% - Accent3 11 6" xfId="20605"/>
    <cellStyle name="20% - Accent3 11 7" xfId="20606"/>
    <cellStyle name="20% - Accent3 11 8" xfId="20607"/>
    <cellStyle name="20% - Accent3 11 9" xfId="20588"/>
    <cellStyle name="20% - Accent3 12" xfId="2552"/>
    <cellStyle name="20% - Accent3 12 2" xfId="15961"/>
    <cellStyle name="20% - Accent3 12 2 2" xfId="20610"/>
    <cellStyle name="20% - Accent3 12 2 2 2" xfId="20611"/>
    <cellStyle name="20% - Accent3 12 2 2 3" xfId="20612"/>
    <cellStyle name="20% - Accent3 12 2 3" xfId="20613"/>
    <cellStyle name="20% - Accent3 12 2 3 2" xfId="20614"/>
    <cellStyle name="20% - Accent3 12 2 4" xfId="20615"/>
    <cellStyle name="20% - Accent3 12 2 5" xfId="20616"/>
    <cellStyle name="20% - Accent3 12 2 6" xfId="20617"/>
    <cellStyle name="20% - Accent3 12 2 7" xfId="20618"/>
    <cellStyle name="20% - Accent3 12 2 8" xfId="20609"/>
    <cellStyle name="20% - Accent3 12 3" xfId="20619"/>
    <cellStyle name="20% - Accent3 12 3 2" xfId="20620"/>
    <cellStyle name="20% - Accent3 12 3 3" xfId="20621"/>
    <cellStyle name="20% - Accent3 12 4" xfId="20622"/>
    <cellStyle name="20% - Accent3 12 4 2" xfId="20623"/>
    <cellStyle name="20% - Accent3 12 5" xfId="20624"/>
    <cellStyle name="20% - Accent3 12 6" xfId="20625"/>
    <cellStyle name="20% - Accent3 12 7" xfId="20626"/>
    <cellStyle name="20% - Accent3 12 8" xfId="20627"/>
    <cellStyle name="20% - Accent3 12 9" xfId="20608"/>
    <cellStyle name="20% - Accent3 13" xfId="2553"/>
    <cellStyle name="20% - Accent3 13 2" xfId="20629"/>
    <cellStyle name="20% - Accent3 13 2 2" xfId="20630"/>
    <cellStyle name="20% - Accent3 13 2 2 2" xfId="20631"/>
    <cellStyle name="20% - Accent3 13 2 2 3" xfId="20632"/>
    <cellStyle name="20% - Accent3 13 2 3" xfId="20633"/>
    <cellStyle name="20% - Accent3 13 2 3 2" xfId="20634"/>
    <cellStyle name="20% - Accent3 13 2 4" xfId="20635"/>
    <cellStyle name="20% - Accent3 13 2 5" xfId="20636"/>
    <cellStyle name="20% - Accent3 13 2 6" xfId="20637"/>
    <cellStyle name="20% - Accent3 13 2 7" xfId="20638"/>
    <cellStyle name="20% - Accent3 13 3" xfId="20639"/>
    <cellStyle name="20% - Accent3 13 3 2" xfId="20640"/>
    <cellStyle name="20% - Accent3 13 3 3" xfId="20641"/>
    <cellStyle name="20% - Accent3 13 4" xfId="20642"/>
    <cellStyle name="20% - Accent3 13 4 2" xfId="20643"/>
    <cellStyle name="20% - Accent3 13 5" xfId="20644"/>
    <cellStyle name="20% - Accent3 13 6" xfId="20645"/>
    <cellStyle name="20% - Accent3 13 7" xfId="20646"/>
    <cellStyle name="20% - Accent3 13 8" xfId="20647"/>
    <cellStyle name="20% - Accent3 13 9" xfId="20628"/>
    <cellStyle name="20% - Accent3 14" xfId="2554"/>
    <cellStyle name="20% - Accent3 14 2" xfId="20649"/>
    <cellStyle name="20% - Accent3 14 2 2" xfId="20650"/>
    <cellStyle name="20% - Accent3 14 2 2 2" xfId="20651"/>
    <cellStyle name="20% - Accent3 14 2 2 3" xfId="20652"/>
    <cellStyle name="20% - Accent3 14 2 3" xfId="20653"/>
    <cellStyle name="20% - Accent3 14 2 3 2" xfId="20654"/>
    <cellStyle name="20% - Accent3 14 2 4" xfId="20655"/>
    <cellStyle name="20% - Accent3 14 2 5" xfId="20656"/>
    <cellStyle name="20% - Accent3 14 2 6" xfId="20657"/>
    <cellStyle name="20% - Accent3 14 2 7" xfId="20658"/>
    <cellStyle name="20% - Accent3 14 3" xfId="20659"/>
    <cellStyle name="20% - Accent3 14 3 2" xfId="20660"/>
    <cellStyle name="20% - Accent3 14 3 3" xfId="20661"/>
    <cellStyle name="20% - Accent3 14 4" xfId="20662"/>
    <cellStyle name="20% - Accent3 14 4 2" xfId="20663"/>
    <cellStyle name="20% - Accent3 14 5" xfId="20664"/>
    <cellStyle name="20% - Accent3 14 6" xfId="20665"/>
    <cellStyle name="20% - Accent3 14 7" xfId="20666"/>
    <cellStyle name="20% - Accent3 14 8" xfId="20667"/>
    <cellStyle name="20% - Accent3 14 9" xfId="20648"/>
    <cellStyle name="20% - Accent3 15" xfId="2555"/>
    <cellStyle name="20% - Accent3 15 2" xfId="20669"/>
    <cellStyle name="20% - Accent3 15 2 2" xfId="20670"/>
    <cellStyle name="20% - Accent3 15 2 2 2" xfId="20671"/>
    <cellStyle name="20% - Accent3 15 2 2 3" xfId="20672"/>
    <cellStyle name="20% - Accent3 15 2 3" xfId="20673"/>
    <cellStyle name="20% - Accent3 15 2 3 2" xfId="20674"/>
    <cellStyle name="20% - Accent3 15 2 4" xfId="20675"/>
    <cellStyle name="20% - Accent3 15 2 5" xfId="20676"/>
    <cellStyle name="20% - Accent3 15 2 6" xfId="20677"/>
    <cellStyle name="20% - Accent3 15 2 7" xfId="20678"/>
    <cellStyle name="20% - Accent3 15 3" xfId="20679"/>
    <cellStyle name="20% - Accent3 15 3 2" xfId="20680"/>
    <cellStyle name="20% - Accent3 15 3 3" xfId="20681"/>
    <cellStyle name="20% - Accent3 15 4" xfId="20682"/>
    <cellStyle name="20% - Accent3 15 4 2" xfId="20683"/>
    <cellStyle name="20% - Accent3 15 5" xfId="20684"/>
    <cellStyle name="20% - Accent3 15 6" xfId="20685"/>
    <cellStyle name="20% - Accent3 15 7" xfId="20686"/>
    <cellStyle name="20% - Accent3 15 8" xfId="20687"/>
    <cellStyle name="20% - Accent3 15 9" xfId="20668"/>
    <cellStyle name="20% - Accent3 16" xfId="2556"/>
    <cellStyle name="20% - Accent3 16 2" xfId="20689"/>
    <cellStyle name="20% - Accent3 16 2 2" xfId="20690"/>
    <cellStyle name="20% - Accent3 16 2 2 2" xfId="20691"/>
    <cellStyle name="20% - Accent3 16 2 2 3" xfId="20692"/>
    <cellStyle name="20% - Accent3 16 2 3" xfId="20693"/>
    <cellStyle name="20% - Accent3 16 2 3 2" xfId="20694"/>
    <cellStyle name="20% - Accent3 16 2 4" xfId="20695"/>
    <cellStyle name="20% - Accent3 16 2 5" xfId="20696"/>
    <cellStyle name="20% - Accent3 16 2 6" xfId="20697"/>
    <cellStyle name="20% - Accent3 16 2 7" xfId="20698"/>
    <cellStyle name="20% - Accent3 16 3" xfId="20699"/>
    <cellStyle name="20% - Accent3 16 3 2" xfId="20700"/>
    <cellStyle name="20% - Accent3 16 3 3" xfId="20701"/>
    <cellStyle name="20% - Accent3 16 4" xfId="20702"/>
    <cellStyle name="20% - Accent3 16 4 2" xfId="20703"/>
    <cellStyle name="20% - Accent3 16 5" xfId="20704"/>
    <cellStyle name="20% - Accent3 16 6" xfId="20705"/>
    <cellStyle name="20% - Accent3 16 7" xfId="20706"/>
    <cellStyle name="20% - Accent3 16 8" xfId="20707"/>
    <cellStyle name="20% - Accent3 16 9" xfId="20688"/>
    <cellStyle name="20% - Accent3 17" xfId="2557"/>
    <cellStyle name="20% - Accent3 17 2" xfId="20709"/>
    <cellStyle name="20% - Accent3 17 2 2" xfId="20710"/>
    <cellStyle name="20% - Accent3 17 2 2 2" xfId="20711"/>
    <cellStyle name="20% - Accent3 17 2 2 3" xfId="20712"/>
    <cellStyle name="20% - Accent3 17 2 3" xfId="20713"/>
    <cellStyle name="20% - Accent3 17 2 3 2" xfId="20714"/>
    <cellStyle name="20% - Accent3 17 2 4" xfId="20715"/>
    <cellStyle name="20% - Accent3 17 2 5" xfId="20716"/>
    <cellStyle name="20% - Accent3 17 2 6" xfId="20717"/>
    <cellStyle name="20% - Accent3 17 2 7" xfId="20718"/>
    <cellStyle name="20% - Accent3 17 3" xfId="20719"/>
    <cellStyle name="20% - Accent3 17 3 2" xfId="20720"/>
    <cellStyle name="20% - Accent3 17 3 3" xfId="20721"/>
    <cellStyle name="20% - Accent3 17 4" xfId="20722"/>
    <cellStyle name="20% - Accent3 17 4 2" xfId="20723"/>
    <cellStyle name="20% - Accent3 17 5" xfId="20724"/>
    <cellStyle name="20% - Accent3 17 6" xfId="20725"/>
    <cellStyle name="20% - Accent3 17 7" xfId="20726"/>
    <cellStyle name="20% - Accent3 17 8" xfId="20727"/>
    <cellStyle name="20% - Accent3 17 9" xfId="20708"/>
    <cellStyle name="20% - Accent3 18" xfId="2558"/>
    <cellStyle name="20% - Accent3 18 2" xfId="20729"/>
    <cellStyle name="20% - Accent3 18 2 2" xfId="20730"/>
    <cellStyle name="20% - Accent3 18 2 2 2" xfId="20731"/>
    <cellStyle name="20% - Accent3 18 2 2 3" xfId="20732"/>
    <cellStyle name="20% - Accent3 18 2 3" xfId="20733"/>
    <cellStyle name="20% - Accent3 18 2 3 2" xfId="20734"/>
    <cellStyle name="20% - Accent3 18 2 4" xfId="20735"/>
    <cellStyle name="20% - Accent3 18 2 5" xfId="20736"/>
    <cellStyle name="20% - Accent3 18 2 6" xfId="20737"/>
    <cellStyle name="20% - Accent3 18 2 7" xfId="20738"/>
    <cellStyle name="20% - Accent3 18 3" xfId="20739"/>
    <cellStyle name="20% - Accent3 18 3 2" xfId="20740"/>
    <cellStyle name="20% - Accent3 18 3 3" xfId="20741"/>
    <cellStyle name="20% - Accent3 18 4" xfId="20742"/>
    <cellStyle name="20% - Accent3 18 4 2" xfId="20743"/>
    <cellStyle name="20% - Accent3 18 5" xfId="20744"/>
    <cellStyle name="20% - Accent3 18 6" xfId="20745"/>
    <cellStyle name="20% - Accent3 18 7" xfId="20746"/>
    <cellStyle name="20% - Accent3 18 8" xfId="20747"/>
    <cellStyle name="20% - Accent3 18 9" xfId="20728"/>
    <cellStyle name="20% - Accent3 19" xfId="2559"/>
    <cellStyle name="20% - Accent3 19 2" xfId="20749"/>
    <cellStyle name="20% - Accent3 19 2 2" xfId="20750"/>
    <cellStyle name="20% - Accent3 19 2 2 2" xfId="20751"/>
    <cellStyle name="20% - Accent3 19 2 2 3" xfId="20752"/>
    <cellStyle name="20% - Accent3 19 2 3" xfId="20753"/>
    <cellStyle name="20% - Accent3 19 2 3 2" xfId="20754"/>
    <cellStyle name="20% - Accent3 19 2 4" xfId="20755"/>
    <cellStyle name="20% - Accent3 19 2 5" xfId="20756"/>
    <cellStyle name="20% - Accent3 19 2 6" xfId="20757"/>
    <cellStyle name="20% - Accent3 19 2 7" xfId="20758"/>
    <cellStyle name="20% - Accent3 19 3" xfId="20759"/>
    <cellStyle name="20% - Accent3 19 3 2" xfId="20760"/>
    <cellStyle name="20% - Accent3 19 3 3" xfId="20761"/>
    <cellStyle name="20% - Accent3 19 4" xfId="20762"/>
    <cellStyle name="20% - Accent3 19 4 2" xfId="20763"/>
    <cellStyle name="20% - Accent3 19 5" xfId="20764"/>
    <cellStyle name="20% - Accent3 19 6" xfId="20765"/>
    <cellStyle name="20% - Accent3 19 7" xfId="20766"/>
    <cellStyle name="20% - Accent3 19 8" xfId="20767"/>
    <cellStyle name="20% - Accent3 19 9" xfId="20748"/>
    <cellStyle name="20% - Accent3 2" xfId="51"/>
    <cellStyle name="20% - Accent3 2 2" xfId="2560"/>
    <cellStyle name="20% - Accent3 2 2 2" xfId="2561"/>
    <cellStyle name="20% - Accent3 2 2 2 2" xfId="17499"/>
    <cellStyle name="20% - Accent3 2 2 2 2 2" xfId="20771"/>
    <cellStyle name="20% - Accent3 2 2 2 2 3" xfId="20772"/>
    <cellStyle name="20% - Accent3 2 2 2 2 4" xfId="20770"/>
    <cellStyle name="20% - Accent3 2 2 2 3" xfId="20773"/>
    <cellStyle name="20% - Accent3 2 2 2 3 2" xfId="20774"/>
    <cellStyle name="20% - Accent3 2 2 2 4" xfId="20775"/>
    <cellStyle name="20% - Accent3 2 2 2 5" xfId="20776"/>
    <cellStyle name="20% - Accent3 2 2 2 6" xfId="20769"/>
    <cellStyle name="20% - Accent3 2 2 3" xfId="2562"/>
    <cellStyle name="20% - Accent3 2 2 3 2" xfId="18003"/>
    <cellStyle name="20% - Accent3 2 2 3 2 2" xfId="18805"/>
    <cellStyle name="20% - Accent3 2 2 3 2 3" xfId="20779"/>
    <cellStyle name="20% - Accent3 2 2 3 2 4" xfId="20778"/>
    <cellStyle name="20% - Accent3 2 2 3 3" xfId="18467"/>
    <cellStyle name="20% - Accent3 2 2 3 4" xfId="20780"/>
    <cellStyle name="20% - Accent3 2 2 3 5" xfId="20781"/>
    <cellStyle name="20% - Accent3 2 2 3 6" xfId="20777"/>
    <cellStyle name="20% - Accent3 2 2 4" xfId="2563"/>
    <cellStyle name="20% - Accent3 2 2 4 2" xfId="18651"/>
    <cellStyle name="20% - Accent3 2 2 4 3" xfId="20783"/>
    <cellStyle name="20% - Accent3 2 2 4 4" xfId="20782"/>
    <cellStyle name="20% - Accent3 2 2 5" xfId="18313"/>
    <cellStyle name="20% - Accent3 2 2 5 2" xfId="20785"/>
    <cellStyle name="20% - Accent3 2 2 5 3" xfId="20784"/>
    <cellStyle name="20% - Accent3 2 2 6" xfId="20786"/>
    <cellStyle name="20% - Accent3 2 2 6 2" xfId="20787"/>
    <cellStyle name="20% - Accent3 2 2 7" xfId="20788"/>
    <cellStyle name="20% - Accent3 2 2 7 2" xfId="20789"/>
    <cellStyle name="20% - Accent3 2 2 8" xfId="20790"/>
    <cellStyle name="20% - Accent3 2 2 9" xfId="20768"/>
    <cellStyle name="20% - Accent3 2 3" xfId="2564"/>
    <cellStyle name="20% - Accent3 2 3 2" xfId="17116"/>
    <cellStyle name="20% - Accent3 2 3 2 2" xfId="20791"/>
    <cellStyle name="20% - Accent3 2 4" xfId="2565"/>
    <cellStyle name="20% - Accent3 2 4 2" xfId="17084"/>
    <cellStyle name="20% - Accent3 2 4 2 2" xfId="20794"/>
    <cellStyle name="20% - Accent3 2 4 2 3" xfId="20793"/>
    <cellStyle name="20% - Accent3 2 4 3" xfId="20795"/>
    <cellStyle name="20% - Accent3 2 4 4" xfId="20796"/>
    <cellStyle name="20% - Accent3 2 4 5" xfId="20797"/>
    <cellStyle name="20% - Accent3 2 4 6" xfId="20792"/>
    <cellStyle name="20% - Accent3 2 5" xfId="2566"/>
    <cellStyle name="20% - Accent3 2 5 2" xfId="20798"/>
    <cellStyle name="20% - Accent3 2 6" xfId="2567"/>
    <cellStyle name="20% - Accent3 2 7" xfId="2568"/>
    <cellStyle name="20% - Accent3 2 8" xfId="15610"/>
    <cellStyle name="20% - Accent3 20" xfId="2569"/>
    <cellStyle name="20% - Accent3 20 2" xfId="20800"/>
    <cellStyle name="20% - Accent3 20 2 2" xfId="20801"/>
    <cellStyle name="20% - Accent3 20 2 2 2" xfId="20802"/>
    <cellStyle name="20% - Accent3 20 2 2 3" xfId="20803"/>
    <cellStyle name="20% - Accent3 20 2 3" xfId="20804"/>
    <cellStyle name="20% - Accent3 20 2 3 2" xfId="20805"/>
    <cellStyle name="20% - Accent3 20 2 4" xfId="20806"/>
    <cellStyle name="20% - Accent3 20 2 5" xfId="20807"/>
    <cellStyle name="20% - Accent3 20 2 6" xfId="20808"/>
    <cellStyle name="20% - Accent3 20 2 7" xfId="20809"/>
    <cellStyle name="20% - Accent3 20 3" xfId="20810"/>
    <cellStyle name="20% - Accent3 20 3 2" xfId="20811"/>
    <cellStyle name="20% - Accent3 20 3 3" xfId="20812"/>
    <cellStyle name="20% - Accent3 20 4" xfId="20813"/>
    <cellStyle name="20% - Accent3 20 4 2" xfId="20814"/>
    <cellStyle name="20% - Accent3 20 5" xfId="20815"/>
    <cellStyle name="20% - Accent3 20 6" xfId="20816"/>
    <cellStyle name="20% - Accent3 20 7" xfId="20817"/>
    <cellStyle name="20% - Accent3 20 8" xfId="20818"/>
    <cellStyle name="20% - Accent3 20 9" xfId="20799"/>
    <cellStyle name="20% - Accent3 21" xfId="2570"/>
    <cellStyle name="20% - Accent3 21 2" xfId="20820"/>
    <cellStyle name="20% - Accent3 21 2 2" xfId="20821"/>
    <cellStyle name="20% - Accent3 21 2 2 2" xfId="20822"/>
    <cellStyle name="20% - Accent3 21 2 2 3" xfId="20823"/>
    <cellStyle name="20% - Accent3 21 2 3" xfId="20824"/>
    <cellStyle name="20% - Accent3 21 2 3 2" xfId="20825"/>
    <cellStyle name="20% - Accent3 21 2 4" xfId="20826"/>
    <cellStyle name="20% - Accent3 21 2 5" xfId="20827"/>
    <cellStyle name="20% - Accent3 21 2 6" xfId="20828"/>
    <cellStyle name="20% - Accent3 21 2 7" xfId="20829"/>
    <cellStyle name="20% - Accent3 21 3" xfId="20830"/>
    <cellStyle name="20% - Accent3 21 3 2" xfId="20831"/>
    <cellStyle name="20% - Accent3 21 3 3" xfId="20832"/>
    <cellStyle name="20% - Accent3 21 4" xfId="20833"/>
    <cellStyle name="20% - Accent3 21 4 2" xfId="20834"/>
    <cellStyle name="20% - Accent3 21 5" xfId="20835"/>
    <cellStyle name="20% - Accent3 21 6" xfId="20836"/>
    <cellStyle name="20% - Accent3 21 7" xfId="20837"/>
    <cellStyle name="20% - Accent3 21 8" xfId="20838"/>
    <cellStyle name="20% - Accent3 21 9" xfId="20819"/>
    <cellStyle name="20% - Accent3 22" xfId="2571"/>
    <cellStyle name="20% - Accent3 22 2" xfId="20840"/>
    <cellStyle name="20% - Accent3 22 2 2" xfId="20841"/>
    <cellStyle name="20% - Accent3 22 2 2 2" xfId="20842"/>
    <cellStyle name="20% - Accent3 22 2 2 3" xfId="20843"/>
    <cellStyle name="20% - Accent3 22 2 3" xfId="20844"/>
    <cellStyle name="20% - Accent3 22 2 3 2" xfId="20845"/>
    <cellStyle name="20% - Accent3 22 2 4" xfId="20846"/>
    <cellStyle name="20% - Accent3 22 2 5" xfId="20847"/>
    <cellStyle name="20% - Accent3 22 2 6" xfId="20848"/>
    <cellStyle name="20% - Accent3 22 2 7" xfId="20849"/>
    <cellStyle name="20% - Accent3 22 3" xfId="20850"/>
    <cellStyle name="20% - Accent3 22 3 2" xfId="20851"/>
    <cellStyle name="20% - Accent3 22 3 3" xfId="20852"/>
    <cellStyle name="20% - Accent3 22 4" xfId="20853"/>
    <cellStyle name="20% - Accent3 22 4 2" xfId="20854"/>
    <cellStyle name="20% - Accent3 22 5" xfId="20855"/>
    <cellStyle name="20% - Accent3 22 6" xfId="20856"/>
    <cellStyle name="20% - Accent3 22 7" xfId="20857"/>
    <cellStyle name="20% - Accent3 22 8" xfId="20858"/>
    <cellStyle name="20% - Accent3 22 9" xfId="20839"/>
    <cellStyle name="20% - Accent3 23" xfId="2572"/>
    <cellStyle name="20% - Accent3 23 2" xfId="20860"/>
    <cellStyle name="20% - Accent3 23 2 2" xfId="20861"/>
    <cellStyle name="20% - Accent3 23 2 3" xfId="20862"/>
    <cellStyle name="20% - Accent3 23 3" xfId="20863"/>
    <cellStyle name="20% - Accent3 23 3 2" xfId="20864"/>
    <cellStyle name="20% - Accent3 23 4" xfId="20865"/>
    <cellStyle name="20% - Accent3 23 5" xfId="20866"/>
    <cellStyle name="20% - Accent3 23 6" xfId="20867"/>
    <cellStyle name="20% - Accent3 23 7" xfId="20868"/>
    <cellStyle name="20% - Accent3 23 8" xfId="20859"/>
    <cellStyle name="20% - Accent3 24" xfId="2573"/>
    <cellStyle name="20% - Accent3 24 2" xfId="20870"/>
    <cellStyle name="20% - Accent3 24 3" xfId="20871"/>
    <cellStyle name="20% - Accent3 24 4" xfId="20872"/>
    <cellStyle name="20% - Accent3 24 5" xfId="20869"/>
    <cellStyle name="20% - Accent3 25" xfId="2574"/>
    <cellStyle name="20% - Accent3 25 2" xfId="20873"/>
    <cellStyle name="20% - Accent3 26" xfId="2575"/>
    <cellStyle name="20% - Accent3 26 2" xfId="20874"/>
    <cellStyle name="20% - Accent3 27" xfId="2576"/>
    <cellStyle name="20% - Accent3 27 2" xfId="20875"/>
    <cellStyle name="20% - Accent3 28" xfId="2577"/>
    <cellStyle name="20% - Accent3 28 2" xfId="20876"/>
    <cellStyle name="20% - Accent3 29" xfId="2578"/>
    <cellStyle name="20% - Accent3 29 2" xfId="20877"/>
    <cellStyle name="20% - Accent3 3" xfId="2579"/>
    <cellStyle name="20% - Accent3 3 10" xfId="20879"/>
    <cellStyle name="20% - Accent3 3 11" xfId="20878"/>
    <cellStyle name="20% - Accent3 3 2" xfId="17138"/>
    <cellStyle name="20% - Accent3 3 2 2" xfId="17659"/>
    <cellStyle name="20% - Accent3 3 2 2 2" xfId="18004"/>
    <cellStyle name="20% - Accent3 3 2 2 2 2" xfId="18806"/>
    <cellStyle name="20% - Accent3 3 2 2 2 3" xfId="20883"/>
    <cellStyle name="20% - Accent3 3 2 2 2 4" xfId="20882"/>
    <cellStyle name="20% - Accent3 3 2 2 3" xfId="18468"/>
    <cellStyle name="20% - Accent3 3 2 2 3 2" xfId="20885"/>
    <cellStyle name="20% - Accent3 3 2 2 3 3" xfId="20884"/>
    <cellStyle name="20% - Accent3 3 2 2 4" xfId="20886"/>
    <cellStyle name="20% - Accent3 3 2 2 5" xfId="20887"/>
    <cellStyle name="20% - Accent3 3 2 2 6" xfId="20881"/>
    <cellStyle name="20% - Accent3 3 2 3" xfId="17857"/>
    <cellStyle name="20% - Accent3 3 2 3 2" xfId="18652"/>
    <cellStyle name="20% - Accent3 3 2 3 2 2" xfId="20890"/>
    <cellStyle name="20% - Accent3 3 2 3 2 3" xfId="20891"/>
    <cellStyle name="20% - Accent3 3 2 3 2 4" xfId="20889"/>
    <cellStyle name="20% - Accent3 3 2 3 3" xfId="20892"/>
    <cellStyle name="20% - Accent3 3 2 3 4" xfId="20893"/>
    <cellStyle name="20% - Accent3 3 2 3 5" xfId="20894"/>
    <cellStyle name="20% - Accent3 3 2 3 6" xfId="20888"/>
    <cellStyle name="20% - Accent3 3 2 4" xfId="18314"/>
    <cellStyle name="20% - Accent3 3 2 4 2" xfId="20896"/>
    <cellStyle name="20% - Accent3 3 2 4 3" xfId="20897"/>
    <cellStyle name="20% - Accent3 3 2 4 4" xfId="20895"/>
    <cellStyle name="20% - Accent3 3 2 5" xfId="20898"/>
    <cellStyle name="20% - Accent3 3 2 5 2" xfId="20899"/>
    <cellStyle name="20% - Accent3 3 2 6" xfId="20900"/>
    <cellStyle name="20% - Accent3 3 2 6 2" xfId="20901"/>
    <cellStyle name="20% - Accent3 3 2 7" xfId="20902"/>
    <cellStyle name="20% - Accent3 3 2 7 2" xfId="20903"/>
    <cellStyle name="20% - Accent3 3 2 8" xfId="20904"/>
    <cellStyle name="20% - Accent3 3 2 9" xfId="20880"/>
    <cellStyle name="20% - Accent3 3 3" xfId="16052"/>
    <cellStyle name="20% - Accent3 3 3 2" xfId="20906"/>
    <cellStyle name="20% - Accent3 3 3 2 2" xfId="20907"/>
    <cellStyle name="20% - Accent3 3 3 2 2 2" xfId="20908"/>
    <cellStyle name="20% - Accent3 3 3 2 3" xfId="20909"/>
    <cellStyle name="20% - Accent3 3 3 2 4" xfId="20910"/>
    <cellStyle name="20% - Accent3 3 3 2 5" xfId="20911"/>
    <cellStyle name="20% - Accent3 3 3 3" xfId="20912"/>
    <cellStyle name="20% - Accent3 3 3 3 2" xfId="20913"/>
    <cellStyle name="20% - Accent3 3 3 3 2 2" xfId="20914"/>
    <cellStyle name="20% - Accent3 3 3 3 3" xfId="20915"/>
    <cellStyle name="20% - Accent3 3 3 3 4" xfId="20916"/>
    <cellStyle name="20% - Accent3 3 3 3 5" xfId="20917"/>
    <cellStyle name="20% - Accent3 3 3 4" xfId="20918"/>
    <cellStyle name="20% - Accent3 3 3 4 2" xfId="20919"/>
    <cellStyle name="20% - Accent3 3 3 5" xfId="20920"/>
    <cellStyle name="20% - Accent3 3 3 6" xfId="20921"/>
    <cellStyle name="20% - Accent3 3 3 7" xfId="20922"/>
    <cellStyle name="20% - Accent3 3 3 8" xfId="20923"/>
    <cellStyle name="20% - Accent3 3 3 9" xfId="20905"/>
    <cellStyle name="20% - Accent3 3 4" xfId="20924"/>
    <cellStyle name="20% - Accent3 3 4 2" xfId="20925"/>
    <cellStyle name="20% - Accent3 3 4 3" xfId="20926"/>
    <cellStyle name="20% - Accent3 3 5" xfId="20927"/>
    <cellStyle name="20% - Accent3 3 5 2" xfId="20928"/>
    <cellStyle name="20% - Accent3 3 5 2 2" xfId="20929"/>
    <cellStyle name="20% - Accent3 3 5 2 2 2" xfId="20930"/>
    <cellStyle name="20% - Accent3 3 5 2 3" xfId="20931"/>
    <cellStyle name="20% - Accent3 3 5 2 4" xfId="20932"/>
    <cellStyle name="20% - Accent3 3 5 3" xfId="20933"/>
    <cellStyle name="20% - Accent3 3 5 3 2" xfId="20934"/>
    <cellStyle name="20% - Accent3 3 5 3 2 2" xfId="20935"/>
    <cellStyle name="20% - Accent3 3 5 3 3" xfId="20936"/>
    <cellStyle name="20% - Accent3 3 5 3 4" xfId="20937"/>
    <cellStyle name="20% - Accent3 3 5 4" xfId="20938"/>
    <cellStyle name="20% - Accent3 3 5 4 2" xfId="20939"/>
    <cellStyle name="20% - Accent3 3 5 5" xfId="20940"/>
    <cellStyle name="20% - Accent3 3 5 6" xfId="20941"/>
    <cellStyle name="20% - Accent3 3 5 7" xfId="20942"/>
    <cellStyle name="20% - Accent3 3 5 8" xfId="20943"/>
    <cellStyle name="20% - Accent3 3 6" xfId="20944"/>
    <cellStyle name="20% - Accent3 3 6 2" xfId="20945"/>
    <cellStyle name="20% - Accent3 3 6 2 2" xfId="20946"/>
    <cellStyle name="20% - Accent3 3 6 3" xfId="20947"/>
    <cellStyle name="20% - Accent3 3 6 3 2" xfId="20948"/>
    <cellStyle name="20% - Accent3 3 6 3 2 2" xfId="20949"/>
    <cellStyle name="20% - Accent3 3 6 3 2 2 2" xfId="20950"/>
    <cellStyle name="20% - Accent3 3 6 3 2 3" xfId="20951"/>
    <cellStyle name="20% - Accent3 3 6 3 3" xfId="20952"/>
    <cellStyle name="20% - Accent3 3 6 3 3 2" xfId="20953"/>
    <cellStyle name="20% - Accent3 3 6 3 3 2 2" xfId="20954"/>
    <cellStyle name="20% - Accent3 3 6 3 3 3" xfId="20955"/>
    <cellStyle name="20% - Accent3 3 6 3 4" xfId="20956"/>
    <cellStyle name="20% - Accent3 3 6 3 5" xfId="20957"/>
    <cellStyle name="20% - Accent3 3 6 3 6" xfId="20958"/>
    <cellStyle name="20% - Accent3 3 6 4" xfId="20959"/>
    <cellStyle name="20% - Accent3 3 6 5" xfId="20960"/>
    <cellStyle name="20% - Accent3 3 6 6" xfId="20961"/>
    <cellStyle name="20% - Accent3 3 7" xfId="20962"/>
    <cellStyle name="20% - Accent3 3 7 2" xfId="20963"/>
    <cellStyle name="20% - Accent3 3 8" xfId="20964"/>
    <cellStyle name="20% - Accent3 3 8 2" xfId="20965"/>
    <cellStyle name="20% - Accent3 3 9" xfId="20966"/>
    <cellStyle name="20% - Accent3 30" xfId="2580"/>
    <cellStyle name="20% - Accent3 31" xfId="2581"/>
    <cellStyle name="20% - Accent3 32" xfId="2582"/>
    <cellStyle name="20% - Accent3 33" xfId="2583"/>
    <cellStyle name="20% - Accent3 34" xfId="2584"/>
    <cellStyle name="20% - Accent3 35" xfId="2585"/>
    <cellStyle name="20% - Accent3 36" xfId="2586"/>
    <cellStyle name="20% - Accent3 37" xfId="2587"/>
    <cellStyle name="20% - Accent3 38" xfId="2588"/>
    <cellStyle name="20% - Accent3 39" xfId="2589"/>
    <cellStyle name="20% - Accent3 4" xfId="2590"/>
    <cellStyle name="20% - Accent3 4 10" xfId="20967"/>
    <cellStyle name="20% - Accent3 4 2" xfId="17139"/>
    <cellStyle name="20% - Accent3 4 2 2" xfId="17660"/>
    <cellStyle name="20% - Accent3 4 2 2 2" xfId="18005"/>
    <cellStyle name="20% - Accent3 4 2 2 2 2" xfId="18807"/>
    <cellStyle name="20% - Accent3 4 2 2 2 2 2" xfId="20971"/>
    <cellStyle name="20% - Accent3 4 2 2 2 3" xfId="20970"/>
    <cellStyle name="20% - Accent3 4 2 2 3" xfId="18469"/>
    <cellStyle name="20% - Accent3 4 2 2 3 2" xfId="20972"/>
    <cellStyle name="20% - Accent3 4 2 2 4" xfId="20973"/>
    <cellStyle name="20% - Accent3 4 2 2 5" xfId="20969"/>
    <cellStyle name="20% - Accent3 4 2 3" xfId="17858"/>
    <cellStyle name="20% - Accent3 4 2 3 2" xfId="18653"/>
    <cellStyle name="20% - Accent3 4 2 3 2 2" xfId="20975"/>
    <cellStyle name="20% - Accent3 4 2 3 3" xfId="20976"/>
    <cellStyle name="20% - Accent3 4 2 3 4" xfId="20974"/>
    <cellStyle name="20% - Accent3 4 2 4" xfId="18315"/>
    <cellStyle name="20% - Accent3 4 2 4 2" xfId="20978"/>
    <cellStyle name="20% - Accent3 4 2 4 3" xfId="20977"/>
    <cellStyle name="20% - Accent3 4 2 5" xfId="20979"/>
    <cellStyle name="20% - Accent3 4 2 6" xfId="20980"/>
    <cellStyle name="20% - Accent3 4 2 7" xfId="20981"/>
    <cellStyle name="20% - Accent3 4 2 8" xfId="20982"/>
    <cellStyle name="20% - Accent3 4 2 9" xfId="20968"/>
    <cellStyle name="20% - Accent3 4 3" xfId="20983"/>
    <cellStyle name="20% - Accent3 4 3 2" xfId="20984"/>
    <cellStyle name="20% - Accent3 4 3 2 2" xfId="20985"/>
    <cellStyle name="20% - Accent3 4 3 2 3" xfId="20986"/>
    <cellStyle name="20% - Accent3 4 3 3" xfId="20987"/>
    <cellStyle name="20% - Accent3 4 3 3 2" xfId="20988"/>
    <cellStyle name="20% - Accent3 4 3 4" xfId="20989"/>
    <cellStyle name="20% - Accent3 4 3 5" xfId="20990"/>
    <cellStyle name="20% - Accent3 4 4" xfId="20991"/>
    <cellStyle name="20% - Accent3 4 4 2" xfId="20992"/>
    <cellStyle name="20% - Accent3 4 4 2 2" xfId="20993"/>
    <cellStyle name="20% - Accent3 4 4 3" xfId="20994"/>
    <cellStyle name="20% - Accent3 4 5" xfId="20995"/>
    <cellStyle name="20% - Accent3 4 5 2" xfId="20996"/>
    <cellStyle name="20% - Accent3 4 6" xfId="20997"/>
    <cellStyle name="20% - Accent3 4 6 2" xfId="20998"/>
    <cellStyle name="20% - Accent3 4 7" xfId="20999"/>
    <cellStyle name="20% - Accent3 4 7 2" xfId="21000"/>
    <cellStyle name="20% - Accent3 4 8" xfId="21001"/>
    <cellStyle name="20% - Accent3 4 9" xfId="21002"/>
    <cellStyle name="20% - Accent3 40" xfId="2591"/>
    <cellStyle name="20% - Accent3 41" xfId="2592"/>
    <cellStyle name="20% - Accent3 42" xfId="2593"/>
    <cellStyle name="20% - Accent3 43" xfId="2594"/>
    <cellStyle name="20% - Accent3 44" xfId="2595"/>
    <cellStyle name="20% - Accent3 45" xfId="2596"/>
    <cellStyle name="20% - Accent3 46" xfId="2597"/>
    <cellStyle name="20% - Accent3 47" xfId="2598"/>
    <cellStyle name="20% - Accent3 48" xfId="2599"/>
    <cellStyle name="20% - Accent3 49" xfId="2600"/>
    <cellStyle name="20% - Accent3 5" xfId="2601"/>
    <cellStyle name="20% - Accent3 5 10" xfId="21003"/>
    <cellStyle name="20% - Accent3 5 2" xfId="17140"/>
    <cellStyle name="20% - Accent3 5 2 2" xfId="17661"/>
    <cellStyle name="20% - Accent3 5 2 2 2" xfId="18006"/>
    <cellStyle name="20% - Accent3 5 2 2 2 2" xfId="18808"/>
    <cellStyle name="20% - Accent3 5 2 2 2 2 2" xfId="21007"/>
    <cellStyle name="20% - Accent3 5 2 2 2 3" xfId="21006"/>
    <cellStyle name="20% - Accent3 5 2 2 3" xfId="18470"/>
    <cellStyle name="20% - Accent3 5 2 2 3 2" xfId="21008"/>
    <cellStyle name="20% - Accent3 5 2 2 4" xfId="21009"/>
    <cellStyle name="20% - Accent3 5 2 2 5" xfId="21005"/>
    <cellStyle name="20% - Accent3 5 2 3" xfId="17859"/>
    <cellStyle name="20% - Accent3 5 2 3 2" xfId="18654"/>
    <cellStyle name="20% - Accent3 5 2 3 2 2" xfId="21011"/>
    <cellStyle name="20% - Accent3 5 2 3 3" xfId="21012"/>
    <cellStyle name="20% - Accent3 5 2 3 4" xfId="21010"/>
    <cellStyle name="20% - Accent3 5 2 4" xfId="18316"/>
    <cellStyle name="20% - Accent3 5 2 4 2" xfId="21014"/>
    <cellStyle name="20% - Accent3 5 2 4 3" xfId="21013"/>
    <cellStyle name="20% - Accent3 5 2 5" xfId="21015"/>
    <cellStyle name="20% - Accent3 5 2 6" xfId="21016"/>
    <cellStyle name="20% - Accent3 5 2 7" xfId="21017"/>
    <cellStyle name="20% - Accent3 5 2 8" xfId="21018"/>
    <cellStyle name="20% - Accent3 5 2 9" xfId="21004"/>
    <cellStyle name="20% - Accent3 5 3" xfId="16089"/>
    <cellStyle name="20% - Accent3 5 3 2" xfId="21020"/>
    <cellStyle name="20% - Accent3 5 3 2 2" xfId="21021"/>
    <cellStyle name="20% - Accent3 5 3 2 3" xfId="21022"/>
    <cellStyle name="20% - Accent3 5 3 3" xfId="21023"/>
    <cellStyle name="20% - Accent3 5 3 3 2" xfId="21024"/>
    <cellStyle name="20% - Accent3 5 3 4" xfId="21025"/>
    <cellStyle name="20% - Accent3 5 3 5" xfId="21026"/>
    <cellStyle name="20% - Accent3 5 3 6" xfId="21019"/>
    <cellStyle name="20% - Accent3 5 4" xfId="21027"/>
    <cellStyle name="20% - Accent3 5 4 2" xfId="21028"/>
    <cellStyle name="20% - Accent3 5 4 2 2" xfId="21029"/>
    <cellStyle name="20% - Accent3 5 4 3" xfId="21030"/>
    <cellStyle name="20% - Accent3 5 5" xfId="21031"/>
    <cellStyle name="20% - Accent3 5 5 2" xfId="21032"/>
    <cellStyle name="20% - Accent3 5 6" xfId="21033"/>
    <cellStyle name="20% - Accent3 5 6 2" xfId="21034"/>
    <cellStyle name="20% - Accent3 5 7" xfId="21035"/>
    <cellStyle name="20% - Accent3 5 7 2" xfId="21036"/>
    <cellStyle name="20% - Accent3 5 8" xfId="21037"/>
    <cellStyle name="20% - Accent3 5 9" xfId="21038"/>
    <cellStyle name="20% - Accent3 50" xfId="2602"/>
    <cellStyle name="20% - Accent3 51" xfId="2603"/>
    <cellStyle name="20% - Accent3 52" xfId="2604"/>
    <cellStyle name="20% - Accent3 53" xfId="2605"/>
    <cellStyle name="20% - Accent3 54" xfId="2606"/>
    <cellStyle name="20% - Accent3 55" xfId="2607"/>
    <cellStyle name="20% - Accent3 56" xfId="2608"/>
    <cellStyle name="20% - Accent3 57" xfId="2609"/>
    <cellStyle name="20% - Accent3 58" xfId="2610"/>
    <cellStyle name="20% - Accent3 59" xfId="2611"/>
    <cellStyle name="20% - Accent3 6" xfId="2612"/>
    <cellStyle name="20% - Accent3 6 10" xfId="21039"/>
    <cellStyle name="20% - Accent3 6 2" xfId="17569"/>
    <cellStyle name="20% - Accent3 6 2 2" xfId="21041"/>
    <cellStyle name="20% - Accent3 6 2 2 2" xfId="21042"/>
    <cellStyle name="20% - Accent3 6 2 2 3" xfId="21043"/>
    <cellStyle name="20% - Accent3 6 2 2 4" xfId="21044"/>
    <cellStyle name="20% - Accent3 6 2 3" xfId="21045"/>
    <cellStyle name="20% - Accent3 6 2 3 2" xfId="21046"/>
    <cellStyle name="20% - Accent3 6 2 4" xfId="21047"/>
    <cellStyle name="20% - Accent3 6 2 5" xfId="21048"/>
    <cellStyle name="20% - Accent3 6 2 6" xfId="21049"/>
    <cellStyle name="20% - Accent3 6 2 7" xfId="21050"/>
    <cellStyle name="20% - Accent3 6 2 8" xfId="21051"/>
    <cellStyle name="20% - Accent3 6 2 9" xfId="21040"/>
    <cellStyle name="20% - Accent3 6 3" xfId="17141"/>
    <cellStyle name="20% - Accent3 6 3 2" xfId="17860"/>
    <cellStyle name="20% - Accent3 6 3 2 2" xfId="18655"/>
    <cellStyle name="20% - Accent3 6 3 2 3" xfId="21053"/>
    <cellStyle name="20% - Accent3 6 3 3" xfId="18317"/>
    <cellStyle name="20% - Accent3 6 3 3 2" xfId="21054"/>
    <cellStyle name="20% - Accent3 6 3 4" xfId="21055"/>
    <cellStyle name="20% - Accent3 6 3 5" xfId="21052"/>
    <cellStyle name="20% - Accent3 6 4" xfId="17662"/>
    <cellStyle name="20% - Accent3 6 4 2" xfId="18007"/>
    <cellStyle name="20% - Accent3 6 4 2 2" xfId="18809"/>
    <cellStyle name="20% - Accent3 6 4 2 3" xfId="21057"/>
    <cellStyle name="20% - Accent3 6 4 3" xfId="18471"/>
    <cellStyle name="20% - Accent3 6 4 3 2" xfId="21058"/>
    <cellStyle name="20% - Accent3 6 4 4" xfId="21056"/>
    <cellStyle name="20% - Accent3 6 5" xfId="16138"/>
    <cellStyle name="20% - Accent3 6 5 2" xfId="21060"/>
    <cellStyle name="20% - Accent3 6 5 3" xfId="21059"/>
    <cellStyle name="20% - Accent3 6 6" xfId="21061"/>
    <cellStyle name="20% - Accent3 6 7" xfId="21062"/>
    <cellStyle name="20% - Accent3 6 8" xfId="21063"/>
    <cellStyle name="20% - Accent3 6 9" xfId="21064"/>
    <cellStyle name="20% - Accent3 60" xfId="2613"/>
    <cellStyle name="20% - Accent3 61" xfId="2614"/>
    <cellStyle name="20% - Accent3 62" xfId="2615"/>
    <cellStyle name="20% - Accent3 63" xfId="2616"/>
    <cellStyle name="20% - Accent3 64" xfId="2617"/>
    <cellStyle name="20% - Accent3 65" xfId="2618"/>
    <cellStyle name="20% - Accent3 66" xfId="2619"/>
    <cellStyle name="20% - Accent3 67" xfId="2620"/>
    <cellStyle name="20% - Accent3 68" xfId="2621"/>
    <cellStyle name="20% - Accent3 69" xfId="2622"/>
    <cellStyle name="20% - Accent3 7" xfId="2623"/>
    <cellStyle name="20% - Accent3 7 10" xfId="21065"/>
    <cellStyle name="20% - Accent3 7 2" xfId="17663"/>
    <cellStyle name="20% - Accent3 7 2 2" xfId="18008"/>
    <cellStyle name="20% - Accent3 7 2 2 2" xfId="18810"/>
    <cellStyle name="20% - Accent3 7 2 2 2 2" xfId="21068"/>
    <cellStyle name="20% - Accent3 7 2 2 3" xfId="21069"/>
    <cellStyle name="20% - Accent3 7 2 2 4" xfId="21070"/>
    <cellStyle name="20% - Accent3 7 2 2 5" xfId="21067"/>
    <cellStyle name="20% - Accent3 7 2 3" xfId="18472"/>
    <cellStyle name="20% - Accent3 7 2 3 2" xfId="21072"/>
    <cellStyle name="20% - Accent3 7 2 3 3" xfId="21071"/>
    <cellStyle name="20% - Accent3 7 2 4" xfId="21073"/>
    <cellStyle name="20% - Accent3 7 2 5" xfId="21074"/>
    <cellStyle name="20% - Accent3 7 2 6" xfId="21075"/>
    <cellStyle name="20% - Accent3 7 2 7" xfId="21076"/>
    <cellStyle name="20% - Accent3 7 2 8" xfId="21077"/>
    <cellStyle name="20% - Accent3 7 2 9" xfId="21066"/>
    <cellStyle name="20% - Accent3 7 3" xfId="17861"/>
    <cellStyle name="20% - Accent3 7 3 2" xfId="18656"/>
    <cellStyle name="20% - Accent3 7 3 2 2" xfId="21079"/>
    <cellStyle name="20% - Accent3 7 3 3" xfId="21080"/>
    <cellStyle name="20% - Accent3 7 3 4" xfId="21081"/>
    <cellStyle name="20% - Accent3 7 3 5" xfId="21078"/>
    <cellStyle name="20% - Accent3 7 4" xfId="18318"/>
    <cellStyle name="20% - Accent3 7 4 2" xfId="21083"/>
    <cellStyle name="20% - Accent3 7 4 3" xfId="21084"/>
    <cellStyle name="20% - Accent3 7 4 4" xfId="21082"/>
    <cellStyle name="20% - Accent3 7 5" xfId="17142"/>
    <cellStyle name="20% - Accent3 7 5 2" xfId="21085"/>
    <cellStyle name="20% - Accent3 7 6" xfId="21086"/>
    <cellStyle name="20% - Accent3 7 7" xfId="21087"/>
    <cellStyle name="20% - Accent3 7 8" xfId="21088"/>
    <cellStyle name="20% - Accent3 7 9" xfId="21089"/>
    <cellStyle name="20% - Accent3 70" xfId="2624"/>
    <cellStyle name="20% - Accent3 71" xfId="2625"/>
    <cellStyle name="20% - Accent3 72" xfId="2626"/>
    <cellStyle name="20% - Accent3 73" xfId="2627"/>
    <cellStyle name="20% - Accent3 74" xfId="2628"/>
    <cellStyle name="20% - Accent3 75" xfId="2629"/>
    <cellStyle name="20% - Accent3 76" xfId="2630"/>
    <cellStyle name="20% - Accent3 77" xfId="2631"/>
    <cellStyle name="20% - Accent3 78" xfId="2632"/>
    <cellStyle name="20% - Accent3 79" xfId="2633"/>
    <cellStyle name="20% - Accent3 8" xfId="2634"/>
    <cellStyle name="20% - Accent3 8 10" xfId="21090"/>
    <cellStyle name="20% - Accent3 8 2" xfId="17457"/>
    <cellStyle name="20% - Accent3 8 2 2" xfId="21092"/>
    <cellStyle name="20% - Accent3 8 2 2 2" xfId="21093"/>
    <cellStyle name="20% - Accent3 8 2 2 3" xfId="21094"/>
    <cellStyle name="20% - Accent3 8 2 3" xfId="21095"/>
    <cellStyle name="20% - Accent3 8 2 3 2" xfId="21096"/>
    <cellStyle name="20% - Accent3 8 2 4" xfId="21097"/>
    <cellStyle name="20% - Accent3 8 2 5" xfId="21098"/>
    <cellStyle name="20% - Accent3 8 2 6" xfId="21099"/>
    <cellStyle name="20% - Accent3 8 2 7" xfId="21100"/>
    <cellStyle name="20% - Accent3 8 2 8" xfId="21101"/>
    <cellStyle name="20% - Accent3 8 2 9" xfId="21091"/>
    <cellStyle name="20% - Accent3 8 3" xfId="17117"/>
    <cellStyle name="20% - Accent3 8 3 2" xfId="21103"/>
    <cellStyle name="20% - Accent3 8 3 3" xfId="21104"/>
    <cellStyle name="20% - Accent3 8 3 4" xfId="21102"/>
    <cellStyle name="20% - Accent3 8 4" xfId="21105"/>
    <cellStyle name="20% - Accent3 8 4 2" xfId="21106"/>
    <cellStyle name="20% - Accent3 8 5" xfId="21107"/>
    <cellStyle name="20% - Accent3 8 6" xfId="21108"/>
    <cellStyle name="20% - Accent3 8 7" xfId="21109"/>
    <cellStyle name="20% - Accent3 8 8" xfId="21110"/>
    <cellStyle name="20% - Accent3 8 9" xfId="21111"/>
    <cellStyle name="20% - Accent3 80" xfId="2635"/>
    <cellStyle name="20% - Accent3 81" xfId="2636"/>
    <cellStyle name="20% - Accent3 82" xfId="2637"/>
    <cellStyle name="20% - Accent3 83" xfId="2638"/>
    <cellStyle name="20% - Accent3 84" xfId="15551"/>
    <cellStyle name="20% - Accent3 9" xfId="2639"/>
    <cellStyle name="20% - Accent3 9 10" xfId="21112"/>
    <cellStyle name="20% - Accent3 9 2" xfId="17424"/>
    <cellStyle name="20% - Accent3 9 2 2" xfId="21114"/>
    <cellStyle name="20% - Accent3 9 2 2 2" xfId="21115"/>
    <cellStyle name="20% - Accent3 9 2 2 3" xfId="21116"/>
    <cellStyle name="20% - Accent3 9 2 3" xfId="21117"/>
    <cellStyle name="20% - Accent3 9 2 3 2" xfId="21118"/>
    <cellStyle name="20% - Accent3 9 2 4" xfId="21119"/>
    <cellStyle name="20% - Accent3 9 2 5" xfId="21120"/>
    <cellStyle name="20% - Accent3 9 2 6" xfId="21121"/>
    <cellStyle name="20% - Accent3 9 2 7" xfId="21122"/>
    <cellStyle name="20% - Accent3 9 2 8" xfId="21113"/>
    <cellStyle name="20% - Accent3 9 3" xfId="21123"/>
    <cellStyle name="20% - Accent3 9 3 2" xfId="21124"/>
    <cellStyle name="20% - Accent3 9 3 3" xfId="21125"/>
    <cellStyle name="20% - Accent3 9 4" xfId="21126"/>
    <cellStyle name="20% - Accent3 9 4 2" xfId="21127"/>
    <cellStyle name="20% - Accent3 9 5" xfId="21128"/>
    <cellStyle name="20% - Accent3 9 6" xfId="21129"/>
    <cellStyle name="20% - Accent3 9 7" xfId="21130"/>
    <cellStyle name="20% - Accent3 9 8" xfId="21131"/>
    <cellStyle name="20% - Accent3 9 9" xfId="21132"/>
    <cellStyle name="20% - Accent4" xfId="19221" builtinId="42" customBuiltin="1"/>
    <cellStyle name="20% - Accent4 10" xfId="2640"/>
    <cellStyle name="20% - Accent4 10 10" xfId="21133"/>
    <cellStyle name="20% - Accent4 10 2" xfId="17045"/>
    <cellStyle name="20% - Accent4 10 2 2" xfId="21135"/>
    <cellStyle name="20% - Accent4 10 2 2 2" xfId="21136"/>
    <cellStyle name="20% - Accent4 10 2 2 3" xfId="21137"/>
    <cellStyle name="20% - Accent4 10 2 3" xfId="21138"/>
    <cellStyle name="20% - Accent4 10 2 3 2" xfId="21139"/>
    <cellStyle name="20% - Accent4 10 2 4" xfId="21140"/>
    <cellStyle name="20% - Accent4 10 2 5" xfId="21141"/>
    <cellStyle name="20% - Accent4 10 2 6" xfId="21142"/>
    <cellStyle name="20% - Accent4 10 2 7" xfId="21143"/>
    <cellStyle name="20% - Accent4 10 2 8" xfId="21134"/>
    <cellStyle name="20% - Accent4 10 3" xfId="21144"/>
    <cellStyle name="20% - Accent4 10 3 2" xfId="21145"/>
    <cellStyle name="20% - Accent4 10 3 3" xfId="21146"/>
    <cellStyle name="20% - Accent4 10 4" xfId="21147"/>
    <cellStyle name="20% - Accent4 10 4 2" xfId="21148"/>
    <cellStyle name="20% - Accent4 10 5" xfId="21149"/>
    <cellStyle name="20% - Accent4 10 6" xfId="21150"/>
    <cellStyle name="20% - Accent4 10 7" xfId="21151"/>
    <cellStyle name="20% - Accent4 10 8" xfId="21152"/>
    <cellStyle name="20% - Accent4 10 9" xfId="21153"/>
    <cellStyle name="20% - Accent4 11" xfId="2641"/>
    <cellStyle name="20% - Accent4 11 2" xfId="17756"/>
    <cellStyle name="20% - Accent4 11 2 2" xfId="21156"/>
    <cellStyle name="20% - Accent4 11 2 2 2" xfId="21157"/>
    <cellStyle name="20% - Accent4 11 2 2 3" xfId="21158"/>
    <cellStyle name="20% - Accent4 11 2 3" xfId="21159"/>
    <cellStyle name="20% - Accent4 11 2 3 2" xfId="21160"/>
    <cellStyle name="20% - Accent4 11 2 4" xfId="21161"/>
    <cellStyle name="20% - Accent4 11 2 5" xfId="21162"/>
    <cellStyle name="20% - Accent4 11 2 6" xfId="21163"/>
    <cellStyle name="20% - Accent4 11 2 7" xfId="21164"/>
    <cellStyle name="20% - Accent4 11 2 8" xfId="21155"/>
    <cellStyle name="20% - Accent4 11 3" xfId="21165"/>
    <cellStyle name="20% - Accent4 11 3 2" xfId="21166"/>
    <cellStyle name="20% - Accent4 11 3 3" xfId="21167"/>
    <cellStyle name="20% - Accent4 11 4" xfId="21168"/>
    <cellStyle name="20% - Accent4 11 4 2" xfId="21169"/>
    <cellStyle name="20% - Accent4 11 5" xfId="21170"/>
    <cellStyle name="20% - Accent4 11 6" xfId="21171"/>
    <cellStyle name="20% - Accent4 11 7" xfId="21172"/>
    <cellStyle name="20% - Accent4 11 8" xfId="21173"/>
    <cellStyle name="20% - Accent4 11 9" xfId="21154"/>
    <cellStyle name="20% - Accent4 12" xfId="2642"/>
    <cellStyle name="20% - Accent4 12 2" xfId="15962"/>
    <cellStyle name="20% - Accent4 12 2 2" xfId="21176"/>
    <cellStyle name="20% - Accent4 12 2 2 2" xfId="21177"/>
    <cellStyle name="20% - Accent4 12 2 2 3" xfId="21178"/>
    <cellStyle name="20% - Accent4 12 2 3" xfId="21179"/>
    <cellStyle name="20% - Accent4 12 2 3 2" xfId="21180"/>
    <cellStyle name="20% - Accent4 12 2 4" xfId="21181"/>
    <cellStyle name="20% - Accent4 12 2 5" xfId="21182"/>
    <cellStyle name="20% - Accent4 12 2 6" xfId="21183"/>
    <cellStyle name="20% - Accent4 12 2 7" xfId="21184"/>
    <cellStyle name="20% - Accent4 12 2 8" xfId="21175"/>
    <cellStyle name="20% - Accent4 12 3" xfId="21185"/>
    <cellStyle name="20% - Accent4 12 3 2" xfId="21186"/>
    <cellStyle name="20% - Accent4 12 3 3" xfId="21187"/>
    <cellStyle name="20% - Accent4 12 4" xfId="21188"/>
    <cellStyle name="20% - Accent4 12 4 2" xfId="21189"/>
    <cellStyle name="20% - Accent4 12 5" xfId="21190"/>
    <cellStyle name="20% - Accent4 12 6" xfId="21191"/>
    <cellStyle name="20% - Accent4 12 7" xfId="21192"/>
    <cellStyle name="20% - Accent4 12 8" xfId="21193"/>
    <cellStyle name="20% - Accent4 12 9" xfId="21174"/>
    <cellStyle name="20% - Accent4 13" xfId="2643"/>
    <cellStyle name="20% - Accent4 13 2" xfId="21195"/>
    <cellStyle name="20% - Accent4 13 2 2" xfId="21196"/>
    <cellStyle name="20% - Accent4 13 2 2 2" xfId="21197"/>
    <cellStyle name="20% - Accent4 13 2 2 3" xfId="21198"/>
    <cellStyle name="20% - Accent4 13 2 3" xfId="21199"/>
    <cellStyle name="20% - Accent4 13 2 3 2" xfId="21200"/>
    <cellStyle name="20% - Accent4 13 2 4" xfId="21201"/>
    <cellStyle name="20% - Accent4 13 2 5" xfId="21202"/>
    <cellStyle name="20% - Accent4 13 2 6" xfId="21203"/>
    <cellStyle name="20% - Accent4 13 2 7" xfId="21204"/>
    <cellStyle name="20% - Accent4 13 3" xfId="21205"/>
    <cellStyle name="20% - Accent4 13 3 2" xfId="21206"/>
    <cellStyle name="20% - Accent4 13 3 3" xfId="21207"/>
    <cellStyle name="20% - Accent4 13 4" xfId="21208"/>
    <cellStyle name="20% - Accent4 13 4 2" xfId="21209"/>
    <cellStyle name="20% - Accent4 13 5" xfId="21210"/>
    <cellStyle name="20% - Accent4 13 6" xfId="21211"/>
    <cellStyle name="20% - Accent4 13 7" xfId="21212"/>
    <cellStyle name="20% - Accent4 13 8" xfId="21213"/>
    <cellStyle name="20% - Accent4 13 9" xfId="21194"/>
    <cellStyle name="20% - Accent4 14" xfId="2644"/>
    <cellStyle name="20% - Accent4 14 2" xfId="21215"/>
    <cellStyle name="20% - Accent4 14 2 2" xfId="21216"/>
    <cellStyle name="20% - Accent4 14 2 2 2" xfId="21217"/>
    <cellStyle name="20% - Accent4 14 2 2 3" xfId="21218"/>
    <cellStyle name="20% - Accent4 14 2 3" xfId="21219"/>
    <cellStyle name="20% - Accent4 14 2 3 2" xfId="21220"/>
    <cellStyle name="20% - Accent4 14 2 4" xfId="21221"/>
    <cellStyle name="20% - Accent4 14 2 5" xfId="21222"/>
    <cellStyle name="20% - Accent4 14 2 6" xfId="21223"/>
    <cellStyle name="20% - Accent4 14 2 7" xfId="21224"/>
    <cellStyle name="20% - Accent4 14 3" xfId="21225"/>
    <cellStyle name="20% - Accent4 14 3 2" xfId="21226"/>
    <cellStyle name="20% - Accent4 14 3 3" xfId="21227"/>
    <cellStyle name="20% - Accent4 14 4" xfId="21228"/>
    <cellStyle name="20% - Accent4 14 4 2" xfId="21229"/>
    <cellStyle name="20% - Accent4 14 5" xfId="21230"/>
    <cellStyle name="20% - Accent4 14 6" xfId="21231"/>
    <cellStyle name="20% - Accent4 14 7" xfId="21232"/>
    <cellStyle name="20% - Accent4 14 8" xfId="21233"/>
    <cellStyle name="20% - Accent4 14 9" xfId="21214"/>
    <cellStyle name="20% - Accent4 15" xfId="2645"/>
    <cellStyle name="20% - Accent4 15 2" xfId="21235"/>
    <cellStyle name="20% - Accent4 15 2 2" xfId="21236"/>
    <cellStyle name="20% - Accent4 15 2 2 2" xfId="21237"/>
    <cellStyle name="20% - Accent4 15 2 2 3" xfId="21238"/>
    <cellStyle name="20% - Accent4 15 2 3" xfId="21239"/>
    <cellStyle name="20% - Accent4 15 2 3 2" xfId="21240"/>
    <cellStyle name="20% - Accent4 15 2 4" xfId="21241"/>
    <cellStyle name="20% - Accent4 15 2 5" xfId="21242"/>
    <cellStyle name="20% - Accent4 15 2 6" xfId="21243"/>
    <cellStyle name="20% - Accent4 15 2 7" xfId="21244"/>
    <cellStyle name="20% - Accent4 15 3" xfId="21245"/>
    <cellStyle name="20% - Accent4 15 3 2" xfId="21246"/>
    <cellStyle name="20% - Accent4 15 3 3" xfId="21247"/>
    <cellStyle name="20% - Accent4 15 4" xfId="21248"/>
    <cellStyle name="20% - Accent4 15 4 2" xfId="21249"/>
    <cellStyle name="20% - Accent4 15 5" xfId="21250"/>
    <cellStyle name="20% - Accent4 15 6" xfId="21251"/>
    <cellStyle name="20% - Accent4 15 7" xfId="21252"/>
    <cellStyle name="20% - Accent4 15 8" xfId="21253"/>
    <cellStyle name="20% - Accent4 15 9" xfId="21234"/>
    <cellStyle name="20% - Accent4 16" xfId="2646"/>
    <cellStyle name="20% - Accent4 16 2" xfId="21255"/>
    <cellStyle name="20% - Accent4 16 2 2" xfId="21256"/>
    <cellStyle name="20% - Accent4 16 2 2 2" xfId="21257"/>
    <cellStyle name="20% - Accent4 16 2 2 3" xfId="21258"/>
    <cellStyle name="20% - Accent4 16 2 3" xfId="21259"/>
    <cellStyle name="20% - Accent4 16 2 3 2" xfId="21260"/>
    <cellStyle name="20% - Accent4 16 2 4" xfId="21261"/>
    <cellStyle name="20% - Accent4 16 2 5" xfId="21262"/>
    <cellStyle name="20% - Accent4 16 2 6" xfId="21263"/>
    <cellStyle name="20% - Accent4 16 2 7" xfId="21264"/>
    <cellStyle name="20% - Accent4 16 3" xfId="21265"/>
    <cellStyle name="20% - Accent4 16 3 2" xfId="21266"/>
    <cellStyle name="20% - Accent4 16 3 3" xfId="21267"/>
    <cellStyle name="20% - Accent4 16 4" xfId="21268"/>
    <cellStyle name="20% - Accent4 16 4 2" xfId="21269"/>
    <cellStyle name="20% - Accent4 16 5" xfId="21270"/>
    <cellStyle name="20% - Accent4 16 6" xfId="21271"/>
    <cellStyle name="20% - Accent4 16 7" xfId="21272"/>
    <cellStyle name="20% - Accent4 16 8" xfId="21273"/>
    <cellStyle name="20% - Accent4 16 9" xfId="21254"/>
    <cellStyle name="20% - Accent4 17" xfId="2647"/>
    <cellStyle name="20% - Accent4 17 2" xfId="21275"/>
    <cellStyle name="20% - Accent4 17 2 2" xfId="21276"/>
    <cellStyle name="20% - Accent4 17 2 2 2" xfId="21277"/>
    <cellStyle name="20% - Accent4 17 2 2 3" xfId="21278"/>
    <cellStyle name="20% - Accent4 17 2 3" xfId="21279"/>
    <cellStyle name="20% - Accent4 17 2 3 2" xfId="21280"/>
    <cellStyle name="20% - Accent4 17 2 4" xfId="21281"/>
    <cellStyle name="20% - Accent4 17 2 5" xfId="21282"/>
    <cellStyle name="20% - Accent4 17 2 6" xfId="21283"/>
    <cellStyle name="20% - Accent4 17 2 7" xfId="21284"/>
    <cellStyle name="20% - Accent4 17 3" xfId="21285"/>
    <cellStyle name="20% - Accent4 17 3 2" xfId="21286"/>
    <cellStyle name="20% - Accent4 17 3 3" xfId="21287"/>
    <cellStyle name="20% - Accent4 17 4" xfId="21288"/>
    <cellStyle name="20% - Accent4 17 4 2" xfId="21289"/>
    <cellStyle name="20% - Accent4 17 5" xfId="21290"/>
    <cellStyle name="20% - Accent4 17 6" xfId="21291"/>
    <cellStyle name="20% - Accent4 17 7" xfId="21292"/>
    <cellStyle name="20% - Accent4 17 8" xfId="21293"/>
    <cellStyle name="20% - Accent4 17 9" xfId="21274"/>
    <cellStyle name="20% - Accent4 18" xfId="2648"/>
    <cellStyle name="20% - Accent4 18 2" xfId="21295"/>
    <cellStyle name="20% - Accent4 18 2 2" xfId="21296"/>
    <cellStyle name="20% - Accent4 18 2 2 2" xfId="21297"/>
    <cellStyle name="20% - Accent4 18 2 2 3" xfId="21298"/>
    <cellStyle name="20% - Accent4 18 2 3" xfId="21299"/>
    <cellStyle name="20% - Accent4 18 2 3 2" xfId="21300"/>
    <cellStyle name="20% - Accent4 18 2 4" xfId="21301"/>
    <cellStyle name="20% - Accent4 18 2 5" xfId="21302"/>
    <cellStyle name="20% - Accent4 18 2 6" xfId="21303"/>
    <cellStyle name="20% - Accent4 18 2 7" xfId="21304"/>
    <cellStyle name="20% - Accent4 18 3" xfId="21305"/>
    <cellStyle name="20% - Accent4 18 3 2" xfId="21306"/>
    <cellStyle name="20% - Accent4 18 3 3" xfId="21307"/>
    <cellStyle name="20% - Accent4 18 4" xfId="21308"/>
    <cellStyle name="20% - Accent4 18 4 2" xfId="21309"/>
    <cellStyle name="20% - Accent4 18 5" xfId="21310"/>
    <cellStyle name="20% - Accent4 18 6" xfId="21311"/>
    <cellStyle name="20% - Accent4 18 7" xfId="21312"/>
    <cellStyle name="20% - Accent4 18 8" xfId="21313"/>
    <cellStyle name="20% - Accent4 18 9" xfId="21294"/>
    <cellStyle name="20% - Accent4 19" xfId="2649"/>
    <cellStyle name="20% - Accent4 19 2" xfId="21315"/>
    <cellStyle name="20% - Accent4 19 2 2" xfId="21316"/>
    <cellStyle name="20% - Accent4 19 2 2 2" xfId="21317"/>
    <cellStyle name="20% - Accent4 19 2 2 3" xfId="21318"/>
    <cellStyle name="20% - Accent4 19 2 3" xfId="21319"/>
    <cellStyle name="20% - Accent4 19 2 3 2" xfId="21320"/>
    <cellStyle name="20% - Accent4 19 2 4" xfId="21321"/>
    <cellStyle name="20% - Accent4 19 2 5" xfId="21322"/>
    <cellStyle name="20% - Accent4 19 2 6" xfId="21323"/>
    <cellStyle name="20% - Accent4 19 2 7" xfId="21324"/>
    <cellStyle name="20% - Accent4 19 3" xfId="21325"/>
    <cellStyle name="20% - Accent4 19 3 2" xfId="21326"/>
    <cellStyle name="20% - Accent4 19 3 3" xfId="21327"/>
    <cellStyle name="20% - Accent4 19 4" xfId="21328"/>
    <cellStyle name="20% - Accent4 19 4 2" xfId="21329"/>
    <cellStyle name="20% - Accent4 19 5" xfId="21330"/>
    <cellStyle name="20% - Accent4 19 6" xfId="21331"/>
    <cellStyle name="20% - Accent4 19 7" xfId="21332"/>
    <cellStyle name="20% - Accent4 19 8" xfId="21333"/>
    <cellStyle name="20% - Accent4 19 9" xfId="21314"/>
    <cellStyle name="20% - Accent4 2" xfId="52"/>
    <cellStyle name="20% - Accent4 2 2" xfId="2650"/>
    <cellStyle name="20% - Accent4 2 2 2" xfId="2651"/>
    <cellStyle name="20% - Accent4 2 2 2 2" xfId="17503"/>
    <cellStyle name="20% - Accent4 2 2 2 2 2" xfId="21337"/>
    <cellStyle name="20% - Accent4 2 2 2 2 3" xfId="21338"/>
    <cellStyle name="20% - Accent4 2 2 2 2 4" xfId="21336"/>
    <cellStyle name="20% - Accent4 2 2 2 3" xfId="21339"/>
    <cellStyle name="20% - Accent4 2 2 2 3 2" xfId="21340"/>
    <cellStyle name="20% - Accent4 2 2 2 4" xfId="21341"/>
    <cellStyle name="20% - Accent4 2 2 2 5" xfId="21342"/>
    <cellStyle name="20% - Accent4 2 2 2 6" xfId="21335"/>
    <cellStyle name="20% - Accent4 2 2 3" xfId="2652"/>
    <cellStyle name="20% - Accent4 2 2 3 2" xfId="18009"/>
    <cellStyle name="20% - Accent4 2 2 3 2 2" xfId="18811"/>
    <cellStyle name="20% - Accent4 2 2 3 2 3" xfId="21345"/>
    <cellStyle name="20% - Accent4 2 2 3 2 4" xfId="21344"/>
    <cellStyle name="20% - Accent4 2 2 3 3" xfId="18473"/>
    <cellStyle name="20% - Accent4 2 2 3 4" xfId="21346"/>
    <cellStyle name="20% - Accent4 2 2 3 5" xfId="21347"/>
    <cellStyle name="20% - Accent4 2 2 3 6" xfId="21343"/>
    <cellStyle name="20% - Accent4 2 2 4" xfId="2653"/>
    <cellStyle name="20% - Accent4 2 2 4 2" xfId="18657"/>
    <cellStyle name="20% - Accent4 2 2 4 3" xfId="21349"/>
    <cellStyle name="20% - Accent4 2 2 4 4" xfId="21348"/>
    <cellStyle name="20% - Accent4 2 2 5" xfId="18319"/>
    <cellStyle name="20% - Accent4 2 2 5 2" xfId="21351"/>
    <cellStyle name="20% - Accent4 2 2 5 3" xfId="21350"/>
    <cellStyle name="20% - Accent4 2 2 6" xfId="21352"/>
    <cellStyle name="20% - Accent4 2 2 6 2" xfId="21353"/>
    <cellStyle name="20% - Accent4 2 2 7" xfId="21354"/>
    <cellStyle name="20% - Accent4 2 2 7 2" xfId="21355"/>
    <cellStyle name="20% - Accent4 2 2 8" xfId="21356"/>
    <cellStyle name="20% - Accent4 2 2 9" xfId="21334"/>
    <cellStyle name="20% - Accent4 2 3" xfId="2654"/>
    <cellStyle name="20% - Accent4 2 3 2" xfId="17406"/>
    <cellStyle name="20% - Accent4 2 3 2 2" xfId="21357"/>
    <cellStyle name="20% - Accent4 2 4" xfId="2655"/>
    <cellStyle name="20% - Accent4 2 4 2" xfId="17088"/>
    <cellStyle name="20% - Accent4 2 4 2 2" xfId="21360"/>
    <cellStyle name="20% - Accent4 2 4 2 3" xfId="21359"/>
    <cellStyle name="20% - Accent4 2 4 3" xfId="21361"/>
    <cellStyle name="20% - Accent4 2 4 4" xfId="21362"/>
    <cellStyle name="20% - Accent4 2 4 5" xfId="21363"/>
    <cellStyle name="20% - Accent4 2 4 6" xfId="21358"/>
    <cellStyle name="20% - Accent4 2 5" xfId="2656"/>
    <cellStyle name="20% - Accent4 2 5 2" xfId="21364"/>
    <cellStyle name="20% - Accent4 2 6" xfId="2657"/>
    <cellStyle name="20% - Accent4 2 7" xfId="2658"/>
    <cellStyle name="20% - Accent4 2 8" xfId="15611"/>
    <cellStyle name="20% - Accent4 20" xfId="2659"/>
    <cellStyle name="20% - Accent4 20 2" xfId="21366"/>
    <cellStyle name="20% - Accent4 20 2 2" xfId="21367"/>
    <cellStyle name="20% - Accent4 20 2 2 2" xfId="21368"/>
    <cellStyle name="20% - Accent4 20 2 2 3" xfId="21369"/>
    <cellStyle name="20% - Accent4 20 2 3" xfId="21370"/>
    <cellStyle name="20% - Accent4 20 2 3 2" xfId="21371"/>
    <cellStyle name="20% - Accent4 20 2 4" xfId="21372"/>
    <cellStyle name="20% - Accent4 20 2 5" xfId="21373"/>
    <cellStyle name="20% - Accent4 20 2 6" xfId="21374"/>
    <cellStyle name="20% - Accent4 20 2 7" xfId="21375"/>
    <cellStyle name="20% - Accent4 20 3" xfId="21376"/>
    <cellStyle name="20% - Accent4 20 3 2" xfId="21377"/>
    <cellStyle name="20% - Accent4 20 3 3" xfId="21378"/>
    <cellStyle name="20% - Accent4 20 4" xfId="21379"/>
    <cellStyle name="20% - Accent4 20 4 2" xfId="21380"/>
    <cellStyle name="20% - Accent4 20 5" xfId="21381"/>
    <cellStyle name="20% - Accent4 20 6" xfId="21382"/>
    <cellStyle name="20% - Accent4 20 7" xfId="21383"/>
    <cellStyle name="20% - Accent4 20 8" xfId="21384"/>
    <cellStyle name="20% - Accent4 20 9" xfId="21365"/>
    <cellStyle name="20% - Accent4 21" xfId="2660"/>
    <cellStyle name="20% - Accent4 21 2" xfId="21386"/>
    <cellStyle name="20% - Accent4 21 2 2" xfId="21387"/>
    <cellStyle name="20% - Accent4 21 2 2 2" xfId="21388"/>
    <cellStyle name="20% - Accent4 21 2 2 3" xfId="21389"/>
    <cellStyle name="20% - Accent4 21 2 3" xfId="21390"/>
    <cellStyle name="20% - Accent4 21 2 3 2" xfId="21391"/>
    <cellStyle name="20% - Accent4 21 2 4" xfId="21392"/>
    <cellStyle name="20% - Accent4 21 2 5" xfId="21393"/>
    <cellStyle name="20% - Accent4 21 2 6" xfId="21394"/>
    <cellStyle name="20% - Accent4 21 2 7" xfId="21395"/>
    <cellStyle name="20% - Accent4 21 3" xfId="21396"/>
    <cellStyle name="20% - Accent4 21 3 2" xfId="21397"/>
    <cellStyle name="20% - Accent4 21 3 3" xfId="21398"/>
    <cellStyle name="20% - Accent4 21 4" xfId="21399"/>
    <cellStyle name="20% - Accent4 21 4 2" xfId="21400"/>
    <cellStyle name="20% - Accent4 21 5" xfId="21401"/>
    <cellStyle name="20% - Accent4 21 6" xfId="21402"/>
    <cellStyle name="20% - Accent4 21 7" xfId="21403"/>
    <cellStyle name="20% - Accent4 21 8" xfId="21404"/>
    <cellStyle name="20% - Accent4 21 9" xfId="21385"/>
    <cellStyle name="20% - Accent4 22" xfId="2661"/>
    <cellStyle name="20% - Accent4 22 2" xfId="21406"/>
    <cellStyle name="20% - Accent4 22 2 2" xfId="21407"/>
    <cellStyle name="20% - Accent4 22 2 2 2" xfId="21408"/>
    <cellStyle name="20% - Accent4 22 2 2 3" xfId="21409"/>
    <cellStyle name="20% - Accent4 22 2 3" xfId="21410"/>
    <cellStyle name="20% - Accent4 22 2 3 2" xfId="21411"/>
    <cellStyle name="20% - Accent4 22 2 4" xfId="21412"/>
    <cellStyle name="20% - Accent4 22 2 5" xfId="21413"/>
    <cellStyle name="20% - Accent4 22 2 6" xfId="21414"/>
    <cellStyle name="20% - Accent4 22 2 7" xfId="21415"/>
    <cellStyle name="20% - Accent4 22 3" xfId="21416"/>
    <cellStyle name="20% - Accent4 22 3 2" xfId="21417"/>
    <cellStyle name="20% - Accent4 22 3 3" xfId="21418"/>
    <cellStyle name="20% - Accent4 22 4" xfId="21419"/>
    <cellStyle name="20% - Accent4 22 4 2" xfId="21420"/>
    <cellStyle name="20% - Accent4 22 5" xfId="21421"/>
    <cellStyle name="20% - Accent4 22 6" xfId="21422"/>
    <cellStyle name="20% - Accent4 22 7" xfId="21423"/>
    <cellStyle name="20% - Accent4 22 8" xfId="21424"/>
    <cellStyle name="20% - Accent4 22 9" xfId="21405"/>
    <cellStyle name="20% - Accent4 23" xfId="2662"/>
    <cellStyle name="20% - Accent4 23 2" xfId="21426"/>
    <cellStyle name="20% - Accent4 23 2 2" xfId="21427"/>
    <cellStyle name="20% - Accent4 23 2 3" xfId="21428"/>
    <cellStyle name="20% - Accent4 23 3" xfId="21429"/>
    <cellStyle name="20% - Accent4 23 3 2" xfId="21430"/>
    <cellStyle name="20% - Accent4 23 4" xfId="21431"/>
    <cellStyle name="20% - Accent4 23 5" xfId="21432"/>
    <cellStyle name="20% - Accent4 23 6" xfId="21433"/>
    <cellStyle name="20% - Accent4 23 7" xfId="21434"/>
    <cellStyle name="20% - Accent4 23 8" xfId="21425"/>
    <cellStyle name="20% - Accent4 24" xfId="2663"/>
    <cellStyle name="20% - Accent4 24 2" xfId="21436"/>
    <cellStyle name="20% - Accent4 24 3" xfId="21437"/>
    <cellStyle name="20% - Accent4 24 4" xfId="21438"/>
    <cellStyle name="20% - Accent4 24 5" xfId="21435"/>
    <cellStyle name="20% - Accent4 25" xfId="2664"/>
    <cellStyle name="20% - Accent4 25 2" xfId="21439"/>
    <cellStyle name="20% - Accent4 26" xfId="2665"/>
    <cellStyle name="20% - Accent4 26 2" xfId="21440"/>
    <cellStyle name="20% - Accent4 27" xfId="2666"/>
    <cellStyle name="20% - Accent4 27 2" xfId="21441"/>
    <cellStyle name="20% - Accent4 28" xfId="2667"/>
    <cellStyle name="20% - Accent4 28 2" xfId="21442"/>
    <cellStyle name="20% - Accent4 29" xfId="2668"/>
    <cellStyle name="20% - Accent4 29 2" xfId="21443"/>
    <cellStyle name="20% - Accent4 3" xfId="2669"/>
    <cellStyle name="20% - Accent4 3 10" xfId="21445"/>
    <cellStyle name="20% - Accent4 3 11" xfId="21444"/>
    <cellStyle name="20% - Accent4 3 2" xfId="17143"/>
    <cellStyle name="20% - Accent4 3 2 2" xfId="17664"/>
    <cellStyle name="20% - Accent4 3 2 2 2" xfId="18010"/>
    <cellStyle name="20% - Accent4 3 2 2 2 2" xfId="18812"/>
    <cellStyle name="20% - Accent4 3 2 2 2 3" xfId="21449"/>
    <cellStyle name="20% - Accent4 3 2 2 2 4" xfId="21448"/>
    <cellStyle name="20% - Accent4 3 2 2 3" xfId="18474"/>
    <cellStyle name="20% - Accent4 3 2 2 3 2" xfId="21451"/>
    <cellStyle name="20% - Accent4 3 2 2 3 3" xfId="21450"/>
    <cellStyle name="20% - Accent4 3 2 2 4" xfId="21452"/>
    <cellStyle name="20% - Accent4 3 2 2 5" xfId="21453"/>
    <cellStyle name="20% - Accent4 3 2 2 6" xfId="21447"/>
    <cellStyle name="20% - Accent4 3 2 3" xfId="17862"/>
    <cellStyle name="20% - Accent4 3 2 3 2" xfId="18658"/>
    <cellStyle name="20% - Accent4 3 2 3 2 2" xfId="21456"/>
    <cellStyle name="20% - Accent4 3 2 3 2 3" xfId="21457"/>
    <cellStyle name="20% - Accent4 3 2 3 2 4" xfId="21455"/>
    <cellStyle name="20% - Accent4 3 2 3 3" xfId="21458"/>
    <cellStyle name="20% - Accent4 3 2 3 4" xfId="21459"/>
    <cellStyle name="20% - Accent4 3 2 3 5" xfId="21460"/>
    <cellStyle name="20% - Accent4 3 2 3 6" xfId="21454"/>
    <cellStyle name="20% - Accent4 3 2 4" xfId="18320"/>
    <cellStyle name="20% - Accent4 3 2 4 2" xfId="21462"/>
    <cellStyle name="20% - Accent4 3 2 4 3" xfId="21463"/>
    <cellStyle name="20% - Accent4 3 2 4 4" xfId="21461"/>
    <cellStyle name="20% - Accent4 3 2 5" xfId="21464"/>
    <cellStyle name="20% - Accent4 3 2 5 2" xfId="21465"/>
    <cellStyle name="20% - Accent4 3 2 6" xfId="21466"/>
    <cellStyle name="20% - Accent4 3 2 6 2" xfId="21467"/>
    <cellStyle name="20% - Accent4 3 2 7" xfId="21468"/>
    <cellStyle name="20% - Accent4 3 2 7 2" xfId="21469"/>
    <cellStyle name="20% - Accent4 3 2 8" xfId="21470"/>
    <cellStyle name="20% - Accent4 3 2 9" xfId="21446"/>
    <cellStyle name="20% - Accent4 3 3" xfId="16053"/>
    <cellStyle name="20% - Accent4 3 3 2" xfId="21472"/>
    <cellStyle name="20% - Accent4 3 3 2 2" xfId="21473"/>
    <cellStyle name="20% - Accent4 3 3 2 2 2" xfId="21474"/>
    <cellStyle name="20% - Accent4 3 3 2 3" xfId="21475"/>
    <cellStyle name="20% - Accent4 3 3 2 4" xfId="21476"/>
    <cellStyle name="20% - Accent4 3 3 2 5" xfId="21477"/>
    <cellStyle name="20% - Accent4 3 3 3" xfId="21478"/>
    <cellStyle name="20% - Accent4 3 3 3 2" xfId="21479"/>
    <cellStyle name="20% - Accent4 3 3 3 2 2" xfId="21480"/>
    <cellStyle name="20% - Accent4 3 3 3 3" xfId="21481"/>
    <cellStyle name="20% - Accent4 3 3 3 4" xfId="21482"/>
    <cellStyle name="20% - Accent4 3 3 3 5" xfId="21483"/>
    <cellStyle name="20% - Accent4 3 3 4" xfId="21484"/>
    <cellStyle name="20% - Accent4 3 3 4 2" xfId="21485"/>
    <cellStyle name="20% - Accent4 3 3 5" xfId="21486"/>
    <cellStyle name="20% - Accent4 3 3 6" xfId="21487"/>
    <cellStyle name="20% - Accent4 3 3 7" xfId="21488"/>
    <cellStyle name="20% - Accent4 3 3 8" xfId="21489"/>
    <cellStyle name="20% - Accent4 3 3 9" xfId="21471"/>
    <cellStyle name="20% - Accent4 3 4" xfId="21490"/>
    <cellStyle name="20% - Accent4 3 4 2" xfId="21491"/>
    <cellStyle name="20% - Accent4 3 4 3" xfId="21492"/>
    <cellStyle name="20% - Accent4 3 5" xfId="21493"/>
    <cellStyle name="20% - Accent4 3 5 2" xfId="21494"/>
    <cellStyle name="20% - Accent4 3 5 2 2" xfId="21495"/>
    <cellStyle name="20% - Accent4 3 5 2 2 2" xfId="21496"/>
    <cellStyle name="20% - Accent4 3 5 2 3" xfId="21497"/>
    <cellStyle name="20% - Accent4 3 5 2 4" xfId="21498"/>
    <cellStyle name="20% - Accent4 3 5 3" xfId="21499"/>
    <cellStyle name="20% - Accent4 3 5 3 2" xfId="21500"/>
    <cellStyle name="20% - Accent4 3 5 3 2 2" xfId="21501"/>
    <cellStyle name="20% - Accent4 3 5 3 3" xfId="21502"/>
    <cellStyle name="20% - Accent4 3 5 3 4" xfId="21503"/>
    <cellStyle name="20% - Accent4 3 5 4" xfId="21504"/>
    <cellStyle name="20% - Accent4 3 5 4 2" xfId="21505"/>
    <cellStyle name="20% - Accent4 3 5 5" xfId="21506"/>
    <cellStyle name="20% - Accent4 3 5 6" xfId="21507"/>
    <cellStyle name="20% - Accent4 3 5 7" xfId="21508"/>
    <cellStyle name="20% - Accent4 3 5 8" xfId="21509"/>
    <cellStyle name="20% - Accent4 3 6" xfId="21510"/>
    <cellStyle name="20% - Accent4 3 6 2" xfId="21511"/>
    <cellStyle name="20% - Accent4 3 6 2 2" xfId="21512"/>
    <cellStyle name="20% - Accent4 3 6 3" xfId="21513"/>
    <cellStyle name="20% - Accent4 3 6 3 2" xfId="21514"/>
    <cellStyle name="20% - Accent4 3 6 3 2 2" xfId="21515"/>
    <cellStyle name="20% - Accent4 3 6 3 2 2 2" xfId="21516"/>
    <cellStyle name="20% - Accent4 3 6 3 2 3" xfId="21517"/>
    <cellStyle name="20% - Accent4 3 6 3 3" xfId="21518"/>
    <cellStyle name="20% - Accent4 3 6 3 3 2" xfId="21519"/>
    <cellStyle name="20% - Accent4 3 6 3 3 2 2" xfId="21520"/>
    <cellStyle name="20% - Accent4 3 6 3 3 3" xfId="21521"/>
    <cellStyle name="20% - Accent4 3 6 3 4" xfId="21522"/>
    <cellStyle name="20% - Accent4 3 6 3 5" xfId="21523"/>
    <cellStyle name="20% - Accent4 3 6 3 6" xfId="21524"/>
    <cellStyle name="20% - Accent4 3 6 4" xfId="21525"/>
    <cellStyle name="20% - Accent4 3 6 5" xfId="21526"/>
    <cellStyle name="20% - Accent4 3 6 6" xfId="21527"/>
    <cellStyle name="20% - Accent4 3 7" xfId="21528"/>
    <cellStyle name="20% - Accent4 3 7 2" xfId="21529"/>
    <cellStyle name="20% - Accent4 3 8" xfId="21530"/>
    <cellStyle name="20% - Accent4 3 8 2" xfId="21531"/>
    <cellStyle name="20% - Accent4 3 9" xfId="21532"/>
    <cellStyle name="20% - Accent4 30" xfId="2670"/>
    <cellStyle name="20% - Accent4 31" xfId="2671"/>
    <cellStyle name="20% - Accent4 32" xfId="2672"/>
    <cellStyle name="20% - Accent4 33" xfId="2673"/>
    <cellStyle name="20% - Accent4 34" xfId="2674"/>
    <cellStyle name="20% - Accent4 35" xfId="2675"/>
    <cellStyle name="20% - Accent4 36" xfId="2676"/>
    <cellStyle name="20% - Accent4 37" xfId="2677"/>
    <cellStyle name="20% - Accent4 38" xfId="2678"/>
    <cellStyle name="20% - Accent4 39" xfId="2679"/>
    <cellStyle name="20% - Accent4 4" xfId="2680"/>
    <cellStyle name="20% - Accent4 4 10" xfId="21533"/>
    <cellStyle name="20% - Accent4 4 2" xfId="17144"/>
    <cellStyle name="20% - Accent4 4 2 2" xfId="17665"/>
    <cellStyle name="20% - Accent4 4 2 2 2" xfId="18011"/>
    <cellStyle name="20% - Accent4 4 2 2 2 2" xfId="18813"/>
    <cellStyle name="20% - Accent4 4 2 2 2 2 2" xfId="21537"/>
    <cellStyle name="20% - Accent4 4 2 2 2 3" xfId="21536"/>
    <cellStyle name="20% - Accent4 4 2 2 3" xfId="18475"/>
    <cellStyle name="20% - Accent4 4 2 2 3 2" xfId="21538"/>
    <cellStyle name="20% - Accent4 4 2 2 4" xfId="21539"/>
    <cellStyle name="20% - Accent4 4 2 2 5" xfId="21535"/>
    <cellStyle name="20% - Accent4 4 2 3" xfId="17863"/>
    <cellStyle name="20% - Accent4 4 2 3 2" xfId="18659"/>
    <cellStyle name="20% - Accent4 4 2 3 2 2" xfId="21541"/>
    <cellStyle name="20% - Accent4 4 2 3 3" xfId="21542"/>
    <cellStyle name="20% - Accent4 4 2 3 4" xfId="21540"/>
    <cellStyle name="20% - Accent4 4 2 4" xfId="18321"/>
    <cellStyle name="20% - Accent4 4 2 4 2" xfId="21544"/>
    <cellStyle name="20% - Accent4 4 2 4 3" xfId="21543"/>
    <cellStyle name="20% - Accent4 4 2 5" xfId="21545"/>
    <cellStyle name="20% - Accent4 4 2 6" xfId="21546"/>
    <cellStyle name="20% - Accent4 4 2 7" xfId="21547"/>
    <cellStyle name="20% - Accent4 4 2 8" xfId="21548"/>
    <cellStyle name="20% - Accent4 4 2 9" xfId="21534"/>
    <cellStyle name="20% - Accent4 4 3" xfId="21549"/>
    <cellStyle name="20% - Accent4 4 3 2" xfId="21550"/>
    <cellStyle name="20% - Accent4 4 3 2 2" xfId="21551"/>
    <cellStyle name="20% - Accent4 4 3 2 3" xfId="21552"/>
    <cellStyle name="20% - Accent4 4 3 3" xfId="21553"/>
    <cellStyle name="20% - Accent4 4 3 3 2" xfId="21554"/>
    <cellStyle name="20% - Accent4 4 3 4" xfId="21555"/>
    <cellStyle name="20% - Accent4 4 3 5" xfId="21556"/>
    <cellStyle name="20% - Accent4 4 4" xfId="21557"/>
    <cellStyle name="20% - Accent4 4 4 2" xfId="21558"/>
    <cellStyle name="20% - Accent4 4 4 2 2" xfId="21559"/>
    <cellStyle name="20% - Accent4 4 4 3" xfId="21560"/>
    <cellStyle name="20% - Accent4 4 5" xfId="21561"/>
    <cellStyle name="20% - Accent4 4 5 2" xfId="21562"/>
    <cellStyle name="20% - Accent4 4 6" xfId="21563"/>
    <cellStyle name="20% - Accent4 4 6 2" xfId="21564"/>
    <cellStyle name="20% - Accent4 4 7" xfId="21565"/>
    <cellStyle name="20% - Accent4 4 7 2" xfId="21566"/>
    <cellStyle name="20% - Accent4 4 8" xfId="21567"/>
    <cellStyle name="20% - Accent4 4 9" xfId="21568"/>
    <cellStyle name="20% - Accent4 40" xfId="2681"/>
    <cellStyle name="20% - Accent4 41" xfId="2682"/>
    <cellStyle name="20% - Accent4 42" xfId="2683"/>
    <cellStyle name="20% - Accent4 43" xfId="2684"/>
    <cellStyle name="20% - Accent4 44" xfId="2685"/>
    <cellStyle name="20% - Accent4 45" xfId="2686"/>
    <cellStyle name="20% - Accent4 46" xfId="2687"/>
    <cellStyle name="20% - Accent4 47" xfId="2688"/>
    <cellStyle name="20% - Accent4 48" xfId="2689"/>
    <cellStyle name="20% - Accent4 49" xfId="2690"/>
    <cellStyle name="20% - Accent4 5" xfId="2691"/>
    <cellStyle name="20% - Accent4 5 10" xfId="21569"/>
    <cellStyle name="20% - Accent4 5 2" xfId="17145"/>
    <cellStyle name="20% - Accent4 5 2 2" xfId="17666"/>
    <cellStyle name="20% - Accent4 5 2 2 2" xfId="18012"/>
    <cellStyle name="20% - Accent4 5 2 2 2 2" xfId="18814"/>
    <cellStyle name="20% - Accent4 5 2 2 2 2 2" xfId="21573"/>
    <cellStyle name="20% - Accent4 5 2 2 2 3" xfId="21572"/>
    <cellStyle name="20% - Accent4 5 2 2 3" xfId="18476"/>
    <cellStyle name="20% - Accent4 5 2 2 3 2" xfId="21574"/>
    <cellStyle name="20% - Accent4 5 2 2 4" xfId="21575"/>
    <cellStyle name="20% - Accent4 5 2 2 5" xfId="21571"/>
    <cellStyle name="20% - Accent4 5 2 3" xfId="17864"/>
    <cellStyle name="20% - Accent4 5 2 3 2" xfId="18660"/>
    <cellStyle name="20% - Accent4 5 2 3 2 2" xfId="21577"/>
    <cellStyle name="20% - Accent4 5 2 3 3" xfId="21578"/>
    <cellStyle name="20% - Accent4 5 2 3 4" xfId="21576"/>
    <cellStyle name="20% - Accent4 5 2 4" xfId="18322"/>
    <cellStyle name="20% - Accent4 5 2 4 2" xfId="21580"/>
    <cellStyle name="20% - Accent4 5 2 4 3" xfId="21579"/>
    <cellStyle name="20% - Accent4 5 2 5" xfId="21581"/>
    <cellStyle name="20% - Accent4 5 2 6" xfId="21582"/>
    <cellStyle name="20% - Accent4 5 2 7" xfId="21583"/>
    <cellStyle name="20% - Accent4 5 2 8" xfId="21584"/>
    <cellStyle name="20% - Accent4 5 2 9" xfId="21570"/>
    <cellStyle name="20% - Accent4 5 3" xfId="16090"/>
    <cellStyle name="20% - Accent4 5 3 2" xfId="21586"/>
    <cellStyle name="20% - Accent4 5 3 2 2" xfId="21587"/>
    <cellStyle name="20% - Accent4 5 3 2 3" xfId="21588"/>
    <cellStyle name="20% - Accent4 5 3 3" xfId="21589"/>
    <cellStyle name="20% - Accent4 5 3 3 2" xfId="21590"/>
    <cellStyle name="20% - Accent4 5 3 4" xfId="21591"/>
    <cellStyle name="20% - Accent4 5 3 5" xfId="21592"/>
    <cellStyle name="20% - Accent4 5 3 6" xfId="21585"/>
    <cellStyle name="20% - Accent4 5 4" xfId="21593"/>
    <cellStyle name="20% - Accent4 5 4 2" xfId="21594"/>
    <cellStyle name="20% - Accent4 5 4 2 2" xfId="21595"/>
    <cellStyle name="20% - Accent4 5 4 3" xfId="21596"/>
    <cellStyle name="20% - Accent4 5 5" xfId="21597"/>
    <cellStyle name="20% - Accent4 5 5 2" xfId="21598"/>
    <cellStyle name="20% - Accent4 5 6" xfId="21599"/>
    <cellStyle name="20% - Accent4 5 6 2" xfId="21600"/>
    <cellStyle name="20% - Accent4 5 7" xfId="21601"/>
    <cellStyle name="20% - Accent4 5 7 2" xfId="21602"/>
    <cellStyle name="20% - Accent4 5 8" xfId="21603"/>
    <cellStyle name="20% - Accent4 5 9" xfId="21604"/>
    <cellStyle name="20% - Accent4 50" xfId="2692"/>
    <cellStyle name="20% - Accent4 51" xfId="2693"/>
    <cellStyle name="20% - Accent4 52" xfId="2694"/>
    <cellStyle name="20% - Accent4 53" xfId="2695"/>
    <cellStyle name="20% - Accent4 54" xfId="2696"/>
    <cellStyle name="20% - Accent4 55" xfId="2697"/>
    <cellStyle name="20% - Accent4 56" xfId="2698"/>
    <cellStyle name="20% - Accent4 57" xfId="2699"/>
    <cellStyle name="20% - Accent4 58" xfId="2700"/>
    <cellStyle name="20% - Accent4 59" xfId="2701"/>
    <cellStyle name="20% - Accent4 6" xfId="2702"/>
    <cellStyle name="20% - Accent4 6 10" xfId="21605"/>
    <cellStyle name="20% - Accent4 6 2" xfId="17551"/>
    <cellStyle name="20% - Accent4 6 2 2" xfId="21607"/>
    <cellStyle name="20% - Accent4 6 2 2 2" xfId="21608"/>
    <cellStyle name="20% - Accent4 6 2 2 3" xfId="21609"/>
    <cellStyle name="20% - Accent4 6 2 2 4" xfId="21610"/>
    <cellStyle name="20% - Accent4 6 2 3" xfId="21611"/>
    <cellStyle name="20% - Accent4 6 2 3 2" xfId="21612"/>
    <cellStyle name="20% - Accent4 6 2 4" xfId="21613"/>
    <cellStyle name="20% - Accent4 6 2 5" xfId="21614"/>
    <cellStyle name="20% - Accent4 6 2 6" xfId="21615"/>
    <cellStyle name="20% - Accent4 6 2 7" xfId="21616"/>
    <cellStyle name="20% - Accent4 6 2 8" xfId="21617"/>
    <cellStyle name="20% - Accent4 6 2 9" xfId="21606"/>
    <cellStyle name="20% - Accent4 6 3" xfId="17146"/>
    <cellStyle name="20% - Accent4 6 3 2" xfId="17865"/>
    <cellStyle name="20% - Accent4 6 3 2 2" xfId="18661"/>
    <cellStyle name="20% - Accent4 6 3 2 3" xfId="21619"/>
    <cellStyle name="20% - Accent4 6 3 3" xfId="18323"/>
    <cellStyle name="20% - Accent4 6 3 3 2" xfId="21620"/>
    <cellStyle name="20% - Accent4 6 3 4" xfId="21621"/>
    <cellStyle name="20% - Accent4 6 3 5" xfId="21618"/>
    <cellStyle name="20% - Accent4 6 4" xfId="17667"/>
    <cellStyle name="20% - Accent4 6 4 2" xfId="18013"/>
    <cellStyle name="20% - Accent4 6 4 2 2" xfId="18815"/>
    <cellStyle name="20% - Accent4 6 4 2 3" xfId="21623"/>
    <cellStyle name="20% - Accent4 6 4 3" xfId="18477"/>
    <cellStyle name="20% - Accent4 6 4 3 2" xfId="21624"/>
    <cellStyle name="20% - Accent4 6 4 4" xfId="21622"/>
    <cellStyle name="20% - Accent4 6 5" xfId="16124"/>
    <cellStyle name="20% - Accent4 6 5 2" xfId="21626"/>
    <cellStyle name="20% - Accent4 6 5 3" xfId="21625"/>
    <cellStyle name="20% - Accent4 6 6" xfId="21627"/>
    <cellStyle name="20% - Accent4 6 7" xfId="21628"/>
    <cellStyle name="20% - Accent4 6 8" xfId="21629"/>
    <cellStyle name="20% - Accent4 6 9" xfId="21630"/>
    <cellStyle name="20% - Accent4 60" xfId="2703"/>
    <cellStyle name="20% - Accent4 61" xfId="2704"/>
    <cellStyle name="20% - Accent4 62" xfId="2705"/>
    <cellStyle name="20% - Accent4 63" xfId="2706"/>
    <cellStyle name="20% - Accent4 64" xfId="2707"/>
    <cellStyle name="20% - Accent4 65" xfId="2708"/>
    <cellStyle name="20% - Accent4 66" xfId="2709"/>
    <cellStyle name="20% - Accent4 67" xfId="2710"/>
    <cellStyle name="20% - Accent4 68" xfId="2711"/>
    <cellStyle name="20% - Accent4 69" xfId="2712"/>
    <cellStyle name="20% - Accent4 7" xfId="2713"/>
    <cellStyle name="20% - Accent4 7 10" xfId="21631"/>
    <cellStyle name="20% - Accent4 7 2" xfId="17668"/>
    <cellStyle name="20% - Accent4 7 2 2" xfId="18014"/>
    <cellStyle name="20% - Accent4 7 2 2 2" xfId="18816"/>
    <cellStyle name="20% - Accent4 7 2 2 2 2" xfId="21634"/>
    <cellStyle name="20% - Accent4 7 2 2 3" xfId="21635"/>
    <cellStyle name="20% - Accent4 7 2 2 4" xfId="21636"/>
    <cellStyle name="20% - Accent4 7 2 2 5" xfId="21633"/>
    <cellStyle name="20% - Accent4 7 2 3" xfId="18478"/>
    <cellStyle name="20% - Accent4 7 2 3 2" xfId="21638"/>
    <cellStyle name="20% - Accent4 7 2 3 3" xfId="21637"/>
    <cellStyle name="20% - Accent4 7 2 4" xfId="21639"/>
    <cellStyle name="20% - Accent4 7 2 5" xfId="21640"/>
    <cellStyle name="20% - Accent4 7 2 6" xfId="21641"/>
    <cellStyle name="20% - Accent4 7 2 7" xfId="21642"/>
    <cellStyle name="20% - Accent4 7 2 8" xfId="21643"/>
    <cellStyle name="20% - Accent4 7 2 9" xfId="21632"/>
    <cellStyle name="20% - Accent4 7 3" xfId="17866"/>
    <cellStyle name="20% - Accent4 7 3 2" xfId="18662"/>
    <cellStyle name="20% - Accent4 7 3 2 2" xfId="21645"/>
    <cellStyle name="20% - Accent4 7 3 3" xfId="21646"/>
    <cellStyle name="20% - Accent4 7 3 4" xfId="21647"/>
    <cellStyle name="20% - Accent4 7 3 5" xfId="21644"/>
    <cellStyle name="20% - Accent4 7 4" xfId="18324"/>
    <cellStyle name="20% - Accent4 7 4 2" xfId="21649"/>
    <cellStyle name="20% - Accent4 7 4 3" xfId="21650"/>
    <cellStyle name="20% - Accent4 7 4 4" xfId="21648"/>
    <cellStyle name="20% - Accent4 7 5" xfId="17147"/>
    <cellStyle name="20% - Accent4 7 5 2" xfId="21651"/>
    <cellStyle name="20% - Accent4 7 6" xfId="21652"/>
    <cellStyle name="20% - Accent4 7 7" xfId="21653"/>
    <cellStyle name="20% - Accent4 7 8" xfId="21654"/>
    <cellStyle name="20% - Accent4 7 9" xfId="21655"/>
    <cellStyle name="20% - Accent4 70" xfId="2714"/>
    <cellStyle name="20% - Accent4 71" xfId="2715"/>
    <cellStyle name="20% - Accent4 72" xfId="2716"/>
    <cellStyle name="20% - Accent4 73" xfId="2717"/>
    <cellStyle name="20% - Accent4 74" xfId="2718"/>
    <cellStyle name="20% - Accent4 75" xfId="2719"/>
    <cellStyle name="20% - Accent4 76" xfId="2720"/>
    <cellStyle name="20% - Accent4 77" xfId="2721"/>
    <cellStyle name="20% - Accent4 78" xfId="2722"/>
    <cellStyle name="20% - Accent4 79" xfId="2723"/>
    <cellStyle name="20% - Accent4 8" xfId="2724"/>
    <cellStyle name="20% - Accent4 8 10" xfId="21656"/>
    <cellStyle name="20% - Accent4 8 2" xfId="17461"/>
    <cellStyle name="20% - Accent4 8 2 2" xfId="21658"/>
    <cellStyle name="20% - Accent4 8 2 2 2" xfId="21659"/>
    <cellStyle name="20% - Accent4 8 2 2 3" xfId="21660"/>
    <cellStyle name="20% - Accent4 8 2 3" xfId="21661"/>
    <cellStyle name="20% - Accent4 8 2 3 2" xfId="21662"/>
    <cellStyle name="20% - Accent4 8 2 4" xfId="21663"/>
    <cellStyle name="20% - Accent4 8 2 5" xfId="21664"/>
    <cellStyle name="20% - Accent4 8 2 6" xfId="21665"/>
    <cellStyle name="20% - Accent4 8 2 7" xfId="21666"/>
    <cellStyle name="20% - Accent4 8 2 8" xfId="21667"/>
    <cellStyle name="20% - Accent4 8 2 9" xfId="21657"/>
    <cellStyle name="20% - Accent4 8 3" xfId="17119"/>
    <cellStyle name="20% - Accent4 8 3 2" xfId="21669"/>
    <cellStyle name="20% - Accent4 8 3 3" xfId="21670"/>
    <cellStyle name="20% - Accent4 8 3 4" xfId="21668"/>
    <cellStyle name="20% - Accent4 8 4" xfId="21671"/>
    <cellStyle name="20% - Accent4 8 4 2" xfId="21672"/>
    <cellStyle name="20% - Accent4 8 5" xfId="21673"/>
    <cellStyle name="20% - Accent4 8 6" xfId="21674"/>
    <cellStyle name="20% - Accent4 8 7" xfId="21675"/>
    <cellStyle name="20% - Accent4 8 8" xfId="21676"/>
    <cellStyle name="20% - Accent4 8 9" xfId="21677"/>
    <cellStyle name="20% - Accent4 80" xfId="2725"/>
    <cellStyle name="20% - Accent4 81" xfId="2726"/>
    <cellStyle name="20% - Accent4 82" xfId="2727"/>
    <cellStyle name="20% - Accent4 83" xfId="2728"/>
    <cellStyle name="20% - Accent4 84" xfId="15555"/>
    <cellStyle name="20% - Accent4 9" xfId="2729"/>
    <cellStyle name="20% - Accent4 9 10" xfId="21678"/>
    <cellStyle name="20% - Accent4 9 2" xfId="17426"/>
    <cellStyle name="20% - Accent4 9 2 2" xfId="21680"/>
    <cellStyle name="20% - Accent4 9 2 2 2" xfId="21681"/>
    <cellStyle name="20% - Accent4 9 2 2 3" xfId="21682"/>
    <cellStyle name="20% - Accent4 9 2 3" xfId="21683"/>
    <cellStyle name="20% - Accent4 9 2 3 2" xfId="21684"/>
    <cellStyle name="20% - Accent4 9 2 4" xfId="21685"/>
    <cellStyle name="20% - Accent4 9 2 5" xfId="21686"/>
    <cellStyle name="20% - Accent4 9 2 6" xfId="21687"/>
    <cellStyle name="20% - Accent4 9 2 7" xfId="21688"/>
    <cellStyle name="20% - Accent4 9 2 8" xfId="21679"/>
    <cellStyle name="20% - Accent4 9 3" xfId="21689"/>
    <cellStyle name="20% - Accent4 9 3 2" xfId="21690"/>
    <cellStyle name="20% - Accent4 9 3 3" xfId="21691"/>
    <cellStyle name="20% - Accent4 9 4" xfId="21692"/>
    <cellStyle name="20% - Accent4 9 4 2" xfId="21693"/>
    <cellStyle name="20% - Accent4 9 5" xfId="21694"/>
    <cellStyle name="20% - Accent4 9 6" xfId="21695"/>
    <cellStyle name="20% - Accent4 9 7" xfId="21696"/>
    <cellStyle name="20% - Accent4 9 8" xfId="21697"/>
    <cellStyle name="20% - Accent4 9 9" xfId="21698"/>
    <cellStyle name="20% - Accent5" xfId="19225" builtinId="46" customBuiltin="1"/>
    <cellStyle name="20% - Accent5 10" xfId="2730"/>
    <cellStyle name="20% - Accent5 10 2" xfId="17049"/>
    <cellStyle name="20% - Accent5 10 2 2" xfId="21701"/>
    <cellStyle name="20% - Accent5 10 2 2 2" xfId="21702"/>
    <cellStyle name="20% - Accent5 10 2 2 3" xfId="21703"/>
    <cellStyle name="20% - Accent5 10 2 3" xfId="21704"/>
    <cellStyle name="20% - Accent5 10 2 3 2" xfId="21705"/>
    <cellStyle name="20% - Accent5 10 2 4" xfId="21706"/>
    <cellStyle name="20% - Accent5 10 2 5" xfId="21707"/>
    <cellStyle name="20% - Accent5 10 2 6" xfId="21708"/>
    <cellStyle name="20% - Accent5 10 2 7" xfId="21709"/>
    <cellStyle name="20% - Accent5 10 2 8" xfId="21700"/>
    <cellStyle name="20% - Accent5 10 3" xfId="21710"/>
    <cellStyle name="20% - Accent5 10 3 2" xfId="21711"/>
    <cellStyle name="20% - Accent5 10 3 3" xfId="21712"/>
    <cellStyle name="20% - Accent5 10 4" xfId="21713"/>
    <cellStyle name="20% - Accent5 10 4 2" xfId="21714"/>
    <cellStyle name="20% - Accent5 10 5" xfId="21715"/>
    <cellStyle name="20% - Accent5 10 6" xfId="21716"/>
    <cellStyle name="20% - Accent5 10 7" xfId="21717"/>
    <cellStyle name="20% - Accent5 10 8" xfId="21718"/>
    <cellStyle name="20% - Accent5 10 9" xfId="21699"/>
    <cellStyle name="20% - Accent5 11" xfId="2731"/>
    <cellStyle name="20% - Accent5 11 2" xfId="21720"/>
    <cellStyle name="20% - Accent5 11 2 2" xfId="21721"/>
    <cellStyle name="20% - Accent5 11 2 2 2" xfId="21722"/>
    <cellStyle name="20% - Accent5 11 2 2 3" xfId="21723"/>
    <cellStyle name="20% - Accent5 11 2 3" xfId="21724"/>
    <cellStyle name="20% - Accent5 11 2 3 2" xfId="21725"/>
    <cellStyle name="20% - Accent5 11 2 4" xfId="21726"/>
    <cellStyle name="20% - Accent5 11 2 5" xfId="21727"/>
    <cellStyle name="20% - Accent5 11 2 6" xfId="21728"/>
    <cellStyle name="20% - Accent5 11 2 7" xfId="21729"/>
    <cellStyle name="20% - Accent5 11 3" xfId="21730"/>
    <cellStyle name="20% - Accent5 11 3 2" xfId="21731"/>
    <cellStyle name="20% - Accent5 11 3 3" xfId="21732"/>
    <cellStyle name="20% - Accent5 11 4" xfId="21733"/>
    <cellStyle name="20% - Accent5 11 4 2" xfId="21734"/>
    <cellStyle name="20% - Accent5 11 5" xfId="21735"/>
    <cellStyle name="20% - Accent5 11 6" xfId="21736"/>
    <cellStyle name="20% - Accent5 11 7" xfId="21737"/>
    <cellStyle name="20% - Accent5 11 8" xfId="21738"/>
    <cellStyle name="20% - Accent5 11 9" xfId="21719"/>
    <cellStyle name="20% - Accent5 12" xfId="2732"/>
    <cellStyle name="20% - Accent5 12 2" xfId="21740"/>
    <cellStyle name="20% - Accent5 12 2 2" xfId="21741"/>
    <cellStyle name="20% - Accent5 12 2 2 2" xfId="21742"/>
    <cellStyle name="20% - Accent5 12 2 2 3" xfId="21743"/>
    <cellStyle name="20% - Accent5 12 2 3" xfId="21744"/>
    <cellStyle name="20% - Accent5 12 2 3 2" xfId="21745"/>
    <cellStyle name="20% - Accent5 12 2 4" xfId="21746"/>
    <cellStyle name="20% - Accent5 12 2 5" xfId="21747"/>
    <cellStyle name="20% - Accent5 12 2 6" xfId="21748"/>
    <cellStyle name="20% - Accent5 12 2 7" xfId="21749"/>
    <cellStyle name="20% - Accent5 12 3" xfId="21750"/>
    <cellStyle name="20% - Accent5 12 3 2" xfId="21751"/>
    <cellStyle name="20% - Accent5 12 3 3" xfId="21752"/>
    <cellStyle name="20% - Accent5 12 4" xfId="21753"/>
    <cellStyle name="20% - Accent5 12 4 2" xfId="21754"/>
    <cellStyle name="20% - Accent5 12 5" xfId="21755"/>
    <cellStyle name="20% - Accent5 12 6" xfId="21756"/>
    <cellStyle name="20% - Accent5 12 7" xfId="21757"/>
    <cellStyle name="20% - Accent5 12 8" xfId="21758"/>
    <cellStyle name="20% - Accent5 12 9" xfId="21739"/>
    <cellStyle name="20% - Accent5 13" xfId="2733"/>
    <cellStyle name="20% - Accent5 13 2" xfId="21760"/>
    <cellStyle name="20% - Accent5 13 2 2" xfId="21761"/>
    <cellStyle name="20% - Accent5 13 2 2 2" xfId="21762"/>
    <cellStyle name="20% - Accent5 13 2 2 3" xfId="21763"/>
    <cellStyle name="20% - Accent5 13 2 3" xfId="21764"/>
    <cellStyle name="20% - Accent5 13 2 3 2" xfId="21765"/>
    <cellStyle name="20% - Accent5 13 2 4" xfId="21766"/>
    <cellStyle name="20% - Accent5 13 2 5" xfId="21767"/>
    <cellStyle name="20% - Accent5 13 2 6" xfId="21768"/>
    <cellStyle name="20% - Accent5 13 2 7" xfId="21769"/>
    <cellStyle name="20% - Accent5 13 3" xfId="21770"/>
    <cellStyle name="20% - Accent5 13 3 2" xfId="21771"/>
    <cellStyle name="20% - Accent5 13 3 3" xfId="21772"/>
    <cellStyle name="20% - Accent5 13 4" xfId="21773"/>
    <cellStyle name="20% - Accent5 13 4 2" xfId="21774"/>
    <cellStyle name="20% - Accent5 13 5" xfId="21775"/>
    <cellStyle name="20% - Accent5 13 6" xfId="21776"/>
    <cellStyle name="20% - Accent5 13 7" xfId="21777"/>
    <cellStyle name="20% - Accent5 13 8" xfId="21778"/>
    <cellStyle name="20% - Accent5 13 9" xfId="21759"/>
    <cellStyle name="20% - Accent5 14" xfId="2734"/>
    <cellStyle name="20% - Accent5 14 2" xfId="21780"/>
    <cellStyle name="20% - Accent5 14 2 2" xfId="21781"/>
    <cellStyle name="20% - Accent5 14 2 2 2" xfId="21782"/>
    <cellStyle name="20% - Accent5 14 2 2 3" xfId="21783"/>
    <cellStyle name="20% - Accent5 14 2 3" xfId="21784"/>
    <cellStyle name="20% - Accent5 14 2 3 2" xfId="21785"/>
    <cellStyle name="20% - Accent5 14 2 4" xfId="21786"/>
    <cellStyle name="20% - Accent5 14 2 5" xfId="21787"/>
    <cellStyle name="20% - Accent5 14 2 6" xfId="21788"/>
    <cellStyle name="20% - Accent5 14 2 7" xfId="21789"/>
    <cellStyle name="20% - Accent5 14 3" xfId="21790"/>
    <cellStyle name="20% - Accent5 14 3 2" xfId="21791"/>
    <cellStyle name="20% - Accent5 14 3 3" xfId="21792"/>
    <cellStyle name="20% - Accent5 14 4" xfId="21793"/>
    <cellStyle name="20% - Accent5 14 4 2" xfId="21794"/>
    <cellStyle name="20% - Accent5 14 5" xfId="21795"/>
    <cellStyle name="20% - Accent5 14 6" xfId="21796"/>
    <cellStyle name="20% - Accent5 14 7" xfId="21797"/>
    <cellStyle name="20% - Accent5 14 8" xfId="21798"/>
    <cellStyle name="20% - Accent5 14 9" xfId="21779"/>
    <cellStyle name="20% - Accent5 15" xfId="2735"/>
    <cellStyle name="20% - Accent5 15 2" xfId="21800"/>
    <cellStyle name="20% - Accent5 15 2 2" xfId="21801"/>
    <cellStyle name="20% - Accent5 15 2 2 2" xfId="21802"/>
    <cellStyle name="20% - Accent5 15 2 2 3" xfId="21803"/>
    <cellStyle name="20% - Accent5 15 2 3" xfId="21804"/>
    <cellStyle name="20% - Accent5 15 2 3 2" xfId="21805"/>
    <cellStyle name="20% - Accent5 15 2 4" xfId="21806"/>
    <cellStyle name="20% - Accent5 15 2 5" xfId="21807"/>
    <cellStyle name="20% - Accent5 15 2 6" xfId="21808"/>
    <cellStyle name="20% - Accent5 15 2 7" xfId="21809"/>
    <cellStyle name="20% - Accent5 15 3" xfId="21810"/>
    <cellStyle name="20% - Accent5 15 3 2" xfId="21811"/>
    <cellStyle name="20% - Accent5 15 3 3" xfId="21812"/>
    <cellStyle name="20% - Accent5 15 4" xfId="21813"/>
    <cellStyle name="20% - Accent5 15 4 2" xfId="21814"/>
    <cellStyle name="20% - Accent5 15 5" xfId="21815"/>
    <cellStyle name="20% - Accent5 15 6" xfId="21816"/>
    <cellStyle name="20% - Accent5 15 7" xfId="21817"/>
    <cellStyle name="20% - Accent5 15 8" xfId="21818"/>
    <cellStyle name="20% - Accent5 15 9" xfId="21799"/>
    <cellStyle name="20% - Accent5 16" xfId="2736"/>
    <cellStyle name="20% - Accent5 16 2" xfId="21820"/>
    <cellStyle name="20% - Accent5 16 2 2" xfId="21821"/>
    <cellStyle name="20% - Accent5 16 2 2 2" xfId="21822"/>
    <cellStyle name="20% - Accent5 16 2 2 3" xfId="21823"/>
    <cellStyle name="20% - Accent5 16 2 3" xfId="21824"/>
    <cellStyle name="20% - Accent5 16 2 3 2" xfId="21825"/>
    <cellStyle name="20% - Accent5 16 2 4" xfId="21826"/>
    <cellStyle name="20% - Accent5 16 2 5" xfId="21827"/>
    <cellStyle name="20% - Accent5 16 2 6" xfId="21828"/>
    <cellStyle name="20% - Accent5 16 2 7" xfId="21829"/>
    <cellStyle name="20% - Accent5 16 3" xfId="21830"/>
    <cellStyle name="20% - Accent5 16 3 2" xfId="21831"/>
    <cellStyle name="20% - Accent5 16 3 3" xfId="21832"/>
    <cellStyle name="20% - Accent5 16 4" xfId="21833"/>
    <cellStyle name="20% - Accent5 16 4 2" xfId="21834"/>
    <cellStyle name="20% - Accent5 16 5" xfId="21835"/>
    <cellStyle name="20% - Accent5 16 6" xfId="21836"/>
    <cellStyle name="20% - Accent5 16 7" xfId="21837"/>
    <cellStyle name="20% - Accent5 16 8" xfId="21838"/>
    <cellStyle name="20% - Accent5 16 9" xfId="21819"/>
    <cellStyle name="20% - Accent5 17" xfId="2737"/>
    <cellStyle name="20% - Accent5 17 2" xfId="21840"/>
    <cellStyle name="20% - Accent5 17 2 2" xfId="21841"/>
    <cellStyle name="20% - Accent5 17 2 2 2" xfId="21842"/>
    <cellStyle name="20% - Accent5 17 2 2 3" xfId="21843"/>
    <cellStyle name="20% - Accent5 17 2 3" xfId="21844"/>
    <cellStyle name="20% - Accent5 17 2 3 2" xfId="21845"/>
    <cellStyle name="20% - Accent5 17 2 4" xfId="21846"/>
    <cellStyle name="20% - Accent5 17 2 5" xfId="21847"/>
    <cellStyle name="20% - Accent5 17 2 6" xfId="21848"/>
    <cellStyle name="20% - Accent5 17 2 7" xfId="21849"/>
    <cellStyle name="20% - Accent5 17 3" xfId="21850"/>
    <cellStyle name="20% - Accent5 17 3 2" xfId="21851"/>
    <cellStyle name="20% - Accent5 17 3 3" xfId="21852"/>
    <cellStyle name="20% - Accent5 17 4" xfId="21853"/>
    <cellStyle name="20% - Accent5 17 4 2" xfId="21854"/>
    <cellStyle name="20% - Accent5 17 5" xfId="21855"/>
    <cellStyle name="20% - Accent5 17 6" xfId="21856"/>
    <cellStyle name="20% - Accent5 17 7" xfId="21857"/>
    <cellStyle name="20% - Accent5 17 8" xfId="21858"/>
    <cellStyle name="20% - Accent5 17 9" xfId="21839"/>
    <cellStyle name="20% - Accent5 18" xfId="2738"/>
    <cellStyle name="20% - Accent5 18 2" xfId="21860"/>
    <cellStyle name="20% - Accent5 18 2 2" xfId="21861"/>
    <cellStyle name="20% - Accent5 18 2 2 2" xfId="21862"/>
    <cellStyle name="20% - Accent5 18 2 2 3" xfId="21863"/>
    <cellStyle name="20% - Accent5 18 2 3" xfId="21864"/>
    <cellStyle name="20% - Accent5 18 2 3 2" xfId="21865"/>
    <cellStyle name="20% - Accent5 18 2 4" xfId="21866"/>
    <cellStyle name="20% - Accent5 18 2 5" xfId="21867"/>
    <cellStyle name="20% - Accent5 18 2 6" xfId="21868"/>
    <cellStyle name="20% - Accent5 18 2 7" xfId="21869"/>
    <cellStyle name="20% - Accent5 18 3" xfId="21870"/>
    <cellStyle name="20% - Accent5 18 3 2" xfId="21871"/>
    <cellStyle name="20% - Accent5 18 3 3" xfId="21872"/>
    <cellStyle name="20% - Accent5 18 4" xfId="21873"/>
    <cellStyle name="20% - Accent5 18 4 2" xfId="21874"/>
    <cellStyle name="20% - Accent5 18 5" xfId="21875"/>
    <cellStyle name="20% - Accent5 18 6" xfId="21876"/>
    <cellStyle name="20% - Accent5 18 7" xfId="21877"/>
    <cellStyle name="20% - Accent5 18 8" xfId="21878"/>
    <cellStyle name="20% - Accent5 18 9" xfId="21859"/>
    <cellStyle name="20% - Accent5 19" xfId="2739"/>
    <cellStyle name="20% - Accent5 19 2" xfId="21880"/>
    <cellStyle name="20% - Accent5 19 2 2" xfId="21881"/>
    <cellStyle name="20% - Accent5 19 2 2 2" xfId="21882"/>
    <cellStyle name="20% - Accent5 19 2 2 3" xfId="21883"/>
    <cellStyle name="20% - Accent5 19 2 3" xfId="21884"/>
    <cellStyle name="20% - Accent5 19 2 3 2" xfId="21885"/>
    <cellStyle name="20% - Accent5 19 2 4" xfId="21886"/>
    <cellStyle name="20% - Accent5 19 2 5" xfId="21887"/>
    <cellStyle name="20% - Accent5 19 2 6" xfId="21888"/>
    <cellStyle name="20% - Accent5 19 2 7" xfId="21889"/>
    <cellStyle name="20% - Accent5 19 3" xfId="21890"/>
    <cellStyle name="20% - Accent5 19 3 2" xfId="21891"/>
    <cellStyle name="20% - Accent5 19 3 3" xfId="21892"/>
    <cellStyle name="20% - Accent5 19 4" xfId="21893"/>
    <cellStyle name="20% - Accent5 19 4 2" xfId="21894"/>
    <cellStyle name="20% - Accent5 19 5" xfId="21895"/>
    <cellStyle name="20% - Accent5 19 6" xfId="21896"/>
    <cellStyle name="20% - Accent5 19 7" xfId="21897"/>
    <cellStyle name="20% - Accent5 19 8" xfId="21898"/>
    <cellStyle name="20% - Accent5 19 9" xfId="21879"/>
    <cellStyle name="20% - Accent5 2" xfId="53"/>
    <cellStyle name="20% - Accent5 2 2" xfId="2740"/>
    <cellStyle name="20% - Accent5 2 2 2" xfId="2741"/>
    <cellStyle name="20% - Accent5 2 2 2 2" xfId="17507"/>
    <cellStyle name="20% - Accent5 2 2 2 2 2" xfId="21900"/>
    <cellStyle name="20% - Accent5 2 2 2 2 3" xfId="21899"/>
    <cellStyle name="20% - Accent5 2 2 2 3" xfId="21901"/>
    <cellStyle name="20% - Accent5 2 2 2 4" xfId="21902"/>
    <cellStyle name="20% - Accent5 2 2 3" xfId="2742"/>
    <cellStyle name="20% - Accent5 2 2 3 2" xfId="18015"/>
    <cellStyle name="20% - Accent5 2 2 3 2 2" xfId="18817"/>
    <cellStyle name="20% - Accent5 2 2 3 3" xfId="18479"/>
    <cellStyle name="20% - Accent5 2 2 3 4" xfId="21903"/>
    <cellStyle name="20% - Accent5 2 2 4" xfId="2743"/>
    <cellStyle name="20% - Accent5 2 2 4 2" xfId="18663"/>
    <cellStyle name="20% - Accent5 2 2 5" xfId="18325"/>
    <cellStyle name="20% - Accent5 2 2 6" xfId="21904"/>
    <cellStyle name="20% - Accent5 2 2 7" xfId="21905"/>
    <cellStyle name="20% - Accent5 2 3" xfId="2744"/>
    <cellStyle name="20% - Accent5 2 3 2" xfId="17405"/>
    <cellStyle name="20% - Accent5 2 3 2 2" xfId="21906"/>
    <cellStyle name="20% - Accent5 2 4" xfId="2745"/>
    <cellStyle name="20% - Accent5 2 4 2" xfId="17092"/>
    <cellStyle name="20% - Accent5 2 4 2 2" xfId="21909"/>
    <cellStyle name="20% - Accent5 2 4 2 3" xfId="21908"/>
    <cellStyle name="20% - Accent5 2 4 3" xfId="21910"/>
    <cellStyle name="20% - Accent5 2 4 4" xfId="21911"/>
    <cellStyle name="20% - Accent5 2 4 5" xfId="21912"/>
    <cellStyle name="20% - Accent5 2 4 6" xfId="21907"/>
    <cellStyle name="20% - Accent5 2 5" xfId="2746"/>
    <cellStyle name="20% - Accent5 2 5 2" xfId="21914"/>
    <cellStyle name="20% - Accent5 2 5 3" xfId="21915"/>
    <cellStyle name="20% - Accent5 2 5 4" xfId="21913"/>
    <cellStyle name="20% - Accent5 2 6" xfId="2747"/>
    <cellStyle name="20% - Accent5 2 6 2" xfId="21916"/>
    <cellStyle name="20% - Accent5 2 7" xfId="2748"/>
    <cellStyle name="20% - Accent5 2 7 2" xfId="21917"/>
    <cellStyle name="20% - Accent5 2 8" xfId="19244"/>
    <cellStyle name="20% - Accent5 20" xfId="2749"/>
    <cellStyle name="20% - Accent5 20 2" xfId="21919"/>
    <cellStyle name="20% - Accent5 20 2 2" xfId="21920"/>
    <cellStyle name="20% - Accent5 20 2 2 2" xfId="21921"/>
    <cellStyle name="20% - Accent5 20 2 2 3" xfId="21922"/>
    <cellStyle name="20% - Accent5 20 2 3" xfId="21923"/>
    <cellStyle name="20% - Accent5 20 2 3 2" xfId="21924"/>
    <cellStyle name="20% - Accent5 20 2 4" xfId="21925"/>
    <cellStyle name="20% - Accent5 20 2 5" xfId="21926"/>
    <cellStyle name="20% - Accent5 20 2 6" xfId="21927"/>
    <cellStyle name="20% - Accent5 20 2 7" xfId="21928"/>
    <cellStyle name="20% - Accent5 20 3" xfId="21929"/>
    <cellStyle name="20% - Accent5 20 3 2" xfId="21930"/>
    <cellStyle name="20% - Accent5 20 3 3" xfId="21931"/>
    <cellStyle name="20% - Accent5 20 4" xfId="21932"/>
    <cellStyle name="20% - Accent5 20 4 2" xfId="21933"/>
    <cellStyle name="20% - Accent5 20 5" xfId="21934"/>
    <cellStyle name="20% - Accent5 20 6" xfId="21935"/>
    <cellStyle name="20% - Accent5 20 7" xfId="21936"/>
    <cellStyle name="20% - Accent5 20 8" xfId="21937"/>
    <cellStyle name="20% - Accent5 20 9" xfId="21918"/>
    <cellStyle name="20% - Accent5 21" xfId="2750"/>
    <cellStyle name="20% - Accent5 21 2" xfId="21939"/>
    <cellStyle name="20% - Accent5 21 2 2" xfId="21940"/>
    <cellStyle name="20% - Accent5 21 2 2 2" xfId="21941"/>
    <cellStyle name="20% - Accent5 21 2 2 3" xfId="21942"/>
    <cellStyle name="20% - Accent5 21 2 3" xfId="21943"/>
    <cellStyle name="20% - Accent5 21 2 3 2" xfId="21944"/>
    <cellStyle name="20% - Accent5 21 2 4" xfId="21945"/>
    <cellStyle name="20% - Accent5 21 2 5" xfId="21946"/>
    <cellStyle name="20% - Accent5 21 2 6" xfId="21947"/>
    <cellStyle name="20% - Accent5 21 2 7" xfId="21948"/>
    <cellStyle name="20% - Accent5 21 3" xfId="21949"/>
    <cellStyle name="20% - Accent5 21 3 2" xfId="21950"/>
    <cellStyle name="20% - Accent5 21 3 3" xfId="21951"/>
    <cellStyle name="20% - Accent5 21 4" xfId="21952"/>
    <cellStyle name="20% - Accent5 21 4 2" xfId="21953"/>
    <cellStyle name="20% - Accent5 21 5" xfId="21954"/>
    <cellStyle name="20% - Accent5 21 6" xfId="21955"/>
    <cellStyle name="20% - Accent5 21 7" xfId="21956"/>
    <cellStyle name="20% - Accent5 21 8" xfId="21957"/>
    <cellStyle name="20% - Accent5 21 9" xfId="21938"/>
    <cellStyle name="20% - Accent5 22" xfId="2751"/>
    <cellStyle name="20% - Accent5 22 2" xfId="21959"/>
    <cellStyle name="20% - Accent5 22 2 2" xfId="21960"/>
    <cellStyle name="20% - Accent5 22 2 2 2" xfId="21961"/>
    <cellStyle name="20% - Accent5 22 2 2 3" xfId="21962"/>
    <cellStyle name="20% - Accent5 22 2 3" xfId="21963"/>
    <cellStyle name="20% - Accent5 22 2 3 2" xfId="21964"/>
    <cellStyle name="20% - Accent5 22 2 4" xfId="21965"/>
    <cellStyle name="20% - Accent5 22 2 5" xfId="21966"/>
    <cellStyle name="20% - Accent5 22 2 6" xfId="21967"/>
    <cellStyle name="20% - Accent5 22 2 7" xfId="21968"/>
    <cellStyle name="20% - Accent5 22 3" xfId="21969"/>
    <cellStyle name="20% - Accent5 22 3 2" xfId="21970"/>
    <cellStyle name="20% - Accent5 22 3 3" xfId="21971"/>
    <cellStyle name="20% - Accent5 22 4" xfId="21972"/>
    <cellStyle name="20% - Accent5 22 4 2" xfId="21973"/>
    <cellStyle name="20% - Accent5 22 5" xfId="21974"/>
    <cellStyle name="20% - Accent5 22 6" xfId="21975"/>
    <cellStyle name="20% - Accent5 22 7" xfId="21976"/>
    <cellStyle name="20% - Accent5 22 8" xfId="21977"/>
    <cellStyle name="20% - Accent5 22 9" xfId="21958"/>
    <cellStyle name="20% - Accent5 23" xfId="2752"/>
    <cellStyle name="20% - Accent5 23 2" xfId="21979"/>
    <cellStyle name="20% - Accent5 23 2 2" xfId="21980"/>
    <cellStyle name="20% - Accent5 23 2 3" xfId="21981"/>
    <cellStyle name="20% - Accent5 23 3" xfId="21982"/>
    <cellStyle name="20% - Accent5 23 3 2" xfId="21983"/>
    <cellStyle name="20% - Accent5 23 4" xfId="21984"/>
    <cellStyle name="20% - Accent5 23 5" xfId="21985"/>
    <cellStyle name="20% - Accent5 23 6" xfId="21986"/>
    <cellStyle name="20% - Accent5 23 7" xfId="21987"/>
    <cellStyle name="20% - Accent5 23 8" xfId="21978"/>
    <cellStyle name="20% - Accent5 24" xfId="2753"/>
    <cellStyle name="20% - Accent5 24 2" xfId="21989"/>
    <cellStyle name="20% - Accent5 24 3" xfId="21990"/>
    <cellStyle name="20% - Accent5 24 4" xfId="21991"/>
    <cellStyle name="20% - Accent5 24 5" xfId="21988"/>
    <cellStyle name="20% - Accent5 25" xfId="2754"/>
    <cellStyle name="20% - Accent5 25 2" xfId="21992"/>
    <cellStyle name="20% - Accent5 26" xfId="2755"/>
    <cellStyle name="20% - Accent5 26 2" xfId="21993"/>
    <cellStyle name="20% - Accent5 27" xfId="2756"/>
    <cellStyle name="20% - Accent5 27 2" xfId="21994"/>
    <cellStyle name="20% - Accent5 28" xfId="2757"/>
    <cellStyle name="20% - Accent5 28 2" xfId="21995"/>
    <cellStyle name="20% - Accent5 29" xfId="2758"/>
    <cellStyle name="20% - Accent5 29 2" xfId="21996"/>
    <cellStyle name="20% - Accent5 3" xfId="2759"/>
    <cellStyle name="20% - Accent5 3 2" xfId="17148"/>
    <cellStyle name="20% - Accent5 3 2 2" xfId="17669"/>
    <cellStyle name="20% - Accent5 3 2 2 2" xfId="18016"/>
    <cellStyle name="20% - Accent5 3 2 2 2 2" xfId="18818"/>
    <cellStyle name="20% - Accent5 3 2 2 3" xfId="18480"/>
    <cellStyle name="20% - Accent5 3 2 2 4" xfId="21997"/>
    <cellStyle name="20% - Accent5 3 2 3" xfId="17867"/>
    <cellStyle name="20% - Accent5 3 2 3 2" xfId="18664"/>
    <cellStyle name="20% - Accent5 3 2 3 2 2" xfId="21998"/>
    <cellStyle name="20% - Accent5 3 2 3 3" xfId="21999"/>
    <cellStyle name="20% - Accent5 3 2 3 4" xfId="22000"/>
    <cellStyle name="20% - Accent5 3 2 4" xfId="18326"/>
    <cellStyle name="20% - Accent5 3 2 4 2" xfId="22001"/>
    <cellStyle name="20% - Accent5 3 2 5" xfId="22002"/>
    <cellStyle name="20% - Accent5 3 2 6" xfId="22003"/>
    <cellStyle name="20% - Accent5 3 2 7" xfId="22004"/>
    <cellStyle name="20% - Accent5 3 3" xfId="16054"/>
    <cellStyle name="20% - Accent5 3 3 2" xfId="22006"/>
    <cellStyle name="20% - Accent5 3 3 2 2" xfId="22007"/>
    <cellStyle name="20% - Accent5 3 3 2 2 2" xfId="22008"/>
    <cellStyle name="20% - Accent5 3 3 2 3" xfId="22009"/>
    <cellStyle name="20% - Accent5 3 3 2 4" xfId="22010"/>
    <cellStyle name="20% - Accent5 3 3 3" xfId="22011"/>
    <cellStyle name="20% - Accent5 3 3 3 2" xfId="22012"/>
    <cellStyle name="20% - Accent5 3 3 3 2 2" xfId="22013"/>
    <cellStyle name="20% - Accent5 3 3 3 3" xfId="22014"/>
    <cellStyle name="20% - Accent5 3 3 3 4" xfId="22015"/>
    <cellStyle name="20% - Accent5 3 3 4" xfId="22016"/>
    <cellStyle name="20% - Accent5 3 3 4 2" xfId="22017"/>
    <cellStyle name="20% - Accent5 3 3 5" xfId="22018"/>
    <cellStyle name="20% - Accent5 3 3 6" xfId="22019"/>
    <cellStyle name="20% - Accent5 3 3 7" xfId="22020"/>
    <cellStyle name="20% - Accent5 3 3 8" xfId="22005"/>
    <cellStyle name="20% - Accent5 3 4" xfId="22021"/>
    <cellStyle name="20% - Accent5 3 4 2" xfId="22022"/>
    <cellStyle name="20% - Accent5 3 4 3" xfId="22023"/>
    <cellStyle name="20% - Accent5 3 5" xfId="22024"/>
    <cellStyle name="20% - Accent5 3 5 2" xfId="22025"/>
    <cellStyle name="20% - Accent5 3 5 2 2" xfId="22026"/>
    <cellStyle name="20% - Accent5 3 5 2 2 2" xfId="22027"/>
    <cellStyle name="20% - Accent5 3 5 2 3" xfId="22028"/>
    <cellStyle name="20% - Accent5 3 5 2 4" xfId="22029"/>
    <cellStyle name="20% - Accent5 3 5 3" xfId="22030"/>
    <cellStyle name="20% - Accent5 3 5 3 2" xfId="22031"/>
    <cellStyle name="20% - Accent5 3 5 3 2 2" xfId="22032"/>
    <cellStyle name="20% - Accent5 3 5 3 3" xfId="22033"/>
    <cellStyle name="20% - Accent5 3 5 3 4" xfId="22034"/>
    <cellStyle name="20% - Accent5 3 5 4" xfId="22035"/>
    <cellStyle name="20% - Accent5 3 5 4 2" xfId="22036"/>
    <cellStyle name="20% - Accent5 3 5 5" xfId="22037"/>
    <cellStyle name="20% - Accent5 3 5 6" xfId="22038"/>
    <cellStyle name="20% - Accent5 3 5 7" xfId="22039"/>
    <cellStyle name="20% - Accent5 3 6" xfId="22040"/>
    <cellStyle name="20% - Accent5 3 6 2" xfId="22041"/>
    <cellStyle name="20% - Accent5 3 6 2 2" xfId="22042"/>
    <cellStyle name="20% - Accent5 3 6 3" xfId="22043"/>
    <cellStyle name="20% - Accent5 3 6 3 2" xfId="22044"/>
    <cellStyle name="20% - Accent5 3 6 3 2 2" xfId="22045"/>
    <cellStyle name="20% - Accent5 3 6 3 2 2 2" xfId="22046"/>
    <cellStyle name="20% - Accent5 3 6 3 2 3" xfId="22047"/>
    <cellStyle name="20% - Accent5 3 6 3 3" xfId="22048"/>
    <cellStyle name="20% - Accent5 3 6 3 3 2" xfId="22049"/>
    <cellStyle name="20% - Accent5 3 6 3 3 2 2" xfId="22050"/>
    <cellStyle name="20% - Accent5 3 6 3 3 3" xfId="22051"/>
    <cellStyle name="20% - Accent5 3 6 3 4" xfId="22052"/>
    <cellStyle name="20% - Accent5 3 6 3 5" xfId="22053"/>
    <cellStyle name="20% - Accent5 3 6 3 6" xfId="22054"/>
    <cellStyle name="20% - Accent5 3 6 4" xfId="22055"/>
    <cellStyle name="20% - Accent5 3 6 5" xfId="22056"/>
    <cellStyle name="20% - Accent5 3 7" xfId="22057"/>
    <cellStyle name="20% - Accent5 3 8" xfId="22058"/>
    <cellStyle name="20% - Accent5 3 9" xfId="22059"/>
    <cellStyle name="20% - Accent5 30" xfId="2760"/>
    <cellStyle name="20% - Accent5 31" xfId="2761"/>
    <cellStyle name="20% - Accent5 32" xfId="2762"/>
    <cellStyle name="20% - Accent5 33" xfId="2763"/>
    <cellStyle name="20% - Accent5 34" xfId="2764"/>
    <cellStyle name="20% - Accent5 35" xfId="2765"/>
    <cellStyle name="20% - Accent5 36" xfId="2766"/>
    <cellStyle name="20% - Accent5 37" xfId="2767"/>
    <cellStyle name="20% - Accent5 38" xfId="2768"/>
    <cellStyle name="20% - Accent5 39" xfId="2769"/>
    <cellStyle name="20% - Accent5 4" xfId="2770"/>
    <cellStyle name="20% - Accent5 4 2" xfId="17149"/>
    <cellStyle name="20% - Accent5 4 2 2" xfId="17670"/>
    <cellStyle name="20% - Accent5 4 2 2 2" xfId="18017"/>
    <cellStyle name="20% - Accent5 4 2 2 2 2" xfId="18819"/>
    <cellStyle name="20% - Accent5 4 2 2 3" xfId="18481"/>
    <cellStyle name="20% - Accent5 4 2 3" xfId="17868"/>
    <cellStyle name="20% - Accent5 4 2 3 2" xfId="18665"/>
    <cellStyle name="20% - Accent5 4 2 4" xfId="18327"/>
    <cellStyle name="20% - Accent5 4 2 5" xfId="22060"/>
    <cellStyle name="20% - Accent5 4 2 6" xfId="22061"/>
    <cellStyle name="20% - Accent5 4 2 7" xfId="22062"/>
    <cellStyle name="20% - Accent5 4 3" xfId="22063"/>
    <cellStyle name="20% - Accent5 4 3 2" xfId="22064"/>
    <cellStyle name="20% - Accent5 4 3 2 2" xfId="22065"/>
    <cellStyle name="20% - Accent5 4 3 3" xfId="22066"/>
    <cellStyle name="20% - Accent5 4 3 4" xfId="22067"/>
    <cellStyle name="20% - Accent5 4 4" xfId="22068"/>
    <cellStyle name="20% - Accent5 4 4 2" xfId="22069"/>
    <cellStyle name="20% - Accent5 4 5" xfId="22070"/>
    <cellStyle name="20% - Accent5 4 6" xfId="22071"/>
    <cellStyle name="20% - Accent5 4 7" xfId="22072"/>
    <cellStyle name="20% - Accent5 4 8" xfId="22073"/>
    <cellStyle name="20% - Accent5 40" xfId="2771"/>
    <cellStyle name="20% - Accent5 41" xfId="2772"/>
    <cellStyle name="20% - Accent5 42" xfId="2773"/>
    <cellStyle name="20% - Accent5 43" xfId="2774"/>
    <cellStyle name="20% - Accent5 44" xfId="2775"/>
    <cellStyle name="20% - Accent5 45" xfId="2776"/>
    <cellStyle name="20% - Accent5 46" xfId="2777"/>
    <cellStyle name="20% - Accent5 47" xfId="2778"/>
    <cellStyle name="20% - Accent5 48" xfId="2779"/>
    <cellStyle name="20% - Accent5 49" xfId="2780"/>
    <cellStyle name="20% - Accent5 5" xfId="2781"/>
    <cellStyle name="20% - Accent5 5 2" xfId="17561"/>
    <cellStyle name="20% - Accent5 5 2 2" xfId="22075"/>
    <cellStyle name="20% - Accent5 5 2 2 2" xfId="22076"/>
    <cellStyle name="20% - Accent5 5 2 2 3" xfId="22077"/>
    <cellStyle name="20% - Accent5 5 2 3" xfId="22078"/>
    <cellStyle name="20% - Accent5 5 2 3 2" xfId="22079"/>
    <cellStyle name="20% - Accent5 5 2 4" xfId="22080"/>
    <cellStyle name="20% - Accent5 5 2 5" xfId="22081"/>
    <cellStyle name="20% - Accent5 5 2 6" xfId="22082"/>
    <cellStyle name="20% - Accent5 5 2 7" xfId="22083"/>
    <cellStyle name="20% - Accent5 5 2 8" xfId="22074"/>
    <cellStyle name="20% - Accent5 5 3" xfId="17150"/>
    <cellStyle name="20% - Accent5 5 3 2" xfId="17869"/>
    <cellStyle name="20% - Accent5 5 3 2 2" xfId="18666"/>
    <cellStyle name="20% - Accent5 5 3 3" xfId="18328"/>
    <cellStyle name="20% - Accent5 5 3 4" xfId="22084"/>
    <cellStyle name="20% - Accent5 5 4" xfId="17671"/>
    <cellStyle name="20% - Accent5 5 4 2" xfId="18018"/>
    <cellStyle name="20% - Accent5 5 4 2 2" xfId="18820"/>
    <cellStyle name="20% - Accent5 5 4 3" xfId="18482"/>
    <cellStyle name="20% - Accent5 5 5" xfId="22085"/>
    <cellStyle name="20% - Accent5 5 6" xfId="22086"/>
    <cellStyle name="20% - Accent5 5 7" xfId="22087"/>
    <cellStyle name="20% - Accent5 5 8" xfId="22088"/>
    <cellStyle name="20% - Accent5 50" xfId="2782"/>
    <cellStyle name="20% - Accent5 51" xfId="2783"/>
    <cellStyle name="20% - Accent5 52" xfId="2784"/>
    <cellStyle name="20% - Accent5 53" xfId="2785"/>
    <cellStyle name="20% - Accent5 54" xfId="2786"/>
    <cellStyle name="20% - Accent5 55" xfId="2787"/>
    <cellStyle name="20% - Accent5 56" xfId="2788"/>
    <cellStyle name="20% - Accent5 57" xfId="2789"/>
    <cellStyle name="20% - Accent5 58" xfId="2790"/>
    <cellStyle name="20% - Accent5 59" xfId="2791"/>
    <cellStyle name="20% - Accent5 6" xfId="2792"/>
    <cellStyle name="20% - Accent5 6 2" xfId="17672"/>
    <cellStyle name="20% - Accent5 6 2 2" xfId="18019"/>
    <cellStyle name="20% - Accent5 6 2 2 2" xfId="18821"/>
    <cellStyle name="20% - Accent5 6 2 2 3" xfId="22089"/>
    <cellStyle name="20% - Accent5 6 2 3" xfId="18483"/>
    <cellStyle name="20% - Accent5 6 2 3 2" xfId="22090"/>
    <cellStyle name="20% - Accent5 6 2 4" xfId="22091"/>
    <cellStyle name="20% - Accent5 6 2 5" xfId="22092"/>
    <cellStyle name="20% - Accent5 6 2 6" xfId="22093"/>
    <cellStyle name="20% - Accent5 6 2 7" xfId="22094"/>
    <cellStyle name="20% - Accent5 6 3" xfId="17870"/>
    <cellStyle name="20% - Accent5 6 3 2" xfId="18667"/>
    <cellStyle name="20% - Accent5 6 3 3" xfId="22095"/>
    <cellStyle name="20% - Accent5 6 4" xfId="18329"/>
    <cellStyle name="20% - Accent5 6 4 2" xfId="22096"/>
    <cellStyle name="20% - Accent5 6 5" xfId="17151"/>
    <cellStyle name="20% - Accent5 6 6" xfId="22097"/>
    <cellStyle name="20% - Accent5 6 7" xfId="22098"/>
    <cellStyle name="20% - Accent5 6 8" xfId="22099"/>
    <cellStyle name="20% - Accent5 60" xfId="2793"/>
    <cellStyle name="20% - Accent5 61" xfId="2794"/>
    <cellStyle name="20% - Accent5 62" xfId="2795"/>
    <cellStyle name="20% - Accent5 63" xfId="2796"/>
    <cellStyle name="20% - Accent5 64" xfId="2797"/>
    <cellStyle name="20% - Accent5 65" xfId="2798"/>
    <cellStyle name="20% - Accent5 66" xfId="2799"/>
    <cellStyle name="20% - Accent5 67" xfId="2800"/>
    <cellStyle name="20% - Accent5 68" xfId="2801"/>
    <cellStyle name="20% - Accent5 69" xfId="2802"/>
    <cellStyle name="20% - Accent5 7" xfId="2803"/>
    <cellStyle name="20% - Accent5 7 2" xfId="17673"/>
    <cellStyle name="20% - Accent5 7 2 2" xfId="18020"/>
    <cellStyle name="20% - Accent5 7 2 2 2" xfId="18822"/>
    <cellStyle name="20% - Accent5 7 2 2 3" xfId="22100"/>
    <cellStyle name="20% - Accent5 7 2 3" xfId="18484"/>
    <cellStyle name="20% - Accent5 7 2 3 2" xfId="22101"/>
    <cellStyle name="20% - Accent5 7 2 4" xfId="22102"/>
    <cellStyle name="20% - Accent5 7 2 5" xfId="22103"/>
    <cellStyle name="20% - Accent5 7 2 6" xfId="22104"/>
    <cellStyle name="20% - Accent5 7 2 7" xfId="22105"/>
    <cellStyle name="20% - Accent5 7 3" xfId="17871"/>
    <cellStyle name="20% - Accent5 7 3 2" xfId="18668"/>
    <cellStyle name="20% - Accent5 7 3 3" xfId="22106"/>
    <cellStyle name="20% - Accent5 7 4" xfId="18330"/>
    <cellStyle name="20% - Accent5 7 4 2" xfId="22107"/>
    <cellStyle name="20% - Accent5 7 5" xfId="17152"/>
    <cellStyle name="20% - Accent5 7 6" xfId="22108"/>
    <cellStyle name="20% - Accent5 7 7" xfId="22109"/>
    <cellStyle name="20% - Accent5 7 8" xfId="22110"/>
    <cellStyle name="20% - Accent5 70" xfId="2804"/>
    <cellStyle name="20% - Accent5 71" xfId="2805"/>
    <cellStyle name="20% - Accent5 72" xfId="2806"/>
    <cellStyle name="20% - Accent5 73" xfId="2807"/>
    <cellStyle name="20% - Accent5 74" xfId="2808"/>
    <cellStyle name="20% - Accent5 75" xfId="2809"/>
    <cellStyle name="20% - Accent5 76" xfId="2810"/>
    <cellStyle name="20% - Accent5 77" xfId="2811"/>
    <cellStyle name="20% - Accent5 78" xfId="2812"/>
    <cellStyle name="20% - Accent5 79" xfId="2813"/>
    <cellStyle name="20% - Accent5 8" xfId="2814"/>
    <cellStyle name="20% - Accent5 8 2" xfId="17465"/>
    <cellStyle name="20% - Accent5 8 2 2" xfId="22113"/>
    <cellStyle name="20% - Accent5 8 2 2 2" xfId="22114"/>
    <cellStyle name="20% - Accent5 8 2 2 3" xfId="22115"/>
    <cellStyle name="20% - Accent5 8 2 3" xfId="22116"/>
    <cellStyle name="20% - Accent5 8 2 3 2" xfId="22117"/>
    <cellStyle name="20% - Accent5 8 2 4" xfId="22118"/>
    <cellStyle name="20% - Accent5 8 2 5" xfId="22119"/>
    <cellStyle name="20% - Accent5 8 2 6" xfId="22120"/>
    <cellStyle name="20% - Accent5 8 2 7" xfId="22121"/>
    <cellStyle name="20% - Accent5 8 2 8" xfId="22112"/>
    <cellStyle name="20% - Accent5 8 3" xfId="17121"/>
    <cellStyle name="20% - Accent5 8 3 2" xfId="22123"/>
    <cellStyle name="20% - Accent5 8 3 3" xfId="22124"/>
    <cellStyle name="20% - Accent5 8 3 4" xfId="22122"/>
    <cellStyle name="20% - Accent5 8 4" xfId="22125"/>
    <cellStyle name="20% - Accent5 8 4 2" xfId="22126"/>
    <cellStyle name="20% - Accent5 8 5" xfId="22127"/>
    <cellStyle name="20% - Accent5 8 6" xfId="22128"/>
    <cellStyle name="20% - Accent5 8 7" xfId="22129"/>
    <cellStyle name="20% - Accent5 8 8" xfId="22130"/>
    <cellStyle name="20% - Accent5 8 9" xfId="22111"/>
    <cellStyle name="20% - Accent5 80" xfId="2815"/>
    <cellStyle name="20% - Accent5 81" xfId="2816"/>
    <cellStyle name="20% - Accent5 82" xfId="2817"/>
    <cellStyle name="20% - Accent5 83" xfId="2818"/>
    <cellStyle name="20% - Accent5 84" xfId="15559"/>
    <cellStyle name="20% - Accent5 9" xfId="2819"/>
    <cellStyle name="20% - Accent5 9 2" xfId="17428"/>
    <cellStyle name="20% - Accent5 9 2 2" xfId="22133"/>
    <cellStyle name="20% - Accent5 9 2 2 2" xfId="22134"/>
    <cellStyle name="20% - Accent5 9 2 2 3" xfId="22135"/>
    <cellStyle name="20% - Accent5 9 2 3" xfId="22136"/>
    <cellStyle name="20% - Accent5 9 2 3 2" xfId="22137"/>
    <cellStyle name="20% - Accent5 9 2 4" xfId="22138"/>
    <cellStyle name="20% - Accent5 9 2 5" xfId="22139"/>
    <cellStyle name="20% - Accent5 9 2 6" xfId="22140"/>
    <cellStyle name="20% - Accent5 9 2 7" xfId="22141"/>
    <cellStyle name="20% - Accent5 9 2 8" xfId="22132"/>
    <cellStyle name="20% - Accent5 9 3" xfId="22142"/>
    <cellStyle name="20% - Accent5 9 3 2" xfId="22143"/>
    <cellStyle name="20% - Accent5 9 3 3" xfId="22144"/>
    <cellStyle name="20% - Accent5 9 4" xfId="22145"/>
    <cellStyle name="20% - Accent5 9 4 2" xfId="22146"/>
    <cellStyle name="20% - Accent5 9 5" xfId="22147"/>
    <cellStyle name="20% - Accent5 9 6" xfId="22148"/>
    <cellStyle name="20% - Accent5 9 7" xfId="22149"/>
    <cellStyle name="20% - Accent5 9 8" xfId="22150"/>
    <cellStyle name="20% - Accent5 9 9" xfId="22131"/>
    <cellStyle name="20% - Accent6" xfId="19229" builtinId="50" customBuiltin="1"/>
    <cellStyle name="20% - Accent6 10" xfId="2820"/>
    <cellStyle name="20% - Accent6 10 10" xfId="22151"/>
    <cellStyle name="20% - Accent6 10 2" xfId="17053"/>
    <cellStyle name="20% - Accent6 10 2 2" xfId="22153"/>
    <cellStyle name="20% - Accent6 10 2 2 2" xfId="22154"/>
    <cellStyle name="20% - Accent6 10 2 2 3" xfId="22155"/>
    <cellStyle name="20% - Accent6 10 2 3" xfId="22156"/>
    <cellStyle name="20% - Accent6 10 2 3 2" xfId="22157"/>
    <cellStyle name="20% - Accent6 10 2 4" xfId="22158"/>
    <cellStyle name="20% - Accent6 10 2 5" xfId="22159"/>
    <cellStyle name="20% - Accent6 10 2 6" xfId="22160"/>
    <cellStyle name="20% - Accent6 10 2 7" xfId="22161"/>
    <cellStyle name="20% - Accent6 10 2 8" xfId="22152"/>
    <cellStyle name="20% - Accent6 10 3" xfId="22162"/>
    <cellStyle name="20% - Accent6 10 3 2" xfId="22163"/>
    <cellStyle name="20% - Accent6 10 3 3" xfId="22164"/>
    <cellStyle name="20% - Accent6 10 4" xfId="22165"/>
    <cellStyle name="20% - Accent6 10 4 2" xfId="22166"/>
    <cellStyle name="20% - Accent6 10 5" xfId="22167"/>
    <cellStyle name="20% - Accent6 10 6" xfId="22168"/>
    <cellStyle name="20% - Accent6 10 7" xfId="22169"/>
    <cellStyle name="20% - Accent6 10 8" xfId="22170"/>
    <cellStyle name="20% - Accent6 10 9" xfId="22171"/>
    <cellStyle name="20% - Accent6 11" xfId="2821"/>
    <cellStyle name="20% - Accent6 11 2" xfId="22173"/>
    <cellStyle name="20% - Accent6 11 2 2" xfId="22174"/>
    <cellStyle name="20% - Accent6 11 2 2 2" xfId="22175"/>
    <cellStyle name="20% - Accent6 11 2 2 3" xfId="22176"/>
    <cellStyle name="20% - Accent6 11 2 3" xfId="22177"/>
    <cellStyle name="20% - Accent6 11 2 3 2" xfId="22178"/>
    <cellStyle name="20% - Accent6 11 2 4" xfId="22179"/>
    <cellStyle name="20% - Accent6 11 2 5" xfId="22180"/>
    <cellStyle name="20% - Accent6 11 2 6" xfId="22181"/>
    <cellStyle name="20% - Accent6 11 2 7" xfId="22182"/>
    <cellStyle name="20% - Accent6 11 3" xfId="22183"/>
    <cellStyle name="20% - Accent6 11 3 2" xfId="22184"/>
    <cellStyle name="20% - Accent6 11 3 3" xfId="22185"/>
    <cellStyle name="20% - Accent6 11 4" xfId="22186"/>
    <cellStyle name="20% - Accent6 11 4 2" xfId="22187"/>
    <cellStyle name="20% - Accent6 11 5" xfId="22188"/>
    <cellStyle name="20% - Accent6 11 6" xfId="22189"/>
    <cellStyle name="20% - Accent6 11 7" xfId="22190"/>
    <cellStyle name="20% - Accent6 11 8" xfId="22191"/>
    <cellStyle name="20% - Accent6 11 9" xfId="22172"/>
    <cellStyle name="20% - Accent6 12" xfId="2822"/>
    <cellStyle name="20% - Accent6 12 2" xfId="22193"/>
    <cellStyle name="20% - Accent6 12 2 2" xfId="22194"/>
    <cellStyle name="20% - Accent6 12 2 2 2" xfId="22195"/>
    <cellStyle name="20% - Accent6 12 2 2 3" xfId="22196"/>
    <cellStyle name="20% - Accent6 12 2 3" xfId="22197"/>
    <cellStyle name="20% - Accent6 12 2 3 2" xfId="22198"/>
    <cellStyle name="20% - Accent6 12 2 4" xfId="22199"/>
    <cellStyle name="20% - Accent6 12 2 5" xfId="22200"/>
    <cellStyle name="20% - Accent6 12 2 6" xfId="22201"/>
    <cellStyle name="20% - Accent6 12 2 7" xfId="22202"/>
    <cellStyle name="20% - Accent6 12 3" xfId="22203"/>
    <cellStyle name="20% - Accent6 12 3 2" xfId="22204"/>
    <cellStyle name="20% - Accent6 12 3 3" xfId="22205"/>
    <cellStyle name="20% - Accent6 12 4" xfId="22206"/>
    <cellStyle name="20% - Accent6 12 4 2" xfId="22207"/>
    <cellStyle name="20% - Accent6 12 5" xfId="22208"/>
    <cellStyle name="20% - Accent6 12 6" xfId="22209"/>
    <cellStyle name="20% - Accent6 12 7" xfId="22210"/>
    <cellStyle name="20% - Accent6 12 8" xfId="22211"/>
    <cellStyle name="20% - Accent6 12 9" xfId="22192"/>
    <cellStyle name="20% - Accent6 13" xfId="2823"/>
    <cellStyle name="20% - Accent6 13 2" xfId="22213"/>
    <cellStyle name="20% - Accent6 13 2 2" xfId="22214"/>
    <cellStyle name="20% - Accent6 13 2 2 2" xfId="22215"/>
    <cellStyle name="20% - Accent6 13 2 2 3" xfId="22216"/>
    <cellStyle name="20% - Accent6 13 2 3" xfId="22217"/>
    <cellStyle name="20% - Accent6 13 2 3 2" xfId="22218"/>
    <cellStyle name="20% - Accent6 13 2 4" xfId="22219"/>
    <cellStyle name="20% - Accent6 13 2 5" xfId="22220"/>
    <cellStyle name="20% - Accent6 13 2 6" xfId="22221"/>
    <cellStyle name="20% - Accent6 13 2 7" xfId="22222"/>
    <cellStyle name="20% - Accent6 13 3" xfId="22223"/>
    <cellStyle name="20% - Accent6 13 3 2" xfId="22224"/>
    <cellStyle name="20% - Accent6 13 3 3" xfId="22225"/>
    <cellStyle name="20% - Accent6 13 4" xfId="22226"/>
    <cellStyle name="20% - Accent6 13 4 2" xfId="22227"/>
    <cellStyle name="20% - Accent6 13 5" xfId="22228"/>
    <cellStyle name="20% - Accent6 13 6" xfId="22229"/>
    <cellStyle name="20% - Accent6 13 7" xfId="22230"/>
    <cellStyle name="20% - Accent6 13 8" xfId="22231"/>
    <cellStyle name="20% - Accent6 13 9" xfId="22212"/>
    <cellStyle name="20% - Accent6 14" xfId="2824"/>
    <cellStyle name="20% - Accent6 14 2" xfId="22233"/>
    <cellStyle name="20% - Accent6 14 2 2" xfId="22234"/>
    <cellStyle name="20% - Accent6 14 2 2 2" xfId="22235"/>
    <cellStyle name="20% - Accent6 14 2 2 3" xfId="22236"/>
    <cellStyle name="20% - Accent6 14 2 3" xfId="22237"/>
    <cellStyle name="20% - Accent6 14 2 3 2" xfId="22238"/>
    <cellStyle name="20% - Accent6 14 2 4" xfId="22239"/>
    <cellStyle name="20% - Accent6 14 2 5" xfId="22240"/>
    <cellStyle name="20% - Accent6 14 2 6" xfId="22241"/>
    <cellStyle name="20% - Accent6 14 2 7" xfId="22242"/>
    <cellStyle name="20% - Accent6 14 3" xfId="22243"/>
    <cellStyle name="20% - Accent6 14 3 2" xfId="22244"/>
    <cellStyle name="20% - Accent6 14 3 3" xfId="22245"/>
    <cellStyle name="20% - Accent6 14 4" xfId="22246"/>
    <cellStyle name="20% - Accent6 14 4 2" xfId="22247"/>
    <cellStyle name="20% - Accent6 14 5" xfId="22248"/>
    <cellStyle name="20% - Accent6 14 6" xfId="22249"/>
    <cellStyle name="20% - Accent6 14 7" xfId="22250"/>
    <cellStyle name="20% - Accent6 14 8" xfId="22251"/>
    <cellStyle name="20% - Accent6 14 9" xfId="22232"/>
    <cellStyle name="20% - Accent6 15" xfId="2825"/>
    <cellStyle name="20% - Accent6 15 2" xfId="22253"/>
    <cellStyle name="20% - Accent6 15 2 2" xfId="22254"/>
    <cellStyle name="20% - Accent6 15 2 2 2" xfId="22255"/>
    <cellStyle name="20% - Accent6 15 2 2 3" xfId="22256"/>
    <cellStyle name="20% - Accent6 15 2 3" xfId="22257"/>
    <cellStyle name="20% - Accent6 15 2 3 2" xfId="22258"/>
    <cellStyle name="20% - Accent6 15 2 4" xfId="22259"/>
    <cellStyle name="20% - Accent6 15 2 5" xfId="22260"/>
    <cellStyle name="20% - Accent6 15 2 6" xfId="22261"/>
    <cellStyle name="20% - Accent6 15 2 7" xfId="22262"/>
    <cellStyle name="20% - Accent6 15 3" xfId="22263"/>
    <cellStyle name="20% - Accent6 15 3 2" xfId="22264"/>
    <cellStyle name="20% - Accent6 15 3 3" xfId="22265"/>
    <cellStyle name="20% - Accent6 15 4" xfId="22266"/>
    <cellStyle name="20% - Accent6 15 4 2" xfId="22267"/>
    <cellStyle name="20% - Accent6 15 5" xfId="22268"/>
    <cellStyle name="20% - Accent6 15 6" xfId="22269"/>
    <cellStyle name="20% - Accent6 15 7" xfId="22270"/>
    <cellStyle name="20% - Accent6 15 8" xfId="22271"/>
    <cellStyle name="20% - Accent6 15 9" xfId="22252"/>
    <cellStyle name="20% - Accent6 16" xfId="2826"/>
    <cellStyle name="20% - Accent6 16 2" xfId="22273"/>
    <cellStyle name="20% - Accent6 16 2 2" xfId="22274"/>
    <cellStyle name="20% - Accent6 16 2 2 2" xfId="22275"/>
    <cellStyle name="20% - Accent6 16 2 2 3" xfId="22276"/>
    <cellStyle name="20% - Accent6 16 2 3" xfId="22277"/>
    <cellStyle name="20% - Accent6 16 2 3 2" xfId="22278"/>
    <cellStyle name="20% - Accent6 16 2 4" xfId="22279"/>
    <cellStyle name="20% - Accent6 16 2 5" xfId="22280"/>
    <cellStyle name="20% - Accent6 16 2 6" xfId="22281"/>
    <cellStyle name="20% - Accent6 16 2 7" xfId="22282"/>
    <cellStyle name="20% - Accent6 16 3" xfId="22283"/>
    <cellStyle name="20% - Accent6 16 3 2" xfId="22284"/>
    <cellStyle name="20% - Accent6 16 3 3" xfId="22285"/>
    <cellStyle name="20% - Accent6 16 4" xfId="22286"/>
    <cellStyle name="20% - Accent6 16 4 2" xfId="22287"/>
    <cellStyle name="20% - Accent6 16 5" xfId="22288"/>
    <cellStyle name="20% - Accent6 16 6" xfId="22289"/>
    <cellStyle name="20% - Accent6 16 7" xfId="22290"/>
    <cellStyle name="20% - Accent6 16 8" xfId="22291"/>
    <cellStyle name="20% - Accent6 16 9" xfId="22272"/>
    <cellStyle name="20% - Accent6 17" xfId="2827"/>
    <cellStyle name="20% - Accent6 17 2" xfId="22293"/>
    <cellStyle name="20% - Accent6 17 2 2" xfId="22294"/>
    <cellStyle name="20% - Accent6 17 2 2 2" xfId="22295"/>
    <cellStyle name="20% - Accent6 17 2 2 3" xfId="22296"/>
    <cellStyle name="20% - Accent6 17 2 3" xfId="22297"/>
    <cellStyle name="20% - Accent6 17 2 3 2" xfId="22298"/>
    <cellStyle name="20% - Accent6 17 2 4" xfId="22299"/>
    <cellStyle name="20% - Accent6 17 2 5" xfId="22300"/>
    <cellStyle name="20% - Accent6 17 2 6" xfId="22301"/>
    <cellStyle name="20% - Accent6 17 2 7" xfId="22302"/>
    <cellStyle name="20% - Accent6 17 3" xfId="22303"/>
    <cellStyle name="20% - Accent6 17 3 2" xfId="22304"/>
    <cellStyle name="20% - Accent6 17 3 3" xfId="22305"/>
    <cellStyle name="20% - Accent6 17 4" xfId="22306"/>
    <cellStyle name="20% - Accent6 17 4 2" xfId="22307"/>
    <cellStyle name="20% - Accent6 17 5" xfId="22308"/>
    <cellStyle name="20% - Accent6 17 6" xfId="22309"/>
    <cellStyle name="20% - Accent6 17 7" xfId="22310"/>
    <cellStyle name="20% - Accent6 17 8" xfId="22311"/>
    <cellStyle name="20% - Accent6 17 9" xfId="22292"/>
    <cellStyle name="20% - Accent6 18" xfId="2828"/>
    <cellStyle name="20% - Accent6 18 2" xfId="22313"/>
    <cellStyle name="20% - Accent6 18 2 2" xfId="22314"/>
    <cellStyle name="20% - Accent6 18 2 2 2" xfId="22315"/>
    <cellStyle name="20% - Accent6 18 2 2 3" xfId="22316"/>
    <cellStyle name="20% - Accent6 18 2 3" xfId="22317"/>
    <cellStyle name="20% - Accent6 18 2 3 2" xfId="22318"/>
    <cellStyle name="20% - Accent6 18 2 4" xfId="22319"/>
    <cellStyle name="20% - Accent6 18 2 5" xfId="22320"/>
    <cellStyle name="20% - Accent6 18 2 6" xfId="22321"/>
    <cellStyle name="20% - Accent6 18 2 7" xfId="22322"/>
    <cellStyle name="20% - Accent6 18 3" xfId="22323"/>
    <cellStyle name="20% - Accent6 18 3 2" xfId="22324"/>
    <cellStyle name="20% - Accent6 18 3 3" xfId="22325"/>
    <cellStyle name="20% - Accent6 18 4" xfId="22326"/>
    <cellStyle name="20% - Accent6 18 4 2" xfId="22327"/>
    <cellStyle name="20% - Accent6 18 5" xfId="22328"/>
    <cellStyle name="20% - Accent6 18 6" xfId="22329"/>
    <cellStyle name="20% - Accent6 18 7" xfId="22330"/>
    <cellStyle name="20% - Accent6 18 8" xfId="22331"/>
    <cellStyle name="20% - Accent6 18 9" xfId="22312"/>
    <cellStyle name="20% - Accent6 19" xfId="2829"/>
    <cellStyle name="20% - Accent6 19 2" xfId="22333"/>
    <cellStyle name="20% - Accent6 19 2 2" xfId="22334"/>
    <cellStyle name="20% - Accent6 19 2 2 2" xfId="22335"/>
    <cellStyle name="20% - Accent6 19 2 2 3" xfId="22336"/>
    <cellStyle name="20% - Accent6 19 2 3" xfId="22337"/>
    <cellStyle name="20% - Accent6 19 2 3 2" xfId="22338"/>
    <cellStyle name="20% - Accent6 19 2 4" xfId="22339"/>
    <cellStyle name="20% - Accent6 19 2 5" xfId="22340"/>
    <cellStyle name="20% - Accent6 19 2 6" xfId="22341"/>
    <cellStyle name="20% - Accent6 19 2 7" xfId="22342"/>
    <cellStyle name="20% - Accent6 19 3" xfId="22343"/>
    <cellStyle name="20% - Accent6 19 3 2" xfId="22344"/>
    <cellStyle name="20% - Accent6 19 3 3" xfId="22345"/>
    <cellStyle name="20% - Accent6 19 4" xfId="22346"/>
    <cellStyle name="20% - Accent6 19 4 2" xfId="22347"/>
    <cellStyle name="20% - Accent6 19 5" xfId="22348"/>
    <cellStyle name="20% - Accent6 19 6" xfId="22349"/>
    <cellStyle name="20% - Accent6 19 7" xfId="22350"/>
    <cellStyle name="20% - Accent6 19 8" xfId="22351"/>
    <cellStyle name="20% - Accent6 19 9" xfId="22332"/>
    <cellStyle name="20% - Accent6 2" xfId="54"/>
    <cellStyle name="20% - Accent6 2 2" xfId="2830"/>
    <cellStyle name="20% - Accent6 2 2 2" xfId="2831"/>
    <cellStyle name="20% - Accent6 2 2 2 2" xfId="17511"/>
    <cellStyle name="20% - Accent6 2 2 2 2 2" xfId="22355"/>
    <cellStyle name="20% - Accent6 2 2 2 2 3" xfId="22356"/>
    <cellStyle name="20% - Accent6 2 2 2 2 4" xfId="22354"/>
    <cellStyle name="20% - Accent6 2 2 2 3" xfId="22357"/>
    <cellStyle name="20% - Accent6 2 2 2 3 2" xfId="22358"/>
    <cellStyle name="20% - Accent6 2 2 2 4" xfId="22359"/>
    <cellStyle name="20% - Accent6 2 2 2 5" xfId="22360"/>
    <cellStyle name="20% - Accent6 2 2 2 6" xfId="22353"/>
    <cellStyle name="20% - Accent6 2 2 3" xfId="2832"/>
    <cellStyle name="20% - Accent6 2 2 3 2" xfId="18021"/>
    <cellStyle name="20% - Accent6 2 2 3 2 2" xfId="18823"/>
    <cellStyle name="20% - Accent6 2 2 3 2 3" xfId="22363"/>
    <cellStyle name="20% - Accent6 2 2 3 2 4" xfId="22362"/>
    <cellStyle name="20% - Accent6 2 2 3 3" xfId="18485"/>
    <cellStyle name="20% - Accent6 2 2 3 4" xfId="22364"/>
    <cellStyle name="20% - Accent6 2 2 3 5" xfId="22365"/>
    <cellStyle name="20% - Accent6 2 2 3 6" xfId="22361"/>
    <cellStyle name="20% - Accent6 2 2 4" xfId="2833"/>
    <cellStyle name="20% - Accent6 2 2 4 2" xfId="18669"/>
    <cellStyle name="20% - Accent6 2 2 4 3" xfId="22367"/>
    <cellStyle name="20% - Accent6 2 2 4 4" xfId="22366"/>
    <cellStyle name="20% - Accent6 2 2 5" xfId="18331"/>
    <cellStyle name="20% - Accent6 2 2 5 2" xfId="22369"/>
    <cellStyle name="20% - Accent6 2 2 5 3" xfId="22368"/>
    <cellStyle name="20% - Accent6 2 2 6" xfId="22370"/>
    <cellStyle name="20% - Accent6 2 2 6 2" xfId="22371"/>
    <cellStyle name="20% - Accent6 2 2 7" xfId="22372"/>
    <cellStyle name="20% - Accent6 2 2 7 2" xfId="22373"/>
    <cellStyle name="20% - Accent6 2 2 8" xfId="22374"/>
    <cellStyle name="20% - Accent6 2 2 9" xfId="22352"/>
    <cellStyle name="20% - Accent6 2 3" xfId="2834"/>
    <cellStyle name="20% - Accent6 2 3 2" xfId="17404"/>
    <cellStyle name="20% - Accent6 2 3 2 2" xfId="22375"/>
    <cellStyle name="20% - Accent6 2 4" xfId="2835"/>
    <cellStyle name="20% - Accent6 2 4 2" xfId="17096"/>
    <cellStyle name="20% - Accent6 2 4 2 2" xfId="22378"/>
    <cellStyle name="20% - Accent6 2 4 2 3" xfId="22377"/>
    <cellStyle name="20% - Accent6 2 4 3" xfId="22379"/>
    <cellStyle name="20% - Accent6 2 4 4" xfId="22380"/>
    <cellStyle name="20% - Accent6 2 4 5" xfId="22381"/>
    <cellStyle name="20% - Accent6 2 4 6" xfId="22376"/>
    <cellStyle name="20% - Accent6 2 5" xfId="2836"/>
    <cellStyle name="20% - Accent6 2 5 2" xfId="22382"/>
    <cellStyle name="20% - Accent6 2 6" xfId="2837"/>
    <cellStyle name="20% - Accent6 2 7" xfId="2838"/>
    <cellStyle name="20% - Accent6 20" xfId="2839"/>
    <cellStyle name="20% - Accent6 20 2" xfId="22384"/>
    <cellStyle name="20% - Accent6 20 2 2" xfId="22385"/>
    <cellStyle name="20% - Accent6 20 2 2 2" xfId="22386"/>
    <cellStyle name="20% - Accent6 20 2 2 3" xfId="22387"/>
    <cellStyle name="20% - Accent6 20 2 3" xfId="22388"/>
    <cellStyle name="20% - Accent6 20 2 3 2" xfId="22389"/>
    <cellStyle name="20% - Accent6 20 2 4" xfId="22390"/>
    <cellStyle name="20% - Accent6 20 2 5" xfId="22391"/>
    <cellStyle name="20% - Accent6 20 2 6" xfId="22392"/>
    <cellStyle name="20% - Accent6 20 2 7" xfId="22393"/>
    <cellStyle name="20% - Accent6 20 3" xfId="22394"/>
    <cellStyle name="20% - Accent6 20 3 2" xfId="22395"/>
    <cellStyle name="20% - Accent6 20 3 3" xfId="22396"/>
    <cellStyle name="20% - Accent6 20 4" xfId="22397"/>
    <cellStyle name="20% - Accent6 20 4 2" xfId="22398"/>
    <cellStyle name="20% - Accent6 20 5" xfId="22399"/>
    <cellStyle name="20% - Accent6 20 6" xfId="22400"/>
    <cellStyle name="20% - Accent6 20 7" xfId="22401"/>
    <cellStyle name="20% - Accent6 20 8" xfId="22402"/>
    <cellStyle name="20% - Accent6 20 9" xfId="22383"/>
    <cellStyle name="20% - Accent6 21" xfId="2840"/>
    <cellStyle name="20% - Accent6 21 2" xfId="22404"/>
    <cellStyle name="20% - Accent6 21 2 2" xfId="22405"/>
    <cellStyle name="20% - Accent6 21 2 2 2" xfId="22406"/>
    <cellStyle name="20% - Accent6 21 2 2 3" xfId="22407"/>
    <cellStyle name="20% - Accent6 21 2 3" xfId="22408"/>
    <cellStyle name="20% - Accent6 21 2 3 2" xfId="22409"/>
    <cellStyle name="20% - Accent6 21 2 4" xfId="22410"/>
    <cellStyle name="20% - Accent6 21 2 5" xfId="22411"/>
    <cellStyle name="20% - Accent6 21 2 6" xfId="22412"/>
    <cellStyle name="20% - Accent6 21 2 7" xfId="22413"/>
    <cellStyle name="20% - Accent6 21 3" xfId="22414"/>
    <cellStyle name="20% - Accent6 21 3 2" xfId="22415"/>
    <cellStyle name="20% - Accent6 21 3 3" xfId="22416"/>
    <cellStyle name="20% - Accent6 21 4" xfId="22417"/>
    <cellStyle name="20% - Accent6 21 4 2" xfId="22418"/>
    <cellStyle name="20% - Accent6 21 5" xfId="22419"/>
    <cellStyle name="20% - Accent6 21 6" xfId="22420"/>
    <cellStyle name="20% - Accent6 21 7" xfId="22421"/>
    <cellStyle name="20% - Accent6 21 8" xfId="22422"/>
    <cellStyle name="20% - Accent6 21 9" xfId="22403"/>
    <cellStyle name="20% - Accent6 22" xfId="2841"/>
    <cellStyle name="20% - Accent6 22 2" xfId="22424"/>
    <cellStyle name="20% - Accent6 22 2 2" xfId="22425"/>
    <cellStyle name="20% - Accent6 22 2 2 2" xfId="22426"/>
    <cellStyle name="20% - Accent6 22 2 2 3" xfId="22427"/>
    <cellStyle name="20% - Accent6 22 2 3" xfId="22428"/>
    <cellStyle name="20% - Accent6 22 2 3 2" xfId="22429"/>
    <cellStyle name="20% - Accent6 22 2 4" xfId="22430"/>
    <cellStyle name="20% - Accent6 22 2 5" xfId="22431"/>
    <cellStyle name="20% - Accent6 22 2 6" xfId="22432"/>
    <cellStyle name="20% - Accent6 22 2 7" xfId="22433"/>
    <cellStyle name="20% - Accent6 22 3" xfId="22434"/>
    <cellStyle name="20% - Accent6 22 3 2" xfId="22435"/>
    <cellStyle name="20% - Accent6 22 3 3" xfId="22436"/>
    <cellStyle name="20% - Accent6 22 4" xfId="22437"/>
    <cellStyle name="20% - Accent6 22 4 2" xfId="22438"/>
    <cellStyle name="20% - Accent6 22 5" xfId="22439"/>
    <cellStyle name="20% - Accent6 22 6" xfId="22440"/>
    <cellStyle name="20% - Accent6 22 7" xfId="22441"/>
    <cellStyle name="20% - Accent6 22 8" xfId="22442"/>
    <cellStyle name="20% - Accent6 22 9" xfId="22423"/>
    <cellStyle name="20% - Accent6 23" xfId="2842"/>
    <cellStyle name="20% - Accent6 23 2" xfId="22444"/>
    <cellStyle name="20% - Accent6 23 2 2" xfId="22445"/>
    <cellStyle name="20% - Accent6 23 2 3" xfId="22446"/>
    <cellStyle name="20% - Accent6 23 3" xfId="22447"/>
    <cellStyle name="20% - Accent6 23 3 2" xfId="22448"/>
    <cellStyle name="20% - Accent6 23 4" xfId="22449"/>
    <cellStyle name="20% - Accent6 23 5" xfId="22450"/>
    <cellStyle name="20% - Accent6 23 6" xfId="22451"/>
    <cellStyle name="20% - Accent6 23 7" xfId="22452"/>
    <cellStyle name="20% - Accent6 23 8" xfId="22443"/>
    <cellStyle name="20% - Accent6 24" xfId="2843"/>
    <cellStyle name="20% - Accent6 24 2" xfId="22454"/>
    <cellStyle name="20% - Accent6 24 3" xfId="22455"/>
    <cellStyle name="20% - Accent6 24 4" xfId="22456"/>
    <cellStyle name="20% - Accent6 24 5" xfId="22453"/>
    <cellStyle name="20% - Accent6 25" xfId="2844"/>
    <cellStyle name="20% - Accent6 25 2" xfId="22457"/>
    <cellStyle name="20% - Accent6 26" xfId="2845"/>
    <cellStyle name="20% - Accent6 26 2" xfId="22458"/>
    <cellStyle name="20% - Accent6 27" xfId="2846"/>
    <cellStyle name="20% - Accent6 27 2" xfId="22459"/>
    <cellStyle name="20% - Accent6 28" xfId="2847"/>
    <cellStyle name="20% - Accent6 28 2" xfId="22460"/>
    <cellStyle name="20% - Accent6 29" xfId="2848"/>
    <cellStyle name="20% - Accent6 29 2" xfId="22461"/>
    <cellStyle name="20% - Accent6 3" xfId="2849"/>
    <cellStyle name="20% - Accent6 3 10" xfId="22463"/>
    <cellStyle name="20% - Accent6 3 11" xfId="22462"/>
    <cellStyle name="20% - Accent6 3 2" xfId="17153"/>
    <cellStyle name="20% - Accent6 3 2 2" xfId="17675"/>
    <cellStyle name="20% - Accent6 3 2 2 2" xfId="18022"/>
    <cellStyle name="20% - Accent6 3 2 2 2 2" xfId="18824"/>
    <cellStyle name="20% - Accent6 3 2 2 2 3" xfId="22467"/>
    <cellStyle name="20% - Accent6 3 2 2 2 4" xfId="22466"/>
    <cellStyle name="20% - Accent6 3 2 2 3" xfId="18486"/>
    <cellStyle name="20% - Accent6 3 2 2 3 2" xfId="22469"/>
    <cellStyle name="20% - Accent6 3 2 2 3 3" xfId="22468"/>
    <cellStyle name="20% - Accent6 3 2 2 4" xfId="22470"/>
    <cellStyle name="20% - Accent6 3 2 2 5" xfId="22471"/>
    <cellStyle name="20% - Accent6 3 2 2 6" xfId="22465"/>
    <cellStyle name="20% - Accent6 3 2 3" xfId="17873"/>
    <cellStyle name="20% - Accent6 3 2 3 2" xfId="18670"/>
    <cellStyle name="20% - Accent6 3 2 3 2 2" xfId="22474"/>
    <cellStyle name="20% - Accent6 3 2 3 2 3" xfId="22475"/>
    <cellStyle name="20% - Accent6 3 2 3 2 4" xfId="22473"/>
    <cellStyle name="20% - Accent6 3 2 3 3" xfId="22476"/>
    <cellStyle name="20% - Accent6 3 2 3 4" xfId="22477"/>
    <cellStyle name="20% - Accent6 3 2 3 5" xfId="22478"/>
    <cellStyle name="20% - Accent6 3 2 3 6" xfId="22472"/>
    <cellStyle name="20% - Accent6 3 2 4" xfId="18332"/>
    <cellStyle name="20% - Accent6 3 2 4 2" xfId="22480"/>
    <cellStyle name="20% - Accent6 3 2 4 3" xfId="22481"/>
    <cellStyle name="20% - Accent6 3 2 4 4" xfId="22479"/>
    <cellStyle name="20% - Accent6 3 2 5" xfId="22482"/>
    <cellStyle name="20% - Accent6 3 2 5 2" xfId="22483"/>
    <cellStyle name="20% - Accent6 3 2 6" xfId="22484"/>
    <cellStyle name="20% - Accent6 3 2 6 2" xfId="22485"/>
    <cellStyle name="20% - Accent6 3 2 7" xfId="22486"/>
    <cellStyle name="20% - Accent6 3 2 7 2" xfId="22487"/>
    <cellStyle name="20% - Accent6 3 2 8" xfId="22488"/>
    <cellStyle name="20% - Accent6 3 2 9" xfId="22464"/>
    <cellStyle name="20% - Accent6 3 3" xfId="16055"/>
    <cellStyle name="20% - Accent6 3 3 2" xfId="22490"/>
    <cellStyle name="20% - Accent6 3 3 2 2" xfId="22491"/>
    <cellStyle name="20% - Accent6 3 3 2 2 2" xfId="22492"/>
    <cellStyle name="20% - Accent6 3 3 2 3" xfId="22493"/>
    <cellStyle name="20% - Accent6 3 3 2 4" xfId="22494"/>
    <cellStyle name="20% - Accent6 3 3 2 5" xfId="22495"/>
    <cellStyle name="20% - Accent6 3 3 3" xfId="22496"/>
    <cellStyle name="20% - Accent6 3 3 3 2" xfId="22497"/>
    <cellStyle name="20% - Accent6 3 3 3 2 2" xfId="22498"/>
    <cellStyle name="20% - Accent6 3 3 3 3" xfId="22499"/>
    <cellStyle name="20% - Accent6 3 3 3 4" xfId="22500"/>
    <cellStyle name="20% - Accent6 3 3 3 5" xfId="22501"/>
    <cellStyle name="20% - Accent6 3 3 4" xfId="22502"/>
    <cellStyle name="20% - Accent6 3 3 4 2" xfId="22503"/>
    <cellStyle name="20% - Accent6 3 3 5" xfId="22504"/>
    <cellStyle name="20% - Accent6 3 3 6" xfId="22505"/>
    <cellStyle name="20% - Accent6 3 3 7" xfId="22506"/>
    <cellStyle name="20% - Accent6 3 3 8" xfId="22507"/>
    <cellStyle name="20% - Accent6 3 3 9" xfId="22489"/>
    <cellStyle name="20% - Accent6 3 4" xfId="22508"/>
    <cellStyle name="20% - Accent6 3 4 2" xfId="22509"/>
    <cellStyle name="20% - Accent6 3 4 3" xfId="22510"/>
    <cellStyle name="20% - Accent6 3 5" xfId="22511"/>
    <cellStyle name="20% - Accent6 3 5 2" xfId="22512"/>
    <cellStyle name="20% - Accent6 3 5 2 2" xfId="22513"/>
    <cellStyle name="20% - Accent6 3 5 2 2 2" xfId="22514"/>
    <cellStyle name="20% - Accent6 3 5 2 3" xfId="22515"/>
    <cellStyle name="20% - Accent6 3 5 2 4" xfId="22516"/>
    <cellStyle name="20% - Accent6 3 5 3" xfId="22517"/>
    <cellStyle name="20% - Accent6 3 5 3 2" xfId="22518"/>
    <cellStyle name="20% - Accent6 3 5 3 2 2" xfId="22519"/>
    <cellStyle name="20% - Accent6 3 5 3 3" xfId="22520"/>
    <cellStyle name="20% - Accent6 3 5 3 4" xfId="22521"/>
    <cellStyle name="20% - Accent6 3 5 4" xfId="22522"/>
    <cellStyle name="20% - Accent6 3 5 4 2" xfId="22523"/>
    <cellStyle name="20% - Accent6 3 5 5" xfId="22524"/>
    <cellStyle name="20% - Accent6 3 5 6" xfId="22525"/>
    <cellStyle name="20% - Accent6 3 5 7" xfId="22526"/>
    <cellStyle name="20% - Accent6 3 5 8" xfId="22527"/>
    <cellStyle name="20% - Accent6 3 6" xfId="22528"/>
    <cellStyle name="20% - Accent6 3 6 2" xfId="22529"/>
    <cellStyle name="20% - Accent6 3 6 2 2" xfId="22530"/>
    <cellStyle name="20% - Accent6 3 6 3" xfId="22531"/>
    <cellStyle name="20% - Accent6 3 6 3 2" xfId="22532"/>
    <cellStyle name="20% - Accent6 3 6 3 2 2" xfId="22533"/>
    <cellStyle name="20% - Accent6 3 6 3 2 2 2" xfId="22534"/>
    <cellStyle name="20% - Accent6 3 6 3 2 3" xfId="22535"/>
    <cellStyle name="20% - Accent6 3 6 3 3" xfId="22536"/>
    <cellStyle name="20% - Accent6 3 6 3 3 2" xfId="22537"/>
    <cellStyle name="20% - Accent6 3 6 3 3 2 2" xfId="22538"/>
    <cellStyle name="20% - Accent6 3 6 3 3 3" xfId="22539"/>
    <cellStyle name="20% - Accent6 3 6 3 4" xfId="22540"/>
    <cellStyle name="20% - Accent6 3 6 3 5" xfId="22541"/>
    <cellStyle name="20% - Accent6 3 6 3 6" xfId="22542"/>
    <cellStyle name="20% - Accent6 3 6 4" xfId="22543"/>
    <cellStyle name="20% - Accent6 3 6 5" xfId="22544"/>
    <cellStyle name="20% - Accent6 3 6 6" xfId="22545"/>
    <cellStyle name="20% - Accent6 3 7" xfId="22546"/>
    <cellStyle name="20% - Accent6 3 7 2" xfId="22547"/>
    <cellStyle name="20% - Accent6 3 8" xfId="22548"/>
    <cellStyle name="20% - Accent6 3 8 2" xfId="22549"/>
    <cellStyle name="20% - Accent6 3 9" xfId="22550"/>
    <cellStyle name="20% - Accent6 30" xfId="2850"/>
    <cellStyle name="20% - Accent6 31" xfId="2851"/>
    <cellStyle name="20% - Accent6 32" xfId="2852"/>
    <cellStyle name="20% - Accent6 33" xfId="2853"/>
    <cellStyle name="20% - Accent6 34" xfId="2854"/>
    <cellStyle name="20% - Accent6 35" xfId="2855"/>
    <cellStyle name="20% - Accent6 36" xfId="2856"/>
    <cellStyle name="20% - Accent6 37" xfId="2857"/>
    <cellStyle name="20% - Accent6 38" xfId="2858"/>
    <cellStyle name="20% - Accent6 39" xfId="2859"/>
    <cellStyle name="20% - Accent6 4" xfId="2860"/>
    <cellStyle name="20% - Accent6 4 10" xfId="22551"/>
    <cellStyle name="20% - Accent6 4 2" xfId="17154"/>
    <cellStyle name="20% - Accent6 4 2 2" xfId="17676"/>
    <cellStyle name="20% - Accent6 4 2 2 2" xfId="18023"/>
    <cellStyle name="20% - Accent6 4 2 2 2 2" xfId="18825"/>
    <cellStyle name="20% - Accent6 4 2 2 2 2 2" xfId="22555"/>
    <cellStyle name="20% - Accent6 4 2 2 2 3" xfId="22554"/>
    <cellStyle name="20% - Accent6 4 2 2 3" xfId="18487"/>
    <cellStyle name="20% - Accent6 4 2 2 3 2" xfId="22556"/>
    <cellStyle name="20% - Accent6 4 2 2 4" xfId="22557"/>
    <cellStyle name="20% - Accent6 4 2 2 5" xfId="22553"/>
    <cellStyle name="20% - Accent6 4 2 3" xfId="17874"/>
    <cellStyle name="20% - Accent6 4 2 3 2" xfId="18671"/>
    <cellStyle name="20% - Accent6 4 2 3 2 2" xfId="22559"/>
    <cellStyle name="20% - Accent6 4 2 3 3" xfId="22560"/>
    <cellStyle name="20% - Accent6 4 2 3 4" xfId="22558"/>
    <cellStyle name="20% - Accent6 4 2 4" xfId="18333"/>
    <cellStyle name="20% - Accent6 4 2 4 2" xfId="22562"/>
    <cellStyle name="20% - Accent6 4 2 4 3" xfId="22561"/>
    <cellStyle name="20% - Accent6 4 2 5" xfId="22563"/>
    <cellStyle name="20% - Accent6 4 2 6" xfId="22564"/>
    <cellStyle name="20% - Accent6 4 2 7" xfId="22565"/>
    <cellStyle name="20% - Accent6 4 2 8" xfId="22566"/>
    <cellStyle name="20% - Accent6 4 2 9" xfId="22552"/>
    <cellStyle name="20% - Accent6 4 3" xfId="22567"/>
    <cellStyle name="20% - Accent6 4 3 2" xfId="22568"/>
    <cellStyle name="20% - Accent6 4 3 2 2" xfId="22569"/>
    <cellStyle name="20% - Accent6 4 3 2 3" xfId="22570"/>
    <cellStyle name="20% - Accent6 4 3 3" xfId="22571"/>
    <cellStyle name="20% - Accent6 4 3 3 2" xfId="22572"/>
    <cellStyle name="20% - Accent6 4 3 4" xfId="22573"/>
    <cellStyle name="20% - Accent6 4 3 5" xfId="22574"/>
    <cellStyle name="20% - Accent6 4 4" xfId="22575"/>
    <cellStyle name="20% - Accent6 4 4 2" xfId="22576"/>
    <cellStyle name="20% - Accent6 4 4 2 2" xfId="22577"/>
    <cellStyle name="20% - Accent6 4 4 3" xfId="22578"/>
    <cellStyle name="20% - Accent6 4 5" xfId="22579"/>
    <cellStyle name="20% - Accent6 4 5 2" xfId="22580"/>
    <cellStyle name="20% - Accent6 4 6" xfId="22581"/>
    <cellStyle name="20% - Accent6 4 6 2" xfId="22582"/>
    <cellStyle name="20% - Accent6 4 7" xfId="22583"/>
    <cellStyle name="20% - Accent6 4 7 2" xfId="22584"/>
    <cellStyle name="20% - Accent6 4 8" xfId="22585"/>
    <cellStyle name="20% - Accent6 4 9" xfId="22586"/>
    <cellStyle name="20% - Accent6 40" xfId="2861"/>
    <cellStyle name="20% - Accent6 41" xfId="2862"/>
    <cellStyle name="20% - Accent6 42" xfId="2863"/>
    <cellStyle name="20% - Accent6 43" xfId="2864"/>
    <cellStyle name="20% - Accent6 44" xfId="2865"/>
    <cellStyle name="20% - Accent6 45" xfId="2866"/>
    <cellStyle name="20% - Accent6 46" xfId="2867"/>
    <cellStyle name="20% - Accent6 47" xfId="2868"/>
    <cellStyle name="20% - Accent6 48" xfId="2869"/>
    <cellStyle name="20% - Accent6 49" xfId="2870"/>
    <cellStyle name="20% - Accent6 5" xfId="2871"/>
    <cellStyle name="20% - Accent6 5 10" xfId="22587"/>
    <cellStyle name="20% - Accent6 5 2" xfId="17550"/>
    <cellStyle name="20% - Accent6 5 2 2" xfId="22589"/>
    <cellStyle name="20% - Accent6 5 2 2 2" xfId="22590"/>
    <cellStyle name="20% - Accent6 5 2 2 2 2" xfId="22591"/>
    <cellStyle name="20% - Accent6 5 2 2 3" xfId="22592"/>
    <cellStyle name="20% - Accent6 5 2 2 4" xfId="22593"/>
    <cellStyle name="20% - Accent6 5 2 3" xfId="22594"/>
    <cellStyle name="20% - Accent6 5 2 3 2" xfId="22595"/>
    <cellStyle name="20% - Accent6 5 2 3 3" xfId="22596"/>
    <cellStyle name="20% - Accent6 5 2 4" xfId="22597"/>
    <cellStyle name="20% - Accent6 5 2 4 2" xfId="22598"/>
    <cellStyle name="20% - Accent6 5 2 5" xfId="22599"/>
    <cellStyle name="20% - Accent6 5 2 6" xfId="22600"/>
    <cellStyle name="20% - Accent6 5 2 7" xfId="22601"/>
    <cellStyle name="20% - Accent6 5 2 8" xfId="22602"/>
    <cellStyle name="20% - Accent6 5 2 9" xfId="22588"/>
    <cellStyle name="20% - Accent6 5 3" xfId="17155"/>
    <cellStyle name="20% - Accent6 5 3 2" xfId="17875"/>
    <cellStyle name="20% - Accent6 5 3 2 2" xfId="18672"/>
    <cellStyle name="20% - Accent6 5 3 2 3" xfId="22605"/>
    <cellStyle name="20% - Accent6 5 3 2 4" xfId="22604"/>
    <cellStyle name="20% - Accent6 5 3 3" xfId="18334"/>
    <cellStyle name="20% - Accent6 5 3 3 2" xfId="22607"/>
    <cellStyle name="20% - Accent6 5 3 3 3" xfId="22606"/>
    <cellStyle name="20% - Accent6 5 3 4" xfId="22608"/>
    <cellStyle name="20% - Accent6 5 3 5" xfId="22609"/>
    <cellStyle name="20% - Accent6 5 3 6" xfId="22603"/>
    <cellStyle name="20% - Accent6 5 4" xfId="17677"/>
    <cellStyle name="20% - Accent6 5 4 2" xfId="18024"/>
    <cellStyle name="20% - Accent6 5 4 2 2" xfId="18826"/>
    <cellStyle name="20% - Accent6 5 4 2 2 2" xfId="22612"/>
    <cellStyle name="20% - Accent6 5 4 2 3" xfId="22611"/>
    <cellStyle name="20% - Accent6 5 4 3" xfId="18488"/>
    <cellStyle name="20% - Accent6 5 4 3 2" xfId="22613"/>
    <cellStyle name="20% - Accent6 5 4 4" xfId="22610"/>
    <cellStyle name="20% - Accent6 5 5" xfId="22614"/>
    <cellStyle name="20% - Accent6 5 5 2" xfId="22615"/>
    <cellStyle name="20% - Accent6 5 6" xfId="22616"/>
    <cellStyle name="20% - Accent6 5 6 2" xfId="22617"/>
    <cellStyle name="20% - Accent6 5 7" xfId="22618"/>
    <cellStyle name="20% - Accent6 5 7 2" xfId="22619"/>
    <cellStyle name="20% - Accent6 5 8" xfId="22620"/>
    <cellStyle name="20% - Accent6 5 9" xfId="22621"/>
    <cellStyle name="20% - Accent6 50" xfId="2872"/>
    <cellStyle name="20% - Accent6 51" xfId="2873"/>
    <cellStyle name="20% - Accent6 52" xfId="2874"/>
    <cellStyle name="20% - Accent6 53" xfId="2875"/>
    <cellStyle name="20% - Accent6 54" xfId="2876"/>
    <cellStyle name="20% - Accent6 55" xfId="2877"/>
    <cellStyle name="20% - Accent6 56" xfId="2878"/>
    <cellStyle name="20% - Accent6 57" xfId="2879"/>
    <cellStyle name="20% - Accent6 58" xfId="2880"/>
    <cellStyle name="20% - Accent6 59" xfId="2881"/>
    <cellStyle name="20% - Accent6 6" xfId="2882"/>
    <cellStyle name="20% - Accent6 6 10" xfId="22622"/>
    <cellStyle name="20% - Accent6 6 2" xfId="17678"/>
    <cellStyle name="20% - Accent6 6 2 2" xfId="18025"/>
    <cellStyle name="20% - Accent6 6 2 2 2" xfId="18827"/>
    <cellStyle name="20% - Accent6 6 2 2 2 2" xfId="22625"/>
    <cellStyle name="20% - Accent6 6 2 2 3" xfId="22626"/>
    <cellStyle name="20% - Accent6 6 2 2 4" xfId="22627"/>
    <cellStyle name="20% - Accent6 6 2 2 5" xfId="22624"/>
    <cellStyle name="20% - Accent6 6 2 3" xfId="18489"/>
    <cellStyle name="20% - Accent6 6 2 3 2" xfId="22629"/>
    <cellStyle name="20% - Accent6 6 2 3 3" xfId="22628"/>
    <cellStyle name="20% - Accent6 6 2 4" xfId="22630"/>
    <cellStyle name="20% - Accent6 6 2 5" xfId="22631"/>
    <cellStyle name="20% - Accent6 6 2 6" xfId="22632"/>
    <cellStyle name="20% - Accent6 6 2 7" xfId="22633"/>
    <cellStyle name="20% - Accent6 6 2 8" xfId="22634"/>
    <cellStyle name="20% - Accent6 6 2 9" xfId="22623"/>
    <cellStyle name="20% - Accent6 6 3" xfId="17876"/>
    <cellStyle name="20% - Accent6 6 3 2" xfId="18673"/>
    <cellStyle name="20% - Accent6 6 3 2 2" xfId="22636"/>
    <cellStyle name="20% - Accent6 6 3 3" xfId="22637"/>
    <cellStyle name="20% - Accent6 6 3 4" xfId="22638"/>
    <cellStyle name="20% - Accent6 6 3 5" xfId="22635"/>
    <cellStyle name="20% - Accent6 6 4" xfId="18335"/>
    <cellStyle name="20% - Accent6 6 4 2" xfId="22640"/>
    <cellStyle name="20% - Accent6 6 4 3" xfId="22641"/>
    <cellStyle name="20% - Accent6 6 4 4" xfId="22639"/>
    <cellStyle name="20% - Accent6 6 5" xfId="17156"/>
    <cellStyle name="20% - Accent6 6 5 2" xfId="22643"/>
    <cellStyle name="20% - Accent6 6 5 3" xfId="22642"/>
    <cellStyle name="20% - Accent6 6 6" xfId="22644"/>
    <cellStyle name="20% - Accent6 6 7" xfId="22645"/>
    <cellStyle name="20% - Accent6 6 8" xfId="22646"/>
    <cellStyle name="20% - Accent6 6 9" xfId="22647"/>
    <cellStyle name="20% - Accent6 60" xfId="2883"/>
    <cellStyle name="20% - Accent6 61" xfId="2884"/>
    <cellStyle name="20% - Accent6 62" xfId="2885"/>
    <cellStyle name="20% - Accent6 63" xfId="2886"/>
    <cellStyle name="20% - Accent6 64" xfId="2887"/>
    <cellStyle name="20% - Accent6 65" xfId="2888"/>
    <cellStyle name="20% - Accent6 66" xfId="2889"/>
    <cellStyle name="20% - Accent6 67" xfId="2890"/>
    <cellStyle name="20% - Accent6 68" xfId="2891"/>
    <cellStyle name="20% - Accent6 69" xfId="2892"/>
    <cellStyle name="20% - Accent6 7" xfId="2893"/>
    <cellStyle name="20% - Accent6 7 10" xfId="22648"/>
    <cellStyle name="20% - Accent6 7 2" xfId="17679"/>
    <cellStyle name="20% - Accent6 7 2 2" xfId="18026"/>
    <cellStyle name="20% - Accent6 7 2 2 2" xfId="18828"/>
    <cellStyle name="20% - Accent6 7 2 2 2 2" xfId="22651"/>
    <cellStyle name="20% - Accent6 7 2 2 3" xfId="22652"/>
    <cellStyle name="20% - Accent6 7 2 2 4" xfId="22653"/>
    <cellStyle name="20% - Accent6 7 2 2 5" xfId="22650"/>
    <cellStyle name="20% - Accent6 7 2 3" xfId="18490"/>
    <cellStyle name="20% - Accent6 7 2 3 2" xfId="22655"/>
    <cellStyle name="20% - Accent6 7 2 3 3" xfId="22654"/>
    <cellStyle name="20% - Accent6 7 2 4" xfId="22656"/>
    <cellStyle name="20% - Accent6 7 2 5" xfId="22657"/>
    <cellStyle name="20% - Accent6 7 2 6" xfId="22658"/>
    <cellStyle name="20% - Accent6 7 2 7" xfId="22659"/>
    <cellStyle name="20% - Accent6 7 2 8" xfId="22660"/>
    <cellStyle name="20% - Accent6 7 2 9" xfId="22649"/>
    <cellStyle name="20% - Accent6 7 3" xfId="17877"/>
    <cellStyle name="20% - Accent6 7 3 2" xfId="18674"/>
    <cellStyle name="20% - Accent6 7 3 2 2" xfId="22662"/>
    <cellStyle name="20% - Accent6 7 3 3" xfId="22663"/>
    <cellStyle name="20% - Accent6 7 3 4" xfId="22664"/>
    <cellStyle name="20% - Accent6 7 3 5" xfId="22661"/>
    <cellStyle name="20% - Accent6 7 4" xfId="18336"/>
    <cellStyle name="20% - Accent6 7 4 2" xfId="22666"/>
    <cellStyle name="20% - Accent6 7 4 3" xfId="22667"/>
    <cellStyle name="20% - Accent6 7 4 4" xfId="22665"/>
    <cellStyle name="20% - Accent6 7 5" xfId="17157"/>
    <cellStyle name="20% - Accent6 7 5 2" xfId="22668"/>
    <cellStyle name="20% - Accent6 7 6" xfId="22669"/>
    <cellStyle name="20% - Accent6 7 7" xfId="22670"/>
    <cellStyle name="20% - Accent6 7 8" xfId="22671"/>
    <cellStyle name="20% - Accent6 7 9" xfId="22672"/>
    <cellStyle name="20% - Accent6 70" xfId="2894"/>
    <cellStyle name="20% - Accent6 71" xfId="2895"/>
    <cellStyle name="20% - Accent6 72" xfId="2896"/>
    <cellStyle name="20% - Accent6 73" xfId="2897"/>
    <cellStyle name="20% - Accent6 74" xfId="2898"/>
    <cellStyle name="20% - Accent6 75" xfId="2899"/>
    <cellStyle name="20% - Accent6 76" xfId="2900"/>
    <cellStyle name="20% - Accent6 77" xfId="2901"/>
    <cellStyle name="20% - Accent6 78" xfId="2902"/>
    <cellStyle name="20% - Accent6 79" xfId="2903"/>
    <cellStyle name="20% - Accent6 8" xfId="2904"/>
    <cellStyle name="20% - Accent6 8 10" xfId="22673"/>
    <cellStyle name="20% - Accent6 8 2" xfId="17469"/>
    <cellStyle name="20% - Accent6 8 2 2" xfId="22675"/>
    <cellStyle name="20% - Accent6 8 2 2 2" xfId="22676"/>
    <cellStyle name="20% - Accent6 8 2 2 3" xfId="22677"/>
    <cellStyle name="20% - Accent6 8 2 3" xfId="22678"/>
    <cellStyle name="20% - Accent6 8 2 3 2" xfId="22679"/>
    <cellStyle name="20% - Accent6 8 2 4" xfId="22680"/>
    <cellStyle name="20% - Accent6 8 2 5" xfId="22681"/>
    <cellStyle name="20% - Accent6 8 2 6" xfId="22682"/>
    <cellStyle name="20% - Accent6 8 2 7" xfId="22683"/>
    <cellStyle name="20% - Accent6 8 2 8" xfId="22684"/>
    <cellStyle name="20% - Accent6 8 2 9" xfId="22674"/>
    <cellStyle name="20% - Accent6 8 3" xfId="17123"/>
    <cellStyle name="20% - Accent6 8 3 2" xfId="22686"/>
    <cellStyle name="20% - Accent6 8 3 3" xfId="22687"/>
    <cellStyle name="20% - Accent6 8 3 4" xfId="22685"/>
    <cellStyle name="20% - Accent6 8 4" xfId="22688"/>
    <cellStyle name="20% - Accent6 8 4 2" xfId="22689"/>
    <cellStyle name="20% - Accent6 8 5" xfId="22690"/>
    <cellStyle name="20% - Accent6 8 6" xfId="22691"/>
    <cellStyle name="20% - Accent6 8 7" xfId="22692"/>
    <cellStyle name="20% - Accent6 8 8" xfId="22693"/>
    <cellStyle name="20% - Accent6 8 9" xfId="22694"/>
    <cellStyle name="20% - Accent6 80" xfId="2905"/>
    <cellStyle name="20% - Accent6 81" xfId="2906"/>
    <cellStyle name="20% - Accent6 82" xfId="2907"/>
    <cellStyle name="20% - Accent6 83" xfId="2908"/>
    <cellStyle name="20% - Accent6 84" xfId="15563"/>
    <cellStyle name="20% - Accent6 9" xfId="2909"/>
    <cellStyle name="20% - Accent6 9 10" xfId="22695"/>
    <cellStyle name="20% - Accent6 9 2" xfId="17430"/>
    <cellStyle name="20% - Accent6 9 2 2" xfId="22697"/>
    <cellStyle name="20% - Accent6 9 2 2 2" xfId="22698"/>
    <cellStyle name="20% - Accent6 9 2 2 3" xfId="22699"/>
    <cellStyle name="20% - Accent6 9 2 3" xfId="22700"/>
    <cellStyle name="20% - Accent6 9 2 3 2" xfId="22701"/>
    <cellStyle name="20% - Accent6 9 2 4" xfId="22702"/>
    <cellStyle name="20% - Accent6 9 2 5" xfId="22703"/>
    <cellStyle name="20% - Accent6 9 2 6" xfId="22704"/>
    <cellStyle name="20% - Accent6 9 2 7" xfId="22705"/>
    <cellStyle name="20% - Accent6 9 2 8" xfId="22696"/>
    <cellStyle name="20% - Accent6 9 3" xfId="22706"/>
    <cellStyle name="20% - Accent6 9 3 2" xfId="22707"/>
    <cellStyle name="20% - Accent6 9 3 3" xfId="22708"/>
    <cellStyle name="20% - Accent6 9 4" xfId="22709"/>
    <cellStyle name="20% - Accent6 9 4 2" xfId="22710"/>
    <cellStyle name="20% - Accent6 9 5" xfId="22711"/>
    <cellStyle name="20% - Accent6 9 6" xfId="22712"/>
    <cellStyle name="20% - Accent6 9 7" xfId="22713"/>
    <cellStyle name="20% - Accent6 9 8" xfId="22714"/>
    <cellStyle name="20% - Accent6 9 9" xfId="22715"/>
    <cellStyle name="3 sig fig" xfId="22716"/>
    <cellStyle name="40% - Accent1" xfId="19210" builtinId="31" customBuiltin="1"/>
    <cellStyle name="40% - Accent1 10" xfId="2910"/>
    <cellStyle name="40% - Accent1 10 10" xfId="22717"/>
    <cellStyle name="40% - Accent1 10 2" xfId="17034"/>
    <cellStyle name="40% - Accent1 10 2 2" xfId="22719"/>
    <cellStyle name="40% - Accent1 10 2 2 2" xfId="22720"/>
    <cellStyle name="40% - Accent1 10 2 2 3" xfId="22721"/>
    <cellStyle name="40% - Accent1 10 2 3" xfId="22722"/>
    <cellStyle name="40% - Accent1 10 2 3 2" xfId="22723"/>
    <cellStyle name="40% - Accent1 10 2 4" xfId="22724"/>
    <cellStyle name="40% - Accent1 10 2 5" xfId="22725"/>
    <cellStyle name="40% - Accent1 10 2 6" xfId="22726"/>
    <cellStyle name="40% - Accent1 10 2 7" xfId="22727"/>
    <cellStyle name="40% - Accent1 10 2 8" xfId="22718"/>
    <cellStyle name="40% - Accent1 10 3" xfId="22728"/>
    <cellStyle name="40% - Accent1 10 3 2" xfId="22729"/>
    <cellStyle name="40% - Accent1 10 3 3" xfId="22730"/>
    <cellStyle name="40% - Accent1 10 4" xfId="22731"/>
    <cellStyle name="40% - Accent1 10 4 2" xfId="22732"/>
    <cellStyle name="40% - Accent1 10 5" xfId="22733"/>
    <cellStyle name="40% - Accent1 10 6" xfId="22734"/>
    <cellStyle name="40% - Accent1 10 7" xfId="22735"/>
    <cellStyle name="40% - Accent1 10 8" xfId="22736"/>
    <cellStyle name="40% - Accent1 10 9" xfId="22737"/>
    <cellStyle name="40% - Accent1 11" xfId="2911"/>
    <cellStyle name="40% - Accent1 11 2" xfId="17757"/>
    <cellStyle name="40% - Accent1 11 2 2" xfId="22740"/>
    <cellStyle name="40% - Accent1 11 2 2 2" xfId="22741"/>
    <cellStyle name="40% - Accent1 11 2 2 3" xfId="22742"/>
    <cellStyle name="40% - Accent1 11 2 3" xfId="22743"/>
    <cellStyle name="40% - Accent1 11 2 3 2" xfId="22744"/>
    <cellStyle name="40% - Accent1 11 2 4" xfId="22745"/>
    <cellStyle name="40% - Accent1 11 2 5" xfId="22746"/>
    <cellStyle name="40% - Accent1 11 2 6" xfId="22747"/>
    <cellStyle name="40% - Accent1 11 2 7" xfId="22748"/>
    <cellStyle name="40% - Accent1 11 2 8" xfId="22739"/>
    <cellStyle name="40% - Accent1 11 3" xfId="22749"/>
    <cellStyle name="40% - Accent1 11 3 2" xfId="22750"/>
    <cellStyle name="40% - Accent1 11 3 3" xfId="22751"/>
    <cellStyle name="40% - Accent1 11 4" xfId="22752"/>
    <cellStyle name="40% - Accent1 11 4 2" xfId="22753"/>
    <cellStyle name="40% - Accent1 11 5" xfId="22754"/>
    <cellStyle name="40% - Accent1 11 6" xfId="22755"/>
    <cellStyle name="40% - Accent1 11 7" xfId="22756"/>
    <cellStyle name="40% - Accent1 11 8" xfId="22757"/>
    <cellStyle name="40% - Accent1 11 9" xfId="22738"/>
    <cellStyle name="40% - Accent1 12" xfId="2912"/>
    <cellStyle name="40% - Accent1 12 2" xfId="15963"/>
    <cellStyle name="40% - Accent1 12 2 2" xfId="22760"/>
    <cellStyle name="40% - Accent1 12 2 2 2" xfId="22761"/>
    <cellStyle name="40% - Accent1 12 2 2 3" xfId="22762"/>
    <cellStyle name="40% - Accent1 12 2 3" xfId="22763"/>
    <cellStyle name="40% - Accent1 12 2 3 2" xfId="22764"/>
    <cellStyle name="40% - Accent1 12 2 4" xfId="22765"/>
    <cellStyle name="40% - Accent1 12 2 5" xfId="22766"/>
    <cellStyle name="40% - Accent1 12 2 6" xfId="22767"/>
    <cellStyle name="40% - Accent1 12 2 7" xfId="22768"/>
    <cellStyle name="40% - Accent1 12 2 8" xfId="22759"/>
    <cellStyle name="40% - Accent1 12 3" xfId="22769"/>
    <cellStyle name="40% - Accent1 12 3 2" xfId="22770"/>
    <cellStyle name="40% - Accent1 12 3 3" xfId="22771"/>
    <cellStyle name="40% - Accent1 12 4" xfId="22772"/>
    <cellStyle name="40% - Accent1 12 4 2" xfId="22773"/>
    <cellStyle name="40% - Accent1 12 5" xfId="22774"/>
    <cellStyle name="40% - Accent1 12 6" xfId="22775"/>
    <cellStyle name="40% - Accent1 12 7" xfId="22776"/>
    <cellStyle name="40% - Accent1 12 8" xfId="22777"/>
    <cellStyle name="40% - Accent1 12 9" xfId="22758"/>
    <cellStyle name="40% - Accent1 13" xfId="2913"/>
    <cellStyle name="40% - Accent1 13 2" xfId="22779"/>
    <cellStyle name="40% - Accent1 13 2 2" xfId="22780"/>
    <cellStyle name="40% - Accent1 13 2 2 2" xfId="22781"/>
    <cellStyle name="40% - Accent1 13 2 2 3" xfId="22782"/>
    <cellStyle name="40% - Accent1 13 2 3" xfId="22783"/>
    <cellStyle name="40% - Accent1 13 2 3 2" xfId="22784"/>
    <cellStyle name="40% - Accent1 13 2 4" xfId="22785"/>
    <cellStyle name="40% - Accent1 13 2 5" xfId="22786"/>
    <cellStyle name="40% - Accent1 13 2 6" xfId="22787"/>
    <cellStyle name="40% - Accent1 13 2 7" xfId="22788"/>
    <cellStyle name="40% - Accent1 13 3" xfId="22789"/>
    <cellStyle name="40% - Accent1 13 3 2" xfId="22790"/>
    <cellStyle name="40% - Accent1 13 3 3" xfId="22791"/>
    <cellStyle name="40% - Accent1 13 4" xfId="22792"/>
    <cellStyle name="40% - Accent1 13 4 2" xfId="22793"/>
    <cellStyle name="40% - Accent1 13 5" xfId="22794"/>
    <cellStyle name="40% - Accent1 13 6" xfId="22795"/>
    <cellStyle name="40% - Accent1 13 7" xfId="22796"/>
    <cellStyle name="40% - Accent1 13 8" xfId="22797"/>
    <cellStyle name="40% - Accent1 13 9" xfId="22778"/>
    <cellStyle name="40% - Accent1 14" xfId="2914"/>
    <cellStyle name="40% - Accent1 14 2" xfId="22799"/>
    <cellStyle name="40% - Accent1 14 2 2" xfId="22800"/>
    <cellStyle name="40% - Accent1 14 2 2 2" xfId="22801"/>
    <cellStyle name="40% - Accent1 14 2 2 3" xfId="22802"/>
    <cellStyle name="40% - Accent1 14 2 3" xfId="22803"/>
    <cellStyle name="40% - Accent1 14 2 3 2" xfId="22804"/>
    <cellStyle name="40% - Accent1 14 2 4" xfId="22805"/>
    <cellStyle name="40% - Accent1 14 2 5" xfId="22806"/>
    <cellStyle name="40% - Accent1 14 2 6" xfId="22807"/>
    <cellStyle name="40% - Accent1 14 2 7" xfId="22808"/>
    <cellStyle name="40% - Accent1 14 3" xfId="22809"/>
    <cellStyle name="40% - Accent1 14 3 2" xfId="22810"/>
    <cellStyle name="40% - Accent1 14 3 3" xfId="22811"/>
    <cellStyle name="40% - Accent1 14 4" xfId="22812"/>
    <cellStyle name="40% - Accent1 14 4 2" xfId="22813"/>
    <cellStyle name="40% - Accent1 14 5" xfId="22814"/>
    <cellStyle name="40% - Accent1 14 6" xfId="22815"/>
    <cellStyle name="40% - Accent1 14 7" xfId="22816"/>
    <cellStyle name="40% - Accent1 14 8" xfId="22817"/>
    <cellStyle name="40% - Accent1 14 9" xfId="22798"/>
    <cellStyle name="40% - Accent1 15" xfId="2915"/>
    <cellStyle name="40% - Accent1 15 2" xfId="22819"/>
    <cellStyle name="40% - Accent1 15 2 2" xfId="22820"/>
    <cellStyle name="40% - Accent1 15 2 2 2" xfId="22821"/>
    <cellStyle name="40% - Accent1 15 2 2 3" xfId="22822"/>
    <cellStyle name="40% - Accent1 15 2 3" xfId="22823"/>
    <cellStyle name="40% - Accent1 15 2 3 2" xfId="22824"/>
    <cellStyle name="40% - Accent1 15 2 4" xfId="22825"/>
    <cellStyle name="40% - Accent1 15 2 5" xfId="22826"/>
    <cellStyle name="40% - Accent1 15 2 6" xfId="22827"/>
    <cellStyle name="40% - Accent1 15 2 7" xfId="22828"/>
    <cellStyle name="40% - Accent1 15 3" xfId="22829"/>
    <cellStyle name="40% - Accent1 15 3 2" xfId="22830"/>
    <cellStyle name="40% - Accent1 15 3 3" xfId="22831"/>
    <cellStyle name="40% - Accent1 15 4" xfId="22832"/>
    <cellStyle name="40% - Accent1 15 4 2" xfId="22833"/>
    <cellStyle name="40% - Accent1 15 5" xfId="22834"/>
    <cellStyle name="40% - Accent1 15 6" xfId="22835"/>
    <cellStyle name="40% - Accent1 15 7" xfId="22836"/>
    <cellStyle name="40% - Accent1 15 8" xfId="22837"/>
    <cellStyle name="40% - Accent1 15 9" xfId="22818"/>
    <cellStyle name="40% - Accent1 16" xfId="2916"/>
    <cellStyle name="40% - Accent1 16 2" xfId="22839"/>
    <cellStyle name="40% - Accent1 16 2 2" xfId="22840"/>
    <cellStyle name="40% - Accent1 16 2 2 2" xfId="22841"/>
    <cellStyle name="40% - Accent1 16 2 2 3" xfId="22842"/>
    <cellStyle name="40% - Accent1 16 2 3" xfId="22843"/>
    <cellStyle name="40% - Accent1 16 2 3 2" xfId="22844"/>
    <cellStyle name="40% - Accent1 16 2 4" xfId="22845"/>
    <cellStyle name="40% - Accent1 16 2 5" xfId="22846"/>
    <cellStyle name="40% - Accent1 16 2 6" xfId="22847"/>
    <cellStyle name="40% - Accent1 16 2 7" xfId="22848"/>
    <cellStyle name="40% - Accent1 16 3" xfId="22849"/>
    <cellStyle name="40% - Accent1 16 3 2" xfId="22850"/>
    <cellStyle name="40% - Accent1 16 3 3" xfId="22851"/>
    <cellStyle name="40% - Accent1 16 4" xfId="22852"/>
    <cellStyle name="40% - Accent1 16 4 2" xfId="22853"/>
    <cellStyle name="40% - Accent1 16 5" xfId="22854"/>
    <cellStyle name="40% - Accent1 16 6" xfId="22855"/>
    <cellStyle name="40% - Accent1 16 7" xfId="22856"/>
    <cellStyle name="40% - Accent1 16 8" xfId="22857"/>
    <cellStyle name="40% - Accent1 16 9" xfId="22838"/>
    <cellStyle name="40% - Accent1 17" xfId="2917"/>
    <cellStyle name="40% - Accent1 17 2" xfId="22859"/>
    <cellStyle name="40% - Accent1 17 2 2" xfId="22860"/>
    <cellStyle name="40% - Accent1 17 2 2 2" xfId="22861"/>
    <cellStyle name="40% - Accent1 17 2 2 3" xfId="22862"/>
    <cellStyle name="40% - Accent1 17 2 3" xfId="22863"/>
    <cellStyle name="40% - Accent1 17 2 3 2" xfId="22864"/>
    <cellStyle name="40% - Accent1 17 2 4" xfId="22865"/>
    <cellStyle name="40% - Accent1 17 2 5" xfId="22866"/>
    <cellStyle name="40% - Accent1 17 2 6" xfId="22867"/>
    <cellStyle name="40% - Accent1 17 2 7" xfId="22868"/>
    <cellStyle name="40% - Accent1 17 3" xfId="22869"/>
    <cellStyle name="40% - Accent1 17 3 2" xfId="22870"/>
    <cellStyle name="40% - Accent1 17 3 3" xfId="22871"/>
    <cellStyle name="40% - Accent1 17 4" xfId="22872"/>
    <cellStyle name="40% - Accent1 17 4 2" xfId="22873"/>
    <cellStyle name="40% - Accent1 17 5" xfId="22874"/>
    <cellStyle name="40% - Accent1 17 6" xfId="22875"/>
    <cellStyle name="40% - Accent1 17 7" xfId="22876"/>
    <cellStyle name="40% - Accent1 17 8" xfId="22877"/>
    <cellStyle name="40% - Accent1 17 9" xfId="22858"/>
    <cellStyle name="40% - Accent1 18" xfId="2918"/>
    <cellStyle name="40% - Accent1 18 2" xfId="22879"/>
    <cellStyle name="40% - Accent1 18 2 2" xfId="22880"/>
    <cellStyle name="40% - Accent1 18 2 2 2" xfId="22881"/>
    <cellStyle name="40% - Accent1 18 2 2 3" xfId="22882"/>
    <cellStyle name="40% - Accent1 18 2 3" xfId="22883"/>
    <cellStyle name="40% - Accent1 18 2 3 2" xfId="22884"/>
    <cellStyle name="40% - Accent1 18 2 4" xfId="22885"/>
    <cellStyle name="40% - Accent1 18 2 5" xfId="22886"/>
    <cellStyle name="40% - Accent1 18 2 6" xfId="22887"/>
    <cellStyle name="40% - Accent1 18 2 7" xfId="22888"/>
    <cellStyle name="40% - Accent1 18 3" xfId="22889"/>
    <cellStyle name="40% - Accent1 18 3 2" xfId="22890"/>
    <cellStyle name="40% - Accent1 18 3 3" xfId="22891"/>
    <cellStyle name="40% - Accent1 18 4" xfId="22892"/>
    <cellStyle name="40% - Accent1 18 4 2" xfId="22893"/>
    <cellStyle name="40% - Accent1 18 5" xfId="22894"/>
    <cellStyle name="40% - Accent1 18 6" xfId="22895"/>
    <cellStyle name="40% - Accent1 18 7" xfId="22896"/>
    <cellStyle name="40% - Accent1 18 8" xfId="22897"/>
    <cellStyle name="40% - Accent1 18 9" xfId="22878"/>
    <cellStyle name="40% - Accent1 19" xfId="2919"/>
    <cellStyle name="40% - Accent1 19 2" xfId="22899"/>
    <cellStyle name="40% - Accent1 19 2 2" xfId="22900"/>
    <cellStyle name="40% - Accent1 19 2 2 2" xfId="22901"/>
    <cellStyle name="40% - Accent1 19 2 2 3" xfId="22902"/>
    <cellStyle name="40% - Accent1 19 2 3" xfId="22903"/>
    <cellStyle name="40% - Accent1 19 2 3 2" xfId="22904"/>
    <cellStyle name="40% - Accent1 19 2 4" xfId="22905"/>
    <cellStyle name="40% - Accent1 19 2 5" xfId="22906"/>
    <cellStyle name="40% - Accent1 19 2 6" xfId="22907"/>
    <cellStyle name="40% - Accent1 19 2 7" xfId="22908"/>
    <cellStyle name="40% - Accent1 19 3" xfId="22909"/>
    <cellStyle name="40% - Accent1 19 3 2" xfId="22910"/>
    <cellStyle name="40% - Accent1 19 3 3" xfId="22911"/>
    <cellStyle name="40% - Accent1 19 4" xfId="22912"/>
    <cellStyle name="40% - Accent1 19 4 2" xfId="22913"/>
    <cellStyle name="40% - Accent1 19 5" xfId="22914"/>
    <cellStyle name="40% - Accent1 19 6" xfId="22915"/>
    <cellStyle name="40% - Accent1 19 7" xfId="22916"/>
    <cellStyle name="40% - Accent1 19 8" xfId="22917"/>
    <cellStyle name="40% - Accent1 19 9" xfId="22898"/>
    <cellStyle name="40% - Accent1 2" xfId="55"/>
    <cellStyle name="40% - Accent1 2 2" xfId="2920"/>
    <cellStyle name="40% - Accent1 2 2 2" xfId="2921"/>
    <cellStyle name="40% - Accent1 2 2 2 2" xfId="17492"/>
    <cellStyle name="40% - Accent1 2 2 2 2 2" xfId="22921"/>
    <cellStyle name="40% - Accent1 2 2 2 2 3" xfId="22922"/>
    <cellStyle name="40% - Accent1 2 2 2 2 4" xfId="22920"/>
    <cellStyle name="40% - Accent1 2 2 2 3" xfId="22923"/>
    <cellStyle name="40% - Accent1 2 2 2 3 2" xfId="22924"/>
    <cellStyle name="40% - Accent1 2 2 2 4" xfId="22925"/>
    <cellStyle name="40% - Accent1 2 2 2 5" xfId="22926"/>
    <cellStyle name="40% - Accent1 2 2 2 6" xfId="22919"/>
    <cellStyle name="40% - Accent1 2 2 3" xfId="2922"/>
    <cellStyle name="40% - Accent1 2 2 3 2" xfId="18027"/>
    <cellStyle name="40% - Accent1 2 2 3 2 2" xfId="18829"/>
    <cellStyle name="40% - Accent1 2 2 3 2 3" xfId="22929"/>
    <cellStyle name="40% - Accent1 2 2 3 2 4" xfId="22928"/>
    <cellStyle name="40% - Accent1 2 2 3 3" xfId="18491"/>
    <cellStyle name="40% - Accent1 2 2 3 4" xfId="22930"/>
    <cellStyle name="40% - Accent1 2 2 3 5" xfId="22931"/>
    <cellStyle name="40% - Accent1 2 2 3 6" xfId="22927"/>
    <cellStyle name="40% - Accent1 2 2 4" xfId="2923"/>
    <cellStyle name="40% - Accent1 2 2 4 2" xfId="18675"/>
    <cellStyle name="40% - Accent1 2 2 4 3" xfId="22933"/>
    <cellStyle name="40% - Accent1 2 2 4 4" xfId="22932"/>
    <cellStyle name="40% - Accent1 2 2 5" xfId="18337"/>
    <cellStyle name="40% - Accent1 2 2 5 2" xfId="22935"/>
    <cellStyle name="40% - Accent1 2 2 5 3" xfId="22934"/>
    <cellStyle name="40% - Accent1 2 2 6" xfId="22936"/>
    <cellStyle name="40% - Accent1 2 2 6 2" xfId="22937"/>
    <cellStyle name="40% - Accent1 2 2 7" xfId="22938"/>
    <cellStyle name="40% - Accent1 2 2 7 2" xfId="22939"/>
    <cellStyle name="40% - Accent1 2 2 8" xfId="22940"/>
    <cellStyle name="40% - Accent1 2 2 9" xfId="22918"/>
    <cellStyle name="40% - Accent1 2 3" xfId="2924"/>
    <cellStyle name="40% - Accent1 2 3 2" xfId="17403"/>
    <cellStyle name="40% - Accent1 2 3 2 2" xfId="22941"/>
    <cellStyle name="40% - Accent1 2 4" xfId="2925"/>
    <cellStyle name="40% - Accent1 2 4 2" xfId="17077"/>
    <cellStyle name="40% - Accent1 2 4 2 2" xfId="22944"/>
    <cellStyle name="40% - Accent1 2 4 2 3" xfId="22943"/>
    <cellStyle name="40% - Accent1 2 4 3" xfId="22945"/>
    <cellStyle name="40% - Accent1 2 4 4" xfId="22946"/>
    <cellStyle name="40% - Accent1 2 4 5" xfId="22947"/>
    <cellStyle name="40% - Accent1 2 4 6" xfId="22942"/>
    <cellStyle name="40% - Accent1 2 5" xfId="2926"/>
    <cellStyle name="40% - Accent1 2 5 2" xfId="22948"/>
    <cellStyle name="40% - Accent1 2 6" xfId="2927"/>
    <cellStyle name="40% - Accent1 2 7" xfId="2928"/>
    <cellStyle name="40% - Accent1 2 8" xfId="15612"/>
    <cellStyle name="40% - Accent1 20" xfId="2929"/>
    <cellStyle name="40% - Accent1 20 2" xfId="22950"/>
    <cellStyle name="40% - Accent1 20 2 2" xfId="22951"/>
    <cellStyle name="40% - Accent1 20 2 2 2" xfId="22952"/>
    <cellStyle name="40% - Accent1 20 2 2 3" xfId="22953"/>
    <cellStyle name="40% - Accent1 20 2 3" xfId="22954"/>
    <cellStyle name="40% - Accent1 20 2 3 2" xfId="22955"/>
    <cellStyle name="40% - Accent1 20 2 4" xfId="22956"/>
    <cellStyle name="40% - Accent1 20 2 5" xfId="22957"/>
    <cellStyle name="40% - Accent1 20 2 6" xfId="22958"/>
    <cellStyle name="40% - Accent1 20 2 7" xfId="22959"/>
    <cellStyle name="40% - Accent1 20 3" xfId="22960"/>
    <cellStyle name="40% - Accent1 20 3 2" xfId="22961"/>
    <cellStyle name="40% - Accent1 20 3 3" xfId="22962"/>
    <cellStyle name="40% - Accent1 20 4" xfId="22963"/>
    <cellStyle name="40% - Accent1 20 4 2" xfId="22964"/>
    <cellStyle name="40% - Accent1 20 5" xfId="22965"/>
    <cellStyle name="40% - Accent1 20 6" xfId="22966"/>
    <cellStyle name="40% - Accent1 20 7" xfId="22967"/>
    <cellStyle name="40% - Accent1 20 8" xfId="22968"/>
    <cellStyle name="40% - Accent1 20 9" xfId="22949"/>
    <cellStyle name="40% - Accent1 21" xfId="2930"/>
    <cellStyle name="40% - Accent1 21 2" xfId="22970"/>
    <cellStyle name="40% - Accent1 21 2 2" xfId="22971"/>
    <cellStyle name="40% - Accent1 21 2 2 2" xfId="22972"/>
    <cellStyle name="40% - Accent1 21 2 2 3" xfId="22973"/>
    <cellStyle name="40% - Accent1 21 2 3" xfId="22974"/>
    <cellStyle name="40% - Accent1 21 2 3 2" xfId="22975"/>
    <cellStyle name="40% - Accent1 21 2 4" xfId="22976"/>
    <cellStyle name="40% - Accent1 21 2 5" xfId="22977"/>
    <cellStyle name="40% - Accent1 21 2 6" xfId="22978"/>
    <cellStyle name="40% - Accent1 21 2 7" xfId="22979"/>
    <cellStyle name="40% - Accent1 21 3" xfId="22980"/>
    <cellStyle name="40% - Accent1 21 3 2" xfId="22981"/>
    <cellStyle name="40% - Accent1 21 3 3" xfId="22982"/>
    <cellStyle name="40% - Accent1 21 4" xfId="22983"/>
    <cellStyle name="40% - Accent1 21 4 2" xfId="22984"/>
    <cellStyle name="40% - Accent1 21 5" xfId="22985"/>
    <cellStyle name="40% - Accent1 21 6" xfId="22986"/>
    <cellStyle name="40% - Accent1 21 7" xfId="22987"/>
    <cellStyle name="40% - Accent1 21 8" xfId="22988"/>
    <cellStyle name="40% - Accent1 21 9" xfId="22969"/>
    <cellStyle name="40% - Accent1 22" xfId="2931"/>
    <cellStyle name="40% - Accent1 22 2" xfId="22990"/>
    <cellStyle name="40% - Accent1 22 2 2" xfId="22991"/>
    <cellStyle name="40% - Accent1 22 2 2 2" xfId="22992"/>
    <cellStyle name="40% - Accent1 22 2 2 3" xfId="22993"/>
    <cellStyle name="40% - Accent1 22 2 3" xfId="22994"/>
    <cellStyle name="40% - Accent1 22 2 3 2" xfId="22995"/>
    <cellStyle name="40% - Accent1 22 2 4" xfId="22996"/>
    <cellStyle name="40% - Accent1 22 2 5" xfId="22997"/>
    <cellStyle name="40% - Accent1 22 2 6" xfId="22998"/>
    <cellStyle name="40% - Accent1 22 2 7" xfId="22999"/>
    <cellStyle name="40% - Accent1 22 3" xfId="23000"/>
    <cellStyle name="40% - Accent1 22 3 2" xfId="23001"/>
    <cellStyle name="40% - Accent1 22 3 3" xfId="23002"/>
    <cellStyle name="40% - Accent1 22 4" xfId="23003"/>
    <cellStyle name="40% - Accent1 22 4 2" xfId="23004"/>
    <cellStyle name="40% - Accent1 22 5" xfId="23005"/>
    <cellStyle name="40% - Accent1 22 6" xfId="23006"/>
    <cellStyle name="40% - Accent1 22 7" xfId="23007"/>
    <cellStyle name="40% - Accent1 22 8" xfId="23008"/>
    <cellStyle name="40% - Accent1 22 9" xfId="22989"/>
    <cellStyle name="40% - Accent1 23" xfId="2932"/>
    <cellStyle name="40% - Accent1 23 2" xfId="23010"/>
    <cellStyle name="40% - Accent1 23 2 2" xfId="23011"/>
    <cellStyle name="40% - Accent1 23 2 3" xfId="23012"/>
    <cellStyle name="40% - Accent1 23 3" xfId="23013"/>
    <cellStyle name="40% - Accent1 23 3 2" xfId="23014"/>
    <cellStyle name="40% - Accent1 23 4" xfId="23015"/>
    <cellStyle name="40% - Accent1 23 5" xfId="23016"/>
    <cellStyle name="40% - Accent1 23 6" xfId="23017"/>
    <cellStyle name="40% - Accent1 23 7" xfId="23018"/>
    <cellStyle name="40% - Accent1 23 8" xfId="23009"/>
    <cellStyle name="40% - Accent1 24" xfId="2933"/>
    <cellStyle name="40% - Accent1 24 2" xfId="23020"/>
    <cellStyle name="40% - Accent1 24 3" xfId="23021"/>
    <cellStyle name="40% - Accent1 24 4" xfId="23022"/>
    <cellStyle name="40% - Accent1 24 5" xfId="23019"/>
    <cellStyle name="40% - Accent1 25" xfId="2934"/>
    <cellStyle name="40% - Accent1 25 2" xfId="23023"/>
    <cellStyle name="40% - Accent1 26" xfId="2935"/>
    <cellStyle name="40% - Accent1 26 2" xfId="23024"/>
    <cellStyle name="40% - Accent1 27" xfId="2936"/>
    <cellStyle name="40% - Accent1 27 2" xfId="23025"/>
    <cellStyle name="40% - Accent1 28" xfId="2937"/>
    <cellStyle name="40% - Accent1 28 2" xfId="23026"/>
    <cellStyle name="40% - Accent1 29" xfId="2938"/>
    <cellStyle name="40% - Accent1 29 2" xfId="23027"/>
    <cellStyle name="40% - Accent1 3" xfId="2939"/>
    <cellStyle name="40% - Accent1 3 10" xfId="23029"/>
    <cellStyle name="40% - Accent1 3 11" xfId="23028"/>
    <cellStyle name="40% - Accent1 3 2" xfId="17158"/>
    <cellStyle name="40% - Accent1 3 2 2" xfId="17681"/>
    <cellStyle name="40% - Accent1 3 2 2 2" xfId="18028"/>
    <cellStyle name="40% - Accent1 3 2 2 2 2" xfId="18830"/>
    <cellStyle name="40% - Accent1 3 2 2 2 3" xfId="23033"/>
    <cellStyle name="40% - Accent1 3 2 2 2 4" xfId="23032"/>
    <cellStyle name="40% - Accent1 3 2 2 3" xfId="18492"/>
    <cellStyle name="40% - Accent1 3 2 2 3 2" xfId="23035"/>
    <cellStyle name="40% - Accent1 3 2 2 3 3" xfId="23034"/>
    <cellStyle name="40% - Accent1 3 2 2 4" xfId="23036"/>
    <cellStyle name="40% - Accent1 3 2 2 5" xfId="23037"/>
    <cellStyle name="40% - Accent1 3 2 2 6" xfId="23031"/>
    <cellStyle name="40% - Accent1 3 2 3" xfId="17878"/>
    <cellStyle name="40% - Accent1 3 2 3 2" xfId="18676"/>
    <cellStyle name="40% - Accent1 3 2 3 2 2" xfId="23040"/>
    <cellStyle name="40% - Accent1 3 2 3 2 3" xfId="23041"/>
    <cellStyle name="40% - Accent1 3 2 3 2 4" xfId="23039"/>
    <cellStyle name="40% - Accent1 3 2 3 3" xfId="23042"/>
    <cellStyle name="40% - Accent1 3 2 3 4" xfId="23043"/>
    <cellStyle name="40% - Accent1 3 2 3 5" xfId="23044"/>
    <cellStyle name="40% - Accent1 3 2 3 6" xfId="23038"/>
    <cellStyle name="40% - Accent1 3 2 4" xfId="18338"/>
    <cellStyle name="40% - Accent1 3 2 4 2" xfId="23046"/>
    <cellStyle name="40% - Accent1 3 2 4 3" xfId="23047"/>
    <cellStyle name="40% - Accent1 3 2 4 4" xfId="23045"/>
    <cellStyle name="40% - Accent1 3 2 5" xfId="23048"/>
    <cellStyle name="40% - Accent1 3 2 5 2" xfId="23049"/>
    <cellStyle name="40% - Accent1 3 2 6" xfId="23050"/>
    <cellStyle name="40% - Accent1 3 2 6 2" xfId="23051"/>
    <cellStyle name="40% - Accent1 3 2 7" xfId="23052"/>
    <cellStyle name="40% - Accent1 3 2 7 2" xfId="23053"/>
    <cellStyle name="40% - Accent1 3 2 8" xfId="23054"/>
    <cellStyle name="40% - Accent1 3 2 9" xfId="23030"/>
    <cellStyle name="40% - Accent1 3 3" xfId="16056"/>
    <cellStyle name="40% - Accent1 3 3 2" xfId="23056"/>
    <cellStyle name="40% - Accent1 3 3 2 2" xfId="23057"/>
    <cellStyle name="40% - Accent1 3 3 2 2 2" xfId="23058"/>
    <cellStyle name="40% - Accent1 3 3 2 3" xfId="23059"/>
    <cellStyle name="40% - Accent1 3 3 2 4" xfId="23060"/>
    <cellStyle name="40% - Accent1 3 3 2 5" xfId="23061"/>
    <cellStyle name="40% - Accent1 3 3 3" xfId="23062"/>
    <cellStyle name="40% - Accent1 3 3 3 2" xfId="23063"/>
    <cellStyle name="40% - Accent1 3 3 3 2 2" xfId="23064"/>
    <cellStyle name="40% - Accent1 3 3 3 3" xfId="23065"/>
    <cellStyle name="40% - Accent1 3 3 3 4" xfId="23066"/>
    <cellStyle name="40% - Accent1 3 3 3 5" xfId="23067"/>
    <cellStyle name="40% - Accent1 3 3 4" xfId="23068"/>
    <cellStyle name="40% - Accent1 3 3 4 2" xfId="23069"/>
    <cellStyle name="40% - Accent1 3 3 5" xfId="23070"/>
    <cellStyle name="40% - Accent1 3 3 6" xfId="23071"/>
    <cellStyle name="40% - Accent1 3 3 7" xfId="23072"/>
    <cellStyle name="40% - Accent1 3 3 8" xfId="23073"/>
    <cellStyle name="40% - Accent1 3 3 9" xfId="23055"/>
    <cellStyle name="40% - Accent1 3 4" xfId="23074"/>
    <cellStyle name="40% - Accent1 3 4 2" xfId="23075"/>
    <cellStyle name="40% - Accent1 3 4 3" xfId="23076"/>
    <cellStyle name="40% - Accent1 3 5" xfId="23077"/>
    <cellStyle name="40% - Accent1 3 5 2" xfId="23078"/>
    <cellStyle name="40% - Accent1 3 5 2 2" xfId="23079"/>
    <cellStyle name="40% - Accent1 3 5 2 2 2" xfId="23080"/>
    <cellStyle name="40% - Accent1 3 5 2 3" xfId="23081"/>
    <cellStyle name="40% - Accent1 3 5 2 4" xfId="23082"/>
    <cellStyle name="40% - Accent1 3 5 3" xfId="23083"/>
    <cellStyle name="40% - Accent1 3 5 3 2" xfId="23084"/>
    <cellStyle name="40% - Accent1 3 5 3 2 2" xfId="23085"/>
    <cellStyle name="40% - Accent1 3 5 3 3" xfId="23086"/>
    <cellStyle name="40% - Accent1 3 5 3 4" xfId="23087"/>
    <cellStyle name="40% - Accent1 3 5 4" xfId="23088"/>
    <cellStyle name="40% - Accent1 3 5 4 2" xfId="23089"/>
    <cellStyle name="40% - Accent1 3 5 5" xfId="23090"/>
    <cellStyle name="40% - Accent1 3 5 6" xfId="23091"/>
    <cellStyle name="40% - Accent1 3 5 7" xfId="23092"/>
    <cellStyle name="40% - Accent1 3 5 8" xfId="23093"/>
    <cellStyle name="40% - Accent1 3 6" xfId="23094"/>
    <cellStyle name="40% - Accent1 3 6 2" xfId="23095"/>
    <cellStyle name="40% - Accent1 3 6 2 2" xfId="23096"/>
    <cellStyle name="40% - Accent1 3 6 3" xfId="23097"/>
    <cellStyle name="40% - Accent1 3 6 3 2" xfId="23098"/>
    <cellStyle name="40% - Accent1 3 6 3 2 2" xfId="23099"/>
    <cellStyle name="40% - Accent1 3 6 3 2 2 2" xfId="23100"/>
    <cellStyle name="40% - Accent1 3 6 3 2 3" xfId="23101"/>
    <cellStyle name="40% - Accent1 3 6 3 3" xfId="23102"/>
    <cellStyle name="40% - Accent1 3 6 3 3 2" xfId="23103"/>
    <cellStyle name="40% - Accent1 3 6 3 3 2 2" xfId="23104"/>
    <cellStyle name="40% - Accent1 3 6 3 3 3" xfId="23105"/>
    <cellStyle name="40% - Accent1 3 6 3 4" xfId="23106"/>
    <cellStyle name="40% - Accent1 3 6 3 5" xfId="23107"/>
    <cellStyle name="40% - Accent1 3 6 3 6" xfId="23108"/>
    <cellStyle name="40% - Accent1 3 6 4" xfId="23109"/>
    <cellStyle name="40% - Accent1 3 6 5" xfId="23110"/>
    <cellStyle name="40% - Accent1 3 6 6" xfId="23111"/>
    <cellStyle name="40% - Accent1 3 7" xfId="23112"/>
    <cellStyle name="40% - Accent1 3 7 2" xfId="23113"/>
    <cellStyle name="40% - Accent1 3 8" xfId="23114"/>
    <cellStyle name="40% - Accent1 3 8 2" xfId="23115"/>
    <cellStyle name="40% - Accent1 3 9" xfId="23116"/>
    <cellStyle name="40% - Accent1 30" xfId="2940"/>
    <cellStyle name="40% - Accent1 31" xfId="2941"/>
    <cellStyle name="40% - Accent1 32" xfId="2942"/>
    <cellStyle name="40% - Accent1 33" xfId="2943"/>
    <cellStyle name="40% - Accent1 34" xfId="2944"/>
    <cellStyle name="40% - Accent1 35" xfId="2945"/>
    <cellStyle name="40% - Accent1 36" xfId="2946"/>
    <cellStyle name="40% - Accent1 37" xfId="2947"/>
    <cellStyle name="40% - Accent1 38" xfId="2948"/>
    <cellStyle name="40% - Accent1 39" xfId="2949"/>
    <cellStyle name="40% - Accent1 4" xfId="2950"/>
    <cellStyle name="40% - Accent1 4 10" xfId="23117"/>
    <cellStyle name="40% - Accent1 4 2" xfId="17159"/>
    <cellStyle name="40% - Accent1 4 2 2" xfId="17682"/>
    <cellStyle name="40% - Accent1 4 2 2 2" xfId="18029"/>
    <cellStyle name="40% - Accent1 4 2 2 2 2" xfId="18831"/>
    <cellStyle name="40% - Accent1 4 2 2 2 2 2" xfId="23121"/>
    <cellStyle name="40% - Accent1 4 2 2 2 3" xfId="23120"/>
    <cellStyle name="40% - Accent1 4 2 2 3" xfId="18493"/>
    <cellStyle name="40% - Accent1 4 2 2 3 2" xfId="23122"/>
    <cellStyle name="40% - Accent1 4 2 2 4" xfId="23123"/>
    <cellStyle name="40% - Accent1 4 2 2 5" xfId="23119"/>
    <cellStyle name="40% - Accent1 4 2 3" xfId="17879"/>
    <cellStyle name="40% - Accent1 4 2 3 2" xfId="18677"/>
    <cellStyle name="40% - Accent1 4 2 3 2 2" xfId="23125"/>
    <cellStyle name="40% - Accent1 4 2 3 3" xfId="23126"/>
    <cellStyle name="40% - Accent1 4 2 3 4" xfId="23124"/>
    <cellStyle name="40% - Accent1 4 2 4" xfId="18339"/>
    <cellStyle name="40% - Accent1 4 2 4 2" xfId="23128"/>
    <cellStyle name="40% - Accent1 4 2 4 3" xfId="23127"/>
    <cellStyle name="40% - Accent1 4 2 5" xfId="23129"/>
    <cellStyle name="40% - Accent1 4 2 6" xfId="23130"/>
    <cellStyle name="40% - Accent1 4 2 7" xfId="23131"/>
    <cellStyle name="40% - Accent1 4 2 8" xfId="23132"/>
    <cellStyle name="40% - Accent1 4 2 9" xfId="23118"/>
    <cellStyle name="40% - Accent1 4 3" xfId="23133"/>
    <cellStyle name="40% - Accent1 4 3 2" xfId="23134"/>
    <cellStyle name="40% - Accent1 4 3 2 2" xfId="23135"/>
    <cellStyle name="40% - Accent1 4 3 2 3" xfId="23136"/>
    <cellStyle name="40% - Accent1 4 3 3" xfId="23137"/>
    <cellStyle name="40% - Accent1 4 3 3 2" xfId="23138"/>
    <cellStyle name="40% - Accent1 4 3 4" xfId="23139"/>
    <cellStyle name="40% - Accent1 4 3 5" xfId="23140"/>
    <cellStyle name="40% - Accent1 4 4" xfId="23141"/>
    <cellStyle name="40% - Accent1 4 4 2" xfId="23142"/>
    <cellStyle name="40% - Accent1 4 4 2 2" xfId="23143"/>
    <cellStyle name="40% - Accent1 4 4 3" xfId="23144"/>
    <cellStyle name="40% - Accent1 4 5" xfId="23145"/>
    <cellStyle name="40% - Accent1 4 5 2" xfId="23146"/>
    <cellStyle name="40% - Accent1 4 6" xfId="23147"/>
    <cellStyle name="40% - Accent1 4 6 2" xfId="23148"/>
    <cellStyle name="40% - Accent1 4 7" xfId="23149"/>
    <cellStyle name="40% - Accent1 4 7 2" xfId="23150"/>
    <cellStyle name="40% - Accent1 4 8" xfId="23151"/>
    <cellStyle name="40% - Accent1 4 9" xfId="23152"/>
    <cellStyle name="40% - Accent1 40" xfId="2951"/>
    <cellStyle name="40% - Accent1 41" xfId="2952"/>
    <cellStyle name="40% - Accent1 42" xfId="2953"/>
    <cellStyle name="40% - Accent1 43" xfId="2954"/>
    <cellStyle name="40% - Accent1 44" xfId="2955"/>
    <cellStyle name="40% - Accent1 45" xfId="2956"/>
    <cellStyle name="40% - Accent1 46" xfId="2957"/>
    <cellStyle name="40% - Accent1 47" xfId="2958"/>
    <cellStyle name="40% - Accent1 48" xfId="2959"/>
    <cellStyle name="40% - Accent1 49" xfId="2960"/>
    <cellStyle name="40% - Accent1 5" xfId="2961"/>
    <cellStyle name="40% - Accent1 5 10" xfId="23153"/>
    <cellStyle name="40% - Accent1 5 2" xfId="17160"/>
    <cellStyle name="40% - Accent1 5 2 2" xfId="17683"/>
    <cellStyle name="40% - Accent1 5 2 2 2" xfId="18030"/>
    <cellStyle name="40% - Accent1 5 2 2 2 2" xfId="18832"/>
    <cellStyle name="40% - Accent1 5 2 2 2 2 2" xfId="23157"/>
    <cellStyle name="40% - Accent1 5 2 2 2 3" xfId="23156"/>
    <cellStyle name="40% - Accent1 5 2 2 3" xfId="18494"/>
    <cellStyle name="40% - Accent1 5 2 2 3 2" xfId="23158"/>
    <cellStyle name="40% - Accent1 5 2 2 4" xfId="23159"/>
    <cellStyle name="40% - Accent1 5 2 2 5" xfId="23155"/>
    <cellStyle name="40% - Accent1 5 2 3" xfId="17880"/>
    <cellStyle name="40% - Accent1 5 2 3 2" xfId="18678"/>
    <cellStyle name="40% - Accent1 5 2 3 2 2" xfId="23161"/>
    <cellStyle name="40% - Accent1 5 2 3 3" xfId="23162"/>
    <cellStyle name="40% - Accent1 5 2 3 4" xfId="23160"/>
    <cellStyle name="40% - Accent1 5 2 4" xfId="18340"/>
    <cellStyle name="40% - Accent1 5 2 4 2" xfId="23164"/>
    <cellStyle name="40% - Accent1 5 2 4 3" xfId="23163"/>
    <cellStyle name="40% - Accent1 5 2 5" xfId="23165"/>
    <cellStyle name="40% - Accent1 5 2 6" xfId="23166"/>
    <cellStyle name="40% - Accent1 5 2 7" xfId="23167"/>
    <cellStyle name="40% - Accent1 5 2 8" xfId="23168"/>
    <cellStyle name="40% - Accent1 5 2 9" xfId="23154"/>
    <cellStyle name="40% - Accent1 5 3" xfId="16091"/>
    <cellStyle name="40% - Accent1 5 3 2" xfId="23170"/>
    <cellStyle name="40% - Accent1 5 3 2 2" xfId="23171"/>
    <cellStyle name="40% - Accent1 5 3 2 3" xfId="23172"/>
    <cellStyle name="40% - Accent1 5 3 3" xfId="23173"/>
    <cellStyle name="40% - Accent1 5 3 3 2" xfId="23174"/>
    <cellStyle name="40% - Accent1 5 3 4" xfId="23175"/>
    <cellStyle name="40% - Accent1 5 3 5" xfId="23176"/>
    <cellStyle name="40% - Accent1 5 3 6" xfId="23169"/>
    <cellStyle name="40% - Accent1 5 4" xfId="23177"/>
    <cellStyle name="40% - Accent1 5 4 2" xfId="23178"/>
    <cellStyle name="40% - Accent1 5 4 2 2" xfId="23179"/>
    <cellStyle name="40% - Accent1 5 4 3" xfId="23180"/>
    <cellStyle name="40% - Accent1 5 5" xfId="23181"/>
    <cellStyle name="40% - Accent1 5 5 2" xfId="23182"/>
    <cellStyle name="40% - Accent1 5 6" xfId="23183"/>
    <cellStyle name="40% - Accent1 5 6 2" xfId="23184"/>
    <cellStyle name="40% - Accent1 5 7" xfId="23185"/>
    <cellStyle name="40% - Accent1 5 7 2" xfId="23186"/>
    <cellStyle name="40% - Accent1 5 8" xfId="23187"/>
    <cellStyle name="40% - Accent1 5 9" xfId="23188"/>
    <cellStyle name="40% - Accent1 50" xfId="2962"/>
    <cellStyle name="40% - Accent1 51" xfId="2963"/>
    <cellStyle name="40% - Accent1 52" xfId="2964"/>
    <cellStyle name="40% - Accent1 53" xfId="2965"/>
    <cellStyle name="40% - Accent1 54" xfId="2966"/>
    <cellStyle name="40% - Accent1 55" xfId="2967"/>
    <cellStyle name="40% - Accent1 56" xfId="2968"/>
    <cellStyle name="40% - Accent1 57" xfId="2969"/>
    <cellStyle name="40% - Accent1 58" xfId="2970"/>
    <cellStyle name="40% - Accent1 59" xfId="2971"/>
    <cellStyle name="40% - Accent1 6" xfId="2972"/>
    <cellStyle name="40% - Accent1 6 10" xfId="23189"/>
    <cellStyle name="40% - Accent1 6 2" xfId="17560"/>
    <cellStyle name="40% - Accent1 6 2 2" xfId="23191"/>
    <cellStyle name="40% - Accent1 6 2 2 2" xfId="23192"/>
    <cellStyle name="40% - Accent1 6 2 2 3" xfId="23193"/>
    <cellStyle name="40% - Accent1 6 2 2 4" xfId="23194"/>
    <cellStyle name="40% - Accent1 6 2 3" xfId="23195"/>
    <cellStyle name="40% - Accent1 6 2 3 2" xfId="23196"/>
    <cellStyle name="40% - Accent1 6 2 4" xfId="23197"/>
    <cellStyle name="40% - Accent1 6 2 5" xfId="23198"/>
    <cellStyle name="40% - Accent1 6 2 6" xfId="23199"/>
    <cellStyle name="40% - Accent1 6 2 7" xfId="23200"/>
    <cellStyle name="40% - Accent1 6 2 8" xfId="23201"/>
    <cellStyle name="40% - Accent1 6 2 9" xfId="23190"/>
    <cellStyle name="40% - Accent1 6 3" xfId="17161"/>
    <cellStyle name="40% - Accent1 6 3 2" xfId="17881"/>
    <cellStyle name="40% - Accent1 6 3 2 2" xfId="18679"/>
    <cellStyle name="40% - Accent1 6 3 2 3" xfId="23203"/>
    <cellStyle name="40% - Accent1 6 3 3" xfId="18341"/>
    <cellStyle name="40% - Accent1 6 3 3 2" xfId="23204"/>
    <cellStyle name="40% - Accent1 6 3 4" xfId="23205"/>
    <cellStyle name="40% - Accent1 6 3 5" xfId="23202"/>
    <cellStyle name="40% - Accent1 6 4" xfId="17684"/>
    <cellStyle name="40% - Accent1 6 4 2" xfId="18031"/>
    <cellStyle name="40% - Accent1 6 4 2 2" xfId="18833"/>
    <cellStyle name="40% - Accent1 6 4 2 3" xfId="23207"/>
    <cellStyle name="40% - Accent1 6 4 3" xfId="18495"/>
    <cellStyle name="40% - Accent1 6 4 3 2" xfId="23208"/>
    <cellStyle name="40% - Accent1 6 4 4" xfId="23206"/>
    <cellStyle name="40% - Accent1 6 5" xfId="16130"/>
    <cellStyle name="40% - Accent1 6 5 2" xfId="23210"/>
    <cellStyle name="40% - Accent1 6 5 3" xfId="23209"/>
    <cellStyle name="40% - Accent1 6 6" xfId="23211"/>
    <cellStyle name="40% - Accent1 6 7" xfId="23212"/>
    <cellStyle name="40% - Accent1 6 8" xfId="23213"/>
    <cellStyle name="40% - Accent1 6 9" xfId="23214"/>
    <cellStyle name="40% - Accent1 60" xfId="2973"/>
    <cellStyle name="40% - Accent1 61" xfId="2974"/>
    <cellStyle name="40% - Accent1 62" xfId="2975"/>
    <cellStyle name="40% - Accent1 63" xfId="2976"/>
    <cellStyle name="40% - Accent1 64" xfId="2977"/>
    <cellStyle name="40% - Accent1 65" xfId="2978"/>
    <cellStyle name="40% - Accent1 66" xfId="2979"/>
    <cellStyle name="40% - Accent1 67" xfId="2980"/>
    <cellStyle name="40% - Accent1 68" xfId="2981"/>
    <cellStyle name="40% - Accent1 69" xfId="2982"/>
    <cellStyle name="40% - Accent1 7" xfId="2983"/>
    <cellStyle name="40% - Accent1 7 10" xfId="23215"/>
    <cellStyle name="40% - Accent1 7 2" xfId="17685"/>
    <cellStyle name="40% - Accent1 7 2 2" xfId="18032"/>
    <cellStyle name="40% - Accent1 7 2 2 2" xfId="18834"/>
    <cellStyle name="40% - Accent1 7 2 2 2 2" xfId="23218"/>
    <cellStyle name="40% - Accent1 7 2 2 3" xfId="23219"/>
    <cellStyle name="40% - Accent1 7 2 2 4" xfId="23220"/>
    <cellStyle name="40% - Accent1 7 2 2 5" xfId="23217"/>
    <cellStyle name="40% - Accent1 7 2 3" xfId="18496"/>
    <cellStyle name="40% - Accent1 7 2 3 2" xfId="23222"/>
    <cellStyle name="40% - Accent1 7 2 3 3" xfId="23221"/>
    <cellStyle name="40% - Accent1 7 2 4" xfId="23223"/>
    <cellStyle name="40% - Accent1 7 2 5" xfId="23224"/>
    <cellStyle name="40% - Accent1 7 2 6" xfId="23225"/>
    <cellStyle name="40% - Accent1 7 2 7" xfId="23226"/>
    <cellStyle name="40% - Accent1 7 2 8" xfId="23227"/>
    <cellStyle name="40% - Accent1 7 2 9" xfId="23216"/>
    <cellStyle name="40% - Accent1 7 3" xfId="17882"/>
    <cellStyle name="40% - Accent1 7 3 2" xfId="18680"/>
    <cellStyle name="40% - Accent1 7 3 2 2" xfId="23229"/>
    <cellStyle name="40% - Accent1 7 3 3" xfId="23230"/>
    <cellStyle name="40% - Accent1 7 3 4" xfId="23231"/>
    <cellStyle name="40% - Accent1 7 3 5" xfId="23228"/>
    <cellStyle name="40% - Accent1 7 4" xfId="18342"/>
    <cellStyle name="40% - Accent1 7 4 2" xfId="23233"/>
    <cellStyle name="40% - Accent1 7 4 3" xfId="23234"/>
    <cellStyle name="40% - Accent1 7 4 4" xfId="23232"/>
    <cellStyle name="40% - Accent1 7 5" xfId="17162"/>
    <cellStyle name="40% - Accent1 7 5 2" xfId="23235"/>
    <cellStyle name="40% - Accent1 7 6" xfId="23236"/>
    <cellStyle name="40% - Accent1 7 7" xfId="23237"/>
    <cellStyle name="40% - Accent1 7 8" xfId="23238"/>
    <cellStyle name="40% - Accent1 7 9" xfId="23239"/>
    <cellStyle name="40% - Accent1 70" xfId="2984"/>
    <cellStyle name="40% - Accent1 71" xfId="2985"/>
    <cellStyle name="40% - Accent1 72" xfId="2986"/>
    <cellStyle name="40% - Accent1 73" xfId="2987"/>
    <cellStyle name="40% - Accent1 74" xfId="2988"/>
    <cellStyle name="40% - Accent1 75" xfId="2989"/>
    <cellStyle name="40% - Accent1 76" xfId="2990"/>
    <cellStyle name="40% - Accent1 77" xfId="2991"/>
    <cellStyle name="40% - Accent1 78" xfId="2992"/>
    <cellStyle name="40% - Accent1 79" xfId="2993"/>
    <cellStyle name="40% - Accent1 8" xfId="2994"/>
    <cellStyle name="40% - Accent1 8 10" xfId="23240"/>
    <cellStyle name="40% - Accent1 8 2" xfId="17450"/>
    <cellStyle name="40% - Accent1 8 2 2" xfId="23242"/>
    <cellStyle name="40% - Accent1 8 2 2 2" xfId="23243"/>
    <cellStyle name="40% - Accent1 8 2 2 3" xfId="23244"/>
    <cellStyle name="40% - Accent1 8 2 3" xfId="23245"/>
    <cellStyle name="40% - Accent1 8 2 3 2" xfId="23246"/>
    <cellStyle name="40% - Accent1 8 2 4" xfId="23247"/>
    <cellStyle name="40% - Accent1 8 2 5" xfId="23248"/>
    <cellStyle name="40% - Accent1 8 2 6" xfId="23249"/>
    <cellStyle name="40% - Accent1 8 2 7" xfId="23250"/>
    <cellStyle name="40% - Accent1 8 2 8" xfId="23251"/>
    <cellStyle name="40% - Accent1 8 2 9" xfId="23241"/>
    <cellStyle name="40% - Accent1 8 3" xfId="17113"/>
    <cellStyle name="40% - Accent1 8 3 2" xfId="23253"/>
    <cellStyle name="40% - Accent1 8 3 3" xfId="23254"/>
    <cellStyle name="40% - Accent1 8 3 4" xfId="23252"/>
    <cellStyle name="40% - Accent1 8 4" xfId="23255"/>
    <cellStyle name="40% - Accent1 8 4 2" xfId="23256"/>
    <cellStyle name="40% - Accent1 8 5" xfId="23257"/>
    <cellStyle name="40% - Accent1 8 6" xfId="23258"/>
    <cellStyle name="40% - Accent1 8 7" xfId="23259"/>
    <cellStyle name="40% - Accent1 8 8" xfId="23260"/>
    <cellStyle name="40% - Accent1 8 9" xfId="23261"/>
    <cellStyle name="40% - Accent1 80" xfId="2995"/>
    <cellStyle name="40% - Accent1 81" xfId="2996"/>
    <cellStyle name="40% - Accent1 82" xfId="2997"/>
    <cellStyle name="40% - Accent1 83" xfId="2998"/>
    <cellStyle name="40% - Accent1 84" xfId="15544"/>
    <cellStyle name="40% - Accent1 9" xfId="2999"/>
    <cellStyle name="40% - Accent1 9 10" xfId="23262"/>
    <cellStyle name="40% - Accent1 9 2" xfId="17421"/>
    <cellStyle name="40% - Accent1 9 2 2" xfId="23264"/>
    <cellStyle name="40% - Accent1 9 2 2 2" xfId="23265"/>
    <cellStyle name="40% - Accent1 9 2 2 3" xfId="23266"/>
    <cellStyle name="40% - Accent1 9 2 3" xfId="23267"/>
    <cellStyle name="40% - Accent1 9 2 3 2" xfId="23268"/>
    <cellStyle name="40% - Accent1 9 2 4" xfId="23269"/>
    <cellStyle name="40% - Accent1 9 2 5" xfId="23270"/>
    <cellStyle name="40% - Accent1 9 2 6" xfId="23271"/>
    <cellStyle name="40% - Accent1 9 2 7" xfId="23272"/>
    <cellStyle name="40% - Accent1 9 2 8" xfId="23263"/>
    <cellStyle name="40% - Accent1 9 3" xfId="23273"/>
    <cellStyle name="40% - Accent1 9 3 2" xfId="23274"/>
    <cellStyle name="40% - Accent1 9 3 3" xfId="23275"/>
    <cellStyle name="40% - Accent1 9 4" xfId="23276"/>
    <cellStyle name="40% - Accent1 9 4 2" xfId="23277"/>
    <cellStyle name="40% - Accent1 9 5" xfId="23278"/>
    <cellStyle name="40% - Accent1 9 6" xfId="23279"/>
    <cellStyle name="40% - Accent1 9 7" xfId="23280"/>
    <cellStyle name="40% - Accent1 9 8" xfId="23281"/>
    <cellStyle name="40% - Accent1 9 9" xfId="23282"/>
    <cellStyle name="40% - Accent2" xfId="19214" builtinId="35" customBuiltin="1"/>
    <cellStyle name="40% - Accent2 10" xfId="3000"/>
    <cellStyle name="40% - Accent2 10 2" xfId="17038"/>
    <cellStyle name="40% - Accent2 10 2 2" xfId="23285"/>
    <cellStyle name="40% - Accent2 10 2 2 2" xfId="23286"/>
    <cellStyle name="40% - Accent2 10 2 2 3" xfId="23287"/>
    <cellStyle name="40% - Accent2 10 2 3" xfId="23288"/>
    <cellStyle name="40% - Accent2 10 2 3 2" xfId="23289"/>
    <cellStyle name="40% - Accent2 10 2 4" xfId="23290"/>
    <cellStyle name="40% - Accent2 10 2 5" xfId="23291"/>
    <cellStyle name="40% - Accent2 10 2 6" xfId="23292"/>
    <cellStyle name="40% - Accent2 10 2 7" xfId="23293"/>
    <cellStyle name="40% - Accent2 10 2 8" xfId="23284"/>
    <cellStyle name="40% - Accent2 10 3" xfId="23294"/>
    <cellStyle name="40% - Accent2 10 3 2" xfId="23295"/>
    <cellStyle name="40% - Accent2 10 3 3" xfId="23296"/>
    <cellStyle name="40% - Accent2 10 4" xfId="23297"/>
    <cellStyle name="40% - Accent2 10 4 2" xfId="23298"/>
    <cellStyle name="40% - Accent2 10 5" xfId="23299"/>
    <cellStyle name="40% - Accent2 10 6" xfId="23300"/>
    <cellStyle name="40% - Accent2 10 7" xfId="23301"/>
    <cellStyle name="40% - Accent2 10 8" xfId="23302"/>
    <cellStyle name="40% - Accent2 10 9" xfId="23283"/>
    <cellStyle name="40% - Accent2 11" xfId="3001"/>
    <cellStyle name="40% - Accent2 11 2" xfId="23304"/>
    <cellStyle name="40% - Accent2 11 2 2" xfId="23305"/>
    <cellStyle name="40% - Accent2 11 2 2 2" xfId="23306"/>
    <cellStyle name="40% - Accent2 11 2 2 3" xfId="23307"/>
    <cellStyle name="40% - Accent2 11 2 3" xfId="23308"/>
    <cellStyle name="40% - Accent2 11 2 3 2" xfId="23309"/>
    <cellStyle name="40% - Accent2 11 2 4" xfId="23310"/>
    <cellStyle name="40% - Accent2 11 2 5" xfId="23311"/>
    <cellStyle name="40% - Accent2 11 2 6" xfId="23312"/>
    <cellStyle name="40% - Accent2 11 2 7" xfId="23313"/>
    <cellStyle name="40% - Accent2 11 3" xfId="23314"/>
    <cellStyle name="40% - Accent2 11 3 2" xfId="23315"/>
    <cellStyle name="40% - Accent2 11 3 3" xfId="23316"/>
    <cellStyle name="40% - Accent2 11 4" xfId="23317"/>
    <cellStyle name="40% - Accent2 11 4 2" xfId="23318"/>
    <cellStyle name="40% - Accent2 11 5" xfId="23319"/>
    <cellStyle name="40% - Accent2 11 6" xfId="23320"/>
    <cellStyle name="40% - Accent2 11 7" xfId="23321"/>
    <cellStyle name="40% - Accent2 11 8" xfId="23322"/>
    <cellStyle name="40% - Accent2 11 9" xfId="23303"/>
    <cellStyle name="40% - Accent2 12" xfId="3002"/>
    <cellStyle name="40% - Accent2 12 2" xfId="23324"/>
    <cellStyle name="40% - Accent2 12 2 2" xfId="23325"/>
    <cellStyle name="40% - Accent2 12 2 2 2" xfId="23326"/>
    <cellStyle name="40% - Accent2 12 2 2 3" xfId="23327"/>
    <cellStyle name="40% - Accent2 12 2 3" xfId="23328"/>
    <cellStyle name="40% - Accent2 12 2 3 2" xfId="23329"/>
    <cellStyle name="40% - Accent2 12 2 4" xfId="23330"/>
    <cellStyle name="40% - Accent2 12 2 5" xfId="23331"/>
    <cellStyle name="40% - Accent2 12 2 6" xfId="23332"/>
    <cellStyle name="40% - Accent2 12 2 7" xfId="23333"/>
    <cellStyle name="40% - Accent2 12 3" xfId="23334"/>
    <cellStyle name="40% - Accent2 12 3 2" xfId="23335"/>
    <cellStyle name="40% - Accent2 12 3 3" xfId="23336"/>
    <cellStyle name="40% - Accent2 12 4" xfId="23337"/>
    <cellStyle name="40% - Accent2 12 4 2" xfId="23338"/>
    <cellStyle name="40% - Accent2 12 5" xfId="23339"/>
    <cellStyle name="40% - Accent2 12 6" xfId="23340"/>
    <cellStyle name="40% - Accent2 12 7" xfId="23341"/>
    <cellStyle name="40% - Accent2 12 8" xfId="23342"/>
    <cellStyle name="40% - Accent2 12 9" xfId="23323"/>
    <cellStyle name="40% - Accent2 13" xfId="3003"/>
    <cellStyle name="40% - Accent2 13 2" xfId="23344"/>
    <cellStyle name="40% - Accent2 13 2 2" xfId="23345"/>
    <cellStyle name="40% - Accent2 13 2 2 2" xfId="23346"/>
    <cellStyle name="40% - Accent2 13 2 2 3" xfId="23347"/>
    <cellStyle name="40% - Accent2 13 2 3" xfId="23348"/>
    <cellStyle name="40% - Accent2 13 2 3 2" xfId="23349"/>
    <cellStyle name="40% - Accent2 13 2 4" xfId="23350"/>
    <cellStyle name="40% - Accent2 13 2 5" xfId="23351"/>
    <cellStyle name="40% - Accent2 13 2 6" xfId="23352"/>
    <cellStyle name="40% - Accent2 13 2 7" xfId="23353"/>
    <cellStyle name="40% - Accent2 13 3" xfId="23354"/>
    <cellStyle name="40% - Accent2 13 3 2" xfId="23355"/>
    <cellStyle name="40% - Accent2 13 3 3" xfId="23356"/>
    <cellStyle name="40% - Accent2 13 4" xfId="23357"/>
    <cellStyle name="40% - Accent2 13 4 2" xfId="23358"/>
    <cellStyle name="40% - Accent2 13 5" xfId="23359"/>
    <cellStyle name="40% - Accent2 13 6" xfId="23360"/>
    <cellStyle name="40% - Accent2 13 7" xfId="23361"/>
    <cellStyle name="40% - Accent2 13 8" xfId="23362"/>
    <cellStyle name="40% - Accent2 13 9" xfId="23343"/>
    <cellStyle name="40% - Accent2 14" xfId="3004"/>
    <cellStyle name="40% - Accent2 14 2" xfId="23364"/>
    <cellStyle name="40% - Accent2 14 2 2" xfId="23365"/>
    <cellStyle name="40% - Accent2 14 2 2 2" xfId="23366"/>
    <cellStyle name="40% - Accent2 14 2 2 3" xfId="23367"/>
    <cellStyle name="40% - Accent2 14 2 3" xfId="23368"/>
    <cellStyle name="40% - Accent2 14 2 3 2" xfId="23369"/>
    <cellStyle name="40% - Accent2 14 2 4" xfId="23370"/>
    <cellStyle name="40% - Accent2 14 2 5" xfId="23371"/>
    <cellStyle name="40% - Accent2 14 2 6" xfId="23372"/>
    <cellStyle name="40% - Accent2 14 2 7" xfId="23373"/>
    <cellStyle name="40% - Accent2 14 3" xfId="23374"/>
    <cellStyle name="40% - Accent2 14 3 2" xfId="23375"/>
    <cellStyle name="40% - Accent2 14 3 3" xfId="23376"/>
    <cellStyle name="40% - Accent2 14 4" xfId="23377"/>
    <cellStyle name="40% - Accent2 14 4 2" xfId="23378"/>
    <cellStyle name="40% - Accent2 14 5" xfId="23379"/>
    <cellStyle name="40% - Accent2 14 6" xfId="23380"/>
    <cellStyle name="40% - Accent2 14 7" xfId="23381"/>
    <cellStyle name="40% - Accent2 14 8" xfId="23382"/>
    <cellStyle name="40% - Accent2 14 9" xfId="23363"/>
    <cellStyle name="40% - Accent2 15" xfId="3005"/>
    <cellStyle name="40% - Accent2 15 2" xfId="23384"/>
    <cellStyle name="40% - Accent2 15 2 2" xfId="23385"/>
    <cellStyle name="40% - Accent2 15 2 2 2" xfId="23386"/>
    <cellStyle name="40% - Accent2 15 2 2 3" xfId="23387"/>
    <cellStyle name="40% - Accent2 15 2 3" xfId="23388"/>
    <cellStyle name="40% - Accent2 15 2 3 2" xfId="23389"/>
    <cellStyle name="40% - Accent2 15 2 4" xfId="23390"/>
    <cellStyle name="40% - Accent2 15 2 5" xfId="23391"/>
    <cellStyle name="40% - Accent2 15 2 6" xfId="23392"/>
    <cellStyle name="40% - Accent2 15 2 7" xfId="23393"/>
    <cellStyle name="40% - Accent2 15 3" xfId="23394"/>
    <cellStyle name="40% - Accent2 15 3 2" xfId="23395"/>
    <cellStyle name="40% - Accent2 15 3 3" xfId="23396"/>
    <cellStyle name="40% - Accent2 15 4" xfId="23397"/>
    <cellStyle name="40% - Accent2 15 4 2" xfId="23398"/>
    <cellStyle name="40% - Accent2 15 5" xfId="23399"/>
    <cellStyle name="40% - Accent2 15 6" xfId="23400"/>
    <cellStyle name="40% - Accent2 15 7" xfId="23401"/>
    <cellStyle name="40% - Accent2 15 8" xfId="23402"/>
    <cellStyle name="40% - Accent2 15 9" xfId="23383"/>
    <cellStyle name="40% - Accent2 16" xfId="3006"/>
    <cellStyle name="40% - Accent2 16 2" xfId="23404"/>
    <cellStyle name="40% - Accent2 16 2 2" xfId="23405"/>
    <cellStyle name="40% - Accent2 16 2 2 2" xfId="23406"/>
    <cellStyle name="40% - Accent2 16 2 2 3" xfId="23407"/>
    <cellStyle name="40% - Accent2 16 2 3" xfId="23408"/>
    <cellStyle name="40% - Accent2 16 2 3 2" xfId="23409"/>
    <cellStyle name="40% - Accent2 16 2 4" xfId="23410"/>
    <cellStyle name="40% - Accent2 16 2 5" xfId="23411"/>
    <cellStyle name="40% - Accent2 16 2 6" xfId="23412"/>
    <cellStyle name="40% - Accent2 16 2 7" xfId="23413"/>
    <cellStyle name="40% - Accent2 16 3" xfId="23414"/>
    <cellStyle name="40% - Accent2 16 3 2" xfId="23415"/>
    <cellStyle name="40% - Accent2 16 3 3" xfId="23416"/>
    <cellStyle name="40% - Accent2 16 4" xfId="23417"/>
    <cellStyle name="40% - Accent2 16 4 2" xfId="23418"/>
    <cellStyle name="40% - Accent2 16 5" xfId="23419"/>
    <cellStyle name="40% - Accent2 16 6" xfId="23420"/>
    <cellStyle name="40% - Accent2 16 7" xfId="23421"/>
    <cellStyle name="40% - Accent2 16 8" xfId="23422"/>
    <cellStyle name="40% - Accent2 16 9" xfId="23403"/>
    <cellStyle name="40% - Accent2 17" xfId="3007"/>
    <cellStyle name="40% - Accent2 17 2" xfId="23424"/>
    <cellStyle name="40% - Accent2 17 2 2" xfId="23425"/>
    <cellStyle name="40% - Accent2 17 2 2 2" xfId="23426"/>
    <cellStyle name="40% - Accent2 17 2 2 3" xfId="23427"/>
    <cellStyle name="40% - Accent2 17 2 3" xfId="23428"/>
    <cellStyle name="40% - Accent2 17 2 3 2" xfId="23429"/>
    <cellStyle name="40% - Accent2 17 2 4" xfId="23430"/>
    <cellStyle name="40% - Accent2 17 2 5" xfId="23431"/>
    <cellStyle name="40% - Accent2 17 2 6" xfId="23432"/>
    <cellStyle name="40% - Accent2 17 2 7" xfId="23433"/>
    <cellStyle name="40% - Accent2 17 3" xfId="23434"/>
    <cellStyle name="40% - Accent2 17 3 2" xfId="23435"/>
    <cellStyle name="40% - Accent2 17 3 3" xfId="23436"/>
    <cellStyle name="40% - Accent2 17 4" xfId="23437"/>
    <cellStyle name="40% - Accent2 17 4 2" xfId="23438"/>
    <cellStyle name="40% - Accent2 17 5" xfId="23439"/>
    <cellStyle name="40% - Accent2 17 6" xfId="23440"/>
    <cellStyle name="40% - Accent2 17 7" xfId="23441"/>
    <cellStyle name="40% - Accent2 17 8" xfId="23442"/>
    <cellStyle name="40% - Accent2 17 9" xfId="23423"/>
    <cellStyle name="40% - Accent2 18" xfId="3008"/>
    <cellStyle name="40% - Accent2 18 2" xfId="23444"/>
    <cellStyle name="40% - Accent2 18 2 2" xfId="23445"/>
    <cellStyle name="40% - Accent2 18 2 2 2" xfId="23446"/>
    <cellStyle name="40% - Accent2 18 2 2 3" xfId="23447"/>
    <cellStyle name="40% - Accent2 18 2 3" xfId="23448"/>
    <cellStyle name="40% - Accent2 18 2 3 2" xfId="23449"/>
    <cellStyle name="40% - Accent2 18 2 4" xfId="23450"/>
    <cellStyle name="40% - Accent2 18 2 5" xfId="23451"/>
    <cellStyle name="40% - Accent2 18 2 6" xfId="23452"/>
    <cellStyle name="40% - Accent2 18 2 7" xfId="23453"/>
    <cellStyle name="40% - Accent2 18 3" xfId="23454"/>
    <cellStyle name="40% - Accent2 18 3 2" xfId="23455"/>
    <cellStyle name="40% - Accent2 18 3 3" xfId="23456"/>
    <cellStyle name="40% - Accent2 18 4" xfId="23457"/>
    <cellStyle name="40% - Accent2 18 4 2" xfId="23458"/>
    <cellStyle name="40% - Accent2 18 5" xfId="23459"/>
    <cellStyle name="40% - Accent2 18 6" xfId="23460"/>
    <cellStyle name="40% - Accent2 18 7" xfId="23461"/>
    <cellStyle name="40% - Accent2 18 8" xfId="23462"/>
    <cellStyle name="40% - Accent2 18 9" xfId="23443"/>
    <cellStyle name="40% - Accent2 19" xfId="3009"/>
    <cellStyle name="40% - Accent2 19 2" xfId="23464"/>
    <cellStyle name="40% - Accent2 19 2 2" xfId="23465"/>
    <cellStyle name="40% - Accent2 19 2 2 2" xfId="23466"/>
    <cellStyle name="40% - Accent2 19 2 2 3" xfId="23467"/>
    <cellStyle name="40% - Accent2 19 2 3" xfId="23468"/>
    <cellStyle name="40% - Accent2 19 2 3 2" xfId="23469"/>
    <cellStyle name="40% - Accent2 19 2 4" xfId="23470"/>
    <cellStyle name="40% - Accent2 19 2 5" xfId="23471"/>
    <cellStyle name="40% - Accent2 19 2 6" xfId="23472"/>
    <cellStyle name="40% - Accent2 19 2 7" xfId="23473"/>
    <cellStyle name="40% - Accent2 19 3" xfId="23474"/>
    <cellStyle name="40% - Accent2 19 3 2" xfId="23475"/>
    <cellStyle name="40% - Accent2 19 3 3" xfId="23476"/>
    <cellStyle name="40% - Accent2 19 4" xfId="23477"/>
    <cellStyle name="40% - Accent2 19 4 2" xfId="23478"/>
    <cellStyle name="40% - Accent2 19 5" xfId="23479"/>
    <cellStyle name="40% - Accent2 19 6" xfId="23480"/>
    <cellStyle name="40% - Accent2 19 7" xfId="23481"/>
    <cellStyle name="40% - Accent2 19 8" xfId="23482"/>
    <cellStyle name="40% - Accent2 19 9" xfId="23463"/>
    <cellStyle name="40% - Accent2 2" xfId="56"/>
    <cellStyle name="40% - Accent2 2 2" xfId="3010"/>
    <cellStyle name="40% - Accent2 2 2 2" xfId="3011"/>
    <cellStyle name="40% - Accent2 2 2 2 2" xfId="17496"/>
    <cellStyle name="40% - Accent2 2 2 2 2 2" xfId="23484"/>
    <cellStyle name="40% - Accent2 2 2 2 2 3" xfId="23483"/>
    <cellStyle name="40% - Accent2 2 2 2 3" xfId="23485"/>
    <cellStyle name="40% - Accent2 2 2 2 4" xfId="23486"/>
    <cellStyle name="40% - Accent2 2 2 3" xfId="3012"/>
    <cellStyle name="40% - Accent2 2 2 3 2" xfId="18033"/>
    <cellStyle name="40% - Accent2 2 2 3 2 2" xfId="18835"/>
    <cellStyle name="40% - Accent2 2 2 3 3" xfId="18497"/>
    <cellStyle name="40% - Accent2 2 2 3 4" xfId="23487"/>
    <cellStyle name="40% - Accent2 2 2 4" xfId="3013"/>
    <cellStyle name="40% - Accent2 2 2 4 2" xfId="18681"/>
    <cellStyle name="40% - Accent2 2 2 5" xfId="18343"/>
    <cellStyle name="40% - Accent2 2 2 6" xfId="23488"/>
    <cellStyle name="40% - Accent2 2 2 7" xfId="23489"/>
    <cellStyle name="40% - Accent2 2 3" xfId="3014"/>
    <cellStyle name="40% - Accent2 2 3 2" xfId="17402"/>
    <cellStyle name="40% - Accent2 2 3 2 2" xfId="23490"/>
    <cellStyle name="40% - Accent2 2 4" xfId="3015"/>
    <cellStyle name="40% - Accent2 2 4 2" xfId="17081"/>
    <cellStyle name="40% - Accent2 2 4 2 2" xfId="23493"/>
    <cellStyle name="40% - Accent2 2 4 2 3" xfId="23492"/>
    <cellStyle name="40% - Accent2 2 4 3" xfId="23494"/>
    <cellStyle name="40% - Accent2 2 4 4" xfId="23495"/>
    <cellStyle name="40% - Accent2 2 4 5" xfId="23496"/>
    <cellStyle name="40% - Accent2 2 4 6" xfId="23491"/>
    <cellStyle name="40% - Accent2 2 5" xfId="3016"/>
    <cellStyle name="40% - Accent2 2 5 2" xfId="23497"/>
    <cellStyle name="40% - Accent2 2 6" xfId="3017"/>
    <cellStyle name="40% - Accent2 2 7" xfId="3018"/>
    <cellStyle name="40% - Accent2 20" xfId="3019"/>
    <cellStyle name="40% - Accent2 20 2" xfId="23499"/>
    <cellStyle name="40% - Accent2 20 2 2" xfId="23500"/>
    <cellStyle name="40% - Accent2 20 2 2 2" xfId="23501"/>
    <cellStyle name="40% - Accent2 20 2 2 3" xfId="23502"/>
    <cellStyle name="40% - Accent2 20 2 3" xfId="23503"/>
    <cellStyle name="40% - Accent2 20 2 3 2" xfId="23504"/>
    <cellStyle name="40% - Accent2 20 2 4" xfId="23505"/>
    <cellStyle name="40% - Accent2 20 2 5" xfId="23506"/>
    <cellStyle name="40% - Accent2 20 2 6" xfId="23507"/>
    <cellStyle name="40% - Accent2 20 2 7" xfId="23508"/>
    <cellStyle name="40% - Accent2 20 3" xfId="23509"/>
    <cellStyle name="40% - Accent2 20 3 2" xfId="23510"/>
    <cellStyle name="40% - Accent2 20 3 3" xfId="23511"/>
    <cellStyle name="40% - Accent2 20 4" xfId="23512"/>
    <cellStyle name="40% - Accent2 20 4 2" xfId="23513"/>
    <cellStyle name="40% - Accent2 20 5" xfId="23514"/>
    <cellStyle name="40% - Accent2 20 6" xfId="23515"/>
    <cellStyle name="40% - Accent2 20 7" xfId="23516"/>
    <cellStyle name="40% - Accent2 20 8" xfId="23517"/>
    <cellStyle name="40% - Accent2 20 9" xfId="23498"/>
    <cellStyle name="40% - Accent2 21" xfId="3020"/>
    <cellStyle name="40% - Accent2 21 2" xfId="23519"/>
    <cellStyle name="40% - Accent2 21 2 2" xfId="23520"/>
    <cellStyle name="40% - Accent2 21 2 2 2" xfId="23521"/>
    <cellStyle name="40% - Accent2 21 2 2 3" xfId="23522"/>
    <cellStyle name="40% - Accent2 21 2 3" xfId="23523"/>
    <cellStyle name="40% - Accent2 21 2 3 2" xfId="23524"/>
    <cellStyle name="40% - Accent2 21 2 4" xfId="23525"/>
    <cellStyle name="40% - Accent2 21 2 5" xfId="23526"/>
    <cellStyle name="40% - Accent2 21 2 6" xfId="23527"/>
    <cellStyle name="40% - Accent2 21 2 7" xfId="23528"/>
    <cellStyle name="40% - Accent2 21 3" xfId="23529"/>
    <cellStyle name="40% - Accent2 21 3 2" xfId="23530"/>
    <cellStyle name="40% - Accent2 21 3 3" xfId="23531"/>
    <cellStyle name="40% - Accent2 21 4" xfId="23532"/>
    <cellStyle name="40% - Accent2 21 4 2" xfId="23533"/>
    <cellStyle name="40% - Accent2 21 5" xfId="23534"/>
    <cellStyle name="40% - Accent2 21 6" xfId="23535"/>
    <cellStyle name="40% - Accent2 21 7" xfId="23536"/>
    <cellStyle name="40% - Accent2 21 8" xfId="23537"/>
    <cellStyle name="40% - Accent2 21 9" xfId="23518"/>
    <cellStyle name="40% - Accent2 22" xfId="3021"/>
    <cellStyle name="40% - Accent2 22 2" xfId="23539"/>
    <cellStyle name="40% - Accent2 22 2 2" xfId="23540"/>
    <cellStyle name="40% - Accent2 22 2 2 2" xfId="23541"/>
    <cellStyle name="40% - Accent2 22 2 2 3" xfId="23542"/>
    <cellStyle name="40% - Accent2 22 2 3" xfId="23543"/>
    <cellStyle name="40% - Accent2 22 2 3 2" xfId="23544"/>
    <cellStyle name="40% - Accent2 22 2 4" xfId="23545"/>
    <cellStyle name="40% - Accent2 22 2 5" xfId="23546"/>
    <cellStyle name="40% - Accent2 22 2 6" xfId="23547"/>
    <cellStyle name="40% - Accent2 22 2 7" xfId="23548"/>
    <cellStyle name="40% - Accent2 22 3" xfId="23549"/>
    <cellStyle name="40% - Accent2 22 3 2" xfId="23550"/>
    <cellStyle name="40% - Accent2 22 3 3" xfId="23551"/>
    <cellStyle name="40% - Accent2 22 4" xfId="23552"/>
    <cellStyle name="40% - Accent2 22 4 2" xfId="23553"/>
    <cellStyle name="40% - Accent2 22 5" xfId="23554"/>
    <cellStyle name="40% - Accent2 22 6" xfId="23555"/>
    <cellStyle name="40% - Accent2 22 7" xfId="23556"/>
    <cellStyle name="40% - Accent2 22 8" xfId="23557"/>
    <cellStyle name="40% - Accent2 22 9" xfId="23538"/>
    <cellStyle name="40% - Accent2 23" xfId="3022"/>
    <cellStyle name="40% - Accent2 23 2" xfId="23559"/>
    <cellStyle name="40% - Accent2 23 2 2" xfId="23560"/>
    <cellStyle name="40% - Accent2 23 2 3" xfId="23561"/>
    <cellStyle name="40% - Accent2 23 3" xfId="23562"/>
    <cellStyle name="40% - Accent2 23 3 2" xfId="23563"/>
    <cellStyle name="40% - Accent2 23 4" xfId="23564"/>
    <cellStyle name="40% - Accent2 23 5" xfId="23565"/>
    <cellStyle name="40% - Accent2 23 6" xfId="23566"/>
    <cellStyle name="40% - Accent2 23 7" xfId="23567"/>
    <cellStyle name="40% - Accent2 23 8" xfId="23558"/>
    <cellStyle name="40% - Accent2 24" xfId="3023"/>
    <cellStyle name="40% - Accent2 24 2" xfId="23569"/>
    <cellStyle name="40% - Accent2 24 3" xfId="23570"/>
    <cellStyle name="40% - Accent2 24 4" xfId="23571"/>
    <cellStyle name="40% - Accent2 24 5" xfId="23568"/>
    <cellStyle name="40% - Accent2 25" xfId="3024"/>
    <cellStyle name="40% - Accent2 25 2" xfId="23572"/>
    <cellStyle name="40% - Accent2 26" xfId="3025"/>
    <cellStyle name="40% - Accent2 26 2" xfId="23573"/>
    <cellStyle name="40% - Accent2 27" xfId="3026"/>
    <cellStyle name="40% - Accent2 27 2" xfId="23574"/>
    <cellStyle name="40% - Accent2 28" xfId="3027"/>
    <cellStyle name="40% - Accent2 28 2" xfId="23575"/>
    <cellStyle name="40% - Accent2 29" xfId="3028"/>
    <cellStyle name="40% - Accent2 29 2" xfId="23576"/>
    <cellStyle name="40% - Accent2 3" xfId="3029"/>
    <cellStyle name="40% - Accent2 3 2" xfId="17163"/>
    <cellStyle name="40% - Accent2 3 2 2" xfId="17686"/>
    <cellStyle name="40% - Accent2 3 2 2 2" xfId="18034"/>
    <cellStyle name="40% - Accent2 3 2 2 2 2" xfId="18836"/>
    <cellStyle name="40% - Accent2 3 2 2 3" xfId="18498"/>
    <cellStyle name="40% - Accent2 3 2 2 4" xfId="23577"/>
    <cellStyle name="40% - Accent2 3 2 3" xfId="17884"/>
    <cellStyle name="40% - Accent2 3 2 3 2" xfId="18682"/>
    <cellStyle name="40% - Accent2 3 2 3 2 2" xfId="23578"/>
    <cellStyle name="40% - Accent2 3 2 3 3" xfId="23579"/>
    <cellStyle name="40% - Accent2 3 2 3 4" xfId="23580"/>
    <cellStyle name="40% - Accent2 3 2 4" xfId="18344"/>
    <cellStyle name="40% - Accent2 3 2 4 2" xfId="23581"/>
    <cellStyle name="40% - Accent2 3 2 5" xfId="23582"/>
    <cellStyle name="40% - Accent2 3 2 6" xfId="23583"/>
    <cellStyle name="40% - Accent2 3 2 7" xfId="23584"/>
    <cellStyle name="40% - Accent2 3 3" xfId="16057"/>
    <cellStyle name="40% - Accent2 3 3 2" xfId="23586"/>
    <cellStyle name="40% - Accent2 3 3 2 2" xfId="23587"/>
    <cellStyle name="40% - Accent2 3 3 2 2 2" xfId="23588"/>
    <cellStyle name="40% - Accent2 3 3 2 3" xfId="23589"/>
    <cellStyle name="40% - Accent2 3 3 2 4" xfId="23590"/>
    <cellStyle name="40% - Accent2 3 3 3" xfId="23591"/>
    <cellStyle name="40% - Accent2 3 3 3 2" xfId="23592"/>
    <cellStyle name="40% - Accent2 3 3 3 2 2" xfId="23593"/>
    <cellStyle name="40% - Accent2 3 3 3 3" xfId="23594"/>
    <cellStyle name="40% - Accent2 3 3 3 4" xfId="23595"/>
    <cellStyle name="40% - Accent2 3 3 4" xfId="23596"/>
    <cellStyle name="40% - Accent2 3 3 4 2" xfId="23597"/>
    <cellStyle name="40% - Accent2 3 3 5" xfId="23598"/>
    <cellStyle name="40% - Accent2 3 3 6" xfId="23599"/>
    <cellStyle name="40% - Accent2 3 3 7" xfId="23600"/>
    <cellStyle name="40% - Accent2 3 3 8" xfId="23585"/>
    <cellStyle name="40% - Accent2 3 4" xfId="23601"/>
    <cellStyle name="40% - Accent2 3 4 2" xfId="23602"/>
    <cellStyle name="40% - Accent2 3 4 3" xfId="23603"/>
    <cellStyle name="40% - Accent2 3 5" xfId="23604"/>
    <cellStyle name="40% - Accent2 3 5 2" xfId="23605"/>
    <cellStyle name="40% - Accent2 3 5 2 2" xfId="23606"/>
    <cellStyle name="40% - Accent2 3 5 2 2 2" xfId="23607"/>
    <cellStyle name="40% - Accent2 3 5 2 3" xfId="23608"/>
    <cellStyle name="40% - Accent2 3 5 2 4" xfId="23609"/>
    <cellStyle name="40% - Accent2 3 5 3" xfId="23610"/>
    <cellStyle name="40% - Accent2 3 5 3 2" xfId="23611"/>
    <cellStyle name="40% - Accent2 3 5 3 2 2" xfId="23612"/>
    <cellStyle name="40% - Accent2 3 5 3 3" xfId="23613"/>
    <cellStyle name="40% - Accent2 3 5 3 4" xfId="23614"/>
    <cellStyle name="40% - Accent2 3 5 4" xfId="23615"/>
    <cellStyle name="40% - Accent2 3 5 4 2" xfId="23616"/>
    <cellStyle name="40% - Accent2 3 5 5" xfId="23617"/>
    <cellStyle name="40% - Accent2 3 5 6" xfId="23618"/>
    <cellStyle name="40% - Accent2 3 5 7" xfId="23619"/>
    <cellStyle name="40% - Accent2 3 6" xfId="23620"/>
    <cellStyle name="40% - Accent2 3 6 2" xfId="23621"/>
    <cellStyle name="40% - Accent2 3 6 2 2" xfId="23622"/>
    <cellStyle name="40% - Accent2 3 6 3" xfId="23623"/>
    <cellStyle name="40% - Accent2 3 6 3 2" xfId="23624"/>
    <cellStyle name="40% - Accent2 3 6 3 2 2" xfId="23625"/>
    <cellStyle name="40% - Accent2 3 6 3 2 2 2" xfId="23626"/>
    <cellStyle name="40% - Accent2 3 6 3 2 3" xfId="23627"/>
    <cellStyle name="40% - Accent2 3 6 3 3" xfId="23628"/>
    <cellStyle name="40% - Accent2 3 6 3 3 2" xfId="23629"/>
    <cellStyle name="40% - Accent2 3 6 3 3 2 2" xfId="23630"/>
    <cellStyle name="40% - Accent2 3 6 3 3 3" xfId="23631"/>
    <cellStyle name="40% - Accent2 3 6 3 4" xfId="23632"/>
    <cellStyle name="40% - Accent2 3 6 3 5" xfId="23633"/>
    <cellStyle name="40% - Accent2 3 6 3 6" xfId="23634"/>
    <cellStyle name="40% - Accent2 3 6 4" xfId="23635"/>
    <cellStyle name="40% - Accent2 3 6 5" xfId="23636"/>
    <cellStyle name="40% - Accent2 3 7" xfId="23637"/>
    <cellStyle name="40% - Accent2 3 8" xfId="23638"/>
    <cellStyle name="40% - Accent2 3 9" xfId="23639"/>
    <cellStyle name="40% - Accent2 30" xfId="3030"/>
    <cellStyle name="40% - Accent2 31" xfId="3031"/>
    <cellStyle name="40% - Accent2 32" xfId="3032"/>
    <cellStyle name="40% - Accent2 33" xfId="3033"/>
    <cellStyle name="40% - Accent2 34" xfId="3034"/>
    <cellStyle name="40% - Accent2 35" xfId="3035"/>
    <cellStyle name="40% - Accent2 36" xfId="3036"/>
    <cellStyle name="40% - Accent2 37" xfId="3037"/>
    <cellStyle name="40% - Accent2 38" xfId="3038"/>
    <cellStyle name="40% - Accent2 39" xfId="3039"/>
    <cellStyle name="40% - Accent2 4" xfId="3040"/>
    <cellStyle name="40% - Accent2 4 2" xfId="17164"/>
    <cellStyle name="40% - Accent2 4 2 2" xfId="17687"/>
    <cellStyle name="40% - Accent2 4 2 2 2" xfId="18035"/>
    <cellStyle name="40% - Accent2 4 2 2 2 2" xfId="18837"/>
    <cellStyle name="40% - Accent2 4 2 2 3" xfId="18499"/>
    <cellStyle name="40% - Accent2 4 2 3" xfId="17885"/>
    <cellStyle name="40% - Accent2 4 2 3 2" xfId="18683"/>
    <cellStyle name="40% - Accent2 4 2 4" xfId="18345"/>
    <cellStyle name="40% - Accent2 4 2 5" xfId="23640"/>
    <cellStyle name="40% - Accent2 4 2 6" xfId="23641"/>
    <cellStyle name="40% - Accent2 4 2 7" xfId="23642"/>
    <cellStyle name="40% - Accent2 4 3" xfId="23643"/>
    <cellStyle name="40% - Accent2 4 3 2" xfId="23644"/>
    <cellStyle name="40% - Accent2 4 3 2 2" xfId="23645"/>
    <cellStyle name="40% - Accent2 4 3 3" xfId="23646"/>
    <cellStyle name="40% - Accent2 4 3 4" xfId="23647"/>
    <cellStyle name="40% - Accent2 4 4" xfId="23648"/>
    <cellStyle name="40% - Accent2 4 4 2" xfId="23649"/>
    <cellStyle name="40% - Accent2 4 5" xfId="23650"/>
    <cellStyle name="40% - Accent2 4 6" xfId="23651"/>
    <cellStyle name="40% - Accent2 4 7" xfId="23652"/>
    <cellStyle name="40% - Accent2 4 8" xfId="23653"/>
    <cellStyle name="40% - Accent2 40" xfId="3041"/>
    <cellStyle name="40% - Accent2 41" xfId="3042"/>
    <cellStyle name="40% - Accent2 42" xfId="3043"/>
    <cellStyle name="40% - Accent2 43" xfId="3044"/>
    <cellStyle name="40% - Accent2 44" xfId="3045"/>
    <cellStyle name="40% - Accent2 45" xfId="3046"/>
    <cellStyle name="40% - Accent2 46" xfId="3047"/>
    <cellStyle name="40% - Accent2 47" xfId="3048"/>
    <cellStyle name="40% - Accent2 48" xfId="3049"/>
    <cellStyle name="40% - Accent2 49" xfId="3050"/>
    <cellStyle name="40% - Accent2 5" xfId="3051"/>
    <cellStyle name="40% - Accent2 5 2" xfId="17581"/>
    <cellStyle name="40% - Accent2 5 2 2" xfId="23655"/>
    <cellStyle name="40% - Accent2 5 2 2 2" xfId="23656"/>
    <cellStyle name="40% - Accent2 5 2 2 3" xfId="23657"/>
    <cellStyle name="40% - Accent2 5 2 3" xfId="23658"/>
    <cellStyle name="40% - Accent2 5 2 3 2" xfId="23659"/>
    <cellStyle name="40% - Accent2 5 2 4" xfId="23660"/>
    <cellStyle name="40% - Accent2 5 2 5" xfId="23661"/>
    <cellStyle name="40% - Accent2 5 2 6" xfId="23662"/>
    <cellStyle name="40% - Accent2 5 2 7" xfId="23663"/>
    <cellStyle name="40% - Accent2 5 2 8" xfId="23654"/>
    <cellStyle name="40% - Accent2 5 3" xfId="17165"/>
    <cellStyle name="40% - Accent2 5 3 2" xfId="17886"/>
    <cellStyle name="40% - Accent2 5 3 2 2" xfId="18684"/>
    <cellStyle name="40% - Accent2 5 3 3" xfId="18346"/>
    <cellStyle name="40% - Accent2 5 3 4" xfId="23664"/>
    <cellStyle name="40% - Accent2 5 4" xfId="17688"/>
    <cellStyle name="40% - Accent2 5 4 2" xfId="18036"/>
    <cellStyle name="40% - Accent2 5 4 2 2" xfId="18838"/>
    <cellStyle name="40% - Accent2 5 4 3" xfId="18500"/>
    <cellStyle name="40% - Accent2 5 5" xfId="23665"/>
    <cellStyle name="40% - Accent2 5 6" xfId="23666"/>
    <cellStyle name="40% - Accent2 5 7" xfId="23667"/>
    <cellStyle name="40% - Accent2 5 8" xfId="23668"/>
    <cellStyle name="40% - Accent2 50" xfId="3052"/>
    <cellStyle name="40% - Accent2 51" xfId="3053"/>
    <cellStyle name="40% - Accent2 52" xfId="3054"/>
    <cellStyle name="40% - Accent2 53" xfId="3055"/>
    <cellStyle name="40% - Accent2 54" xfId="3056"/>
    <cellStyle name="40% - Accent2 55" xfId="3057"/>
    <cellStyle name="40% - Accent2 56" xfId="3058"/>
    <cellStyle name="40% - Accent2 57" xfId="3059"/>
    <cellStyle name="40% - Accent2 58" xfId="3060"/>
    <cellStyle name="40% - Accent2 59" xfId="3061"/>
    <cellStyle name="40% - Accent2 6" xfId="3062"/>
    <cellStyle name="40% - Accent2 6 2" xfId="17689"/>
    <cellStyle name="40% - Accent2 6 2 2" xfId="18037"/>
    <cellStyle name="40% - Accent2 6 2 2 2" xfId="18839"/>
    <cellStyle name="40% - Accent2 6 2 2 3" xfId="23669"/>
    <cellStyle name="40% - Accent2 6 2 3" xfId="18501"/>
    <cellStyle name="40% - Accent2 6 2 3 2" xfId="23670"/>
    <cellStyle name="40% - Accent2 6 2 4" xfId="23671"/>
    <cellStyle name="40% - Accent2 6 2 5" xfId="23672"/>
    <cellStyle name="40% - Accent2 6 2 6" xfId="23673"/>
    <cellStyle name="40% - Accent2 6 2 7" xfId="23674"/>
    <cellStyle name="40% - Accent2 6 3" xfId="17887"/>
    <cellStyle name="40% - Accent2 6 3 2" xfId="18685"/>
    <cellStyle name="40% - Accent2 6 3 3" xfId="23675"/>
    <cellStyle name="40% - Accent2 6 4" xfId="18347"/>
    <cellStyle name="40% - Accent2 6 4 2" xfId="23676"/>
    <cellStyle name="40% - Accent2 6 5" xfId="17166"/>
    <cellStyle name="40% - Accent2 6 6" xfId="23677"/>
    <cellStyle name="40% - Accent2 6 7" xfId="23678"/>
    <cellStyle name="40% - Accent2 6 8" xfId="23679"/>
    <cellStyle name="40% - Accent2 60" xfId="3063"/>
    <cellStyle name="40% - Accent2 61" xfId="3064"/>
    <cellStyle name="40% - Accent2 62" xfId="3065"/>
    <cellStyle name="40% - Accent2 63" xfId="3066"/>
    <cellStyle name="40% - Accent2 64" xfId="3067"/>
    <cellStyle name="40% - Accent2 65" xfId="3068"/>
    <cellStyle name="40% - Accent2 66" xfId="3069"/>
    <cellStyle name="40% - Accent2 67" xfId="3070"/>
    <cellStyle name="40% - Accent2 68" xfId="3071"/>
    <cellStyle name="40% - Accent2 69" xfId="3072"/>
    <cellStyle name="40% - Accent2 7" xfId="3073"/>
    <cellStyle name="40% - Accent2 7 2" xfId="17690"/>
    <cellStyle name="40% - Accent2 7 2 2" xfId="18038"/>
    <cellStyle name="40% - Accent2 7 2 2 2" xfId="18840"/>
    <cellStyle name="40% - Accent2 7 2 2 3" xfId="23680"/>
    <cellStyle name="40% - Accent2 7 2 3" xfId="18502"/>
    <cellStyle name="40% - Accent2 7 2 3 2" xfId="23681"/>
    <cellStyle name="40% - Accent2 7 2 4" xfId="23682"/>
    <cellStyle name="40% - Accent2 7 2 5" xfId="23683"/>
    <cellStyle name="40% - Accent2 7 2 6" xfId="23684"/>
    <cellStyle name="40% - Accent2 7 2 7" xfId="23685"/>
    <cellStyle name="40% - Accent2 7 3" xfId="17888"/>
    <cellStyle name="40% - Accent2 7 3 2" xfId="18686"/>
    <cellStyle name="40% - Accent2 7 3 3" xfId="23686"/>
    <cellStyle name="40% - Accent2 7 4" xfId="18348"/>
    <cellStyle name="40% - Accent2 7 4 2" xfId="23687"/>
    <cellStyle name="40% - Accent2 7 5" xfId="17167"/>
    <cellStyle name="40% - Accent2 7 6" xfId="23688"/>
    <cellStyle name="40% - Accent2 7 7" xfId="23689"/>
    <cellStyle name="40% - Accent2 7 8" xfId="23690"/>
    <cellStyle name="40% - Accent2 70" xfId="3074"/>
    <cellStyle name="40% - Accent2 71" xfId="3075"/>
    <cellStyle name="40% - Accent2 72" xfId="3076"/>
    <cellStyle name="40% - Accent2 73" xfId="3077"/>
    <cellStyle name="40% - Accent2 74" xfId="3078"/>
    <cellStyle name="40% - Accent2 75" xfId="3079"/>
    <cellStyle name="40% - Accent2 76" xfId="3080"/>
    <cellStyle name="40% - Accent2 77" xfId="3081"/>
    <cellStyle name="40% - Accent2 78" xfId="3082"/>
    <cellStyle name="40% - Accent2 79" xfId="3083"/>
    <cellStyle name="40% - Accent2 8" xfId="3084"/>
    <cellStyle name="40% - Accent2 8 2" xfId="17454"/>
    <cellStyle name="40% - Accent2 8 2 2" xfId="23693"/>
    <cellStyle name="40% - Accent2 8 2 2 2" xfId="23694"/>
    <cellStyle name="40% - Accent2 8 2 2 3" xfId="23695"/>
    <cellStyle name="40% - Accent2 8 2 3" xfId="23696"/>
    <cellStyle name="40% - Accent2 8 2 3 2" xfId="23697"/>
    <cellStyle name="40% - Accent2 8 2 4" xfId="23698"/>
    <cellStyle name="40% - Accent2 8 2 5" xfId="23699"/>
    <cellStyle name="40% - Accent2 8 2 6" xfId="23700"/>
    <cellStyle name="40% - Accent2 8 2 7" xfId="23701"/>
    <cellStyle name="40% - Accent2 8 2 8" xfId="23692"/>
    <cellStyle name="40% - Accent2 8 3" xfId="17115"/>
    <cellStyle name="40% - Accent2 8 3 2" xfId="23703"/>
    <cellStyle name="40% - Accent2 8 3 3" xfId="23704"/>
    <cellStyle name="40% - Accent2 8 3 4" xfId="23702"/>
    <cellStyle name="40% - Accent2 8 4" xfId="23705"/>
    <cellStyle name="40% - Accent2 8 4 2" xfId="23706"/>
    <cellStyle name="40% - Accent2 8 5" xfId="23707"/>
    <cellStyle name="40% - Accent2 8 6" xfId="23708"/>
    <cellStyle name="40% - Accent2 8 7" xfId="23709"/>
    <cellStyle name="40% - Accent2 8 8" xfId="23710"/>
    <cellStyle name="40% - Accent2 8 9" xfId="23691"/>
    <cellStyle name="40% - Accent2 80" xfId="3085"/>
    <cellStyle name="40% - Accent2 81" xfId="3086"/>
    <cellStyle name="40% - Accent2 82" xfId="3087"/>
    <cellStyle name="40% - Accent2 83" xfId="3088"/>
    <cellStyle name="40% - Accent2 84" xfId="15548"/>
    <cellStyle name="40% - Accent2 9" xfId="3089"/>
    <cellStyle name="40% - Accent2 9 2" xfId="17423"/>
    <cellStyle name="40% - Accent2 9 2 2" xfId="23713"/>
    <cellStyle name="40% - Accent2 9 2 2 2" xfId="23714"/>
    <cellStyle name="40% - Accent2 9 2 2 3" xfId="23715"/>
    <cellStyle name="40% - Accent2 9 2 3" xfId="23716"/>
    <cellStyle name="40% - Accent2 9 2 3 2" xfId="23717"/>
    <cellStyle name="40% - Accent2 9 2 4" xfId="23718"/>
    <cellStyle name="40% - Accent2 9 2 5" xfId="23719"/>
    <cellStyle name="40% - Accent2 9 2 6" xfId="23720"/>
    <cellStyle name="40% - Accent2 9 2 7" xfId="23721"/>
    <cellStyle name="40% - Accent2 9 2 8" xfId="23712"/>
    <cellStyle name="40% - Accent2 9 3" xfId="23722"/>
    <cellStyle name="40% - Accent2 9 3 2" xfId="23723"/>
    <cellStyle name="40% - Accent2 9 3 3" xfId="23724"/>
    <cellStyle name="40% - Accent2 9 4" xfId="23725"/>
    <cellStyle name="40% - Accent2 9 4 2" xfId="23726"/>
    <cellStyle name="40% - Accent2 9 5" xfId="23727"/>
    <cellStyle name="40% - Accent2 9 6" xfId="23728"/>
    <cellStyle name="40% - Accent2 9 7" xfId="23729"/>
    <cellStyle name="40% - Accent2 9 8" xfId="23730"/>
    <cellStyle name="40% - Accent2 9 9" xfId="23711"/>
    <cellStyle name="40% - Accent3" xfId="19218" builtinId="39" customBuiltin="1"/>
    <cellStyle name="40% - Accent3 10" xfId="3090"/>
    <cellStyle name="40% - Accent3 10 10" xfId="23731"/>
    <cellStyle name="40% - Accent3 10 2" xfId="17042"/>
    <cellStyle name="40% - Accent3 10 2 2" xfId="23733"/>
    <cellStyle name="40% - Accent3 10 2 2 2" xfId="23734"/>
    <cellStyle name="40% - Accent3 10 2 2 3" xfId="23735"/>
    <cellStyle name="40% - Accent3 10 2 3" xfId="23736"/>
    <cellStyle name="40% - Accent3 10 2 3 2" xfId="23737"/>
    <cellStyle name="40% - Accent3 10 2 4" xfId="23738"/>
    <cellStyle name="40% - Accent3 10 2 5" xfId="23739"/>
    <cellStyle name="40% - Accent3 10 2 6" xfId="23740"/>
    <cellStyle name="40% - Accent3 10 2 7" xfId="23741"/>
    <cellStyle name="40% - Accent3 10 2 8" xfId="23732"/>
    <cellStyle name="40% - Accent3 10 3" xfId="23742"/>
    <cellStyle name="40% - Accent3 10 3 2" xfId="23743"/>
    <cellStyle name="40% - Accent3 10 3 3" xfId="23744"/>
    <cellStyle name="40% - Accent3 10 4" xfId="23745"/>
    <cellStyle name="40% - Accent3 10 4 2" xfId="23746"/>
    <cellStyle name="40% - Accent3 10 5" xfId="23747"/>
    <cellStyle name="40% - Accent3 10 6" xfId="23748"/>
    <cellStyle name="40% - Accent3 10 7" xfId="23749"/>
    <cellStyle name="40% - Accent3 10 8" xfId="23750"/>
    <cellStyle name="40% - Accent3 10 9" xfId="23751"/>
    <cellStyle name="40% - Accent3 11" xfId="3091"/>
    <cellStyle name="40% - Accent3 11 2" xfId="17758"/>
    <cellStyle name="40% - Accent3 11 2 2" xfId="23754"/>
    <cellStyle name="40% - Accent3 11 2 2 2" xfId="23755"/>
    <cellStyle name="40% - Accent3 11 2 2 3" xfId="23756"/>
    <cellStyle name="40% - Accent3 11 2 3" xfId="23757"/>
    <cellStyle name="40% - Accent3 11 2 3 2" xfId="23758"/>
    <cellStyle name="40% - Accent3 11 2 4" xfId="23759"/>
    <cellStyle name="40% - Accent3 11 2 5" xfId="23760"/>
    <cellStyle name="40% - Accent3 11 2 6" xfId="23761"/>
    <cellStyle name="40% - Accent3 11 2 7" xfId="23762"/>
    <cellStyle name="40% - Accent3 11 2 8" xfId="23753"/>
    <cellStyle name="40% - Accent3 11 3" xfId="23763"/>
    <cellStyle name="40% - Accent3 11 3 2" xfId="23764"/>
    <cellStyle name="40% - Accent3 11 3 3" xfId="23765"/>
    <cellStyle name="40% - Accent3 11 4" xfId="23766"/>
    <cellStyle name="40% - Accent3 11 4 2" xfId="23767"/>
    <cellStyle name="40% - Accent3 11 5" xfId="23768"/>
    <cellStyle name="40% - Accent3 11 6" xfId="23769"/>
    <cellStyle name="40% - Accent3 11 7" xfId="23770"/>
    <cellStyle name="40% - Accent3 11 8" xfId="23771"/>
    <cellStyle name="40% - Accent3 11 9" xfId="23752"/>
    <cellStyle name="40% - Accent3 12" xfId="3092"/>
    <cellStyle name="40% - Accent3 12 2" xfId="15964"/>
    <cellStyle name="40% - Accent3 12 2 2" xfId="23774"/>
    <cellStyle name="40% - Accent3 12 2 2 2" xfId="23775"/>
    <cellStyle name="40% - Accent3 12 2 2 3" xfId="23776"/>
    <cellStyle name="40% - Accent3 12 2 3" xfId="23777"/>
    <cellStyle name="40% - Accent3 12 2 3 2" xfId="23778"/>
    <cellStyle name="40% - Accent3 12 2 4" xfId="23779"/>
    <cellStyle name="40% - Accent3 12 2 5" xfId="23780"/>
    <cellStyle name="40% - Accent3 12 2 6" xfId="23781"/>
    <cellStyle name="40% - Accent3 12 2 7" xfId="23782"/>
    <cellStyle name="40% - Accent3 12 2 8" xfId="23773"/>
    <cellStyle name="40% - Accent3 12 3" xfId="23783"/>
    <cellStyle name="40% - Accent3 12 3 2" xfId="23784"/>
    <cellStyle name="40% - Accent3 12 3 3" xfId="23785"/>
    <cellStyle name="40% - Accent3 12 4" xfId="23786"/>
    <cellStyle name="40% - Accent3 12 4 2" xfId="23787"/>
    <cellStyle name="40% - Accent3 12 5" xfId="23788"/>
    <cellStyle name="40% - Accent3 12 6" xfId="23789"/>
    <cellStyle name="40% - Accent3 12 7" xfId="23790"/>
    <cellStyle name="40% - Accent3 12 8" xfId="23791"/>
    <cellStyle name="40% - Accent3 12 9" xfId="23772"/>
    <cellStyle name="40% - Accent3 13" xfId="3093"/>
    <cellStyle name="40% - Accent3 13 2" xfId="23793"/>
    <cellStyle name="40% - Accent3 13 2 2" xfId="23794"/>
    <cellStyle name="40% - Accent3 13 2 2 2" xfId="23795"/>
    <cellStyle name="40% - Accent3 13 2 2 3" xfId="23796"/>
    <cellStyle name="40% - Accent3 13 2 3" xfId="23797"/>
    <cellStyle name="40% - Accent3 13 2 3 2" xfId="23798"/>
    <cellStyle name="40% - Accent3 13 2 4" xfId="23799"/>
    <cellStyle name="40% - Accent3 13 2 5" xfId="23800"/>
    <cellStyle name="40% - Accent3 13 2 6" xfId="23801"/>
    <cellStyle name="40% - Accent3 13 2 7" xfId="23802"/>
    <cellStyle name="40% - Accent3 13 3" xfId="23803"/>
    <cellStyle name="40% - Accent3 13 3 2" xfId="23804"/>
    <cellStyle name="40% - Accent3 13 3 3" xfId="23805"/>
    <cellStyle name="40% - Accent3 13 4" xfId="23806"/>
    <cellStyle name="40% - Accent3 13 4 2" xfId="23807"/>
    <cellStyle name="40% - Accent3 13 5" xfId="23808"/>
    <cellStyle name="40% - Accent3 13 6" xfId="23809"/>
    <cellStyle name="40% - Accent3 13 7" xfId="23810"/>
    <cellStyle name="40% - Accent3 13 8" xfId="23811"/>
    <cellStyle name="40% - Accent3 13 9" xfId="23792"/>
    <cellStyle name="40% - Accent3 14" xfId="3094"/>
    <cellStyle name="40% - Accent3 14 2" xfId="23813"/>
    <cellStyle name="40% - Accent3 14 2 2" xfId="23814"/>
    <cellStyle name="40% - Accent3 14 2 2 2" xfId="23815"/>
    <cellStyle name="40% - Accent3 14 2 2 3" xfId="23816"/>
    <cellStyle name="40% - Accent3 14 2 3" xfId="23817"/>
    <cellStyle name="40% - Accent3 14 2 3 2" xfId="23818"/>
    <cellStyle name="40% - Accent3 14 2 4" xfId="23819"/>
    <cellStyle name="40% - Accent3 14 2 5" xfId="23820"/>
    <cellStyle name="40% - Accent3 14 2 6" xfId="23821"/>
    <cellStyle name="40% - Accent3 14 2 7" xfId="23822"/>
    <cellStyle name="40% - Accent3 14 3" xfId="23823"/>
    <cellStyle name="40% - Accent3 14 3 2" xfId="23824"/>
    <cellStyle name="40% - Accent3 14 3 3" xfId="23825"/>
    <cellStyle name="40% - Accent3 14 4" xfId="23826"/>
    <cellStyle name="40% - Accent3 14 4 2" xfId="23827"/>
    <cellStyle name="40% - Accent3 14 5" xfId="23828"/>
    <cellStyle name="40% - Accent3 14 6" xfId="23829"/>
    <cellStyle name="40% - Accent3 14 7" xfId="23830"/>
    <cellStyle name="40% - Accent3 14 8" xfId="23831"/>
    <cellStyle name="40% - Accent3 14 9" xfId="23812"/>
    <cellStyle name="40% - Accent3 15" xfId="3095"/>
    <cellStyle name="40% - Accent3 15 2" xfId="23833"/>
    <cellStyle name="40% - Accent3 15 2 2" xfId="23834"/>
    <cellStyle name="40% - Accent3 15 2 2 2" xfId="23835"/>
    <cellStyle name="40% - Accent3 15 2 2 3" xfId="23836"/>
    <cellStyle name="40% - Accent3 15 2 3" xfId="23837"/>
    <cellStyle name="40% - Accent3 15 2 3 2" xfId="23838"/>
    <cellStyle name="40% - Accent3 15 2 4" xfId="23839"/>
    <cellStyle name="40% - Accent3 15 2 5" xfId="23840"/>
    <cellStyle name="40% - Accent3 15 2 6" xfId="23841"/>
    <cellStyle name="40% - Accent3 15 2 7" xfId="23842"/>
    <cellStyle name="40% - Accent3 15 3" xfId="23843"/>
    <cellStyle name="40% - Accent3 15 3 2" xfId="23844"/>
    <cellStyle name="40% - Accent3 15 3 3" xfId="23845"/>
    <cellStyle name="40% - Accent3 15 4" xfId="23846"/>
    <cellStyle name="40% - Accent3 15 4 2" xfId="23847"/>
    <cellStyle name="40% - Accent3 15 5" xfId="23848"/>
    <cellStyle name="40% - Accent3 15 6" xfId="23849"/>
    <cellStyle name="40% - Accent3 15 7" xfId="23850"/>
    <cellStyle name="40% - Accent3 15 8" xfId="23851"/>
    <cellStyle name="40% - Accent3 15 9" xfId="23832"/>
    <cellStyle name="40% - Accent3 16" xfId="3096"/>
    <cellStyle name="40% - Accent3 16 2" xfId="23853"/>
    <cellStyle name="40% - Accent3 16 2 2" xfId="23854"/>
    <cellStyle name="40% - Accent3 16 2 2 2" xfId="23855"/>
    <cellStyle name="40% - Accent3 16 2 2 3" xfId="23856"/>
    <cellStyle name="40% - Accent3 16 2 3" xfId="23857"/>
    <cellStyle name="40% - Accent3 16 2 3 2" xfId="23858"/>
    <cellStyle name="40% - Accent3 16 2 4" xfId="23859"/>
    <cellStyle name="40% - Accent3 16 2 5" xfId="23860"/>
    <cellStyle name="40% - Accent3 16 2 6" xfId="23861"/>
    <cellStyle name="40% - Accent3 16 2 7" xfId="23862"/>
    <cellStyle name="40% - Accent3 16 3" xfId="23863"/>
    <cellStyle name="40% - Accent3 16 3 2" xfId="23864"/>
    <cellStyle name="40% - Accent3 16 3 3" xfId="23865"/>
    <cellStyle name="40% - Accent3 16 4" xfId="23866"/>
    <cellStyle name="40% - Accent3 16 4 2" xfId="23867"/>
    <cellStyle name="40% - Accent3 16 5" xfId="23868"/>
    <cellStyle name="40% - Accent3 16 6" xfId="23869"/>
    <cellStyle name="40% - Accent3 16 7" xfId="23870"/>
    <cellStyle name="40% - Accent3 16 8" xfId="23871"/>
    <cellStyle name="40% - Accent3 16 9" xfId="23852"/>
    <cellStyle name="40% - Accent3 17" xfId="3097"/>
    <cellStyle name="40% - Accent3 17 2" xfId="23873"/>
    <cellStyle name="40% - Accent3 17 2 2" xfId="23874"/>
    <cellStyle name="40% - Accent3 17 2 2 2" xfId="23875"/>
    <cellStyle name="40% - Accent3 17 2 2 3" xfId="23876"/>
    <cellStyle name="40% - Accent3 17 2 3" xfId="23877"/>
    <cellStyle name="40% - Accent3 17 2 3 2" xfId="23878"/>
    <cellStyle name="40% - Accent3 17 2 4" xfId="23879"/>
    <cellStyle name="40% - Accent3 17 2 5" xfId="23880"/>
    <cellStyle name="40% - Accent3 17 2 6" xfId="23881"/>
    <cellStyle name="40% - Accent3 17 2 7" xfId="23882"/>
    <cellStyle name="40% - Accent3 17 3" xfId="23883"/>
    <cellStyle name="40% - Accent3 17 3 2" xfId="23884"/>
    <cellStyle name="40% - Accent3 17 3 3" xfId="23885"/>
    <cellStyle name="40% - Accent3 17 4" xfId="23886"/>
    <cellStyle name="40% - Accent3 17 4 2" xfId="23887"/>
    <cellStyle name="40% - Accent3 17 5" xfId="23888"/>
    <cellStyle name="40% - Accent3 17 6" xfId="23889"/>
    <cellStyle name="40% - Accent3 17 7" xfId="23890"/>
    <cellStyle name="40% - Accent3 17 8" xfId="23891"/>
    <cellStyle name="40% - Accent3 17 9" xfId="23872"/>
    <cellStyle name="40% - Accent3 18" xfId="3098"/>
    <cellStyle name="40% - Accent3 18 2" xfId="23893"/>
    <cellStyle name="40% - Accent3 18 2 2" xfId="23894"/>
    <cellStyle name="40% - Accent3 18 2 2 2" xfId="23895"/>
    <cellStyle name="40% - Accent3 18 2 2 3" xfId="23896"/>
    <cellStyle name="40% - Accent3 18 2 3" xfId="23897"/>
    <cellStyle name="40% - Accent3 18 2 3 2" xfId="23898"/>
    <cellStyle name="40% - Accent3 18 2 4" xfId="23899"/>
    <cellStyle name="40% - Accent3 18 2 5" xfId="23900"/>
    <cellStyle name="40% - Accent3 18 2 6" xfId="23901"/>
    <cellStyle name="40% - Accent3 18 2 7" xfId="23902"/>
    <cellStyle name="40% - Accent3 18 3" xfId="23903"/>
    <cellStyle name="40% - Accent3 18 3 2" xfId="23904"/>
    <cellStyle name="40% - Accent3 18 3 3" xfId="23905"/>
    <cellStyle name="40% - Accent3 18 4" xfId="23906"/>
    <cellStyle name="40% - Accent3 18 4 2" xfId="23907"/>
    <cellStyle name="40% - Accent3 18 5" xfId="23908"/>
    <cellStyle name="40% - Accent3 18 6" xfId="23909"/>
    <cellStyle name="40% - Accent3 18 7" xfId="23910"/>
    <cellStyle name="40% - Accent3 18 8" xfId="23911"/>
    <cellStyle name="40% - Accent3 18 9" xfId="23892"/>
    <cellStyle name="40% - Accent3 19" xfId="3099"/>
    <cellStyle name="40% - Accent3 19 2" xfId="23913"/>
    <cellStyle name="40% - Accent3 19 2 2" xfId="23914"/>
    <cellStyle name="40% - Accent3 19 2 2 2" xfId="23915"/>
    <cellStyle name="40% - Accent3 19 2 2 3" xfId="23916"/>
    <cellStyle name="40% - Accent3 19 2 3" xfId="23917"/>
    <cellStyle name="40% - Accent3 19 2 3 2" xfId="23918"/>
    <cellStyle name="40% - Accent3 19 2 4" xfId="23919"/>
    <cellStyle name="40% - Accent3 19 2 5" xfId="23920"/>
    <cellStyle name="40% - Accent3 19 2 6" xfId="23921"/>
    <cellStyle name="40% - Accent3 19 2 7" xfId="23922"/>
    <cellStyle name="40% - Accent3 19 3" xfId="23923"/>
    <cellStyle name="40% - Accent3 19 3 2" xfId="23924"/>
    <cellStyle name="40% - Accent3 19 3 3" xfId="23925"/>
    <cellStyle name="40% - Accent3 19 4" xfId="23926"/>
    <cellStyle name="40% - Accent3 19 4 2" xfId="23927"/>
    <cellStyle name="40% - Accent3 19 5" xfId="23928"/>
    <cellStyle name="40% - Accent3 19 6" xfId="23929"/>
    <cellStyle name="40% - Accent3 19 7" xfId="23930"/>
    <cellStyle name="40% - Accent3 19 8" xfId="23931"/>
    <cellStyle name="40% - Accent3 19 9" xfId="23912"/>
    <cellStyle name="40% - Accent3 2" xfId="57"/>
    <cellStyle name="40% - Accent3 2 2" xfId="3100"/>
    <cellStyle name="40% - Accent3 2 2 2" xfId="3101"/>
    <cellStyle name="40% - Accent3 2 2 2 2" xfId="17500"/>
    <cellStyle name="40% - Accent3 2 2 2 2 2" xfId="23935"/>
    <cellStyle name="40% - Accent3 2 2 2 2 3" xfId="23936"/>
    <cellStyle name="40% - Accent3 2 2 2 2 4" xfId="23934"/>
    <cellStyle name="40% - Accent3 2 2 2 3" xfId="23937"/>
    <cellStyle name="40% - Accent3 2 2 2 3 2" xfId="23938"/>
    <cellStyle name="40% - Accent3 2 2 2 4" xfId="23939"/>
    <cellStyle name="40% - Accent3 2 2 2 5" xfId="23940"/>
    <cellStyle name="40% - Accent3 2 2 2 6" xfId="23933"/>
    <cellStyle name="40% - Accent3 2 2 3" xfId="3102"/>
    <cellStyle name="40% - Accent3 2 2 3 2" xfId="18039"/>
    <cellStyle name="40% - Accent3 2 2 3 2 2" xfId="18841"/>
    <cellStyle name="40% - Accent3 2 2 3 2 3" xfId="23943"/>
    <cellStyle name="40% - Accent3 2 2 3 2 4" xfId="23942"/>
    <cellStyle name="40% - Accent3 2 2 3 3" xfId="18503"/>
    <cellStyle name="40% - Accent3 2 2 3 4" xfId="23944"/>
    <cellStyle name="40% - Accent3 2 2 3 5" xfId="23945"/>
    <cellStyle name="40% - Accent3 2 2 3 6" xfId="23941"/>
    <cellStyle name="40% - Accent3 2 2 4" xfId="3103"/>
    <cellStyle name="40% - Accent3 2 2 4 2" xfId="18687"/>
    <cellStyle name="40% - Accent3 2 2 4 3" xfId="23947"/>
    <cellStyle name="40% - Accent3 2 2 4 4" xfId="23946"/>
    <cellStyle name="40% - Accent3 2 2 5" xfId="18349"/>
    <cellStyle name="40% - Accent3 2 2 5 2" xfId="23949"/>
    <cellStyle name="40% - Accent3 2 2 5 3" xfId="23948"/>
    <cellStyle name="40% - Accent3 2 2 6" xfId="23950"/>
    <cellStyle name="40% - Accent3 2 2 6 2" xfId="23951"/>
    <cellStyle name="40% - Accent3 2 2 7" xfId="23952"/>
    <cellStyle name="40% - Accent3 2 2 7 2" xfId="23953"/>
    <cellStyle name="40% - Accent3 2 2 8" xfId="23954"/>
    <cellStyle name="40% - Accent3 2 2 9" xfId="23932"/>
    <cellStyle name="40% - Accent3 2 3" xfId="3104"/>
    <cellStyle name="40% - Accent3 2 3 2" xfId="17401"/>
    <cellStyle name="40% - Accent3 2 3 2 2" xfId="23955"/>
    <cellStyle name="40% - Accent3 2 4" xfId="3105"/>
    <cellStyle name="40% - Accent3 2 4 2" xfId="17085"/>
    <cellStyle name="40% - Accent3 2 4 2 2" xfId="23958"/>
    <cellStyle name="40% - Accent3 2 4 2 3" xfId="23957"/>
    <cellStyle name="40% - Accent3 2 4 3" xfId="23959"/>
    <cellStyle name="40% - Accent3 2 4 4" xfId="23960"/>
    <cellStyle name="40% - Accent3 2 4 5" xfId="23961"/>
    <cellStyle name="40% - Accent3 2 4 6" xfId="23956"/>
    <cellStyle name="40% - Accent3 2 5" xfId="3106"/>
    <cellStyle name="40% - Accent3 2 5 2" xfId="23962"/>
    <cellStyle name="40% - Accent3 2 6" xfId="3107"/>
    <cellStyle name="40% - Accent3 2 7" xfId="3108"/>
    <cellStyle name="40% - Accent3 2 8" xfId="15613"/>
    <cellStyle name="40% - Accent3 20" xfId="3109"/>
    <cellStyle name="40% - Accent3 20 2" xfId="23964"/>
    <cellStyle name="40% - Accent3 20 2 2" xfId="23965"/>
    <cellStyle name="40% - Accent3 20 2 2 2" xfId="23966"/>
    <cellStyle name="40% - Accent3 20 2 2 3" xfId="23967"/>
    <cellStyle name="40% - Accent3 20 2 3" xfId="23968"/>
    <cellStyle name="40% - Accent3 20 2 3 2" xfId="23969"/>
    <cellStyle name="40% - Accent3 20 2 4" xfId="23970"/>
    <cellStyle name="40% - Accent3 20 2 5" xfId="23971"/>
    <cellStyle name="40% - Accent3 20 2 6" xfId="23972"/>
    <cellStyle name="40% - Accent3 20 2 7" xfId="23973"/>
    <cellStyle name="40% - Accent3 20 3" xfId="23974"/>
    <cellStyle name="40% - Accent3 20 3 2" xfId="23975"/>
    <cellStyle name="40% - Accent3 20 3 3" xfId="23976"/>
    <cellStyle name="40% - Accent3 20 4" xfId="23977"/>
    <cellStyle name="40% - Accent3 20 4 2" xfId="23978"/>
    <cellStyle name="40% - Accent3 20 5" xfId="23979"/>
    <cellStyle name="40% - Accent3 20 6" xfId="23980"/>
    <cellStyle name="40% - Accent3 20 7" xfId="23981"/>
    <cellStyle name="40% - Accent3 20 8" xfId="23982"/>
    <cellStyle name="40% - Accent3 20 9" xfId="23963"/>
    <cellStyle name="40% - Accent3 21" xfId="3110"/>
    <cellStyle name="40% - Accent3 21 2" xfId="23984"/>
    <cellStyle name="40% - Accent3 21 2 2" xfId="23985"/>
    <cellStyle name="40% - Accent3 21 2 2 2" xfId="23986"/>
    <cellStyle name="40% - Accent3 21 2 2 3" xfId="23987"/>
    <cellStyle name="40% - Accent3 21 2 3" xfId="23988"/>
    <cellStyle name="40% - Accent3 21 2 3 2" xfId="23989"/>
    <cellStyle name="40% - Accent3 21 2 4" xfId="23990"/>
    <cellStyle name="40% - Accent3 21 2 5" xfId="23991"/>
    <cellStyle name="40% - Accent3 21 2 6" xfId="23992"/>
    <cellStyle name="40% - Accent3 21 2 7" xfId="23993"/>
    <cellStyle name="40% - Accent3 21 3" xfId="23994"/>
    <cellStyle name="40% - Accent3 21 3 2" xfId="23995"/>
    <cellStyle name="40% - Accent3 21 3 3" xfId="23996"/>
    <cellStyle name="40% - Accent3 21 4" xfId="23997"/>
    <cellStyle name="40% - Accent3 21 4 2" xfId="23998"/>
    <cellStyle name="40% - Accent3 21 5" xfId="23999"/>
    <cellStyle name="40% - Accent3 21 6" xfId="24000"/>
    <cellStyle name="40% - Accent3 21 7" xfId="24001"/>
    <cellStyle name="40% - Accent3 21 8" xfId="24002"/>
    <cellStyle name="40% - Accent3 21 9" xfId="23983"/>
    <cellStyle name="40% - Accent3 22" xfId="3111"/>
    <cellStyle name="40% - Accent3 22 2" xfId="24004"/>
    <cellStyle name="40% - Accent3 22 2 2" xfId="24005"/>
    <cellStyle name="40% - Accent3 22 2 2 2" xfId="24006"/>
    <cellStyle name="40% - Accent3 22 2 2 3" xfId="24007"/>
    <cellStyle name="40% - Accent3 22 2 3" xfId="24008"/>
    <cellStyle name="40% - Accent3 22 2 3 2" xfId="24009"/>
    <cellStyle name="40% - Accent3 22 2 4" xfId="24010"/>
    <cellStyle name="40% - Accent3 22 2 5" xfId="24011"/>
    <cellStyle name="40% - Accent3 22 2 6" xfId="24012"/>
    <cellStyle name="40% - Accent3 22 2 7" xfId="24013"/>
    <cellStyle name="40% - Accent3 22 3" xfId="24014"/>
    <cellStyle name="40% - Accent3 22 3 2" xfId="24015"/>
    <cellStyle name="40% - Accent3 22 3 3" xfId="24016"/>
    <cellStyle name="40% - Accent3 22 4" xfId="24017"/>
    <cellStyle name="40% - Accent3 22 4 2" xfId="24018"/>
    <cellStyle name="40% - Accent3 22 5" xfId="24019"/>
    <cellStyle name="40% - Accent3 22 6" xfId="24020"/>
    <cellStyle name="40% - Accent3 22 7" xfId="24021"/>
    <cellStyle name="40% - Accent3 22 8" xfId="24022"/>
    <cellStyle name="40% - Accent3 22 9" xfId="24003"/>
    <cellStyle name="40% - Accent3 23" xfId="3112"/>
    <cellStyle name="40% - Accent3 23 2" xfId="24024"/>
    <cellStyle name="40% - Accent3 23 2 2" xfId="24025"/>
    <cellStyle name="40% - Accent3 23 2 3" xfId="24026"/>
    <cellStyle name="40% - Accent3 23 3" xfId="24027"/>
    <cellStyle name="40% - Accent3 23 3 2" xfId="24028"/>
    <cellStyle name="40% - Accent3 23 4" xfId="24029"/>
    <cellStyle name="40% - Accent3 23 5" xfId="24030"/>
    <cellStyle name="40% - Accent3 23 6" xfId="24031"/>
    <cellStyle name="40% - Accent3 23 7" xfId="24032"/>
    <cellStyle name="40% - Accent3 23 8" xfId="24023"/>
    <cellStyle name="40% - Accent3 24" xfId="3113"/>
    <cellStyle name="40% - Accent3 24 2" xfId="24034"/>
    <cellStyle name="40% - Accent3 24 3" xfId="24035"/>
    <cellStyle name="40% - Accent3 24 4" xfId="24036"/>
    <cellStyle name="40% - Accent3 24 5" xfId="24033"/>
    <cellStyle name="40% - Accent3 25" xfId="3114"/>
    <cellStyle name="40% - Accent3 25 2" xfId="24037"/>
    <cellStyle name="40% - Accent3 26" xfId="3115"/>
    <cellStyle name="40% - Accent3 26 2" xfId="24038"/>
    <cellStyle name="40% - Accent3 27" xfId="3116"/>
    <cellStyle name="40% - Accent3 27 2" xfId="24039"/>
    <cellStyle name="40% - Accent3 28" xfId="3117"/>
    <cellStyle name="40% - Accent3 28 2" xfId="24040"/>
    <cellStyle name="40% - Accent3 29" xfId="3118"/>
    <cellStyle name="40% - Accent3 29 2" xfId="24041"/>
    <cellStyle name="40% - Accent3 3" xfId="3119"/>
    <cellStyle name="40% - Accent3 3 10" xfId="24043"/>
    <cellStyle name="40% - Accent3 3 11" xfId="24042"/>
    <cellStyle name="40% - Accent3 3 2" xfId="17168"/>
    <cellStyle name="40% - Accent3 3 2 2" xfId="17691"/>
    <cellStyle name="40% - Accent3 3 2 2 2" xfId="18040"/>
    <cellStyle name="40% - Accent3 3 2 2 2 2" xfId="18842"/>
    <cellStyle name="40% - Accent3 3 2 2 2 3" xfId="24047"/>
    <cellStyle name="40% - Accent3 3 2 2 2 4" xfId="24046"/>
    <cellStyle name="40% - Accent3 3 2 2 3" xfId="18504"/>
    <cellStyle name="40% - Accent3 3 2 2 3 2" xfId="24049"/>
    <cellStyle name="40% - Accent3 3 2 2 3 3" xfId="24048"/>
    <cellStyle name="40% - Accent3 3 2 2 4" xfId="24050"/>
    <cellStyle name="40% - Accent3 3 2 2 5" xfId="24051"/>
    <cellStyle name="40% - Accent3 3 2 2 6" xfId="24045"/>
    <cellStyle name="40% - Accent3 3 2 3" xfId="17889"/>
    <cellStyle name="40% - Accent3 3 2 3 2" xfId="18688"/>
    <cellStyle name="40% - Accent3 3 2 3 2 2" xfId="24054"/>
    <cellStyle name="40% - Accent3 3 2 3 2 3" xfId="24055"/>
    <cellStyle name="40% - Accent3 3 2 3 2 4" xfId="24053"/>
    <cellStyle name="40% - Accent3 3 2 3 3" xfId="24056"/>
    <cellStyle name="40% - Accent3 3 2 3 4" xfId="24057"/>
    <cellStyle name="40% - Accent3 3 2 3 5" xfId="24058"/>
    <cellStyle name="40% - Accent3 3 2 3 6" xfId="24052"/>
    <cellStyle name="40% - Accent3 3 2 4" xfId="18350"/>
    <cellStyle name="40% - Accent3 3 2 4 2" xfId="24060"/>
    <cellStyle name="40% - Accent3 3 2 4 3" xfId="24061"/>
    <cellStyle name="40% - Accent3 3 2 4 4" xfId="24059"/>
    <cellStyle name="40% - Accent3 3 2 5" xfId="24062"/>
    <cellStyle name="40% - Accent3 3 2 5 2" xfId="24063"/>
    <cellStyle name="40% - Accent3 3 2 6" xfId="24064"/>
    <cellStyle name="40% - Accent3 3 2 6 2" xfId="24065"/>
    <cellStyle name="40% - Accent3 3 2 7" xfId="24066"/>
    <cellStyle name="40% - Accent3 3 2 7 2" xfId="24067"/>
    <cellStyle name="40% - Accent3 3 2 8" xfId="24068"/>
    <cellStyle name="40% - Accent3 3 2 9" xfId="24044"/>
    <cellStyle name="40% - Accent3 3 3" xfId="16058"/>
    <cellStyle name="40% - Accent3 3 3 2" xfId="24070"/>
    <cellStyle name="40% - Accent3 3 3 2 2" xfId="24071"/>
    <cellStyle name="40% - Accent3 3 3 2 2 2" xfId="24072"/>
    <cellStyle name="40% - Accent3 3 3 2 3" xfId="24073"/>
    <cellStyle name="40% - Accent3 3 3 2 4" xfId="24074"/>
    <cellStyle name="40% - Accent3 3 3 2 5" xfId="24075"/>
    <cellStyle name="40% - Accent3 3 3 3" xfId="24076"/>
    <cellStyle name="40% - Accent3 3 3 3 2" xfId="24077"/>
    <cellStyle name="40% - Accent3 3 3 3 2 2" xfId="24078"/>
    <cellStyle name="40% - Accent3 3 3 3 3" xfId="24079"/>
    <cellStyle name="40% - Accent3 3 3 3 4" xfId="24080"/>
    <cellStyle name="40% - Accent3 3 3 3 5" xfId="24081"/>
    <cellStyle name="40% - Accent3 3 3 4" xfId="24082"/>
    <cellStyle name="40% - Accent3 3 3 4 2" xfId="24083"/>
    <cellStyle name="40% - Accent3 3 3 5" xfId="24084"/>
    <cellStyle name="40% - Accent3 3 3 6" xfId="24085"/>
    <cellStyle name="40% - Accent3 3 3 7" xfId="24086"/>
    <cellStyle name="40% - Accent3 3 3 8" xfId="24087"/>
    <cellStyle name="40% - Accent3 3 3 9" xfId="24069"/>
    <cellStyle name="40% - Accent3 3 4" xfId="24088"/>
    <cellStyle name="40% - Accent3 3 4 2" xfId="24089"/>
    <cellStyle name="40% - Accent3 3 4 3" xfId="24090"/>
    <cellStyle name="40% - Accent3 3 5" xfId="24091"/>
    <cellStyle name="40% - Accent3 3 5 2" xfId="24092"/>
    <cellStyle name="40% - Accent3 3 5 2 2" xfId="24093"/>
    <cellStyle name="40% - Accent3 3 5 2 2 2" xfId="24094"/>
    <cellStyle name="40% - Accent3 3 5 2 3" xfId="24095"/>
    <cellStyle name="40% - Accent3 3 5 2 4" xfId="24096"/>
    <cellStyle name="40% - Accent3 3 5 3" xfId="24097"/>
    <cellStyle name="40% - Accent3 3 5 3 2" xfId="24098"/>
    <cellStyle name="40% - Accent3 3 5 3 2 2" xfId="24099"/>
    <cellStyle name="40% - Accent3 3 5 3 3" xfId="24100"/>
    <cellStyle name="40% - Accent3 3 5 3 4" xfId="24101"/>
    <cellStyle name="40% - Accent3 3 5 4" xfId="24102"/>
    <cellStyle name="40% - Accent3 3 5 4 2" xfId="24103"/>
    <cellStyle name="40% - Accent3 3 5 5" xfId="24104"/>
    <cellStyle name="40% - Accent3 3 5 6" xfId="24105"/>
    <cellStyle name="40% - Accent3 3 5 7" xfId="24106"/>
    <cellStyle name="40% - Accent3 3 5 8" xfId="24107"/>
    <cellStyle name="40% - Accent3 3 6" xfId="24108"/>
    <cellStyle name="40% - Accent3 3 6 2" xfId="24109"/>
    <cellStyle name="40% - Accent3 3 6 2 2" xfId="24110"/>
    <cellStyle name="40% - Accent3 3 6 3" xfId="24111"/>
    <cellStyle name="40% - Accent3 3 6 3 2" xfId="24112"/>
    <cellStyle name="40% - Accent3 3 6 3 2 2" xfId="24113"/>
    <cellStyle name="40% - Accent3 3 6 3 2 2 2" xfId="24114"/>
    <cellStyle name="40% - Accent3 3 6 3 2 3" xfId="24115"/>
    <cellStyle name="40% - Accent3 3 6 3 3" xfId="24116"/>
    <cellStyle name="40% - Accent3 3 6 3 3 2" xfId="24117"/>
    <cellStyle name="40% - Accent3 3 6 3 3 2 2" xfId="24118"/>
    <cellStyle name="40% - Accent3 3 6 3 3 3" xfId="24119"/>
    <cellStyle name="40% - Accent3 3 6 3 4" xfId="24120"/>
    <cellStyle name="40% - Accent3 3 6 3 5" xfId="24121"/>
    <cellStyle name="40% - Accent3 3 6 3 6" xfId="24122"/>
    <cellStyle name="40% - Accent3 3 6 4" xfId="24123"/>
    <cellStyle name="40% - Accent3 3 6 5" xfId="24124"/>
    <cellStyle name="40% - Accent3 3 6 6" xfId="24125"/>
    <cellStyle name="40% - Accent3 3 7" xfId="24126"/>
    <cellStyle name="40% - Accent3 3 7 2" xfId="24127"/>
    <cellStyle name="40% - Accent3 3 8" xfId="24128"/>
    <cellStyle name="40% - Accent3 3 8 2" xfId="24129"/>
    <cellStyle name="40% - Accent3 3 9" xfId="24130"/>
    <cellStyle name="40% - Accent3 30" xfId="3120"/>
    <cellStyle name="40% - Accent3 31" xfId="3121"/>
    <cellStyle name="40% - Accent3 32" xfId="3122"/>
    <cellStyle name="40% - Accent3 33" xfId="3123"/>
    <cellStyle name="40% - Accent3 34" xfId="3124"/>
    <cellStyle name="40% - Accent3 35" xfId="3125"/>
    <cellStyle name="40% - Accent3 36" xfId="3126"/>
    <cellStyle name="40% - Accent3 37" xfId="3127"/>
    <cellStyle name="40% - Accent3 38" xfId="3128"/>
    <cellStyle name="40% - Accent3 39" xfId="3129"/>
    <cellStyle name="40% - Accent3 4" xfId="3130"/>
    <cellStyle name="40% - Accent3 4 10" xfId="24131"/>
    <cellStyle name="40% - Accent3 4 2" xfId="17169"/>
    <cellStyle name="40% - Accent3 4 2 2" xfId="17692"/>
    <cellStyle name="40% - Accent3 4 2 2 2" xfId="18041"/>
    <cellStyle name="40% - Accent3 4 2 2 2 2" xfId="18843"/>
    <cellStyle name="40% - Accent3 4 2 2 2 2 2" xfId="24135"/>
    <cellStyle name="40% - Accent3 4 2 2 2 3" xfId="24134"/>
    <cellStyle name="40% - Accent3 4 2 2 3" xfId="18505"/>
    <cellStyle name="40% - Accent3 4 2 2 3 2" xfId="24136"/>
    <cellStyle name="40% - Accent3 4 2 2 4" xfId="24137"/>
    <cellStyle name="40% - Accent3 4 2 2 5" xfId="24133"/>
    <cellStyle name="40% - Accent3 4 2 3" xfId="17890"/>
    <cellStyle name="40% - Accent3 4 2 3 2" xfId="18689"/>
    <cellStyle name="40% - Accent3 4 2 3 2 2" xfId="24139"/>
    <cellStyle name="40% - Accent3 4 2 3 3" xfId="24140"/>
    <cellStyle name="40% - Accent3 4 2 3 4" xfId="24138"/>
    <cellStyle name="40% - Accent3 4 2 4" xfId="18351"/>
    <cellStyle name="40% - Accent3 4 2 4 2" xfId="24142"/>
    <cellStyle name="40% - Accent3 4 2 4 3" xfId="24141"/>
    <cellStyle name="40% - Accent3 4 2 5" xfId="24143"/>
    <cellStyle name="40% - Accent3 4 2 6" xfId="24144"/>
    <cellStyle name="40% - Accent3 4 2 7" xfId="24145"/>
    <cellStyle name="40% - Accent3 4 2 8" xfId="24146"/>
    <cellStyle name="40% - Accent3 4 2 9" xfId="24132"/>
    <cellStyle name="40% - Accent3 4 3" xfId="24147"/>
    <cellStyle name="40% - Accent3 4 3 2" xfId="24148"/>
    <cellStyle name="40% - Accent3 4 3 2 2" xfId="24149"/>
    <cellStyle name="40% - Accent3 4 3 2 3" xfId="24150"/>
    <cellStyle name="40% - Accent3 4 3 3" xfId="24151"/>
    <cellStyle name="40% - Accent3 4 3 3 2" xfId="24152"/>
    <cellStyle name="40% - Accent3 4 3 4" xfId="24153"/>
    <cellStyle name="40% - Accent3 4 3 5" xfId="24154"/>
    <cellStyle name="40% - Accent3 4 4" xfId="24155"/>
    <cellStyle name="40% - Accent3 4 4 2" xfId="24156"/>
    <cellStyle name="40% - Accent3 4 4 2 2" xfId="24157"/>
    <cellStyle name="40% - Accent3 4 4 3" xfId="24158"/>
    <cellStyle name="40% - Accent3 4 5" xfId="24159"/>
    <cellStyle name="40% - Accent3 4 5 2" xfId="24160"/>
    <cellStyle name="40% - Accent3 4 6" xfId="24161"/>
    <cellStyle name="40% - Accent3 4 6 2" xfId="24162"/>
    <cellStyle name="40% - Accent3 4 7" xfId="24163"/>
    <cellStyle name="40% - Accent3 4 7 2" xfId="24164"/>
    <cellStyle name="40% - Accent3 4 8" xfId="24165"/>
    <cellStyle name="40% - Accent3 4 9" xfId="24166"/>
    <cellStyle name="40% - Accent3 40" xfId="3131"/>
    <cellStyle name="40% - Accent3 41" xfId="3132"/>
    <cellStyle name="40% - Accent3 42" xfId="3133"/>
    <cellStyle name="40% - Accent3 43" xfId="3134"/>
    <cellStyle name="40% - Accent3 44" xfId="3135"/>
    <cellStyle name="40% - Accent3 45" xfId="3136"/>
    <cellStyle name="40% - Accent3 46" xfId="3137"/>
    <cellStyle name="40% - Accent3 47" xfId="3138"/>
    <cellStyle name="40% - Accent3 48" xfId="3139"/>
    <cellStyle name="40% - Accent3 49" xfId="3140"/>
    <cellStyle name="40% - Accent3 5" xfId="3141"/>
    <cellStyle name="40% - Accent3 5 10" xfId="24167"/>
    <cellStyle name="40% - Accent3 5 2" xfId="17170"/>
    <cellStyle name="40% - Accent3 5 2 2" xfId="17693"/>
    <cellStyle name="40% - Accent3 5 2 2 2" xfId="18042"/>
    <cellStyle name="40% - Accent3 5 2 2 2 2" xfId="18844"/>
    <cellStyle name="40% - Accent3 5 2 2 2 2 2" xfId="24171"/>
    <cellStyle name="40% - Accent3 5 2 2 2 3" xfId="24170"/>
    <cellStyle name="40% - Accent3 5 2 2 3" xfId="18506"/>
    <cellStyle name="40% - Accent3 5 2 2 3 2" xfId="24172"/>
    <cellStyle name="40% - Accent3 5 2 2 4" xfId="24173"/>
    <cellStyle name="40% - Accent3 5 2 2 5" xfId="24169"/>
    <cellStyle name="40% - Accent3 5 2 3" xfId="17891"/>
    <cellStyle name="40% - Accent3 5 2 3 2" xfId="18690"/>
    <cellStyle name="40% - Accent3 5 2 3 2 2" xfId="24175"/>
    <cellStyle name="40% - Accent3 5 2 3 3" xfId="24176"/>
    <cellStyle name="40% - Accent3 5 2 3 4" xfId="24174"/>
    <cellStyle name="40% - Accent3 5 2 4" xfId="18352"/>
    <cellStyle name="40% - Accent3 5 2 4 2" xfId="24178"/>
    <cellStyle name="40% - Accent3 5 2 4 3" xfId="24177"/>
    <cellStyle name="40% - Accent3 5 2 5" xfId="24179"/>
    <cellStyle name="40% - Accent3 5 2 6" xfId="24180"/>
    <cellStyle name="40% - Accent3 5 2 7" xfId="24181"/>
    <cellStyle name="40% - Accent3 5 2 8" xfId="24182"/>
    <cellStyle name="40% - Accent3 5 2 9" xfId="24168"/>
    <cellStyle name="40% - Accent3 5 3" xfId="16092"/>
    <cellStyle name="40% - Accent3 5 3 2" xfId="24184"/>
    <cellStyle name="40% - Accent3 5 3 2 2" xfId="24185"/>
    <cellStyle name="40% - Accent3 5 3 2 3" xfId="24186"/>
    <cellStyle name="40% - Accent3 5 3 3" xfId="24187"/>
    <cellStyle name="40% - Accent3 5 3 3 2" xfId="24188"/>
    <cellStyle name="40% - Accent3 5 3 4" xfId="24189"/>
    <cellStyle name="40% - Accent3 5 3 5" xfId="24190"/>
    <cellStyle name="40% - Accent3 5 3 6" xfId="24183"/>
    <cellStyle name="40% - Accent3 5 4" xfId="24191"/>
    <cellStyle name="40% - Accent3 5 4 2" xfId="24192"/>
    <cellStyle name="40% - Accent3 5 4 2 2" xfId="24193"/>
    <cellStyle name="40% - Accent3 5 4 3" xfId="24194"/>
    <cellStyle name="40% - Accent3 5 5" xfId="24195"/>
    <cellStyle name="40% - Accent3 5 5 2" xfId="24196"/>
    <cellStyle name="40% - Accent3 5 6" xfId="24197"/>
    <cellStyle name="40% - Accent3 5 6 2" xfId="24198"/>
    <cellStyle name="40% - Accent3 5 7" xfId="24199"/>
    <cellStyle name="40% - Accent3 5 7 2" xfId="24200"/>
    <cellStyle name="40% - Accent3 5 8" xfId="24201"/>
    <cellStyle name="40% - Accent3 5 9" xfId="24202"/>
    <cellStyle name="40% - Accent3 50" xfId="3142"/>
    <cellStyle name="40% - Accent3 51" xfId="3143"/>
    <cellStyle name="40% - Accent3 52" xfId="3144"/>
    <cellStyle name="40% - Accent3 53" xfId="3145"/>
    <cellStyle name="40% - Accent3 54" xfId="3146"/>
    <cellStyle name="40% - Accent3 55" xfId="3147"/>
    <cellStyle name="40% - Accent3 56" xfId="3148"/>
    <cellStyle name="40% - Accent3 57" xfId="3149"/>
    <cellStyle name="40% - Accent3 58" xfId="3150"/>
    <cellStyle name="40% - Accent3 59" xfId="3151"/>
    <cellStyle name="40% - Accent3 6" xfId="3152"/>
    <cellStyle name="40% - Accent3 6 10" xfId="24203"/>
    <cellStyle name="40% - Accent3 6 2" xfId="17568"/>
    <cellStyle name="40% - Accent3 6 2 2" xfId="24205"/>
    <cellStyle name="40% - Accent3 6 2 2 2" xfId="24206"/>
    <cellStyle name="40% - Accent3 6 2 2 3" xfId="24207"/>
    <cellStyle name="40% - Accent3 6 2 2 4" xfId="24208"/>
    <cellStyle name="40% - Accent3 6 2 3" xfId="24209"/>
    <cellStyle name="40% - Accent3 6 2 3 2" xfId="24210"/>
    <cellStyle name="40% - Accent3 6 2 4" xfId="24211"/>
    <cellStyle name="40% - Accent3 6 2 5" xfId="24212"/>
    <cellStyle name="40% - Accent3 6 2 6" xfId="24213"/>
    <cellStyle name="40% - Accent3 6 2 7" xfId="24214"/>
    <cellStyle name="40% - Accent3 6 2 8" xfId="24215"/>
    <cellStyle name="40% - Accent3 6 2 9" xfId="24204"/>
    <cellStyle name="40% - Accent3 6 3" xfId="17171"/>
    <cellStyle name="40% - Accent3 6 3 2" xfId="17892"/>
    <cellStyle name="40% - Accent3 6 3 2 2" xfId="18691"/>
    <cellStyle name="40% - Accent3 6 3 2 3" xfId="24217"/>
    <cellStyle name="40% - Accent3 6 3 3" xfId="18353"/>
    <cellStyle name="40% - Accent3 6 3 3 2" xfId="24218"/>
    <cellStyle name="40% - Accent3 6 3 4" xfId="24219"/>
    <cellStyle name="40% - Accent3 6 3 5" xfId="24216"/>
    <cellStyle name="40% - Accent3 6 4" xfId="17694"/>
    <cellStyle name="40% - Accent3 6 4 2" xfId="18043"/>
    <cellStyle name="40% - Accent3 6 4 2 2" xfId="18845"/>
    <cellStyle name="40% - Accent3 6 4 2 3" xfId="24221"/>
    <cellStyle name="40% - Accent3 6 4 3" xfId="18507"/>
    <cellStyle name="40% - Accent3 6 4 3 2" xfId="24222"/>
    <cellStyle name="40% - Accent3 6 4 4" xfId="24220"/>
    <cellStyle name="40% - Accent3 6 5" xfId="16137"/>
    <cellStyle name="40% - Accent3 6 5 2" xfId="24224"/>
    <cellStyle name="40% - Accent3 6 5 3" xfId="24223"/>
    <cellStyle name="40% - Accent3 6 6" xfId="24225"/>
    <cellStyle name="40% - Accent3 6 7" xfId="24226"/>
    <cellStyle name="40% - Accent3 6 8" xfId="24227"/>
    <cellStyle name="40% - Accent3 6 9" xfId="24228"/>
    <cellStyle name="40% - Accent3 60" xfId="3153"/>
    <cellStyle name="40% - Accent3 61" xfId="3154"/>
    <cellStyle name="40% - Accent3 62" xfId="3155"/>
    <cellStyle name="40% - Accent3 63" xfId="3156"/>
    <cellStyle name="40% - Accent3 64" xfId="3157"/>
    <cellStyle name="40% - Accent3 65" xfId="3158"/>
    <cellStyle name="40% - Accent3 66" xfId="3159"/>
    <cellStyle name="40% - Accent3 67" xfId="3160"/>
    <cellStyle name="40% - Accent3 68" xfId="3161"/>
    <cellStyle name="40% - Accent3 69" xfId="3162"/>
    <cellStyle name="40% - Accent3 7" xfId="3163"/>
    <cellStyle name="40% - Accent3 7 10" xfId="24229"/>
    <cellStyle name="40% - Accent3 7 2" xfId="17695"/>
    <cellStyle name="40% - Accent3 7 2 2" xfId="18044"/>
    <cellStyle name="40% - Accent3 7 2 2 2" xfId="18846"/>
    <cellStyle name="40% - Accent3 7 2 2 2 2" xfId="24232"/>
    <cellStyle name="40% - Accent3 7 2 2 3" xfId="24233"/>
    <cellStyle name="40% - Accent3 7 2 2 4" xfId="24234"/>
    <cellStyle name="40% - Accent3 7 2 2 5" xfId="24231"/>
    <cellStyle name="40% - Accent3 7 2 3" xfId="18508"/>
    <cellStyle name="40% - Accent3 7 2 3 2" xfId="24236"/>
    <cellStyle name="40% - Accent3 7 2 3 3" xfId="24235"/>
    <cellStyle name="40% - Accent3 7 2 4" xfId="24237"/>
    <cellStyle name="40% - Accent3 7 2 5" xfId="24238"/>
    <cellStyle name="40% - Accent3 7 2 6" xfId="24239"/>
    <cellStyle name="40% - Accent3 7 2 7" xfId="24240"/>
    <cellStyle name="40% - Accent3 7 2 8" xfId="24241"/>
    <cellStyle name="40% - Accent3 7 2 9" xfId="24230"/>
    <cellStyle name="40% - Accent3 7 3" xfId="17893"/>
    <cellStyle name="40% - Accent3 7 3 2" xfId="18692"/>
    <cellStyle name="40% - Accent3 7 3 2 2" xfId="24243"/>
    <cellStyle name="40% - Accent3 7 3 3" xfId="24244"/>
    <cellStyle name="40% - Accent3 7 3 4" xfId="24245"/>
    <cellStyle name="40% - Accent3 7 3 5" xfId="24242"/>
    <cellStyle name="40% - Accent3 7 4" xfId="18354"/>
    <cellStyle name="40% - Accent3 7 4 2" xfId="24247"/>
    <cellStyle name="40% - Accent3 7 4 3" xfId="24248"/>
    <cellStyle name="40% - Accent3 7 4 4" xfId="24246"/>
    <cellStyle name="40% - Accent3 7 5" xfId="17172"/>
    <cellStyle name="40% - Accent3 7 5 2" xfId="24249"/>
    <cellStyle name="40% - Accent3 7 6" xfId="24250"/>
    <cellStyle name="40% - Accent3 7 7" xfId="24251"/>
    <cellStyle name="40% - Accent3 7 8" xfId="24252"/>
    <cellStyle name="40% - Accent3 7 9" xfId="24253"/>
    <cellStyle name="40% - Accent3 70" xfId="3164"/>
    <cellStyle name="40% - Accent3 71" xfId="3165"/>
    <cellStyle name="40% - Accent3 72" xfId="3166"/>
    <cellStyle name="40% - Accent3 73" xfId="3167"/>
    <cellStyle name="40% - Accent3 74" xfId="3168"/>
    <cellStyle name="40% - Accent3 75" xfId="3169"/>
    <cellStyle name="40% - Accent3 76" xfId="3170"/>
    <cellStyle name="40% - Accent3 77" xfId="3171"/>
    <cellStyle name="40% - Accent3 78" xfId="3172"/>
    <cellStyle name="40% - Accent3 79" xfId="3173"/>
    <cellStyle name="40% - Accent3 8" xfId="3174"/>
    <cellStyle name="40% - Accent3 8 10" xfId="24254"/>
    <cellStyle name="40% - Accent3 8 2" xfId="17458"/>
    <cellStyle name="40% - Accent3 8 2 2" xfId="24256"/>
    <cellStyle name="40% - Accent3 8 2 2 2" xfId="24257"/>
    <cellStyle name="40% - Accent3 8 2 2 3" xfId="24258"/>
    <cellStyle name="40% - Accent3 8 2 3" xfId="24259"/>
    <cellStyle name="40% - Accent3 8 2 3 2" xfId="24260"/>
    <cellStyle name="40% - Accent3 8 2 4" xfId="24261"/>
    <cellStyle name="40% - Accent3 8 2 5" xfId="24262"/>
    <cellStyle name="40% - Accent3 8 2 6" xfId="24263"/>
    <cellStyle name="40% - Accent3 8 2 7" xfId="24264"/>
    <cellStyle name="40% - Accent3 8 2 8" xfId="24265"/>
    <cellStyle name="40% - Accent3 8 2 9" xfId="24255"/>
    <cellStyle name="40% - Accent3 8 3" xfId="17118"/>
    <cellStyle name="40% - Accent3 8 3 2" xfId="24267"/>
    <cellStyle name="40% - Accent3 8 3 3" xfId="24268"/>
    <cellStyle name="40% - Accent3 8 3 4" xfId="24266"/>
    <cellStyle name="40% - Accent3 8 4" xfId="24269"/>
    <cellStyle name="40% - Accent3 8 4 2" xfId="24270"/>
    <cellStyle name="40% - Accent3 8 5" xfId="24271"/>
    <cellStyle name="40% - Accent3 8 6" xfId="24272"/>
    <cellStyle name="40% - Accent3 8 7" xfId="24273"/>
    <cellStyle name="40% - Accent3 8 8" xfId="24274"/>
    <cellStyle name="40% - Accent3 8 9" xfId="24275"/>
    <cellStyle name="40% - Accent3 80" xfId="3175"/>
    <cellStyle name="40% - Accent3 81" xfId="3176"/>
    <cellStyle name="40% - Accent3 82" xfId="3177"/>
    <cellStyle name="40% - Accent3 83" xfId="3178"/>
    <cellStyle name="40% - Accent3 84" xfId="15552"/>
    <cellStyle name="40% - Accent3 9" xfId="3179"/>
    <cellStyle name="40% - Accent3 9 10" xfId="24276"/>
    <cellStyle name="40% - Accent3 9 2" xfId="17425"/>
    <cellStyle name="40% - Accent3 9 2 2" xfId="24278"/>
    <cellStyle name="40% - Accent3 9 2 2 2" xfId="24279"/>
    <cellStyle name="40% - Accent3 9 2 2 3" xfId="24280"/>
    <cellStyle name="40% - Accent3 9 2 3" xfId="24281"/>
    <cellStyle name="40% - Accent3 9 2 3 2" xfId="24282"/>
    <cellStyle name="40% - Accent3 9 2 4" xfId="24283"/>
    <cellStyle name="40% - Accent3 9 2 5" xfId="24284"/>
    <cellStyle name="40% - Accent3 9 2 6" xfId="24285"/>
    <cellStyle name="40% - Accent3 9 2 7" xfId="24286"/>
    <cellStyle name="40% - Accent3 9 2 8" xfId="24277"/>
    <cellStyle name="40% - Accent3 9 3" xfId="24287"/>
    <cellStyle name="40% - Accent3 9 3 2" xfId="24288"/>
    <cellStyle name="40% - Accent3 9 3 3" xfId="24289"/>
    <cellStyle name="40% - Accent3 9 4" xfId="24290"/>
    <cellStyle name="40% - Accent3 9 4 2" xfId="24291"/>
    <cellStyle name="40% - Accent3 9 5" xfId="24292"/>
    <cellStyle name="40% - Accent3 9 6" xfId="24293"/>
    <cellStyle name="40% - Accent3 9 7" xfId="24294"/>
    <cellStyle name="40% - Accent3 9 8" xfId="24295"/>
    <cellStyle name="40% - Accent3 9 9" xfId="24296"/>
    <cellStyle name="40% - Accent4" xfId="19222" builtinId="43" customBuiltin="1"/>
    <cellStyle name="40% - Accent4 10" xfId="3180"/>
    <cellStyle name="40% - Accent4 10 10" xfId="24297"/>
    <cellStyle name="40% - Accent4 10 2" xfId="17046"/>
    <cellStyle name="40% - Accent4 10 2 2" xfId="24299"/>
    <cellStyle name="40% - Accent4 10 2 2 2" xfId="24300"/>
    <cellStyle name="40% - Accent4 10 2 2 3" xfId="24301"/>
    <cellStyle name="40% - Accent4 10 2 3" xfId="24302"/>
    <cellStyle name="40% - Accent4 10 2 3 2" xfId="24303"/>
    <cellStyle name="40% - Accent4 10 2 4" xfId="24304"/>
    <cellStyle name="40% - Accent4 10 2 5" xfId="24305"/>
    <cellStyle name="40% - Accent4 10 2 6" xfId="24306"/>
    <cellStyle name="40% - Accent4 10 2 7" xfId="24307"/>
    <cellStyle name="40% - Accent4 10 2 8" xfId="24298"/>
    <cellStyle name="40% - Accent4 10 3" xfId="24308"/>
    <cellStyle name="40% - Accent4 10 3 2" xfId="24309"/>
    <cellStyle name="40% - Accent4 10 3 3" xfId="24310"/>
    <cellStyle name="40% - Accent4 10 4" xfId="24311"/>
    <cellStyle name="40% - Accent4 10 4 2" xfId="24312"/>
    <cellStyle name="40% - Accent4 10 5" xfId="24313"/>
    <cellStyle name="40% - Accent4 10 6" xfId="24314"/>
    <cellStyle name="40% - Accent4 10 7" xfId="24315"/>
    <cellStyle name="40% - Accent4 10 8" xfId="24316"/>
    <cellStyle name="40% - Accent4 10 9" xfId="24317"/>
    <cellStyle name="40% - Accent4 11" xfId="3181"/>
    <cellStyle name="40% - Accent4 11 2" xfId="17759"/>
    <cellStyle name="40% - Accent4 11 2 2" xfId="24320"/>
    <cellStyle name="40% - Accent4 11 2 2 2" xfId="24321"/>
    <cellStyle name="40% - Accent4 11 2 2 3" xfId="24322"/>
    <cellStyle name="40% - Accent4 11 2 3" xfId="24323"/>
    <cellStyle name="40% - Accent4 11 2 3 2" xfId="24324"/>
    <cellStyle name="40% - Accent4 11 2 4" xfId="24325"/>
    <cellStyle name="40% - Accent4 11 2 5" xfId="24326"/>
    <cellStyle name="40% - Accent4 11 2 6" xfId="24327"/>
    <cellStyle name="40% - Accent4 11 2 7" xfId="24328"/>
    <cellStyle name="40% - Accent4 11 2 8" xfId="24319"/>
    <cellStyle name="40% - Accent4 11 3" xfId="24329"/>
    <cellStyle name="40% - Accent4 11 3 2" xfId="24330"/>
    <cellStyle name="40% - Accent4 11 3 3" xfId="24331"/>
    <cellStyle name="40% - Accent4 11 4" xfId="24332"/>
    <cellStyle name="40% - Accent4 11 4 2" xfId="24333"/>
    <cellStyle name="40% - Accent4 11 5" xfId="24334"/>
    <cellStyle name="40% - Accent4 11 6" xfId="24335"/>
    <cellStyle name="40% - Accent4 11 7" xfId="24336"/>
    <cellStyle name="40% - Accent4 11 8" xfId="24337"/>
    <cellStyle name="40% - Accent4 11 9" xfId="24318"/>
    <cellStyle name="40% - Accent4 12" xfId="3182"/>
    <cellStyle name="40% - Accent4 12 2" xfId="15965"/>
    <cellStyle name="40% - Accent4 12 2 2" xfId="24340"/>
    <cellStyle name="40% - Accent4 12 2 2 2" xfId="24341"/>
    <cellStyle name="40% - Accent4 12 2 2 3" xfId="24342"/>
    <cellStyle name="40% - Accent4 12 2 3" xfId="24343"/>
    <cellStyle name="40% - Accent4 12 2 3 2" xfId="24344"/>
    <cellStyle name="40% - Accent4 12 2 4" xfId="24345"/>
    <cellStyle name="40% - Accent4 12 2 5" xfId="24346"/>
    <cellStyle name="40% - Accent4 12 2 6" xfId="24347"/>
    <cellStyle name="40% - Accent4 12 2 7" xfId="24348"/>
    <cellStyle name="40% - Accent4 12 2 8" xfId="24339"/>
    <cellStyle name="40% - Accent4 12 3" xfId="24349"/>
    <cellStyle name="40% - Accent4 12 3 2" xfId="24350"/>
    <cellStyle name="40% - Accent4 12 3 3" xfId="24351"/>
    <cellStyle name="40% - Accent4 12 4" xfId="24352"/>
    <cellStyle name="40% - Accent4 12 4 2" xfId="24353"/>
    <cellStyle name="40% - Accent4 12 5" xfId="24354"/>
    <cellStyle name="40% - Accent4 12 6" xfId="24355"/>
    <cellStyle name="40% - Accent4 12 7" xfId="24356"/>
    <cellStyle name="40% - Accent4 12 8" xfId="24357"/>
    <cellStyle name="40% - Accent4 12 9" xfId="24338"/>
    <cellStyle name="40% - Accent4 13" xfId="3183"/>
    <cellStyle name="40% - Accent4 13 2" xfId="24359"/>
    <cellStyle name="40% - Accent4 13 2 2" xfId="24360"/>
    <cellStyle name="40% - Accent4 13 2 2 2" xfId="24361"/>
    <cellStyle name="40% - Accent4 13 2 2 3" xfId="24362"/>
    <cellStyle name="40% - Accent4 13 2 3" xfId="24363"/>
    <cellStyle name="40% - Accent4 13 2 3 2" xfId="24364"/>
    <cellStyle name="40% - Accent4 13 2 4" xfId="24365"/>
    <cellStyle name="40% - Accent4 13 2 5" xfId="24366"/>
    <cellStyle name="40% - Accent4 13 2 6" xfId="24367"/>
    <cellStyle name="40% - Accent4 13 2 7" xfId="24368"/>
    <cellStyle name="40% - Accent4 13 3" xfId="24369"/>
    <cellStyle name="40% - Accent4 13 3 2" xfId="24370"/>
    <cellStyle name="40% - Accent4 13 3 3" xfId="24371"/>
    <cellStyle name="40% - Accent4 13 4" xfId="24372"/>
    <cellStyle name="40% - Accent4 13 4 2" xfId="24373"/>
    <cellStyle name="40% - Accent4 13 5" xfId="24374"/>
    <cellStyle name="40% - Accent4 13 6" xfId="24375"/>
    <cellStyle name="40% - Accent4 13 7" xfId="24376"/>
    <cellStyle name="40% - Accent4 13 8" xfId="24377"/>
    <cellStyle name="40% - Accent4 13 9" xfId="24358"/>
    <cellStyle name="40% - Accent4 14" xfId="3184"/>
    <cellStyle name="40% - Accent4 14 2" xfId="24379"/>
    <cellStyle name="40% - Accent4 14 2 2" xfId="24380"/>
    <cellStyle name="40% - Accent4 14 2 2 2" xfId="24381"/>
    <cellStyle name="40% - Accent4 14 2 2 3" xfId="24382"/>
    <cellStyle name="40% - Accent4 14 2 3" xfId="24383"/>
    <cellStyle name="40% - Accent4 14 2 3 2" xfId="24384"/>
    <cellStyle name="40% - Accent4 14 2 4" xfId="24385"/>
    <cellStyle name="40% - Accent4 14 2 5" xfId="24386"/>
    <cellStyle name="40% - Accent4 14 2 6" xfId="24387"/>
    <cellStyle name="40% - Accent4 14 2 7" xfId="24388"/>
    <cellStyle name="40% - Accent4 14 3" xfId="24389"/>
    <cellStyle name="40% - Accent4 14 3 2" xfId="24390"/>
    <cellStyle name="40% - Accent4 14 3 3" xfId="24391"/>
    <cellStyle name="40% - Accent4 14 4" xfId="24392"/>
    <cellStyle name="40% - Accent4 14 4 2" xfId="24393"/>
    <cellStyle name="40% - Accent4 14 5" xfId="24394"/>
    <cellStyle name="40% - Accent4 14 6" xfId="24395"/>
    <cellStyle name="40% - Accent4 14 7" xfId="24396"/>
    <cellStyle name="40% - Accent4 14 8" xfId="24397"/>
    <cellStyle name="40% - Accent4 14 9" xfId="24378"/>
    <cellStyle name="40% - Accent4 15" xfId="3185"/>
    <cellStyle name="40% - Accent4 15 2" xfId="24399"/>
    <cellStyle name="40% - Accent4 15 2 2" xfId="24400"/>
    <cellStyle name="40% - Accent4 15 2 2 2" xfId="24401"/>
    <cellStyle name="40% - Accent4 15 2 2 3" xfId="24402"/>
    <cellStyle name="40% - Accent4 15 2 3" xfId="24403"/>
    <cellStyle name="40% - Accent4 15 2 3 2" xfId="24404"/>
    <cellStyle name="40% - Accent4 15 2 4" xfId="24405"/>
    <cellStyle name="40% - Accent4 15 2 5" xfId="24406"/>
    <cellStyle name="40% - Accent4 15 2 6" xfId="24407"/>
    <cellStyle name="40% - Accent4 15 2 7" xfId="24408"/>
    <cellStyle name="40% - Accent4 15 3" xfId="24409"/>
    <cellStyle name="40% - Accent4 15 3 2" xfId="24410"/>
    <cellStyle name="40% - Accent4 15 3 3" xfId="24411"/>
    <cellStyle name="40% - Accent4 15 4" xfId="24412"/>
    <cellStyle name="40% - Accent4 15 4 2" xfId="24413"/>
    <cellStyle name="40% - Accent4 15 5" xfId="24414"/>
    <cellStyle name="40% - Accent4 15 6" xfId="24415"/>
    <cellStyle name="40% - Accent4 15 7" xfId="24416"/>
    <cellStyle name="40% - Accent4 15 8" xfId="24417"/>
    <cellStyle name="40% - Accent4 15 9" xfId="24398"/>
    <cellStyle name="40% - Accent4 16" xfId="3186"/>
    <cellStyle name="40% - Accent4 16 2" xfId="24419"/>
    <cellStyle name="40% - Accent4 16 2 2" xfId="24420"/>
    <cellStyle name="40% - Accent4 16 2 2 2" xfId="24421"/>
    <cellStyle name="40% - Accent4 16 2 2 3" xfId="24422"/>
    <cellStyle name="40% - Accent4 16 2 3" xfId="24423"/>
    <cellStyle name="40% - Accent4 16 2 3 2" xfId="24424"/>
    <cellStyle name="40% - Accent4 16 2 4" xfId="24425"/>
    <cellStyle name="40% - Accent4 16 2 5" xfId="24426"/>
    <cellStyle name="40% - Accent4 16 2 6" xfId="24427"/>
    <cellStyle name="40% - Accent4 16 2 7" xfId="24428"/>
    <cellStyle name="40% - Accent4 16 3" xfId="24429"/>
    <cellStyle name="40% - Accent4 16 3 2" xfId="24430"/>
    <cellStyle name="40% - Accent4 16 3 3" xfId="24431"/>
    <cellStyle name="40% - Accent4 16 4" xfId="24432"/>
    <cellStyle name="40% - Accent4 16 4 2" xfId="24433"/>
    <cellStyle name="40% - Accent4 16 5" xfId="24434"/>
    <cellStyle name="40% - Accent4 16 6" xfId="24435"/>
    <cellStyle name="40% - Accent4 16 7" xfId="24436"/>
    <cellStyle name="40% - Accent4 16 8" xfId="24437"/>
    <cellStyle name="40% - Accent4 16 9" xfId="24418"/>
    <cellStyle name="40% - Accent4 17" xfId="3187"/>
    <cellStyle name="40% - Accent4 17 2" xfId="24439"/>
    <cellStyle name="40% - Accent4 17 2 2" xfId="24440"/>
    <cellStyle name="40% - Accent4 17 2 2 2" xfId="24441"/>
    <cellStyle name="40% - Accent4 17 2 2 3" xfId="24442"/>
    <cellStyle name="40% - Accent4 17 2 3" xfId="24443"/>
    <cellStyle name="40% - Accent4 17 2 3 2" xfId="24444"/>
    <cellStyle name="40% - Accent4 17 2 4" xfId="24445"/>
    <cellStyle name="40% - Accent4 17 2 5" xfId="24446"/>
    <cellStyle name="40% - Accent4 17 2 6" xfId="24447"/>
    <cellStyle name="40% - Accent4 17 2 7" xfId="24448"/>
    <cellStyle name="40% - Accent4 17 3" xfId="24449"/>
    <cellStyle name="40% - Accent4 17 3 2" xfId="24450"/>
    <cellStyle name="40% - Accent4 17 3 3" xfId="24451"/>
    <cellStyle name="40% - Accent4 17 4" xfId="24452"/>
    <cellStyle name="40% - Accent4 17 4 2" xfId="24453"/>
    <cellStyle name="40% - Accent4 17 5" xfId="24454"/>
    <cellStyle name="40% - Accent4 17 6" xfId="24455"/>
    <cellStyle name="40% - Accent4 17 7" xfId="24456"/>
    <cellStyle name="40% - Accent4 17 8" xfId="24457"/>
    <cellStyle name="40% - Accent4 17 9" xfId="24438"/>
    <cellStyle name="40% - Accent4 18" xfId="3188"/>
    <cellStyle name="40% - Accent4 18 2" xfId="24459"/>
    <cellStyle name="40% - Accent4 18 2 2" xfId="24460"/>
    <cellStyle name="40% - Accent4 18 2 2 2" xfId="24461"/>
    <cellStyle name="40% - Accent4 18 2 2 3" xfId="24462"/>
    <cellStyle name="40% - Accent4 18 2 3" xfId="24463"/>
    <cellStyle name="40% - Accent4 18 2 3 2" xfId="24464"/>
    <cellStyle name="40% - Accent4 18 2 4" xfId="24465"/>
    <cellStyle name="40% - Accent4 18 2 5" xfId="24466"/>
    <cellStyle name="40% - Accent4 18 2 6" xfId="24467"/>
    <cellStyle name="40% - Accent4 18 2 7" xfId="24468"/>
    <cellStyle name="40% - Accent4 18 3" xfId="24469"/>
    <cellStyle name="40% - Accent4 18 3 2" xfId="24470"/>
    <cellStyle name="40% - Accent4 18 3 3" xfId="24471"/>
    <cellStyle name="40% - Accent4 18 4" xfId="24472"/>
    <cellStyle name="40% - Accent4 18 4 2" xfId="24473"/>
    <cellStyle name="40% - Accent4 18 5" xfId="24474"/>
    <cellStyle name="40% - Accent4 18 6" xfId="24475"/>
    <cellStyle name="40% - Accent4 18 7" xfId="24476"/>
    <cellStyle name="40% - Accent4 18 8" xfId="24477"/>
    <cellStyle name="40% - Accent4 18 9" xfId="24458"/>
    <cellStyle name="40% - Accent4 19" xfId="3189"/>
    <cellStyle name="40% - Accent4 19 2" xfId="24479"/>
    <cellStyle name="40% - Accent4 19 2 2" xfId="24480"/>
    <cellStyle name="40% - Accent4 19 2 2 2" xfId="24481"/>
    <cellStyle name="40% - Accent4 19 2 2 3" xfId="24482"/>
    <cellStyle name="40% - Accent4 19 2 3" xfId="24483"/>
    <cellStyle name="40% - Accent4 19 2 3 2" xfId="24484"/>
    <cellStyle name="40% - Accent4 19 2 4" xfId="24485"/>
    <cellStyle name="40% - Accent4 19 2 5" xfId="24486"/>
    <cellStyle name="40% - Accent4 19 2 6" xfId="24487"/>
    <cellStyle name="40% - Accent4 19 2 7" xfId="24488"/>
    <cellStyle name="40% - Accent4 19 3" xfId="24489"/>
    <cellStyle name="40% - Accent4 19 3 2" xfId="24490"/>
    <cellStyle name="40% - Accent4 19 3 3" xfId="24491"/>
    <cellStyle name="40% - Accent4 19 4" xfId="24492"/>
    <cellStyle name="40% - Accent4 19 4 2" xfId="24493"/>
    <cellStyle name="40% - Accent4 19 5" xfId="24494"/>
    <cellStyle name="40% - Accent4 19 6" xfId="24495"/>
    <cellStyle name="40% - Accent4 19 7" xfId="24496"/>
    <cellStyle name="40% - Accent4 19 8" xfId="24497"/>
    <cellStyle name="40% - Accent4 19 9" xfId="24478"/>
    <cellStyle name="40% - Accent4 2" xfId="58"/>
    <cellStyle name="40% - Accent4 2 2" xfId="3190"/>
    <cellStyle name="40% - Accent4 2 2 2" xfId="3191"/>
    <cellStyle name="40% - Accent4 2 2 2 2" xfId="17504"/>
    <cellStyle name="40% - Accent4 2 2 2 2 2" xfId="24501"/>
    <cellStyle name="40% - Accent4 2 2 2 2 3" xfId="24502"/>
    <cellStyle name="40% - Accent4 2 2 2 2 4" xfId="24500"/>
    <cellStyle name="40% - Accent4 2 2 2 3" xfId="24503"/>
    <cellStyle name="40% - Accent4 2 2 2 3 2" xfId="24504"/>
    <cellStyle name="40% - Accent4 2 2 2 4" xfId="24505"/>
    <cellStyle name="40% - Accent4 2 2 2 5" xfId="24506"/>
    <cellStyle name="40% - Accent4 2 2 2 6" xfId="24499"/>
    <cellStyle name="40% - Accent4 2 2 3" xfId="3192"/>
    <cellStyle name="40% - Accent4 2 2 3 2" xfId="18045"/>
    <cellStyle name="40% - Accent4 2 2 3 2 2" xfId="18847"/>
    <cellStyle name="40% - Accent4 2 2 3 2 3" xfId="24509"/>
    <cellStyle name="40% - Accent4 2 2 3 2 4" xfId="24508"/>
    <cellStyle name="40% - Accent4 2 2 3 3" xfId="18509"/>
    <cellStyle name="40% - Accent4 2 2 3 4" xfId="24510"/>
    <cellStyle name="40% - Accent4 2 2 3 5" xfId="24511"/>
    <cellStyle name="40% - Accent4 2 2 3 6" xfId="24507"/>
    <cellStyle name="40% - Accent4 2 2 4" xfId="3193"/>
    <cellStyle name="40% - Accent4 2 2 4 2" xfId="18693"/>
    <cellStyle name="40% - Accent4 2 2 4 3" xfId="24513"/>
    <cellStyle name="40% - Accent4 2 2 4 4" xfId="24512"/>
    <cellStyle name="40% - Accent4 2 2 5" xfId="18355"/>
    <cellStyle name="40% - Accent4 2 2 5 2" xfId="24515"/>
    <cellStyle name="40% - Accent4 2 2 5 3" xfId="24514"/>
    <cellStyle name="40% - Accent4 2 2 6" xfId="24516"/>
    <cellStyle name="40% - Accent4 2 2 6 2" xfId="24517"/>
    <cellStyle name="40% - Accent4 2 2 7" xfId="24518"/>
    <cellStyle name="40% - Accent4 2 2 7 2" xfId="24519"/>
    <cellStyle name="40% - Accent4 2 2 8" xfId="24520"/>
    <cellStyle name="40% - Accent4 2 2 9" xfId="24498"/>
    <cellStyle name="40% - Accent4 2 3" xfId="3194"/>
    <cellStyle name="40% - Accent4 2 3 2" xfId="17108"/>
    <cellStyle name="40% - Accent4 2 3 2 2" xfId="24521"/>
    <cellStyle name="40% - Accent4 2 4" xfId="3195"/>
    <cellStyle name="40% - Accent4 2 4 2" xfId="17089"/>
    <cellStyle name="40% - Accent4 2 4 2 2" xfId="24524"/>
    <cellStyle name="40% - Accent4 2 4 2 3" xfId="24523"/>
    <cellStyle name="40% - Accent4 2 4 3" xfId="24525"/>
    <cellStyle name="40% - Accent4 2 4 4" xfId="24526"/>
    <cellStyle name="40% - Accent4 2 4 5" xfId="24527"/>
    <cellStyle name="40% - Accent4 2 4 6" xfId="24522"/>
    <cellStyle name="40% - Accent4 2 5" xfId="3196"/>
    <cellStyle name="40% - Accent4 2 5 2" xfId="24528"/>
    <cellStyle name="40% - Accent4 2 6" xfId="3197"/>
    <cellStyle name="40% - Accent4 2 7" xfId="3198"/>
    <cellStyle name="40% - Accent4 2 8" xfId="15614"/>
    <cellStyle name="40% - Accent4 20" xfId="3199"/>
    <cellStyle name="40% - Accent4 20 2" xfId="24530"/>
    <cellStyle name="40% - Accent4 20 2 2" xfId="24531"/>
    <cellStyle name="40% - Accent4 20 2 2 2" xfId="24532"/>
    <cellStyle name="40% - Accent4 20 2 2 3" xfId="24533"/>
    <cellStyle name="40% - Accent4 20 2 3" xfId="24534"/>
    <cellStyle name="40% - Accent4 20 2 3 2" xfId="24535"/>
    <cellStyle name="40% - Accent4 20 2 4" xfId="24536"/>
    <cellStyle name="40% - Accent4 20 2 5" xfId="24537"/>
    <cellStyle name="40% - Accent4 20 2 6" xfId="24538"/>
    <cellStyle name="40% - Accent4 20 2 7" xfId="24539"/>
    <cellStyle name="40% - Accent4 20 3" xfId="24540"/>
    <cellStyle name="40% - Accent4 20 3 2" xfId="24541"/>
    <cellStyle name="40% - Accent4 20 3 3" xfId="24542"/>
    <cellStyle name="40% - Accent4 20 4" xfId="24543"/>
    <cellStyle name="40% - Accent4 20 4 2" xfId="24544"/>
    <cellStyle name="40% - Accent4 20 5" xfId="24545"/>
    <cellStyle name="40% - Accent4 20 6" xfId="24546"/>
    <cellStyle name="40% - Accent4 20 7" xfId="24547"/>
    <cellStyle name="40% - Accent4 20 8" xfId="24548"/>
    <cellStyle name="40% - Accent4 20 9" xfId="24529"/>
    <cellStyle name="40% - Accent4 21" xfId="3200"/>
    <cellStyle name="40% - Accent4 21 2" xfId="24550"/>
    <cellStyle name="40% - Accent4 21 2 2" xfId="24551"/>
    <cellStyle name="40% - Accent4 21 2 2 2" xfId="24552"/>
    <cellStyle name="40% - Accent4 21 2 2 3" xfId="24553"/>
    <cellStyle name="40% - Accent4 21 2 3" xfId="24554"/>
    <cellStyle name="40% - Accent4 21 2 3 2" xfId="24555"/>
    <cellStyle name="40% - Accent4 21 2 4" xfId="24556"/>
    <cellStyle name="40% - Accent4 21 2 5" xfId="24557"/>
    <cellStyle name="40% - Accent4 21 2 6" xfId="24558"/>
    <cellStyle name="40% - Accent4 21 2 7" xfId="24559"/>
    <cellStyle name="40% - Accent4 21 3" xfId="24560"/>
    <cellStyle name="40% - Accent4 21 3 2" xfId="24561"/>
    <cellStyle name="40% - Accent4 21 3 3" xfId="24562"/>
    <cellStyle name="40% - Accent4 21 4" xfId="24563"/>
    <cellStyle name="40% - Accent4 21 4 2" xfId="24564"/>
    <cellStyle name="40% - Accent4 21 5" xfId="24565"/>
    <cellStyle name="40% - Accent4 21 6" xfId="24566"/>
    <cellStyle name="40% - Accent4 21 7" xfId="24567"/>
    <cellStyle name="40% - Accent4 21 8" xfId="24568"/>
    <cellStyle name="40% - Accent4 21 9" xfId="24549"/>
    <cellStyle name="40% - Accent4 22" xfId="3201"/>
    <cellStyle name="40% - Accent4 22 2" xfId="24570"/>
    <cellStyle name="40% - Accent4 22 2 2" xfId="24571"/>
    <cellStyle name="40% - Accent4 22 2 2 2" xfId="24572"/>
    <cellStyle name="40% - Accent4 22 2 2 3" xfId="24573"/>
    <cellStyle name="40% - Accent4 22 2 3" xfId="24574"/>
    <cellStyle name="40% - Accent4 22 2 3 2" xfId="24575"/>
    <cellStyle name="40% - Accent4 22 2 4" xfId="24576"/>
    <cellStyle name="40% - Accent4 22 2 5" xfId="24577"/>
    <cellStyle name="40% - Accent4 22 2 6" xfId="24578"/>
    <cellStyle name="40% - Accent4 22 2 7" xfId="24579"/>
    <cellStyle name="40% - Accent4 22 3" xfId="24580"/>
    <cellStyle name="40% - Accent4 22 3 2" xfId="24581"/>
    <cellStyle name="40% - Accent4 22 3 3" xfId="24582"/>
    <cellStyle name="40% - Accent4 22 4" xfId="24583"/>
    <cellStyle name="40% - Accent4 22 4 2" xfId="24584"/>
    <cellStyle name="40% - Accent4 22 5" xfId="24585"/>
    <cellStyle name="40% - Accent4 22 6" xfId="24586"/>
    <cellStyle name="40% - Accent4 22 7" xfId="24587"/>
    <cellStyle name="40% - Accent4 22 8" xfId="24588"/>
    <cellStyle name="40% - Accent4 22 9" xfId="24569"/>
    <cellStyle name="40% - Accent4 23" xfId="3202"/>
    <cellStyle name="40% - Accent4 23 2" xfId="24590"/>
    <cellStyle name="40% - Accent4 23 2 2" xfId="24591"/>
    <cellStyle name="40% - Accent4 23 2 3" xfId="24592"/>
    <cellStyle name="40% - Accent4 23 3" xfId="24593"/>
    <cellStyle name="40% - Accent4 23 3 2" xfId="24594"/>
    <cellStyle name="40% - Accent4 23 4" xfId="24595"/>
    <cellStyle name="40% - Accent4 23 5" xfId="24596"/>
    <cellStyle name="40% - Accent4 23 6" xfId="24597"/>
    <cellStyle name="40% - Accent4 23 7" xfId="24598"/>
    <cellStyle name="40% - Accent4 23 8" xfId="24589"/>
    <cellStyle name="40% - Accent4 24" xfId="3203"/>
    <cellStyle name="40% - Accent4 24 2" xfId="24600"/>
    <cellStyle name="40% - Accent4 24 3" xfId="24601"/>
    <cellStyle name="40% - Accent4 24 4" xfId="24602"/>
    <cellStyle name="40% - Accent4 24 5" xfId="24599"/>
    <cellStyle name="40% - Accent4 25" xfId="3204"/>
    <cellStyle name="40% - Accent4 25 2" xfId="24603"/>
    <cellStyle name="40% - Accent4 26" xfId="3205"/>
    <cellStyle name="40% - Accent4 26 2" xfId="24604"/>
    <cellStyle name="40% - Accent4 27" xfId="3206"/>
    <cellStyle name="40% - Accent4 27 2" xfId="24605"/>
    <cellStyle name="40% - Accent4 28" xfId="3207"/>
    <cellStyle name="40% - Accent4 28 2" xfId="24606"/>
    <cellStyle name="40% - Accent4 29" xfId="3208"/>
    <cellStyle name="40% - Accent4 29 2" xfId="24607"/>
    <cellStyle name="40% - Accent4 3" xfId="3209"/>
    <cellStyle name="40% - Accent4 3 10" xfId="24609"/>
    <cellStyle name="40% - Accent4 3 11" xfId="24608"/>
    <cellStyle name="40% - Accent4 3 2" xfId="17173"/>
    <cellStyle name="40% - Accent4 3 2 2" xfId="17696"/>
    <cellStyle name="40% - Accent4 3 2 2 2" xfId="18046"/>
    <cellStyle name="40% - Accent4 3 2 2 2 2" xfId="18848"/>
    <cellStyle name="40% - Accent4 3 2 2 2 3" xfId="24613"/>
    <cellStyle name="40% - Accent4 3 2 2 2 4" xfId="24612"/>
    <cellStyle name="40% - Accent4 3 2 2 3" xfId="18510"/>
    <cellStyle name="40% - Accent4 3 2 2 3 2" xfId="24615"/>
    <cellStyle name="40% - Accent4 3 2 2 3 3" xfId="24614"/>
    <cellStyle name="40% - Accent4 3 2 2 4" xfId="24616"/>
    <cellStyle name="40% - Accent4 3 2 2 5" xfId="24617"/>
    <cellStyle name="40% - Accent4 3 2 2 6" xfId="24611"/>
    <cellStyle name="40% - Accent4 3 2 3" xfId="17894"/>
    <cellStyle name="40% - Accent4 3 2 3 2" xfId="18694"/>
    <cellStyle name="40% - Accent4 3 2 3 2 2" xfId="24620"/>
    <cellStyle name="40% - Accent4 3 2 3 2 3" xfId="24621"/>
    <cellStyle name="40% - Accent4 3 2 3 2 4" xfId="24619"/>
    <cellStyle name="40% - Accent4 3 2 3 3" xfId="24622"/>
    <cellStyle name="40% - Accent4 3 2 3 4" xfId="24623"/>
    <cellStyle name="40% - Accent4 3 2 3 5" xfId="24624"/>
    <cellStyle name="40% - Accent4 3 2 3 6" xfId="24618"/>
    <cellStyle name="40% - Accent4 3 2 4" xfId="18356"/>
    <cellStyle name="40% - Accent4 3 2 4 2" xfId="24626"/>
    <cellStyle name="40% - Accent4 3 2 4 3" xfId="24627"/>
    <cellStyle name="40% - Accent4 3 2 4 4" xfId="24625"/>
    <cellStyle name="40% - Accent4 3 2 5" xfId="24628"/>
    <cellStyle name="40% - Accent4 3 2 5 2" xfId="24629"/>
    <cellStyle name="40% - Accent4 3 2 6" xfId="24630"/>
    <cellStyle name="40% - Accent4 3 2 6 2" xfId="24631"/>
    <cellStyle name="40% - Accent4 3 2 7" xfId="24632"/>
    <cellStyle name="40% - Accent4 3 2 7 2" xfId="24633"/>
    <cellStyle name="40% - Accent4 3 2 8" xfId="24634"/>
    <cellStyle name="40% - Accent4 3 2 9" xfId="24610"/>
    <cellStyle name="40% - Accent4 3 3" xfId="16059"/>
    <cellStyle name="40% - Accent4 3 3 2" xfId="24636"/>
    <cellStyle name="40% - Accent4 3 3 2 2" xfId="24637"/>
    <cellStyle name="40% - Accent4 3 3 2 2 2" xfId="24638"/>
    <cellStyle name="40% - Accent4 3 3 2 3" xfId="24639"/>
    <cellStyle name="40% - Accent4 3 3 2 4" xfId="24640"/>
    <cellStyle name="40% - Accent4 3 3 2 5" xfId="24641"/>
    <cellStyle name="40% - Accent4 3 3 3" xfId="24642"/>
    <cellStyle name="40% - Accent4 3 3 3 2" xfId="24643"/>
    <cellStyle name="40% - Accent4 3 3 3 2 2" xfId="24644"/>
    <cellStyle name="40% - Accent4 3 3 3 3" xfId="24645"/>
    <cellStyle name="40% - Accent4 3 3 3 4" xfId="24646"/>
    <cellStyle name="40% - Accent4 3 3 3 5" xfId="24647"/>
    <cellStyle name="40% - Accent4 3 3 4" xfId="24648"/>
    <cellStyle name="40% - Accent4 3 3 4 2" xfId="24649"/>
    <cellStyle name="40% - Accent4 3 3 5" xfId="24650"/>
    <cellStyle name="40% - Accent4 3 3 6" xfId="24651"/>
    <cellStyle name="40% - Accent4 3 3 7" xfId="24652"/>
    <cellStyle name="40% - Accent4 3 3 8" xfId="24653"/>
    <cellStyle name="40% - Accent4 3 3 9" xfId="24635"/>
    <cellStyle name="40% - Accent4 3 4" xfId="24654"/>
    <cellStyle name="40% - Accent4 3 4 2" xfId="24655"/>
    <cellStyle name="40% - Accent4 3 4 3" xfId="24656"/>
    <cellStyle name="40% - Accent4 3 5" xfId="24657"/>
    <cellStyle name="40% - Accent4 3 5 2" xfId="24658"/>
    <cellStyle name="40% - Accent4 3 5 2 2" xfId="24659"/>
    <cellStyle name="40% - Accent4 3 5 2 2 2" xfId="24660"/>
    <cellStyle name="40% - Accent4 3 5 2 3" xfId="24661"/>
    <cellStyle name="40% - Accent4 3 5 2 4" xfId="24662"/>
    <cellStyle name="40% - Accent4 3 5 3" xfId="24663"/>
    <cellStyle name="40% - Accent4 3 5 3 2" xfId="24664"/>
    <cellStyle name="40% - Accent4 3 5 3 2 2" xfId="24665"/>
    <cellStyle name="40% - Accent4 3 5 3 3" xfId="24666"/>
    <cellStyle name="40% - Accent4 3 5 3 4" xfId="24667"/>
    <cellStyle name="40% - Accent4 3 5 4" xfId="24668"/>
    <cellStyle name="40% - Accent4 3 5 4 2" xfId="24669"/>
    <cellStyle name="40% - Accent4 3 5 5" xfId="24670"/>
    <cellStyle name="40% - Accent4 3 5 6" xfId="24671"/>
    <cellStyle name="40% - Accent4 3 5 7" xfId="24672"/>
    <cellStyle name="40% - Accent4 3 5 8" xfId="24673"/>
    <cellStyle name="40% - Accent4 3 6" xfId="24674"/>
    <cellStyle name="40% - Accent4 3 6 2" xfId="24675"/>
    <cellStyle name="40% - Accent4 3 6 2 2" xfId="24676"/>
    <cellStyle name="40% - Accent4 3 6 3" xfId="24677"/>
    <cellStyle name="40% - Accent4 3 6 3 2" xfId="24678"/>
    <cellStyle name="40% - Accent4 3 6 3 2 2" xfId="24679"/>
    <cellStyle name="40% - Accent4 3 6 3 2 2 2" xfId="24680"/>
    <cellStyle name="40% - Accent4 3 6 3 2 3" xfId="24681"/>
    <cellStyle name="40% - Accent4 3 6 3 3" xfId="24682"/>
    <cellStyle name="40% - Accent4 3 6 3 3 2" xfId="24683"/>
    <cellStyle name="40% - Accent4 3 6 3 3 2 2" xfId="24684"/>
    <cellStyle name="40% - Accent4 3 6 3 3 3" xfId="24685"/>
    <cellStyle name="40% - Accent4 3 6 3 4" xfId="24686"/>
    <cellStyle name="40% - Accent4 3 6 3 5" xfId="24687"/>
    <cellStyle name="40% - Accent4 3 6 3 6" xfId="24688"/>
    <cellStyle name="40% - Accent4 3 6 4" xfId="24689"/>
    <cellStyle name="40% - Accent4 3 6 5" xfId="24690"/>
    <cellStyle name="40% - Accent4 3 6 6" xfId="24691"/>
    <cellStyle name="40% - Accent4 3 7" xfId="24692"/>
    <cellStyle name="40% - Accent4 3 7 2" xfId="24693"/>
    <cellStyle name="40% - Accent4 3 8" xfId="24694"/>
    <cellStyle name="40% - Accent4 3 8 2" xfId="24695"/>
    <cellStyle name="40% - Accent4 3 9" xfId="24696"/>
    <cellStyle name="40% - Accent4 30" xfId="3210"/>
    <cellStyle name="40% - Accent4 31" xfId="3211"/>
    <cellStyle name="40% - Accent4 32" xfId="3212"/>
    <cellStyle name="40% - Accent4 33" xfId="3213"/>
    <cellStyle name="40% - Accent4 34" xfId="3214"/>
    <cellStyle name="40% - Accent4 35" xfId="3215"/>
    <cellStyle name="40% - Accent4 36" xfId="3216"/>
    <cellStyle name="40% - Accent4 37" xfId="3217"/>
    <cellStyle name="40% - Accent4 38" xfId="3218"/>
    <cellStyle name="40% - Accent4 39" xfId="3219"/>
    <cellStyle name="40% - Accent4 4" xfId="3220"/>
    <cellStyle name="40% - Accent4 4 10" xfId="24697"/>
    <cellStyle name="40% - Accent4 4 2" xfId="17174"/>
    <cellStyle name="40% - Accent4 4 2 2" xfId="17697"/>
    <cellStyle name="40% - Accent4 4 2 2 2" xfId="18047"/>
    <cellStyle name="40% - Accent4 4 2 2 2 2" xfId="18849"/>
    <cellStyle name="40% - Accent4 4 2 2 2 2 2" xfId="24701"/>
    <cellStyle name="40% - Accent4 4 2 2 2 3" xfId="24700"/>
    <cellStyle name="40% - Accent4 4 2 2 3" xfId="18511"/>
    <cellStyle name="40% - Accent4 4 2 2 3 2" xfId="24702"/>
    <cellStyle name="40% - Accent4 4 2 2 4" xfId="24703"/>
    <cellStyle name="40% - Accent4 4 2 2 5" xfId="24699"/>
    <cellStyle name="40% - Accent4 4 2 3" xfId="17895"/>
    <cellStyle name="40% - Accent4 4 2 3 2" xfId="18695"/>
    <cellStyle name="40% - Accent4 4 2 3 2 2" xfId="24705"/>
    <cellStyle name="40% - Accent4 4 2 3 3" xfId="24706"/>
    <cellStyle name="40% - Accent4 4 2 3 4" xfId="24704"/>
    <cellStyle name="40% - Accent4 4 2 4" xfId="18357"/>
    <cellStyle name="40% - Accent4 4 2 4 2" xfId="24708"/>
    <cellStyle name="40% - Accent4 4 2 4 3" xfId="24707"/>
    <cellStyle name="40% - Accent4 4 2 5" xfId="24709"/>
    <cellStyle name="40% - Accent4 4 2 6" xfId="24710"/>
    <cellStyle name="40% - Accent4 4 2 7" xfId="24711"/>
    <cellStyle name="40% - Accent4 4 2 8" xfId="24712"/>
    <cellStyle name="40% - Accent4 4 2 9" xfId="24698"/>
    <cellStyle name="40% - Accent4 4 3" xfId="24713"/>
    <cellStyle name="40% - Accent4 4 3 2" xfId="24714"/>
    <cellStyle name="40% - Accent4 4 3 2 2" xfId="24715"/>
    <cellStyle name="40% - Accent4 4 3 2 3" xfId="24716"/>
    <cellStyle name="40% - Accent4 4 3 3" xfId="24717"/>
    <cellStyle name="40% - Accent4 4 3 3 2" xfId="24718"/>
    <cellStyle name="40% - Accent4 4 3 4" xfId="24719"/>
    <cellStyle name="40% - Accent4 4 3 5" xfId="24720"/>
    <cellStyle name="40% - Accent4 4 4" xfId="24721"/>
    <cellStyle name="40% - Accent4 4 4 2" xfId="24722"/>
    <cellStyle name="40% - Accent4 4 4 2 2" xfId="24723"/>
    <cellStyle name="40% - Accent4 4 4 3" xfId="24724"/>
    <cellStyle name="40% - Accent4 4 5" xfId="24725"/>
    <cellStyle name="40% - Accent4 4 5 2" xfId="24726"/>
    <cellStyle name="40% - Accent4 4 6" xfId="24727"/>
    <cellStyle name="40% - Accent4 4 6 2" xfId="24728"/>
    <cellStyle name="40% - Accent4 4 7" xfId="24729"/>
    <cellStyle name="40% - Accent4 4 7 2" xfId="24730"/>
    <cellStyle name="40% - Accent4 4 8" xfId="24731"/>
    <cellStyle name="40% - Accent4 4 9" xfId="24732"/>
    <cellStyle name="40% - Accent4 40" xfId="3221"/>
    <cellStyle name="40% - Accent4 41" xfId="3222"/>
    <cellStyle name="40% - Accent4 42" xfId="3223"/>
    <cellStyle name="40% - Accent4 43" xfId="3224"/>
    <cellStyle name="40% - Accent4 44" xfId="3225"/>
    <cellStyle name="40% - Accent4 45" xfId="3226"/>
    <cellStyle name="40% - Accent4 46" xfId="3227"/>
    <cellStyle name="40% - Accent4 47" xfId="3228"/>
    <cellStyle name="40% - Accent4 48" xfId="3229"/>
    <cellStyle name="40% - Accent4 49" xfId="3230"/>
    <cellStyle name="40% - Accent4 5" xfId="3231"/>
    <cellStyle name="40% - Accent4 5 10" xfId="24733"/>
    <cellStyle name="40% - Accent4 5 2" xfId="17175"/>
    <cellStyle name="40% - Accent4 5 2 2" xfId="17698"/>
    <cellStyle name="40% - Accent4 5 2 2 2" xfId="18048"/>
    <cellStyle name="40% - Accent4 5 2 2 2 2" xfId="18850"/>
    <cellStyle name="40% - Accent4 5 2 2 2 2 2" xfId="24737"/>
    <cellStyle name="40% - Accent4 5 2 2 2 3" xfId="24736"/>
    <cellStyle name="40% - Accent4 5 2 2 3" xfId="18512"/>
    <cellStyle name="40% - Accent4 5 2 2 3 2" xfId="24738"/>
    <cellStyle name="40% - Accent4 5 2 2 4" xfId="24739"/>
    <cellStyle name="40% - Accent4 5 2 2 5" xfId="24735"/>
    <cellStyle name="40% - Accent4 5 2 3" xfId="17896"/>
    <cellStyle name="40% - Accent4 5 2 3 2" xfId="18696"/>
    <cellStyle name="40% - Accent4 5 2 3 2 2" xfId="24741"/>
    <cellStyle name="40% - Accent4 5 2 3 3" xfId="24742"/>
    <cellStyle name="40% - Accent4 5 2 3 4" xfId="24740"/>
    <cellStyle name="40% - Accent4 5 2 4" xfId="18358"/>
    <cellStyle name="40% - Accent4 5 2 4 2" xfId="24744"/>
    <cellStyle name="40% - Accent4 5 2 4 3" xfId="24743"/>
    <cellStyle name="40% - Accent4 5 2 5" xfId="24745"/>
    <cellStyle name="40% - Accent4 5 2 6" xfId="24746"/>
    <cellStyle name="40% - Accent4 5 2 7" xfId="24747"/>
    <cellStyle name="40% - Accent4 5 2 8" xfId="24748"/>
    <cellStyle name="40% - Accent4 5 2 9" xfId="24734"/>
    <cellStyle name="40% - Accent4 5 3" xfId="16093"/>
    <cellStyle name="40% - Accent4 5 3 2" xfId="24750"/>
    <cellStyle name="40% - Accent4 5 3 2 2" xfId="24751"/>
    <cellStyle name="40% - Accent4 5 3 2 3" xfId="24752"/>
    <cellStyle name="40% - Accent4 5 3 3" xfId="24753"/>
    <cellStyle name="40% - Accent4 5 3 3 2" xfId="24754"/>
    <cellStyle name="40% - Accent4 5 3 4" xfId="24755"/>
    <cellStyle name="40% - Accent4 5 3 5" xfId="24756"/>
    <cellStyle name="40% - Accent4 5 3 6" xfId="24749"/>
    <cellStyle name="40% - Accent4 5 4" xfId="24757"/>
    <cellStyle name="40% - Accent4 5 4 2" xfId="24758"/>
    <cellStyle name="40% - Accent4 5 4 2 2" xfId="24759"/>
    <cellStyle name="40% - Accent4 5 4 3" xfId="24760"/>
    <cellStyle name="40% - Accent4 5 5" xfId="24761"/>
    <cellStyle name="40% - Accent4 5 5 2" xfId="24762"/>
    <cellStyle name="40% - Accent4 5 6" xfId="24763"/>
    <cellStyle name="40% - Accent4 5 6 2" xfId="24764"/>
    <cellStyle name="40% - Accent4 5 7" xfId="24765"/>
    <cellStyle name="40% - Accent4 5 7 2" xfId="24766"/>
    <cellStyle name="40% - Accent4 5 8" xfId="24767"/>
    <cellStyle name="40% - Accent4 5 9" xfId="24768"/>
    <cellStyle name="40% - Accent4 50" xfId="3232"/>
    <cellStyle name="40% - Accent4 51" xfId="3233"/>
    <cellStyle name="40% - Accent4 52" xfId="3234"/>
    <cellStyle name="40% - Accent4 53" xfId="3235"/>
    <cellStyle name="40% - Accent4 54" xfId="3236"/>
    <cellStyle name="40% - Accent4 55" xfId="3237"/>
    <cellStyle name="40% - Accent4 56" xfId="3238"/>
    <cellStyle name="40% - Accent4 57" xfId="3239"/>
    <cellStyle name="40% - Accent4 58" xfId="3240"/>
    <cellStyle name="40% - Accent4 59" xfId="3241"/>
    <cellStyle name="40% - Accent4 6" xfId="3242"/>
    <cellStyle name="40% - Accent4 6 10" xfId="24769"/>
    <cellStyle name="40% - Accent4 6 2" xfId="17549"/>
    <cellStyle name="40% - Accent4 6 2 2" xfId="24771"/>
    <cellStyle name="40% - Accent4 6 2 2 2" xfId="24772"/>
    <cellStyle name="40% - Accent4 6 2 2 3" xfId="24773"/>
    <cellStyle name="40% - Accent4 6 2 2 4" xfId="24774"/>
    <cellStyle name="40% - Accent4 6 2 3" xfId="24775"/>
    <cellStyle name="40% - Accent4 6 2 3 2" xfId="24776"/>
    <cellStyle name="40% - Accent4 6 2 4" xfId="24777"/>
    <cellStyle name="40% - Accent4 6 2 5" xfId="24778"/>
    <cellStyle name="40% - Accent4 6 2 6" xfId="24779"/>
    <cellStyle name="40% - Accent4 6 2 7" xfId="24780"/>
    <cellStyle name="40% - Accent4 6 2 8" xfId="24781"/>
    <cellStyle name="40% - Accent4 6 2 9" xfId="24770"/>
    <cellStyle name="40% - Accent4 6 3" xfId="17176"/>
    <cellStyle name="40% - Accent4 6 3 2" xfId="17897"/>
    <cellStyle name="40% - Accent4 6 3 2 2" xfId="18697"/>
    <cellStyle name="40% - Accent4 6 3 2 3" xfId="24783"/>
    <cellStyle name="40% - Accent4 6 3 3" xfId="18359"/>
    <cellStyle name="40% - Accent4 6 3 3 2" xfId="24784"/>
    <cellStyle name="40% - Accent4 6 3 4" xfId="24785"/>
    <cellStyle name="40% - Accent4 6 3 5" xfId="24782"/>
    <cellStyle name="40% - Accent4 6 4" xfId="17699"/>
    <cellStyle name="40% - Accent4 6 4 2" xfId="18049"/>
    <cellStyle name="40% - Accent4 6 4 2 2" xfId="18851"/>
    <cellStyle name="40% - Accent4 6 4 2 3" xfId="24787"/>
    <cellStyle name="40% - Accent4 6 4 3" xfId="18513"/>
    <cellStyle name="40% - Accent4 6 4 3 2" xfId="24788"/>
    <cellStyle name="40% - Accent4 6 4 4" xfId="24786"/>
    <cellStyle name="40% - Accent4 6 5" xfId="16123"/>
    <cellStyle name="40% - Accent4 6 5 2" xfId="24790"/>
    <cellStyle name="40% - Accent4 6 5 3" xfId="24789"/>
    <cellStyle name="40% - Accent4 6 6" xfId="24791"/>
    <cellStyle name="40% - Accent4 6 7" xfId="24792"/>
    <cellStyle name="40% - Accent4 6 8" xfId="24793"/>
    <cellStyle name="40% - Accent4 6 9" xfId="24794"/>
    <cellStyle name="40% - Accent4 60" xfId="3243"/>
    <cellStyle name="40% - Accent4 61" xfId="3244"/>
    <cellStyle name="40% - Accent4 62" xfId="3245"/>
    <cellStyle name="40% - Accent4 63" xfId="3246"/>
    <cellStyle name="40% - Accent4 64" xfId="3247"/>
    <cellStyle name="40% - Accent4 65" xfId="3248"/>
    <cellStyle name="40% - Accent4 66" xfId="3249"/>
    <cellStyle name="40% - Accent4 67" xfId="3250"/>
    <cellStyle name="40% - Accent4 68" xfId="3251"/>
    <cellStyle name="40% - Accent4 69" xfId="3252"/>
    <cellStyle name="40% - Accent4 7" xfId="3253"/>
    <cellStyle name="40% - Accent4 7 10" xfId="24795"/>
    <cellStyle name="40% - Accent4 7 2" xfId="17700"/>
    <cellStyle name="40% - Accent4 7 2 2" xfId="18050"/>
    <cellStyle name="40% - Accent4 7 2 2 2" xfId="18852"/>
    <cellStyle name="40% - Accent4 7 2 2 2 2" xfId="24798"/>
    <cellStyle name="40% - Accent4 7 2 2 3" xfId="24799"/>
    <cellStyle name="40% - Accent4 7 2 2 4" xfId="24800"/>
    <cellStyle name="40% - Accent4 7 2 2 5" xfId="24797"/>
    <cellStyle name="40% - Accent4 7 2 3" xfId="18514"/>
    <cellStyle name="40% - Accent4 7 2 3 2" xfId="24802"/>
    <cellStyle name="40% - Accent4 7 2 3 3" xfId="24801"/>
    <cellStyle name="40% - Accent4 7 2 4" xfId="24803"/>
    <cellStyle name="40% - Accent4 7 2 5" xfId="24804"/>
    <cellStyle name="40% - Accent4 7 2 6" xfId="24805"/>
    <cellStyle name="40% - Accent4 7 2 7" xfId="24806"/>
    <cellStyle name="40% - Accent4 7 2 8" xfId="24807"/>
    <cellStyle name="40% - Accent4 7 2 9" xfId="24796"/>
    <cellStyle name="40% - Accent4 7 3" xfId="17898"/>
    <cellStyle name="40% - Accent4 7 3 2" xfId="18698"/>
    <cellStyle name="40% - Accent4 7 3 2 2" xfId="24809"/>
    <cellStyle name="40% - Accent4 7 3 3" xfId="24810"/>
    <cellStyle name="40% - Accent4 7 3 4" xfId="24811"/>
    <cellStyle name="40% - Accent4 7 3 5" xfId="24808"/>
    <cellStyle name="40% - Accent4 7 4" xfId="18360"/>
    <cellStyle name="40% - Accent4 7 4 2" xfId="24813"/>
    <cellStyle name="40% - Accent4 7 4 3" xfId="24814"/>
    <cellStyle name="40% - Accent4 7 4 4" xfId="24812"/>
    <cellStyle name="40% - Accent4 7 5" xfId="17177"/>
    <cellStyle name="40% - Accent4 7 5 2" xfId="24815"/>
    <cellStyle name="40% - Accent4 7 6" xfId="24816"/>
    <cellStyle name="40% - Accent4 7 7" xfId="24817"/>
    <cellStyle name="40% - Accent4 7 8" xfId="24818"/>
    <cellStyle name="40% - Accent4 7 9" xfId="24819"/>
    <cellStyle name="40% - Accent4 70" xfId="3254"/>
    <cellStyle name="40% - Accent4 71" xfId="3255"/>
    <cellStyle name="40% - Accent4 72" xfId="3256"/>
    <cellStyle name="40% - Accent4 73" xfId="3257"/>
    <cellStyle name="40% - Accent4 74" xfId="3258"/>
    <cellStyle name="40% - Accent4 75" xfId="3259"/>
    <cellStyle name="40% - Accent4 76" xfId="3260"/>
    <cellStyle name="40% - Accent4 77" xfId="3261"/>
    <cellStyle name="40% - Accent4 78" xfId="3262"/>
    <cellStyle name="40% - Accent4 79" xfId="3263"/>
    <cellStyle name="40% - Accent4 8" xfId="3264"/>
    <cellStyle name="40% - Accent4 8 10" xfId="24820"/>
    <cellStyle name="40% - Accent4 8 2" xfId="17462"/>
    <cellStyle name="40% - Accent4 8 2 2" xfId="24822"/>
    <cellStyle name="40% - Accent4 8 2 2 2" xfId="24823"/>
    <cellStyle name="40% - Accent4 8 2 2 3" xfId="24824"/>
    <cellStyle name="40% - Accent4 8 2 3" xfId="24825"/>
    <cellStyle name="40% - Accent4 8 2 3 2" xfId="24826"/>
    <cellStyle name="40% - Accent4 8 2 4" xfId="24827"/>
    <cellStyle name="40% - Accent4 8 2 5" xfId="24828"/>
    <cellStyle name="40% - Accent4 8 2 6" xfId="24829"/>
    <cellStyle name="40% - Accent4 8 2 7" xfId="24830"/>
    <cellStyle name="40% - Accent4 8 2 8" xfId="24831"/>
    <cellStyle name="40% - Accent4 8 2 9" xfId="24821"/>
    <cellStyle name="40% - Accent4 8 3" xfId="17120"/>
    <cellStyle name="40% - Accent4 8 3 2" xfId="24833"/>
    <cellStyle name="40% - Accent4 8 3 3" xfId="24834"/>
    <cellStyle name="40% - Accent4 8 3 4" xfId="24832"/>
    <cellStyle name="40% - Accent4 8 4" xfId="24835"/>
    <cellStyle name="40% - Accent4 8 4 2" xfId="24836"/>
    <cellStyle name="40% - Accent4 8 5" xfId="24837"/>
    <cellStyle name="40% - Accent4 8 6" xfId="24838"/>
    <cellStyle name="40% - Accent4 8 7" xfId="24839"/>
    <cellStyle name="40% - Accent4 8 8" xfId="24840"/>
    <cellStyle name="40% - Accent4 8 9" xfId="24841"/>
    <cellStyle name="40% - Accent4 80" xfId="3265"/>
    <cellStyle name="40% - Accent4 81" xfId="3266"/>
    <cellStyle name="40% - Accent4 82" xfId="3267"/>
    <cellStyle name="40% - Accent4 83" xfId="3268"/>
    <cellStyle name="40% - Accent4 84" xfId="15556"/>
    <cellStyle name="40% - Accent4 9" xfId="3269"/>
    <cellStyle name="40% - Accent4 9 10" xfId="24842"/>
    <cellStyle name="40% - Accent4 9 2" xfId="17427"/>
    <cellStyle name="40% - Accent4 9 2 2" xfId="24844"/>
    <cellStyle name="40% - Accent4 9 2 2 2" xfId="24845"/>
    <cellStyle name="40% - Accent4 9 2 2 3" xfId="24846"/>
    <cellStyle name="40% - Accent4 9 2 3" xfId="24847"/>
    <cellStyle name="40% - Accent4 9 2 3 2" xfId="24848"/>
    <cellStyle name="40% - Accent4 9 2 4" xfId="24849"/>
    <cellStyle name="40% - Accent4 9 2 5" xfId="24850"/>
    <cellStyle name="40% - Accent4 9 2 6" xfId="24851"/>
    <cellStyle name="40% - Accent4 9 2 7" xfId="24852"/>
    <cellStyle name="40% - Accent4 9 2 8" xfId="24843"/>
    <cellStyle name="40% - Accent4 9 3" xfId="24853"/>
    <cellStyle name="40% - Accent4 9 3 2" xfId="24854"/>
    <cellStyle name="40% - Accent4 9 3 3" xfId="24855"/>
    <cellStyle name="40% - Accent4 9 4" xfId="24856"/>
    <cellStyle name="40% - Accent4 9 4 2" xfId="24857"/>
    <cellStyle name="40% - Accent4 9 5" xfId="24858"/>
    <cellStyle name="40% - Accent4 9 6" xfId="24859"/>
    <cellStyle name="40% - Accent4 9 7" xfId="24860"/>
    <cellStyle name="40% - Accent4 9 8" xfId="24861"/>
    <cellStyle name="40% - Accent4 9 9" xfId="24862"/>
    <cellStyle name="40% - Accent5" xfId="19226" builtinId="47" customBuiltin="1"/>
    <cellStyle name="40% - Accent5 10" xfId="3270"/>
    <cellStyle name="40% - Accent5 10 10" xfId="24863"/>
    <cellStyle name="40% - Accent5 10 2" xfId="17050"/>
    <cellStyle name="40% - Accent5 10 2 2" xfId="24865"/>
    <cellStyle name="40% - Accent5 10 2 2 2" xfId="24866"/>
    <cellStyle name="40% - Accent5 10 2 2 3" xfId="24867"/>
    <cellStyle name="40% - Accent5 10 2 3" xfId="24868"/>
    <cellStyle name="40% - Accent5 10 2 3 2" xfId="24869"/>
    <cellStyle name="40% - Accent5 10 2 4" xfId="24870"/>
    <cellStyle name="40% - Accent5 10 2 5" xfId="24871"/>
    <cellStyle name="40% - Accent5 10 2 6" xfId="24872"/>
    <cellStyle name="40% - Accent5 10 2 7" xfId="24873"/>
    <cellStyle name="40% - Accent5 10 2 8" xfId="24864"/>
    <cellStyle name="40% - Accent5 10 3" xfId="24874"/>
    <cellStyle name="40% - Accent5 10 3 2" xfId="24875"/>
    <cellStyle name="40% - Accent5 10 3 3" xfId="24876"/>
    <cellStyle name="40% - Accent5 10 4" xfId="24877"/>
    <cellStyle name="40% - Accent5 10 4 2" xfId="24878"/>
    <cellStyle name="40% - Accent5 10 5" xfId="24879"/>
    <cellStyle name="40% - Accent5 10 6" xfId="24880"/>
    <cellStyle name="40% - Accent5 10 7" xfId="24881"/>
    <cellStyle name="40% - Accent5 10 8" xfId="24882"/>
    <cellStyle name="40% - Accent5 10 9" xfId="24883"/>
    <cellStyle name="40% - Accent5 11" xfId="3271"/>
    <cellStyle name="40% - Accent5 11 2" xfId="24885"/>
    <cellStyle name="40% - Accent5 11 2 2" xfId="24886"/>
    <cellStyle name="40% - Accent5 11 2 2 2" xfId="24887"/>
    <cellStyle name="40% - Accent5 11 2 2 3" xfId="24888"/>
    <cellStyle name="40% - Accent5 11 2 3" xfId="24889"/>
    <cellStyle name="40% - Accent5 11 2 3 2" xfId="24890"/>
    <cellStyle name="40% - Accent5 11 2 4" xfId="24891"/>
    <cellStyle name="40% - Accent5 11 2 5" xfId="24892"/>
    <cellStyle name="40% - Accent5 11 2 6" xfId="24893"/>
    <cellStyle name="40% - Accent5 11 2 7" xfId="24894"/>
    <cellStyle name="40% - Accent5 11 3" xfId="24895"/>
    <cellStyle name="40% - Accent5 11 3 2" xfId="24896"/>
    <cellStyle name="40% - Accent5 11 3 3" xfId="24897"/>
    <cellStyle name="40% - Accent5 11 4" xfId="24898"/>
    <cellStyle name="40% - Accent5 11 4 2" xfId="24899"/>
    <cellStyle name="40% - Accent5 11 5" xfId="24900"/>
    <cellStyle name="40% - Accent5 11 6" xfId="24901"/>
    <cellStyle name="40% - Accent5 11 7" xfId="24902"/>
    <cellStyle name="40% - Accent5 11 8" xfId="24903"/>
    <cellStyle name="40% - Accent5 11 9" xfId="24884"/>
    <cellStyle name="40% - Accent5 12" xfId="3272"/>
    <cellStyle name="40% - Accent5 12 2" xfId="24905"/>
    <cellStyle name="40% - Accent5 12 2 2" xfId="24906"/>
    <cellStyle name="40% - Accent5 12 2 2 2" xfId="24907"/>
    <cellStyle name="40% - Accent5 12 2 2 3" xfId="24908"/>
    <cellStyle name="40% - Accent5 12 2 3" xfId="24909"/>
    <cellStyle name="40% - Accent5 12 2 3 2" xfId="24910"/>
    <cellStyle name="40% - Accent5 12 2 4" xfId="24911"/>
    <cellStyle name="40% - Accent5 12 2 5" xfId="24912"/>
    <cellStyle name="40% - Accent5 12 2 6" xfId="24913"/>
    <cellStyle name="40% - Accent5 12 2 7" xfId="24914"/>
    <cellStyle name="40% - Accent5 12 3" xfId="24915"/>
    <cellStyle name="40% - Accent5 12 3 2" xfId="24916"/>
    <cellStyle name="40% - Accent5 12 3 3" xfId="24917"/>
    <cellStyle name="40% - Accent5 12 4" xfId="24918"/>
    <cellStyle name="40% - Accent5 12 4 2" xfId="24919"/>
    <cellStyle name="40% - Accent5 12 5" xfId="24920"/>
    <cellStyle name="40% - Accent5 12 6" xfId="24921"/>
    <cellStyle name="40% - Accent5 12 7" xfId="24922"/>
    <cellStyle name="40% - Accent5 12 8" xfId="24923"/>
    <cellStyle name="40% - Accent5 12 9" xfId="24904"/>
    <cellStyle name="40% - Accent5 13" xfId="3273"/>
    <cellStyle name="40% - Accent5 13 2" xfId="24925"/>
    <cellStyle name="40% - Accent5 13 2 2" xfId="24926"/>
    <cellStyle name="40% - Accent5 13 2 2 2" xfId="24927"/>
    <cellStyle name="40% - Accent5 13 2 2 3" xfId="24928"/>
    <cellStyle name="40% - Accent5 13 2 3" xfId="24929"/>
    <cellStyle name="40% - Accent5 13 2 3 2" xfId="24930"/>
    <cellStyle name="40% - Accent5 13 2 4" xfId="24931"/>
    <cellStyle name="40% - Accent5 13 2 5" xfId="24932"/>
    <cellStyle name="40% - Accent5 13 2 6" xfId="24933"/>
    <cellStyle name="40% - Accent5 13 2 7" xfId="24934"/>
    <cellStyle name="40% - Accent5 13 3" xfId="24935"/>
    <cellStyle name="40% - Accent5 13 3 2" xfId="24936"/>
    <cellStyle name="40% - Accent5 13 3 3" xfId="24937"/>
    <cellStyle name="40% - Accent5 13 4" xfId="24938"/>
    <cellStyle name="40% - Accent5 13 4 2" xfId="24939"/>
    <cellStyle name="40% - Accent5 13 5" xfId="24940"/>
    <cellStyle name="40% - Accent5 13 6" xfId="24941"/>
    <cellStyle name="40% - Accent5 13 7" xfId="24942"/>
    <cellStyle name="40% - Accent5 13 8" xfId="24943"/>
    <cellStyle name="40% - Accent5 13 9" xfId="24924"/>
    <cellStyle name="40% - Accent5 14" xfId="3274"/>
    <cellStyle name="40% - Accent5 14 2" xfId="24945"/>
    <cellStyle name="40% - Accent5 14 2 2" xfId="24946"/>
    <cellStyle name="40% - Accent5 14 2 2 2" xfId="24947"/>
    <cellStyle name="40% - Accent5 14 2 2 3" xfId="24948"/>
    <cellStyle name="40% - Accent5 14 2 3" xfId="24949"/>
    <cellStyle name="40% - Accent5 14 2 3 2" xfId="24950"/>
    <cellStyle name="40% - Accent5 14 2 4" xfId="24951"/>
    <cellStyle name="40% - Accent5 14 2 5" xfId="24952"/>
    <cellStyle name="40% - Accent5 14 2 6" xfId="24953"/>
    <cellStyle name="40% - Accent5 14 2 7" xfId="24954"/>
    <cellStyle name="40% - Accent5 14 3" xfId="24955"/>
    <cellStyle name="40% - Accent5 14 3 2" xfId="24956"/>
    <cellStyle name="40% - Accent5 14 3 3" xfId="24957"/>
    <cellStyle name="40% - Accent5 14 4" xfId="24958"/>
    <cellStyle name="40% - Accent5 14 4 2" xfId="24959"/>
    <cellStyle name="40% - Accent5 14 5" xfId="24960"/>
    <cellStyle name="40% - Accent5 14 6" xfId="24961"/>
    <cellStyle name="40% - Accent5 14 7" xfId="24962"/>
    <cellStyle name="40% - Accent5 14 8" xfId="24963"/>
    <cellStyle name="40% - Accent5 14 9" xfId="24944"/>
    <cellStyle name="40% - Accent5 15" xfId="3275"/>
    <cellStyle name="40% - Accent5 15 2" xfId="24965"/>
    <cellStyle name="40% - Accent5 15 2 2" xfId="24966"/>
    <cellStyle name="40% - Accent5 15 2 2 2" xfId="24967"/>
    <cellStyle name="40% - Accent5 15 2 2 3" xfId="24968"/>
    <cellStyle name="40% - Accent5 15 2 3" xfId="24969"/>
    <cellStyle name="40% - Accent5 15 2 3 2" xfId="24970"/>
    <cellStyle name="40% - Accent5 15 2 4" xfId="24971"/>
    <cellStyle name="40% - Accent5 15 2 5" xfId="24972"/>
    <cellStyle name="40% - Accent5 15 2 6" xfId="24973"/>
    <cellStyle name="40% - Accent5 15 2 7" xfId="24974"/>
    <cellStyle name="40% - Accent5 15 3" xfId="24975"/>
    <cellStyle name="40% - Accent5 15 3 2" xfId="24976"/>
    <cellStyle name="40% - Accent5 15 3 3" xfId="24977"/>
    <cellStyle name="40% - Accent5 15 4" xfId="24978"/>
    <cellStyle name="40% - Accent5 15 4 2" xfId="24979"/>
    <cellStyle name="40% - Accent5 15 5" xfId="24980"/>
    <cellStyle name="40% - Accent5 15 6" xfId="24981"/>
    <cellStyle name="40% - Accent5 15 7" xfId="24982"/>
    <cellStyle name="40% - Accent5 15 8" xfId="24983"/>
    <cellStyle name="40% - Accent5 15 9" xfId="24964"/>
    <cellStyle name="40% - Accent5 16" xfId="3276"/>
    <cellStyle name="40% - Accent5 16 2" xfId="24985"/>
    <cellStyle name="40% - Accent5 16 2 2" xfId="24986"/>
    <cellStyle name="40% - Accent5 16 2 2 2" xfId="24987"/>
    <cellStyle name="40% - Accent5 16 2 2 3" xfId="24988"/>
    <cellStyle name="40% - Accent5 16 2 3" xfId="24989"/>
    <cellStyle name="40% - Accent5 16 2 3 2" xfId="24990"/>
    <cellStyle name="40% - Accent5 16 2 4" xfId="24991"/>
    <cellStyle name="40% - Accent5 16 2 5" xfId="24992"/>
    <cellStyle name="40% - Accent5 16 2 6" xfId="24993"/>
    <cellStyle name="40% - Accent5 16 2 7" xfId="24994"/>
    <cellStyle name="40% - Accent5 16 3" xfId="24995"/>
    <cellStyle name="40% - Accent5 16 3 2" xfId="24996"/>
    <cellStyle name="40% - Accent5 16 3 3" xfId="24997"/>
    <cellStyle name="40% - Accent5 16 4" xfId="24998"/>
    <cellStyle name="40% - Accent5 16 4 2" xfId="24999"/>
    <cellStyle name="40% - Accent5 16 5" xfId="25000"/>
    <cellStyle name="40% - Accent5 16 6" xfId="25001"/>
    <cellStyle name="40% - Accent5 16 7" xfId="25002"/>
    <cellStyle name="40% - Accent5 16 8" xfId="25003"/>
    <cellStyle name="40% - Accent5 16 9" xfId="24984"/>
    <cellStyle name="40% - Accent5 17" xfId="3277"/>
    <cellStyle name="40% - Accent5 17 2" xfId="25005"/>
    <cellStyle name="40% - Accent5 17 2 2" xfId="25006"/>
    <cellStyle name="40% - Accent5 17 2 2 2" xfId="25007"/>
    <cellStyle name="40% - Accent5 17 2 2 3" xfId="25008"/>
    <cellStyle name="40% - Accent5 17 2 3" xfId="25009"/>
    <cellStyle name="40% - Accent5 17 2 3 2" xfId="25010"/>
    <cellStyle name="40% - Accent5 17 2 4" xfId="25011"/>
    <cellStyle name="40% - Accent5 17 2 5" xfId="25012"/>
    <cellStyle name="40% - Accent5 17 2 6" xfId="25013"/>
    <cellStyle name="40% - Accent5 17 2 7" xfId="25014"/>
    <cellStyle name="40% - Accent5 17 3" xfId="25015"/>
    <cellStyle name="40% - Accent5 17 3 2" xfId="25016"/>
    <cellStyle name="40% - Accent5 17 3 3" xfId="25017"/>
    <cellStyle name="40% - Accent5 17 4" xfId="25018"/>
    <cellStyle name="40% - Accent5 17 4 2" xfId="25019"/>
    <cellStyle name="40% - Accent5 17 5" xfId="25020"/>
    <cellStyle name="40% - Accent5 17 6" xfId="25021"/>
    <cellStyle name="40% - Accent5 17 7" xfId="25022"/>
    <cellStyle name="40% - Accent5 17 8" xfId="25023"/>
    <cellStyle name="40% - Accent5 17 9" xfId="25004"/>
    <cellStyle name="40% - Accent5 18" xfId="3278"/>
    <cellStyle name="40% - Accent5 18 2" xfId="25025"/>
    <cellStyle name="40% - Accent5 18 2 2" xfId="25026"/>
    <cellStyle name="40% - Accent5 18 2 2 2" xfId="25027"/>
    <cellStyle name="40% - Accent5 18 2 2 3" xfId="25028"/>
    <cellStyle name="40% - Accent5 18 2 3" xfId="25029"/>
    <cellStyle name="40% - Accent5 18 2 3 2" xfId="25030"/>
    <cellStyle name="40% - Accent5 18 2 4" xfId="25031"/>
    <cellStyle name="40% - Accent5 18 2 5" xfId="25032"/>
    <cellStyle name="40% - Accent5 18 2 6" xfId="25033"/>
    <cellStyle name="40% - Accent5 18 2 7" xfId="25034"/>
    <cellStyle name="40% - Accent5 18 3" xfId="25035"/>
    <cellStyle name="40% - Accent5 18 3 2" xfId="25036"/>
    <cellStyle name="40% - Accent5 18 3 3" xfId="25037"/>
    <cellStyle name="40% - Accent5 18 4" xfId="25038"/>
    <cellStyle name="40% - Accent5 18 4 2" xfId="25039"/>
    <cellStyle name="40% - Accent5 18 5" xfId="25040"/>
    <cellStyle name="40% - Accent5 18 6" xfId="25041"/>
    <cellStyle name="40% - Accent5 18 7" xfId="25042"/>
    <cellStyle name="40% - Accent5 18 8" xfId="25043"/>
    <cellStyle name="40% - Accent5 18 9" xfId="25024"/>
    <cellStyle name="40% - Accent5 19" xfId="3279"/>
    <cellStyle name="40% - Accent5 19 2" xfId="25045"/>
    <cellStyle name="40% - Accent5 19 2 2" xfId="25046"/>
    <cellStyle name="40% - Accent5 19 2 2 2" xfId="25047"/>
    <cellStyle name="40% - Accent5 19 2 2 3" xfId="25048"/>
    <cellStyle name="40% - Accent5 19 2 3" xfId="25049"/>
    <cellStyle name="40% - Accent5 19 2 3 2" xfId="25050"/>
    <cellStyle name="40% - Accent5 19 2 4" xfId="25051"/>
    <cellStyle name="40% - Accent5 19 2 5" xfId="25052"/>
    <cellStyle name="40% - Accent5 19 2 6" xfId="25053"/>
    <cellStyle name="40% - Accent5 19 2 7" xfId="25054"/>
    <cellStyle name="40% - Accent5 19 3" xfId="25055"/>
    <cellStyle name="40% - Accent5 19 3 2" xfId="25056"/>
    <cellStyle name="40% - Accent5 19 3 3" xfId="25057"/>
    <cellStyle name="40% - Accent5 19 4" xfId="25058"/>
    <cellStyle name="40% - Accent5 19 4 2" xfId="25059"/>
    <cellStyle name="40% - Accent5 19 5" xfId="25060"/>
    <cellStyle name="40% - Accent5 19 6" xfId="25061"/>
    <cellStyle name="40% - Accent5 19 7" xfId="25062"/>
    <cellStyle name="40% - Accent5 19 8" xfId="25063"/>
    <cellStyle name="40% - Accent5 19 9" xfId="25044"/>
    <cellStyle name="40% - Accent5 2" xfId="59"/>
    <cellStyle name="40% - Accent5 2 2" xfId="3280"/>
    <cellStyle name="40% - Accent5 2 2 2" xfId="3281"/>
    <cellStyle name="40% - Accent5 2 2 2 2" xfId="17508"/>
    <cellStyle name="40% - Accent5 2 2 2 2 2" xfId="25067"/>
    <cellStyle name="40% - Accent5 2 2 2 2 3" xfId="25068"/>
    <cellStyle name="40% - Accent5 2 2 2 2 4" xfId="25066"/>
    <cellStyle name="40% - Accent5 2 2 2 3" xfId="25069"/>
    <cellStyle name="40% - Accent5 2 2 2 3 2" xfId="25070"/>
    <cellStyle name="40% - Accent5 2 2 2 4" xfId="25071"/>
    <cellStyle name="40% - Accent5 2 2 2 5" xfId="25072"/>
    <cellStyle name="40% - Accent5 2 2 2 6" xfId="25065"/>
    <cellStyle name="40% - Accent5 2 2 3" xfId="3282"/>
    <cellStyle name="40% - Accent5 2 2 3 2" xfId="18051"/>
    <cellStyle name="40% - Accent5 2 2 3 2 2" xfId="18853"/>
    <cellStyle name="40% - Accent5 2 2 3 2 3" xfId="25075"/>
    <cellStyle name="40% - Accent5 2 2 3 2 4" xfId="25074"/>
    <cellStyle name="40% - Accent5 2 2 3 3" xfId="18515"/>
    <cellStyle name="40% - Accent5 2 2 3 4" xfId="25076"/>
    <cellStyle name="40% - Accent5 2 2 3 5" xfId="25077"/>
    <cellStyle name="40% - Accent5 2 2 3 6" xfId="25073"/>
    <cellStyle name="40% - Accent5 2 2 4" xfId="3283"/>
    <cellStyle name="40% - Accent5 2 2 4 2" xfId="18699"/>
    <cellStyle name="40% - Accent5 2 2 4 3" xfId="25079"/>
    <cellStyle name="40% - Accent5 2 2 4 4" xfId="25078"/>
    <cellStyle name="40% - Accent5 2 2 5" xfId="18361"/>
    <cellStyle name="40% - Accent5 2 2 5 2" xfId="25081"/>
    <cellStyle name="40% - Accent5 2 2 5 3" xfId="25080"/>
    <cellStyle name="40% - Accent5 2 2 6" xfId="25082"/>
    <cellStyle name="40% - Accent5 2 2 6 2" xfId="25083"/>
    <cellStyle name="40% - Accent5 2 2 7" xfId="25084"/>
    <cellStyle name="40% - Accent5 2 2 7 2" xfId="25085"/>
    <cellStyle name="40% - Accent5 2 2 8" xfId="25086"/>
    <cellStyle name="40% - Accent5 2 2 9" xfId="25064"/>
    <cellStyle name="40% - Accent5 2 3" xfId="3284"/>
    <cellStyle name="40% - Accent5 2 3 2" xfId="17400"/>
    <cellStyle name="40% - Accent5 2 3 2 2" xfId="25087"/>
    <cellStyle name="40% - Accent5 2 4" xfId="3285"/>
    <cellStyle name="40% - Accent5 2 4 2" xfId="17093"/>
    <cellStyle name="40% - Accent5 2 4 2 2" xfId="25090"/>
    <cellStyle name="40% - Accent5 2 4 2 3" xfId="25089"/>
    <cellStyle name="40% - Accent5 2 4 3" xfId="25091"/>
    <cellStyle name="40% - Accent5 2 4 4" xfId="25092"/>
    <cellStyle name="40% - Accent5 2 4 5" xfId="25093"/>
    <cellStyle name="40% - Accent5 2 4 6" xfId="25088"/>
    <cellStyle name="40% - Accent5 2 5" xfId="3286"/>
    <cellStyle name="40% - Accent5 2 5 2" xfId="25094"/>
    <cellStyle name="40% - Accent5 2 6" xfId="3287"/>
    <cellStyle name="40% - Accent5 2 7" xfId="3288"/>
    <cellStyle name="40% - Accent5 20" xfId="3289"/>
    <cellStyle name="40% - Accent5 20 2" xfId="25096"/>
    <cellStyle name="40% - Accent5 20 2 2" xfId="25097"/>
    <cellStyle name="40% - Accent5 20 2 2 2" xfId="25098"/>
    <cellStyle name="40% - Accent5 20 2 2 3" xfId="25099"/>
    <cellStyle name="40% - Accent5 20 2 3" xfId="25100"/>
    <cellStyle name="40% - Accent5 20 2 3 2" xfId="25101"/>
    <cellStyle name="40% - Accent5 20 2 4" xfId="25102"/>
    <cellStyle name="40% - Accent5 20 2 5" xfId="25103"/>
    <cellStyle name="40% - Accent5 20 2 6" xfId="25104"/>
    <cellStyle name="40% - Accent5 20 2 7" xfId="25105"/>
    <cellStyle name="40% - Accent5 20 3" xfId="25106"/>
    <cellStyle name="40% - Accent5 20 3 2" xfId="25107"/>
    <cellStyle name="40% - Accent5 20 3 3" xfId="25108"/>
    <cellStyle name="40% - Accent5 20 4" xfId="25109"/>
    <cellStyle name="40% - Accent5 20 4 2" xfId="25110"/>
    <cellStyle name="40% - Accent5 20 5" xfId="25111"/>
    <cellStyle name="40% - Accent5 20 6" xfId="25112"/>
    <cellStyle name="40% - Accent5 20 7" xfId="25113"/>
    <cellStyle name="40% - Accent5 20 8" xfId="25114"/>
    <cellStyle name="40% - Accent5 20 9" xfId="25095"/>
    <cellStyle name="40% - Accent5 21" xfId="3290"/>
    <cellStyle name="40% - Accent5 21 2" xfId="25116"/>
    <cellStyle name="40% - Accent5 21 2 2" xfId="25117"/>
    <cellStyle name="40% - Accent5 21 2 2 2" xfId="25118"/>
    <cellStyle name="40% - Accent5 21 2 2 3" xfId="25119"/>
    <cellStyle name="40% - Accent5 21 2 3" xfId="25120"/>
    <cellStyle name="40% - Accent5 21 2 3 2" xfId="25121"/>
    <cellStyle name="40% - Accent5 21 2 4" xfId="25122"/>
    <cellStyle name="40% - Accent5 21 2 5" xfId="25123"/>
    <cellStyle name="40% - Accent5 21 2 6" xfId="25124"/>
    <cellStyle name="40% - Accent5 21 2 7" xfId="25125"/>
    <cellStyle name="40% - Accent5 21 3" xfId="25126"/>
    <cellStyle name="40% - Accent5 21 3 2" xfId="25127"/>
    <cellStyle name="40% - Accent5 21 3 3" xfId="25128"/>
    <cellStyle name="40% - Accent5 21 4" xfId="25129"/>
    <cellStyle name="40% - Accent5 21 4 2" xfId="25130"/>
    <cellStyle name="40% - Accent5 21 5" xfId="25131"/>
    <cellStyle name="40% - Accent5 21 6" xfId="25132"/>
    <cellStyle name="40% - Accent5 21 7" xfId="25133"/>
    <cellStyle name="40% - Accent5 21 8" xfId="25134"/>
    <cellStyle name="40% - Accent5 21 9" xfId="25115"/>
    <cellStyle name="40% - Accent5 22" xfId="3291"/>
    <cellStyle name="40% - Accent5 22 2" xfId="25136"/>
    <cellStyle name="40% - Accent5 22 2 2" xfId="25137"/>
    <cellStyle name="40% - Accent5 22 2 2 2" xfId="25138"/>
    <cellStyle name="40% - Accent5 22 2 2 3" xfId="25139"/>
    <cellStyle name="40% - Accent5 22 2 3" xfId="25140"/>
    <cellStyle name="40% - Accent5 22 2 3 2" xfId="25141"/>
    <cellStyle name="40% - Accent5 22 2 4" xfId="25142"/>
    <cellStyle name="40% - Accent5 22 2 5" xfId="25143"/>
    <cellStyle name="40% - Accent5 22 2 6" xfId="25144"/>
    <cellStyle name="40% - Accent5 22 2 7" xfId="25145"/>
    <cellStyle name="40% - Accent5 22 3" xfId="25146"/>
    <cellStyle name="40% - Accent5 22 3 2" xfId="25147"/>
    <cellStyle name="40% - Accent5 22 3 3" xfId="25148"/>
    <cellStyle name="40% - Accent5 22 4" xfId="25149"/>
    <cellStyle name="40% - Accent5 22 4 2" xfId="25150"/>
    <cellStyle name="40% - Accent5 22 5" xfId="25151"/>
    <cellStyle name="40% - Accent5 22 6" xfId="25152"/>
    <cellStyle name="40% - Accent5 22 7" xfId="25153"/>
    <cellStyle name="40% - Accent5 22 8" xfId="25154"/>
    <cellStyle name="40% - Accent5 22 9" xfId="25135"/>
    <cellStyle name="40% - Accent5 23" xfId="3292"/>
    <cellStyle name="40% - Accent5 23 2" xfId="25156"/>
    <cellStyle name="40% - Accent5 23 2 2" xfId="25157"/>
    <cellStyle name="40% - Accent5 23 2 3" xfId="25158"/>
    <cellStyle name="40% - Accent5 23 3" xfId="25159"/>
    <cellStyle name="40% - Accent5 23 3 2" xfId="25160"/>
    <cellStyle name="40% - Accent5 23 4" xfId="25161"/>
    <cellStyle name="40% - Accent5 23 5" xfId="25162"/>
    <cellStyle name="40% - Accent5 23 6" xfId="25163"/>
    <cellStyle name="40% - Accent5 23 7" xfId="25164"/>
    <cellStyle name="40% - Accent5 23 8" xfId="25155"/>
    <cellStyle name="40% - Accent5 24" xfId="3293"/>
    <cellStyle name="40% - Accent5 24 2" xfId="25166"/>
    <cellStyle name="40% - Accent5 24 3" xfId="25167"/>
    <cellStyle name="40% - Accent5 24 4" xfId="25168"/>
    <cellStyle name="40% - Accent5 24 5" xfId="25165"/>
    <cellStyle name="40% - Accent5 25" xfId="3294"/>
    <cellStyle name="40% - Accent5 25 2" xfId="25169"/>
    <cellStyle name="40% - Accent5 26" xfId="3295"/>
    <cellStyle name="40% - Accent5 26 2" xfId="25170"/>
    <cellStyle name="40% - Accent5 27" xfId="3296"/>
    <cellStyle name="40% - Accent5 27 2" xfId="25171"/>
    <cellStyle name="40% - Accent5 28" xfId="3297"/>
    <cellStyle name="40% - Accent5 28 2" xfId="25172"/>
    <cellStyle name="40% - Accent5 29" xfId="3298"/>
    <cellStyle name="40% - Accent5 29 2" xfId="25173"/>
    <cellStyle name="40% - Accent5 3" xfId="3299"/>
    <cellStyle name="40% - Accent5 3 10" xfId="25175"/>
    <cellStyle name="40% - Accent5 3 11" xfId="25174"/>
    <cellStyle name="40% - Accent5 3 2" xfId="17178"/>
    <cellStyle name="40% - Accent5 3 2 2" xfId="17701"/>
    <cellStyle name="40% - Accent5 3 2 2 2" xfId="18052"/>
    <cellStyle name="40% - Accent5 3 2 2 2 2" xfId="18854"/>
    <cellStyle name="40% - Accent5 3 2 2 2 3" xfId="25179"/>
    <cellStyle name="40% - Accent5 3 2 2 2 4" xfId="25178"/>
    <cellStyle name="40% - Accent5 3 2 2 3" xfId="18516"/>
    <cellStyle name="40% - Accent5 3 2 2 3 2" xfId="25181"/>
    <cellStyle name="40% - Accent5 3 2 2 3 3" xfId="25180"/>
    <cellStyle name="40% - Accent5 3 2 2 4" xfId="25182"/>
    <cellStyle name="40% - Accent5 3 2 2 5" xfId="25183"/>
    <cellStyle name="40% - Accent5 3 2 2 6" xfId="25177"/>
    <cellStyle name="40% - Accent5 3 2 3" xfId="17899"/>
    <cellStyle name="40% - Accent5 3 2 3 2" xfId="18700"/>
    <cellStyle name="40% - Accent5 3 2 3 2 2" xfId="25186"/>
    <cellStyle name="40% - Accent5 3 2 3 2 3" xfId="25187"/>
    <cellStyle name="40% - Accent5 3 2 3 2 4" xfId="25185"/>
    <cellStyle name="40% - Accent5 3 2 3 3" xfId="25188"/>
    <cellStyle name="40% - Accent5 3 2 3 4" xfId="25189"/>
    <cellStyle name="40% - Accent5 3 2 3 5" xfId="25190"/>
    <cellStyle name="40% - Accent5 3 2 3 6" xfId="25184"/>
    <cellStyle name="40% - Accent5 3 2 4" xfId="18362"/>
    <cellStyle name="40% - Accent5 3 2 4 2" xfId="25192"/>
    <cellStyle name="40% - Accent5 3 2 4 3" xfId="25193"/>
    <cellStyle name="40% - Accent5 3 2 4 4" xfId="25191"/>
    <cellStyle name="40% - Accent5 3 2 5" xfId="25194"/>
    <cellStyle name="40% - Accent5 3 2 5 2" xfId="25195"/>
    <cellStyle name="40% - Accent5 3 2 6" xfId="25196"/>
    <cellStyle name="40% - Accent5 3 2 6 2" xfId="25197"/>
    <cellStyle name="40% - Accent5 3 2 7" xfId="25198"/>
    <cellStyle name="40% - Accent5 3 2 7 2" xfId="25199"/>
    <cellStyle name="40% - Accent5 3 2 8" xfId="25200"/>
    <cellStyle name="40% - Accent5 3 2 9" xfId="25176"/>
    <cellStyle name="40% - Accent5 3 3" xfId="16085"/>
    <cellStyle name="40% - Accent5 3 3 2" xfId="25202"/>
    <cellStyle name="40% - Accent5 3 3 2 2" xfId="25203"/>
    <cellStyle name="40% - Accent5 3 3 2 2 2" xfId="25204"/>
    <cellStyle name="40% - Accent5 3 3 2 3" xfId="25205"/>
    <cellStyle name="40% - Accent5 3 3 2 4" xfId="25206"/>
    <cellStyle name="40% - Accent5 3 3 2 5" xfId="25207"/>
    <cellStyle name="40% - Accent5 3 3 3" xfId="25208"/>
    <cellStyle name="40% - Accent5 3 3 3 2" xfId="25209"/>
    <cellStyle name="40% - Accent5 3 3 3 2 2" xfId="25210"/>
    <cellStyle name="40% - Accent5 3 3 3 3" xfId="25211"/>
    <cellStyle name="40% - Accent5 3 3 3 4" xfId="25212"/>
    <cellStyle name="40% - Accent5 3 3 3 5" xfId="25213"/>
    <cellStyle name="40% - Accent5 3 3 4" xfId="25214"/>
    <cellStyle name="40% - Accent5 3 3 4 2" xfId="25215"/>
    <cellStyle name="40% - Accent5 3 3 5" xfId="25216"/>
    <cellStyle name="40% - Accent5 3 3 6" xfId="25217"/>
    <cellStyle name="40% - Accent5 3 3 7" xfId="25218"/>
    <cellStyle name="40% - Accent5 3 3 8" xfId="25219"/>
    <cellStyle name="40% - Accent5 3 3 9" xfId="25201"/>
    <cellStyle name="40% - Accent5 3 4" xfId="25220"/>
    <cellStyle name="40% - Accent5 3 4 2" xfId="25221"/>
    <cellStyle name="40% - Accent5 3 4 3" xfId="25222"/>
    <cellStyle name="40% - Accent5 3 5" xfId="25223"/>
    <cellStyle name="40% - Accent5 3 5 2" xfId="25224"/>
    <cellStyle name="40% - Accent5 3 5 2 2" xfId="25225"/>
    <cellStyle name="40% - Accent5 3 5 2 2 2" xfId="25226"/>
    <cellStyle name="40% - Accent5 3 5 2 3" xfId="25227"/>
    <cellStyle name="40% - Accent5 3 5 2 4" xfId="25228"/>
    <cellStyle name="40% - Accent5 3 5 3" xfId="25229"/>
    <cellStyle name="40% - Accent5 3 5 3 2" xfId="25230"/>
    <cellStyle name="40% - Accent5 3 5 3 2 2" xfId="25231"/>
    <cellStyle name="40% - Accent5 3 5 3 3" xfId="25232"/>
    <cellStyle name="40% - Accent5 3 5 3 4" xfId="25233"/>
    <cellStyle name="40% - Accent5 3 5 4" xfId="25234"/>
    <cellStyle name="40% - Accent5 3 5 4 2" xfId="25235"/>
    <cellStyle name="40% - Accent5 3 5 5" xfId="25236"/>
    <cellStyle name="40% - Accent5 3 5 6" xfId="25237"/>
    <cellStyle name="40% - Accent5 3 5 7" xfId="25238"/>
    <cellStyle name="40% - Accent5 3 5 8" xfId="25239"/>
    <cellStyle name="40% - Accent5 3 6" xfId="25240"/>
    <cellStyle name="40% - Accent5 3 6 2" xfId="25241"/>
    <cellStyle name="40% - Accent5 3 6 2 2" xfId="25242"/>
    <cellStyle name="40% - Accent5 3 6 3" xfId="25243"/>
    <cellStyle name="40% - Accent5 3 6 3 2" xfId="25244"/>
    <cellStyle name="40% - Accent5 3 6 3 2 2" xfId="25245"/>
    <cellStyle name="40% - Accent5 3 6 3 2 2 2" xfId="25246"/>
    <cellStyle name="40% - Accent5 3 6 3 2 3" xfId="25247"/>
    <cellStyle name="40% - Accent5 3 6 3 3" xfId="25248"/>
    <cellStyle name="40% - Accent5 3 6 3 3 2" xfId="25249"/>
    <cellStyle name="40% - Accent5 3 6 3 3 2 2" xfId="25250"/>
    <cellStyle name="40% - Accent5 3 6 3 3 3" xfId="25251"/>
    <cellStyle name="40% - Accent5 3 6 3 4" xfId="25252"/>
    <cellStyle name="40% - Accent5 3 6 3 5" xfId="25253"/>
    <cellStyle name="40% - Accent5 3 6 3 6" xfId="25254"/>
    <cellStyle name="40% - Accent5 3 6 4" xfId="25255"/>
    <cellStyle name="40% - Accent5 3 6 5" xfId="25256"/>
    <cellStyle name="40% - Accent5 3 6 6" xfId="25257"/>
    <cellStyle name="40% - Accent5 3 7" xfId="25258"/>
    <cellStyle name="40% - Accent5 3 7 2" xfId="25259"/>
    <cellStyle name="40% - Accent5 3 8" xfId="25260"/>
    <cellStyle name="40% - Accent5 3 8 2" xfId="25261"/>
    <cellStyle name="40% - Accent5 3 9" xfId="25262"/>
    <cellStyle name="40% - Accent5 30" xfId="3300"/>
    <cellStyle name="40% - Accent5 31" xfId="3301"/>
    <cellStyle name="40% - Accent5 32" xfId="3302"/>
    <cellStyle name="40% - Accent5 33" xfId="3303"/>
    <cellStyle name="40% - Accent5 34" xfId="3304"/>
    <cellStyle name="40% - Accent5 35" xfId="3305"/>
    <cellStyle name="40% - Accent5 36" xfId="3306"/>
    <cellStyle name="40% - Accent5 37" xfId="3307"/>
    <cellStyle name="40% - Accent5 38" xfId="3308"/>
    <cellStyle name="40% - Accent5 39" xfId="3309"/>
    <cellStyle name="40% - Accent5 4" xfId="3310"/>
    <cellStyle name="40% - Accent5 4 10" xfId="25263"/>
    <cellStyle name="40% - Accent5 4 2" xfId="17179"/>
    <cellStyle name="40% - Accent5 4 2 2" xfId="17702"/>
    <cellStyle name="40% - Accent5 4 2 2 2" xfId="18053"/>
    <cellStyle name="40% - Accent5 4 2 2 2 2" xfId="18855"/>
    <cellStyle name="40% - Accent5 4 2 2 2 2 2" xfId="25267"/>
    <cellStyle name="40% - Accent5 4 2 2 2 3" xfId="25266"/>
    <cellStyle name="40% - Accent5 4 2 2 3" xfId="18517"/>
    <cellStyle name="40% - Accent5 4 2 2 3 2" xfId="25268"/>
    <cellStyle name="40% - Accent5 4 2 2 4" xfId="25269"/>
    <cellStyle name="40% - Accent5 4 2 2 5" xfId="25265"/>
    <cellStyle name="40% - Accent5 4 2 3" xfId="17900"/>
    <cellStyle name="40% - Accent5 4 2 3 2" xfId="18701"/>
    <cellStyle name="40% - Accent5 4 2 3 2 2" xfId="25271"/>
    <cellStyle name="40% - Accent5 4 2 3 3" xfId="25272"/>
    <cellStyle name="40% - Accent5 4 2 3 4" xfId="25270"/>
    <cellStyle name="40% - Accent5 4 2 4" xfId="18363"/>
    <cellStyle name="40% - Accent5 4 2 4 2" xfId="25274"/>
    <cellStyle name="40% - Accent5 4 2 4 3" xfId="25273"/>
    <cellStyle name="40% - Accent5 4 2 5" xfId="25275"/>
    <cellStyle name="40% - Accent5 4 2 6" xfId="25276"/>
    <cellStyle name="40% - Accent5 4 2 7" xfId="25277"/>
    <cellStyle name="40% - Accent5 4 2 8" xfId="25278"/>
    <cellStyle name="40% - Accent5 4 2 9" xfId="25264"/>
    <cellStyle name="40% - Accent5 4 3" xfId="25279"/>
    <cellStyle name="40% - Accent5 4 3 2" xfId="25280"/>
    <cellStyle name="40% - Accent5 4 3 2 2" xfId="25281"/>
    <cellStyle name="40% - Accent5 4 3 2 3" xfId="25282"/>
    <cellStyle name="40% - Accent5 4 3 3" xfId="25283"/>
    <cellStyle name="40% - Accent5 4 3 3 2" xfId="25284"/>
    <cellStyle name="40% - Accent5 4 3 4" xfId="25285"/>
    <cellStyle name="40% - Accent5 4 3 5" xfId="25286"/>
    <cellStyle name="40% - Accent5 4 4" xfId="25287"/>
    <cellStyle name="40% - Accent5 4 4 2" xfId="25288"/>
    <cellStyle name="40% - Accent5 4 4 2 2" xfId="25289"/>
    <cellStyle name="40% - Accent5 4 4 3" xfId="25290"/>
    <cellStyle name="40% - Accent5 4 5" xfId="25291"/>
    <cellStyle name="40% - Accent5 4 5 2" xfId="25292"/>
    <cellStyle name="40% - Accent5 4 6" xfId="25293"/>
    <cellStyle name="40% - Accent5 4 6 2" xfId="25294"/>
    <cellStyle name="40% - Accent5 4 7" xfId="25295"/>
    <cellStyle name="40% - Accent5 4 7 2" xfId="25296"/>
    <cellStyle name="40% - Accent5 4 8" xfId="25297"/>
    <cellStyle name="40% - Accent5 4 9" xfId="25298"/>
    <cellStyle name="40% - Accent5 40" xfId="3311"/>
    <cellStyle name="40% - Accent5 41" xfId="3312"/>
    <cellStyle name="40% - Accent5 42" xfId="3313"/>
    <cellStyle name="40% - Accent5 43" xfId="3314"/>
    <cellStyle name="40% - Accent5 44" xfId="3315"/>
    <cellStyle name="40% - Accent5 45" xfId="3316"/>
    <cellStyle name="40% - Accent5 46" xfId="3317"/>
    <cellStyle name="40% - Accent5 47" xfId="3318"/>
    <cellStyle name="40% - Accent5 48" xfId="3319"/>
    <cellStyle name="40% - Accent5 49" xfId="3320"/>
    <cellStyle name="40% - Accent5 5" xfId="3321"/>
    <cellStyle name="40% - Accent5 5 10" xfId="25299"/>
    <cellStyle name="40% - Accent5 5 2" xfId="17559"/>
    <cellStyle name="40% - Accent5 5 2 2" xfId="25301"/>
    <cellStyle name="40% - Accent5 5 2 2 2" xfId="25302"/>
    <cellStyle name="40% - Accent5 5 2 2 2 2" xfId="25303"/>
    <cellStyle name="40% - Accent5 5 2 2 3" xfId="25304"/>
    <cellStyle name="40% - Accent5 5 2 2 4" xfId="25305"/>
    <cellStyle name="40% - Accent5 5 2 3" xfId="25306"/>
    <cellStyle name="40% - Accent5 5 2 3 2" xfId="25307"/>
    <cellStyle name="40% - Accent5 5 2 3 3" xfId="25308"/>
    <cellStyle name="40% - Accent5 5 2 4" xfId="25309"/>
    <cellStyle name="40% - Accent5 5 2 4 2" xfId="25310"/>
    <cellStyle name="40% - Accent5 5 2 5" xfId="25311"/>
    <cellStyle name="40% - Accent5 5 2 6" xfId="25312"/>
    <cellStyle name="40% - Accent5 5 2 7" xfId="25313"/>
    <cellStyle name="40% - Accent5 5 2 8" xfId="25314"/>
    <cellStyle name="40% - Accent5 5 2 9" xfId="25300"/>
    <cellStyle name="40% - Accent5 5 3" xfId="17180"/>
    <cellStyle name="40% - Accent5 5 3 2" xfId="17901"/>
    <cellStyle name="40% - Accent5 5 3 2 2" xfId="18702"/>
    <cellStyle name="40% - Accent5 5 3 2 3" xfId="25317"/>
    <cellStyle name="40% - Accent5 5 3 2 4" xfId="25316"/>
    <cellStyle name="40% - Accent5 5 3 3" xfId="18364"/>
    <cellStyle name="40% - Accent5 5 3 3 2" xfId="25319"/>
    <cellStyle name="40% - Accent5 5 3 3 3" xfId="25318"/>
    <cellStyle name="40% - Accent5 5 3 4" xfId="25320"/>
    <cellStyle name="40% - Accent5 5 3 5" xfId="25321"/>
    <cellStyle name="40% - Accent5 5 3 6" xfId="25315"/>
    <cellStyle name="40% - Accent5 5 4" xfId="17703"/>
    <cellStyle name="40% - Accent5 5 4 2" xfId="18054"/>
    <cellStyle name="40% - Accent5 5 4 2 2" xfId="18856"/>
    <cellStyle name="40% - Accent5 5 4 2 2 2" xfId="25324"/>
    <cellStyle name="40% - Accent5 5 4 2 3" xfId="25323"/>
    <cellStyle name="40% - Accent5 5 4 3" xfId="18518"/>
    <cellStyle name="40% - Accent5 5 4 3 2" xfId="25325"/>
    <cellStyle name="40% - Accent5 5 4 4" xfId="25322"/>
    <cellStyle name="40% - Accent5 5 5" xfId="25326"/>
    <cellStyle name="40% - Accent5 5 5 2" xfId="25327"/>
    <cellStyle name="40% - Accent5 5 6" xfId="25328"/>
    <cellStyle name="40% - Accent5 5 6 2" xfId="25329"/>
    <cellStyle name="40% - Accent5 5 7" xfId="25330"/>
    <cellStyle name="40% - Accent5 5 7 2" xfId="25331"/>
    <cellStyle name="40% - Accent5 5 8" xfId="25332"/>
    <cellStyle name="40% - Accent5 5 9" xfId="25333"/>
    <cellStyle name="40% - Accent5 50" xfId="3322"/>
    <cellStyle name="40% - Accent5 51" xfId="3323"/>
    <cellStyle name="40% - Accent5 52" xfId="3324"/>
    <cellStyle name="40% - Accent5 53" xfId="3325"/>
    <cellStyle name="40% - Accent5 54" xfId="3326"/>
    <cellStyle name="40% - Accent5 55" xfId="3327"/>
    <cellStyle name="40% - Accent5 56" xfId="3328"/>
    <cellStyle name="40% - Accent5 57" xfId="3329"/>
    <cellStyle name="40% - Accent5 58" xfId="3330"/>
    <cellStyle name="40% - Accent5 59" xfId="3331"/>
    <cellStyle name="40% - Accent5 6" xfId="3332"/>
    <cellStyle name="40% - Accent5 6 10" xfId="25334"/>
    <cellStyle name="40% - Accent5 6 2" xfId="17704"/>
    <cellStyle name="40% - Accent5 6 2 2" xfId="18055"/>
    <cellStyle name="40% - Accent5 6 2 2 2" xfId="18857"/>
    <cellStyle name="40% - Accent5 6 2 2 2 2" xfId="25337"/>
    <cellStyle name="40% - Accent5 6 2 2 3" xfId="25338"/>
    <cellStyle name="40% - Accent5 6 2 2 4" xfId="25339"/>
    <cellStyle name="40% - Accent5 6 2 2 5" xfId="25336"/>
    <cellStyle name="40% - Accent5 6 2 3" xfId="18519"/>
    <cellStyle name="40% - Accent5 6 2 3 2" xfId="25341"/>
    <cellStyle name="40% - Accent5 6 2 3 3" xfId="25340"/>
    <cellStyle name="40% - Accent5 6 2 4" xfId="25342"/>
    <cellStyle name="40% - Accent5 6 2 5" xfId="25343"/>
    <cellStyle name="40% - Accent5 6 2 6" xfId="25344"/>
    <cellStyle name="40% - Accent5 6 2 7" xfId="25345"/>
    <cellStyle name="40% - Accent5 6 2 8" xfId="25346"/>
    <cellStyle name="40% - Accent5 6 2 9" xfId="25335"/>
    <cellStyle name="40% - Accent5 6 3" xfId="17902"/>
    <cellStyle name="40% - Accent5 6 3 2" xfId="18703"/>
    <cellStyle name="40% - Accent5 6 3 2 2" xfId="25348"/>
    <cellStyle name="40% - Accent5 6 3 3" xfId="25349"/>
    <cellStyle name="40% - Accent5 6 3 4" xfId="25350"/>
    <cellStyle name="40% - Accent5 6 3 5" xfId="25347"/>
    <cellStyle name="40% - Accent5 6 4" xfId="18365"/>
    <cellStyle name="40% - Accent5 6 4 2" xfId="25352"/>
    <cellStyle name="40% - Accent5 6 4 3" xfId="25353"/>
    <cellStyle name="40% - Accent5 6 4 4" xfId="25351"/>
    <cellStyle name="40% - Accent5 6 5" xfId="17181"/>
    <cellStyle name="40% - Accent5 6 5 2" xfId="25355"/>
    <cellStyle name="40% - Accent5 6 5 3" xfId="25354"/>
    <cellStyle name="40% - Accent5 6 6" xfId="25356"/>
    <cellStyle name="40% - Accent5 6 7" xfId="25357"/>
    <cellStyle name="40% - Accent5 6 8" xfId="25358"/>
    <cellStyle name="40% - Accent5 6 9" xfId="25359"/>
    <cellStyle name="40% - Accent5 60" xfId="3333"/>
    <cellStyle name="40% - Accent5 61" xfId="3334"/>
    <cellStyle name="40% - Accent5 62" xfId="3335"/>
    <cellStyle name="40% - Accent5 63" xfId="3336"/>
    <cellStyle name="40% - Accent5 64" xfId="3337"/>
    <cellStyle name="40% - Accent5 65" xfId="3338"/>
    <cellStyle name="40% - Accent5 66" xfId="3339"/>
    <cellStyle name="40% - Accent5 67" xfId="3340"/>
    <cellStyle name="40% - Accent5 68" xfId="3341"/>
    <cellStyle name="40% - Accent5 69" xfId="3342"/>
    <cellStyle name="40% - Accent5 7" xfId="3343"/>
    <cellStyle name="40% - Accent5 7 10" xfId="25360"/>
    <cellStyle name="40% - Accent5 7 2" xfId="17705"/>
    <cellStyle name="40% - Accent5 7 2 2" xfId="18056"/>
    <cellStyle name="40% - Accent5 7 2 2 2" xfId="18858"/>
    <cellStyle name="40% - Accent5 7 2 2 2 2" xfId="25363"/>
    <cellStyle name="40% - Accent5 7 2 2 3" xfId="25364"/>
    <cellStyle name="40% - Accent5 7 2 2 4" xfId="25365"/>
    <cellStyle name="40% - Accent5 7 2 2 5" xfId="25362"/>
    <cellStyle name="40% - Accent5 7 2 3" xfId="18520"/>
    <cellStyle name="40% - Accent5 7 2 3 2" xfId="25367"/>
    <cellStyle name="40% - Accent5 7 2 3 3" xfId="25366"/>
    <cellStyle name="40% - Accent5 7 2 4" xfId="25368"/>
    <cellStyle name="40% - Accent5 7 2 5" xfId="25369"/>
    <cellStyle name="40% - Accent5 7 2 6" xfId="25370"/>
    <cellStyle name="40% - Accent5 7 2 7" xfId="25371"/>
    <cellStyle name="40% - Accent5 7 2 8" xfId="25372"/>
    <cellStyle name="40% - Accent5 7 2 9" xfId="25361"/>
    <cellStyle name="40% - Accent5 7 3" xfId="17903"/>
    <cellStyle name="40% - Accent5 7 3 2" xfId="18704"/>
    <cellStyle name="40% - Accent5 7 3 2 2" xfId="25374"/>
    <cellStyle name="40% - Accent5 7 3 3" xfId="25375"/>
    <cellStyle name="40% - Accent5 7 3 4" xfId="25376"/>
    <cellStyle name="40% - Accent5 7 3 5" xfId="25373"/>
    <cellStyle name="40% - Accent5 7 4" xfId="18366"/>
    <cellStyle name="40% - Accent5 7 4 2" xfId="25378"/>
    <cellStyle name="40% - Accent5 7 4 3" xfId="25379"/>
    <cellStyle name="40% - Accent5 7 4 4" xfId="25377"/>
    <cellStyle name="40% - Accent5 7 5" xfId="17182"/>
    <cellStyle name="40% - Accent5 7 5 2" xfId="25380"/>
    <cellStyle name="40% - Accent5 7 6" xfId="25381"/>
    <cellStyle name="40% - Accent5 7 7" xfId="25382"/>
    <cellStyle name="40% - Accent5 7 8" xfId="25383"/>
    <cellStyle name="40% - Accent5 7 9" xfId="25384"/>
    <cellStyle name="40% - Accent5 70" xfId="3344"/>
    <cellStyle name="40% - Accent5 71" xfId="3345"/>
    <cellStyle name="40% - Accent5 72" xfId="3346"/>
    <cellStyle name="40% - Accent5 73" xfId="3347"/>
    <cellStyle name="40% - Accent5 74" xfId="3348"/>
    <cellStyle name="40% - Accent5 75" xfId="3349"/>
    <cellStyle name="40% - Accent5 76" xfId="3350"/>
    <cellStyle name="40% - Accent5 77" xfId="3351"/>
    <cellStyle name="40% - Accent5 78" xfId="3352"/>
    <cellStyle name="40% - Accent5 79" xfId="3353"/>
    <cellStyle name="40% - Accent5 8" xfId="3354"/>
    <cellStyle name="40% - Accent5 8 10" xfId="25385"/>
    <cellStyle name="40% - Accent5 8 2" xfId="17466"/>
    <cellStyle name="40% - Accent5 8 2 2" xfId="25387"/>
    <cellStyle name="40% - Accent5 8 2 2 2" xfId="25388"/>
    <cellStyle name="40% - Accent5 8 2 2 3" xfId="25389"/>
    <cellStyle name="40% - Accent5 8 2 3" xfId="25390"/>
    <cellStyle name="40% - Accent5 8 2 3 2" xfId="25391"/>
    <cellStyle name="40% - Accent5 8 2 4" xfId="25392"/>
    <cellStyle name="40% - Accent5 8 2 5" xfId="25393"/>
    <cellStyle name="40% - Accent5 8 2 6" xfId="25394"/>
    <cellStyle name="40% - Accent5 8 2 7" xfId="25395"/>
    <cellStyle name="40% - Accent5 8 2 8" xfId="25396"/>
    <cellStyle name="40% - Accent5 8 2 9" xfId="25386"/>
    <cellStyle name="40% - Accent5 8 3" xfId="17122"/>
    <cellStyle name="40% - Accent5 8 3 2" xfId="25398"/>
    <cellStyle name="40% - Accent5 8 3 3" xfId="25399"/>
    <cellStyle name="40% - Accent5 8 3 4" xfId="25397"/>
    <cellStyle name="40% - Accent5 8 4" xfId="25400"/>
    <cellStyle name="40% - Accent5 8 4 2" xfId="25401"/>
    <cellStyle name="40% - Accent5 8 5" xfId="25402"/>
    <cellStyle name="40% - Accent5 8 6" xfId="25403"/>
    <cellStyle name="40% - Accent5 8 7" xfId="25404"/>
    <cellStyle name="40% - Accent5 8 8" xfId="25405"/>
    <cellStyle name="40% - Accent5 8 9" xfId="25406"/>
    <cellStyle name="40% - Accent5 80" xfId="3355"/>
    <cellStyle name="40% - Accent5 81" xfId="3356"/>
    <cellStyle name="40% - Accent5 82" xfId="3357"/>
    <cellStyle name="40% - Accent5 83" xfId="3358"/>
    <cellStyle name="40% - Accent5 84" xfId="15560"/>
    <cellStyle name="40% - Accent5 9" xfId="3359"/>
    <cellStyle name="40% - Accent5 9 10" xfId="25407"/>
    <cellStyle name="40% - Accent5 9 2" xfId="17429"/>
    <cellStyle name="40% - Accent5 9 2 2" xfId="25409"/>
    <cellStyle name="40% - Accent5 9 2 2 2" xfId="25410"/>
    <cellStyle name="40% - Accent5 9 2 2 3" xfId="25411"/>
    <cellStyle name="40% - Accent5 9 2 3" xfId="25412"/>
    <cellStyle name="40% - Accent5 9 2 3 2" xfId="25413"/>
    <cellStyle name="40% - Accent5 9 2 4" xfId="25414"/>
    <cellStyle name="40% - Accent5 9 2 5" xfId="25415"/>
    <cellStyle name="40% - Accent5 9 2 6" xfId="25416"/>
    <cellStyle name="40% - Accent5 9 2 7" xfId="25417"/>
    <cellStyle name="40% - Accent5 9 2 8" xfId="25408"/>
    <cellStyle name="40% - Accent5 9 3" xfId="25418"/>
    <cellStyle name="40% - Accent5 9 3 2" xfId="25419"/>
    <cellStyle name="40% - Accent5 9 3 3" xfId="25420"/>
    <cellStyle name="40% - Accent5 9 4" xfId="25421"/>
    <cellStyle name="40% - Accent5 9 4 2" xfId="25422"/>
    <cellStyle name="40% - Accent5 9 5" xfId="25423"/>
    <cellStyle name="40% - Accent5 9 6" xfId="25424"/>
    <cellStyle name="40% - Accent5 9 7" xfId="25425"/>
    <cellStyle name="40% - Accent5 9 8" xfId="25426"/>
    <cellStyle name="40% - Accent5 9 9" xfId="25427"/>
    <cellStyle name="40% - Accent6" xfId="19230" builtinId="51" customBuiltin="1"/>
    <cellStyle name="40% - Accent6 10" xfId="3360"/>
    <cellStyle name="40% - Accent6 10 10" xfId="25428"/>
    <cellStyle name="40% - Accent6 10 2" xfId="17054"/>
    <cellStyle name="40% - Accent6 10 2 2" xfId="25430"/>
    <cellStyle name="40% - Accent6 10 2 2 2" xfId="25431"/>
    <cellStyle name="40% - Accent6 10 2 2 3" xfId="25432"/>
    <cellStyle name="40% - Accent6 10 2 3" xfId="25433"/>
    <cellStyle name="40% - Accent6 10 2 3 2" xfId="25434"/>
    <cellStyle name="40% - Accent6 10 2 4" xfId="25435"/>
    <cellStyle name="40% - Accent6 10 2 5" xfId="25436"/>
    <cellStyle name="40% - Accent6 10 2 6" xfId="25437"/>
    <cellStyle name="40% - Accent6 10 2 7" xfId="25438"/>
    <cellStyle name="40% - Accent6 10 2 8" xfId="25429"/>
    <cellStyle name="40% - Accent6 10 3" xfId="25439"/>
    <cellStyle name="40% - Accent6 10 3 2" xfId="25440"/>
    <cellStyle name="40% - Accent6 10 3 3" xfId="25441"/>
    <cellStyle name="40% - Accent6 10 4" xfId="25442"/>
    <cellStyle name="40% - Accent6 10 4 2" xfId="25443"/>
    <cellStyle name="40% - Accent6 10 5" xfId="25444"/>
    <cellStyle name="40% - Accent6 10 6" xfId="25445"/>
    <cellStyle name="40% - Accent6 10 7" xfId="25446"/>
    <cellStyle name="40% - Accent6 10 8" xfId="25447"/>
    <cellStyle name="40% - Accent6 10 9" xfId="25448"/>
    <cellStyle name="40% - Accent6 11" xfId="3361"/>
    <cellStyle name="40% - Accent6 11 2" xfId="17760"/>
    <cellStyle name="40% - Accent6 11 2 2" xfId="25451"/>
    <cellStyle name="40% - Accent6 11 2 2 2" xfId="25452"/>
    <cellStyle name="40% - Accent6 11 2 2 3" xfId="25453"/>
    <cellStyle name="40% - Accent6 11 2 3" xfId="25454"/>
    <cellStyle name="40% - Accent6 11 2 3 2" xfId="25455"/>
    <cellStyle name="40% - Accent6 11 2 4" xfId="25456"/>
    <cellStyle name="40% - Accent6 11 2 5" xfId="25457"/>
    <cellStyle name="40% - Accent6 11 2 6" xfId="25458"/>
    <cellStyle name="40% - Accent6 11 2 7" xfId="25459"/>
    <cellStyle name="40% - Accent6 11 2 8" xfId="25450"/>
    <cellStyle name="40% - Accent6 11 3" xfId="25460"/>
    <cellStyle name="40% - Accent6 11 3 2" xfId="25461"/>
    <cellStyle name="40% - Accent6 11 3 3" xfId="25462"/>
    <cellStyle name="40% - Accent6 11 4" xfId="25463"/>
    <cellStyle name="40% - Accent6 11 4 2" xfId="25464"/>
    <cellStyle name="40% - Accent6 11 5" xfId="25465"/>
    <cellStyle name="40% - Accent6 11 6" xfId="25466"/>
    <cellStyle name="40% - Accent6 11 7" xfId="25467"/>
    <cellStyle name="40% - Accent6 11 8" xfId="25468"/>
    <cellStyle name="40% - Accent6 11 9" xfId="25449"/>
    <cellStyle name="40% - Accent6 12" xfId="3362"/>
    <cellStyle name="40% - Accent6 12 2" xfId="15966"/>
    <cellStyle name="40% - Accent6 12 2 2" xfId="25471"/>
    <cellStyle name="40% - Accent6 12 2 2 2" xfId="25472"/>
    <cellStyle name="40% - Accent6 12 2 2 3" xfId="25473"/>
    <cellStyle name="40% - Accent6 12 2 3" xfId="25474"/>
    <cellStyle name="40% - Accent6 12 2 3 2" xfId="25475"/>
    <cellStyle name="40% - Accent6 12 2 4" xfId="25476"/>
    <cellStyle name="40% - Accent6 12 2 5" xfId="25477"/>
    <cellStyle name="40% - Accent6 12 2 6" xfId="25478"/>
    <cellStyle name="40% - Accent6 12 2 7" xfId="25479"/>
    <cellStyle name="40% - Accent6 12 2 8" xfId="25470"/>
    <cellStyle name="40% - Accent6 12 3" xfId="25480"/>
    <cellStyle name="40% - Accent6 12 3 2" xfId="25481"/>
    <cellStyle name="40% - Accent6 12 3 3" xfId="25482"/>
    <cellStyle name="40% - Accent6 12 4" xfId="25483"/>
    <cellStyle name="40% - Accent6 12 4 2" xfId="25484"/>
    <cellStyle name="40% - Accent6 12 5" xfId="25485"/>
    <cellStyle name="40% - Accent6 12 6" xfId="25486"/>
    <cellStyle name="40% - Accent6 12 7" xfId="25487"/>
    <cellStyle name="40% - Accent6 12 8" xfId="25488"/>
    <cellStyle name="40% - Accent6 12 9" xfId="25469"/>
    <cellStyle name="40% - Accent6 13" xfId="3363"/>
    <cellStyle name="40% - Accent6 13 2" xfId="25490"/>
    <cellStyle name="40% - Accent6 13 2 2" xfId="25491"/>
    <cellStyle name="40% - Accent6 13 2 2 2" xfId="25492"/>
    <cellStyle name="40% - Accent6 13 2 2 3" xfId="25493"/>
    <cellStyle name="40% - Accent6 13 2 3" xfId="25494"/>
    <cellStyle name="40% - Accent6 13 2 3 2" xfId="25495"/>
    <cellStyle name="40% - Accent6 13 2 4" xfId="25496"/>
    <cellStyle name="40% - Accent6 13 2 5" xfId="25497"/>
    <cellStyle name="40% - Accent6 13 2 6" xfId="25498"/>
    <cellStyle name="40% - Accent6 13 2 7" xfId="25499"/>
    <cellStyle name="40% - Accent6 13 3" xfId="25500"/>
    <cellStyle name="40% - Accent6 13 3 2" xfId="25501"/>
    <cellStyle name="40% - Accent6 13 3 3" xfId="25502"/>
    <cellStyle name="40% - Accent6 13 4" xfId="25503"/>
    <cellStyle name="40% - Accent6 13 4 2" xfId="25504"/>
    <cellStyle name="40% - Accent6 13 5" xfId="25505"/>
    <cellStyle name="40% - Accent6 13 6" xfId="25506"/>
    <cellStyle name="40% - Accent6 13 7" xfId="25507"/>
    <cellStyle name="40% - Accent6 13 8" xfId="25508"/>
    <cellStyle name="40% - Accent6 13 9" xfId="25489"/>
    <cellStyle name="40% - Accent6 14" xfId="3364"/>
    <cellStyle name="40% - Accent6 14 2" xfId="25510"/>
    <cellStyle name="40% - Accent6 14 2 2" xfId="25511"/>
    <cellStyle name="40% - Accent6 14 2 2 2" xfId="25512"/>
    <cellStyle name="40% - Accent6 14 2 2 3" xfId="25513"/>
    <cellStyle name="40% - Accent6 14 2 3" xfId="25514"/>
    <cellStyle name="40% - Accent6 14 2 3 2" xfId="25515"/>
    <cellStyle name="40% - Accent6 14 2 4" xfId="25516"/>
    <cellStyle name="40% - Accent6 14 2 5" xfId="25517"/>
    <cellStyle name="40% - Accent6 14 2 6" xfId="25518"/>
    <cellStyle name="40% - Accent6 14 2 7" xfId="25519"/>
    <cellStyle name="40% - Accent6 14 3" xfId="25520"/>
    <cellStyle name="40% - Accent6 14 3 2" xfId="25521"/>
    <cellStyle name="40% - Accent6 14 3 3" xfId="25522"/>
    <cellStyle name="40% - Accent6 14 4" xfId="25523"/>
    <cellStyle name="40% - Accent6 14 4 2" xfId="25524"/>
    <cellStyle name="40% - Accent6 14 5" xfId="25525"/>
    <cellStyle name="40% - Accent6 14 6" xfId="25526"/>
    <cellStyle name="40% - Accent6 14 7" xfId="25527"/>
    <cellStyle name="40% - Accent6 14 8" xfId="25528"/>
    <cellStyle name="40% - Accent6 14 9" xfId="25509"/>
    <cellStyle name="40% - Accent6 15" xfId="3365"/>
    <cellStyle name="40% - Accent6 15 2" xfId="25530"/>
    <cellStyle name="40% - Accent6 15 2 2" xfId="25531"/>
    <cellStyle name="40% - Accent6 15 2 2 2" xfId="25532"/>
    <cellStyle name="40% - Accent6 15 2 2 3" xfId="25533"/>
    <cellStyle name="40% - Accent6 15 2 3" xfId="25534"/>
    <cellStyle name="40% - Accent6 15 2 3 2" xfId="25535"/>
    <cellStyle name="40% - Accent6 15 2 4" xfId="25536"/>
    <cellStyle name="40% - Accent6 15 2 5" xfId="25537"/>
    <cellStyle name="40% - Accent6 15 2 6" xfId="25538"/>
    <cellStyle name="40% - Accent6 15 2 7" xfId="25539"/>
    <cellStyle name="40% - Accent6 15 3" xfId="25540"/>
    <cellStyle name="40% - Accent6 15 3 2" xfId="25541"/>
    <cellStyle name="40% - Accent6 15 3 3" xfId="25542"/>
    <cellStyle name="40% - Accent6 15 4" xfId="25543"/>
    <cellStyle name="40% - Accent6 15 4 2" xfId="25544"/>
    <cellStyle name="40% - Accent6 15 5" xfId="25545"/>
    <cellStyle name="40% - Accent6 15 6" xfId="25546"/>
    <cellStyle name="40% - Accent6 15 7" xfId="25547"/>
    <cellStyle name="40% - Accent6 15 8" xfId="25548"/>
    <cellStyle name="40% - Accent6 15 9" xfId="25529"/>
    <cellStyle name="40% - Accent6 16" xfId="3366"/>
    <cellStyle name="40% - Accent6 16 2" xfId="25550"/>
    <cellStyle name="40% - Accent6 16 2 2" xfId="25551"/>
    <cellStyle name="40% - Accent6 16 2 2 2" xfId="25552"/>
    <cellStyle name="40% - Accent6 16 2 2 3" xfId="25553"/>
    <cellStyle name="40% - Accent6 16 2 3" xfId="25554"/>
    <cellStyle name="40% - Accent6 16 2 3 2" xfId="25555"/>
    <cellStyle name="40% - Accent6 16 2 4" xfId="25556"/>
    <cellStyle name="40% - Accent6 16 2 5" xfId="25557"/>
    <cellStyle name="40% - Accent6 16 2 6" xfId="25558"/>
    <cellStyle name="40% - Accent6 16 2 7" xfId="25559"/>
    <cellStyle name="40% - Accent6 16 3" xfId="25560"/>
    <cellStyle name="40% - Accent6 16 3 2" xfId="25561"/>
    <cellStyle name="40% - Accent6 16 3 3" xfId="25562"/>
    <cellStyle name="40% - Accent6 16 4" xfId="25563"/>
    <cellStyle name="40% - Accent6 16 4 2" xfId="25564"/>
    <cellStyle name="40% - Accent6 16 5" xfId="25565"/>
    <cellStyle name="40% - Accent6 16 6" xfId="25566"/>
    <cellStyle name="40% - Accent6 16 7" xfId="25567"/>
    <cellStyle name="40% - Accent6 16 8" xfId="25568"/>
    <cellStyle name="40% - Accent6 16 9" xfId="25549"/>
    <cellStyle name="40% - Accent6 17" xfId="3367"/>
    <cellStyle name="40% - Accent6 17 2" xfId="25570"/>
    <cellStyle name="40% - Accent6 17 2 2" xfId="25571"/>
    <cellStyle name="40% - Accent6 17 2 2 2" xfId="25572"/>
    <cellStyle name="40% - Accent6 17 2 2 3" xfId="25573"/>
    <cellStyle name="40% - Accent6 17 2 3" xfId="25574"/>
    <cellStyle name="40% - Accent6 17 2 3 2" xfId="25575"/>
    <cellStyle name="40% - Accent6 17 2 4" xfId="25576"/>
    <cellStyle name="40% - Accent6 17 2 5" xfId="25577"/>
    <cellStyle name="40% - Accent6 17 2 6" xfId="25578"/>
    <cellStyle name="40% - Accent6 17 2 7" xfId="25579"/>
    <cellStyle name="40% - Accent6 17 3" xfId="25580"/>
    <cellStyle name="40% - Accent6 17 3 2" xfId="25581"/>
    <cellStyle name="40% - Accent6 17 3 3" xfId="25582"/>
    <cellStyle name="40% - Accent6 17 4" xfId="25583"/>
    <cellStyle name="40% - Accent6 17 4 2" xfId="25584"/>
    <cellStyle name="40% - Accent6 17 5" xfId="25585"/>
    <cellStyle name="40% - Accent6 17 6" xfId="25586"/>
    <cellStyle name="40% - Accent6 17 7" xfId="25587"/>
    <cellStyle name="40% - Accent6 17 8" xfId="25588"/>
    <cellStyle name="40% - Accent6 17 9" xfId="25569"/>
    <cellStyle name="40% - Accent6 18" xfId="3368"/>
    <cellStyle name="40% - Accent6 18 2" xfId="25590"/>
    <cellStyle name="40% - Accent6 18 2 2" xfId="25591"/>
    <cellStyle name="40% - Accent6 18 2 2 2" xfId="25592"/>
    <cellStyle name="40% - Accent6 18 2 2 3" xfId="25593"/>
    <cellStyle name="40% - Accent6 18 2 3" xfId="25594"/>
    <cellStyle name="40% - Accent6 18 2 3 2" xfId="25595"/>
    <cellStyle name="40% - Accent6 18 2 4" xfId="25596"/>
    <cellStyle name="40% - Accent6 18 2 5" xfId="25597"/>
    <cellStyle name="40% - Accent6 18 2 6" xfId="25598"/>
    <cellStyle name="40% - Accent6 18 2 7" xfId="25599"/>
    <cellStyle name="40% - Accent6 18 3" xfId="25600"/>
    <cellStyle name="40% - Accent6 18 3 2" xfId="25601"/>
    <cellStyle name="40% - Accent6 18 3 3" xfId="25602"/>
    <cellStyle name="40% - Accent6 18 4" xfId="25603"/>
    <cellStyle name="40% - Accent6 18 4 2" xfId="25604"/>
    <cellStyle name="40% - Accent6 18 5" xfId="25605"/>
    <cellStyle name="40% - Accent6 18 6" xfId="25606"/>
    <cellStyle name="40% - Accent6 18 7" xfId="25607"/>
    <cellStyle name="40% - Accent6 18 8" xfId="25608"/>
    <cellStyle name="40% - Accent6 18 9" xfId="25589"/>
    <cellStyle name="40% - Accent6 19" xfId="3369"/>
    <cellStyle name="40% - Accent6 19 2" xfId="25610"/>
    <cellStyle name="40% - Accent6 19 2 2" xfId="25611"/>
    <cellStyle name="40% - Accent6 19 2 2 2" xfId="25612"/>
    <cellStyle name="40% - Accent6 19 2 2 3" xfId="25613"/>
    <cellStyle name="40% - Accent6 19 2 3" xfId="25614"/>
    <cellStyle name="40% - Accent6 19 2 3 2" xfId="25615"/>
    <cellStyle name="40% - Accent6 19 2 4" xfId="25616"/>
    <cellStyle name="40% - Accent6 19 2 5" xfId="25617"/>
    <cellStyle name="40% - Accent6 19 2 6" xfId="25618"/>
    <cellStyle name="40% - Accent6 19 2 7" xfId="25619"/>
    <cellStyle name="40% - Accent6 19 3" xfId="25620"/>
    <cellStyle name="40% - Accent6 19 3 2" xfId="25621"/>
    <cellStyle name="40% - Accent6 19 3 3" xfId="25622"/>
    <cellStyle name="40% - Accent6 19 4" xfId="25623"/>
    <cellStyle name="40% - Accent6 19 4 2" xfId="25624"/>
    <cellStyle name="40% - Accent6 19 5" xfId="25625"/>
    <cellStyle name="40% - Accent6 19 6" xfId="25626"/>
    <cellStyle name="40% - Accent6 19 7" xfId="25627"/>
    <cellStyle name="40% - Accent6 19 8" xfId="25628"/>
    <cellStyle name="40% - Accent6 19 9" xfId="25609"/>
    <cellStyle name="40% - Accent6 2" xfId="60"/>
    <cellStyle name="40% - Accent6 2 2" xfId="3370"/>
    <cellStyle name="40% - Accent6 2 2 2" xfId="3371"/>
    <cellStyle name="40% - Accent6 2 2 2 2" xfId="17512"/>
    <cellStyle name="40% - Accent6 2 2 2 2 2" xfId="25632"/>
    <cellStyle name="40% - Accent6 2 2 2 2 3" xfId="25633"/>
    <cellStyle name="40% - Accent6 2 2 2 2 4" xfId="25631"/>
    <cellStyle name="40% - Accent6 2 2 2 3" xfId="25634"/>
    <cellStyle name="40% - Accent6 2 2 2 3 2" xfId="25635"/>
    <cellStyle name="40% - Accent6 2 2 2 4" xfId="25636"/>
    <cellStyle name="40% - Accent6 2 2 2 5" xfId="25637"/>
    <cellStyle name="40% - Accent6 2 2 2 6" xfId="25630"/>
    <cellStyle name="40% - Accent6 2 2 3" xfId="3372"/>
    <cellStyle name="40% - Accent6 2 2 3 2" xfId="18057"/>
    <cellStyle name="40% - Accent6 2 2 3 2 2" xfId="18859"/>
    <cellStyle name="40% - Accent6 2 2 3 2 3" xfId="25640"/>
    <cellStyle name="40% - Accent6 2 2 3 2 4" xfId="25639"/>
    <cellStyle name="40% - Accent6 2 2 3 3" xfId="18521"/>
    <cellStyle name="40% - Accent6 2 2 3 4" xfId="25641"/>
    <cellStyle name="40% - Accent6 2 2 3 5" xfId="25642"/>
    <cellStyle name="40% - Accent6 2 2 3 6" xfId="25638"/>
    <cellStyle name="40% - Accent6 2 2 4" xfId="3373"/>
    <cellStyle name="40% - Accent6 2 2 4 2" xfId="18705"/>
    <cellStyle name="40% - Accent6 2 2 4 3" xfId="25644"/>
    <cellStyle name="40% - Accent6 2 2 4 4" xfId="25643"/>
    <cellStyle name="40% - Accent6 2 2 5" xfId="18367"/>
    <cellStyle name="40% - Accent6 2 2 5 2" xfId="25646"/>
    <cellStyle name="40% - Accent6 2 2 5 3" xfId="25645"/>
    <cellStyle name="40% - Accent6 2 2 6" xfId="25647"/>
    <cellStyle name="40% - Accent6 2 2 6 2" xfId="25648"/>
    <cellStyle name="40% - Accent6 2 2 7" xfId="25649"/>
    <cellStyle name="40% - Accent6 2 2 7 2" xfId="25650"/>
    <cellStyle name="40% - Accent6 2 2 8" xfId="25651"/>
    <cellStyle name="40% - Accent6 2 2 9" xfId="25629"/>
    <cellStyle name="40% - Accent6 2 3" xfId="3374"/>
    <cellStyle name="40% - Accent6 2 3 2" xfId="17399"/>
    <cellStyle name="40% - Accent6 2 3 2 2" xfId="25652"/>
    <cellStyle name="40% - Accent6 2 4" xfId="3375"/>
    <cellStyle name="40% - Accent6 2 4 2" xfId="17097"/>
    <cellStyle name="40% - Accent6 2 4 2 2" xfId="25655"/>
    <cellStyle name="40% - Accent6 2 4 2 3" xfId="25654"/>
    <cellStyle name="40% - Accent6 2 4 3" xfId="25656"/>
    <cellStyle name="40% - Accent6 2 4 4" xfId="25657"/>
    <cellStyle name="40% - Accent6 2 4 5" xfId="25658"/>
    <cellStyle name="40% - Accent6 2 4 6" xfId="25653"/>
    <cellStyle name="40% - Accent6 2 5" xfId="3376"/>
    <cellStyle name="40% - Accent6 2 5 2" xfId="25660"/>
    <cellStyle name="40% - Accent6 2 5 3" xfId="25661"/>
    <cellStyle name="40% - Accent6 2 5 4" xfId="25659"/>
    <cellStyle name="40% - Accent6 2 6" xfId="3377"/>
    <cellStyle name="40% - Accent6 2 6 2" xfId="25662"/>
    <cellStyle name="40% - Accent6 2 7" xfId="3378"/>
    <cellStyle name="40% - Accent6 2 7 2" xfId="25663"/>
    <cellStyle name="40% - Accent6 2 8" xfId="15615"/>
    <cellStyle name="40% - Accent6 2 9" xfId="19245"/>
    <cellStyle name="40% - Accent6 20" xfId="3379"/>
    <cellStyle name="40% - Accent6 20 2" xfId="25665"/>
    <cellStyle name="40% - Accent6 20 2 2" xfId="25666"/>
    <cellStyle name="40% - Accent6 20 2 2 2" xfId="25667"/>
    <cellStyle name="40% - Accent6 20 2 2 3" xfId="25668"/>
    <cellStyle name="40% - Accent6 20 2 3" xfId="25669"/>
    <cellStyle name="40% - Accent6 20 2 3 2" xfId="25670"/>
    <cellStyle name="40% - Accent6 20 2 4" xfId="25671"/>
    <cellStyle name="40% - Accent6 20 2 5" xfId="25672"/>
    <cellStyle name="40% - Accent6 20 2 6" xfId="25673"/>
    <cellStyle name="40% - Accent6 20 2 7" xfId="25674"/>
    <cellStyle name="40% - Accent6 20 3" xfId="25675"/>
    <cellStyle name="40% - Accent6 20 3 2" xfId="25676"/>
    <cellStyle name="40% - Accent6 20 3 3" xfId="25677"/>
    <cellStyle name="40% - Accent6 20 4" xfId="25678"/>
    <cellStyle name="40% - Accent6 20 4 2" xfId="25679"/>
    <cellStyle name="40% - Accent6 20 5" xfId="25680"/>
    <cellStyle name="40% - Accent6 20 6" xfId="25681"/>
    <cellStyle name="40% - Accent6 20 7" xfId="25682"/>
    <cellStyle name="40% - Accent6 20 8" xfId="25683"/>
    <cellStyle name="40% - Accent6 20 9" xfId="25664"/>
    <cellStyle name="40% - Accent6 21" xfId="3380"/>
    <cellStyle name="40% - Accent6 21 2" xfId="25685"/>
    <cellStyle name="40% - Accent6 21 2 2" xfId="25686"/>
    <cellStyle name="40% - Accent6 21 2 2 2" xfId="25687"/>
    <cellStyle name="40% - Accent6 21 2 2 3" xfId="25688"/>
    <cellStyle name="40% - Accent6 21 2 3" xfId="25689"/>
    <cellStyle name="40% - Accent6 21 2 3 2" xfId="25690"/>
    <cellStyle name="40% - Accent6 21 2 4" xfId="25691"/>
    <cellStyle name="40% - Accent6 21 2 5" xfId="25692"/>
    <cellStyle name="40% - Accent6 21 2 6" xfId="25693"/>
    <cellStyle name="40% - Accent6 21 2 7" xfId="25694"/>
    <cellStyle name="40% - Accent6 21 3" xfId="25695"/>
    <cellStyle name="40% - Accent6 21 3 2" xfId="25696"/>
    <cellStyle name="40% - Accent6 21 3 3" xfId="25697"/>
    <cellStyle name="40% - Accent6 21 4" xfId="25698"/>
    <cellStyle name="40% - Accent6 21 4 2" xfId="25699"/>
    <cellStyle name="40% - Accent6 21 5" xfId="25700"/>
    <cellStyle name="40% - Accent6 21 6" xfId="25701"/>
    <cellStyle name="40% - Accent6 21 7" xfId="25702"/>
    <cellStyle name="40% - Accent6 21 8" xfId="25703"/>
    <cellStyle name="40% - Accent6 21 9" xfId="25684"/>
    <cellStyle name="40% - Accent6 22" xfId="3381"/>
    <cellStyle name="40% - Accent6 22 2" xfId="25705"/>
    <cellStyle name="40% - Accent6 22 2 2" xfId="25706"/>
    <cellStyle name="40% - Accent6 22 2 2 2" xfId="25707"/>
    <cellStyle name="40% - Accent6 22 2 2 3" xfId="25708"/>
    <cellStyle name="40% - Accent6 22 2 3" xfId="25709"/>
    <cellStyle name="40% - Accent6 22 2 3 2" xfId="25710"/>
    <cellStyle name="40% - Accent6 22 2 4" xfId="25711"/>
    <cellStyle name="40% - Accent6 22 2 5" xfId="25712"/>
    <cellStyle name="40% - Accent6 22 2 6" xfId="25713"/>
    <cellStyle name="40% - Accent6 22 2 7" xfId="25714"/>
    <cellStyle name="40% - Accent6 22 3" xfId="25715"/>
    <cellStyle name="40% - Accent6 22 3 2" xfId="25716"/>
    <cellStyle name="40% - Accent6 22 3 3" xfId="25717"/>
    <cellStyle name="40% - Accent6 22 4" xfId="25718"/>
    <cellStyle name="40% - Accent6 22 4 2" xfId="25719"/>
    <cellStyle name="40% - Accent6 22 5" xfId="25720"/>
    <cellStyle name="40% - Accent6 22 6" xfId="25721"/>
    <cellStyle name="40% - Accent6 22 7" xfId="25722"/>
    <cellStyle name="40% - Accent6 22 8" xfId="25723"/>
    <cellStyle name="40% - Accent6 22 9" xfId="25704"/>
    <cellStyle name="40% - Accent6 23" xfId="3382"/>
    <cellStyle name="40% - Accent6 23 2" xfId="25725"/>
    <cellStyle name="40% - Accent6 23 2 2" xfId="25726"/>
    <cellStyle name="40% - Accent6 23 2 3" xfId="25727"/>
    <cellStyle name="40% - Accent6 23 3" xfId="25728"/>
    <cellStyle name="40% - Accent6 23 3 2" xfId="25729"/>
    <cellStyle name="40% - Accent6 23 4" xfId="25730"/>
    <cellStyle name="40% - Accent6 23 5" xfId="25731"/>
    <cellStyle name="40% - Accent6 23 6" xfId="25732"/>
    <cellStyle name="40% - Accent6 23 7" xfId="25733"/>
    <cellStyle name="40% - Accent6 23 8" xfId="25724"/>
    <cellStyle name="40% - Accent6 24" xfId="3383"/>
    <cellStyle name="40% - Accent6 24 2" xfId="25735"/>
    <cellStyle name="40% - Accent6 24 3" xfId="25736"/>
    <cellStyle name="40% - Accent6 24 4" xfId="25737"/>
    <cellStyle name="40% - Accent6 24 5" xfId="25734"/>
    <cellStyle name="40% - Accent6 25" xfId="3384"/>
    <cellStyle name="40% - Accent6 25 2" xfId="25738"/>
    <cellStyle name="40% - Accent6 26" xfId="3385"/>
    <cellStyle name="40% - Accent6 26 2" xfId="25739"/>
    <cellStyle name="40% - Accent6 27" xfId="3386"/>
    <cellStyle name="40% - Accent6 27 2" xfId="25740"/>
    <cellStyle name="40% - Accent6 28" xfId="3387"/>
    <cellStyle name="40% - Accent6 28 2" xfId="25741"/>
    <cellStyle name="40% - Accent6 29" xfId="3388"/>
    <cellStyle name="40% - Accent6 29 2" xfId="25742"/>
    <cellStyle name="40% - Accent6 3" xfId="3389"/>
    <cellStyle name="40% - Accent6 3 10" xfId="25744"/>
    <cellStyle name="40% - Accent6 3 11" xfId="25743"/>
    <cellStyle name="40% - Accent6 3 2" xfId="17183"/>
    <cellStyle name="40% - Accent6 3 2 2" xfId="17706"/>
    <cellStyle name="40% - Accent6 3 2 2 2" xfId="18058"/>
    <cellStyle name="40% - Accent6 3 2 2 2 2" xfId="18860"/>
    <cellStyle name="40% - Accent6 3 2 2 2 3" xfId="25748"/>
    <cellStyle name="40% - Accent6 3 2 2 2 4" xfId="25747"/>
    <cellStyle name="40% - Accent6 3 2 2 3" xfId="18522"/>
    <cellStyle name="40% - Accent6 3 2 2 3 2" xfId="25750"/>
    <cellStyle name="40% - Accent6 3 2 2 3 3" xfId="25749"/>
    <cellStyle name="40% - Accent6 3 2 2 4" xfId="25751"/>
    <cellStyle name="40% - Accent6 3 2 2 5" xfId="25752"/>
    <cellStyle name="40% - Accent6 3 2 2 6" xfId="25746"/>
    <cellStyle name="40% - Accent6 3 2 3" xfId="17904"/>
    <cellStyle name="40% - Accent6 3 2 3 2" xfId="18706"/>
    <cellStyle name="40% - Accent6 3 2 3 2 2" xfId="25755"/>
    <cellStyle name="40% - Accent6 3 2 3 2 3" xfId="25756"/>
    <cellStyle name="40% - Accent6 3 2 3 2 4" xfId="25754"/>
    <cellStyle name="40% - Accent6 3 2 3 3" xfId="25757"/>
    <cellStyle name="40% - Accent6 3 2 3 4" xfId="25758"/>
    <cellStyle name="40% - Accent6 3 2 3 5" xfId="25759"/>
    <cellStyle name="40% - Accent6 3 2 3 6" xfId="25753"/>
    <cellStyle name="40% - Accent6 3 2 4" xfId="18368"/>
    <cellStyle name="40% - Accent6 3 2 4 2" xfId="25761"/>
    <cellStyle name="40% - Accent6 3 2 4 3" xfId="25762"/>
    <cellStyle name="40% - Accent6 3 2 4 4" xfId="25760"/>
    <cellStyle name="40% - Accent6 3 2 5" xfId="25763"/>
    <cellStyle name="40% - Accent6 3 2 5 2" xfId="25764"/>
    <cellStyle name="40% - Accent6 3 2 6" xfId="25765"/>
    <cellStyle name="40% - Accent6 3 2 6 2" xfId="25766"/>
    <cellStyle name="40% - Accent6 3 2 7" xfId="25767"/>
    <cellStyle name="40% - Accent6 3 2 7 2" xfId="25768"/>
    <cellStyle name="40% - Accent6 3 2 8" xfId="25769"/>
    <cellStyle name="40% - Accent6 3 2 9" xfId="25745"/>
    <cellStyle name="40% - Accent6 3 3" xfId="16060"/>
    <cellStyle name="40% - Accent6 3 3 2" xfId="25771"/>
    <cellStyle name="40% - Accent6 3 3 2 2" xfId="25772"/>
    <cellStyle name="40% - Accent6 3 3 2 2 2" xfId="25773"/>
    <cellStyle name="40% - Accent6 3 3 2 3" xfId="25774"/>
    <cellStyle name="40% - Accent6 3 3 2 4" xfId="25775"/>
    <cellStyle name="40% - Accent6 3 3 2 5" xfId="25776"/>
    <cellStyle name="40% - Accent6 3 3 3" xfId="25777"/>
    <cellStyle name="40% - Accent6 3 3 3 2" xfId="25778"/>
    <cellStyle name="40% - Accent6 3 3 3 2 2" xfId="25779"/>
    <cellStyle name="40% - Accent6 3 3 3 3" xfId="25780"/>
    <cellStyle name="40% - Accent6 3 3 3 4" xfId="25781"/>
    <cellStyle name="40% - Accent6 3 3 3 5" xfId="25782"/>
    <cellStyle name="40% - Accent6 3 3 4" xfId="25783"/>
    <cellStyle name="40% - Accent6 3 3 4 2" xfId="25784"/>
    <cellStyle name="40% - Accent6 3 3 5" xfId="25785"/>
    <cellStyle name="40% - Accent6 3 3 6" xfId="25786"/>
    <cellStyle name="40% - Accent6 3 3 7" xfId="25787"/>
    <cellStyle name="40% - Accent6 3 3 8" xfId="25788"/>
    <cellStyle name="40% - Accent6 3 3 9" xfId="25770"/>
    <cellStyle name="40% - Accent6 3 4" xfId="25789"/>
    <cellStyle name="40% - Accent6 3 4 2" xfId="25790"/>
    <cellStyle name="40% - Accent6 3 4 3" xfId="25791"/>
    <cellStyle name="40% - Accent6 3 5" xfId="25792"/>
    <cellStyle name="40% - Accent6 3 5 2" xfId="25793"/>
    <cellStyle name="40% - Accent6 3 5 2 2" xfId="25794"/>
    <cellStyle name="40% - Accent6 3 5 2 2 2" xfId="25795"/>
    <cellStyle name="40% - Accent6 3 5 2 3" xfId="25796"/>
    <cellStyle name="40% - Accent6 3 5 2 4" xfId="25797"/>
    <cellStyle name="40% - Accent6 3 5 3" xfId="25798"/>
    <cellStyle name="40% - Accent6 3 5 3 2" xfId="25799"/>
    <cellStyle name="40% - Accent6 3 5 3 2 2" xfId="25800"/>
    <cellStyle name="40% - Accent6 3 5 3 3" xfId="25801"/>
    <cellStyle name="40% - Accent6 3 5 3 4" xfId="25802"/>
    <cellStyle name="40% - Accent6 3 5 4" xfId="25803"/>
    <cellStyle name="40% - Accent6 3 5 4 2" xfId="25804"/>
    <cellStyle name="40% - Accent6 3 5 5" xfId="25805"/>
    <cellStyle name="40% - Accent6 3 5 6" xfId="25806"/>
    <cellStyle name="40% - Accent6 3 5 7" xfId="25807"/>
    <cellStyle name="40% - Accent6 3 5 8" xfId="25808"/>
    <cellStyle name="40% - Accent6 3 6" xfId="25809"/>
    <cellStyle name="40% - Accent6 3 6 2" xfId="25810"/>
    <cellStyle name="40% - Accent6 3 6 2 2" xfId="25811"/>
    <cellStyle name="40% - Accent6 3 6 3" xfId="25812"/>
    <cellStyle name="40% - Accent6 3 6 3 2" xfId="25813"/>
    <cellStyle name="40% - Accent6 3 6 3 2 2" xfId="25814"/>
    <cellStyle name="40% - Accent6 3 6 3 2 2 2" xfId="25815"/>
    <cellStyle name="40% - Accent6 3 6 3 2 3" xfId="25816"/>
    <cellStyle name="40% - Accent6 3 6 3 3" xfId="25817"/>
    <cellStyle name="40% - Accent6 3 6 3 3 2" xfId="25818"/>
    <cellStyle name="40% - Accent6 3 6 3 3 2 2" xfId="25819"/>
    <cellStyle name="40% - Accent6 3 6 3 3 3" xfId="25820"/>
    <cellStyle name="40% - Accent6 3 6 3 4" xfId="25821"/>
    <cellStyle name="40% - Accent6 3 6 3 5" xfId="25822"/>
    <cellStyle name="40% - Accent6 3 6 3 6" xfId="25823"/>
    <cellStyle name="40% - Accent6 3 6 4" xfId="25824"/>
    <cellStyle name="40% - Accent6 3 6 5" xfId="25825"/>
    <cellStyle name="40% - Accent6 3 6 6" xfId="25826"/>
    <cellStyle name="40% - Accent6 3 7" xfId="25827"/>
    <cellStyle name="40% - Accent6 3 7 2" xfId="25828"/>
    <cellStyle name="40% - Accent6 3 8" xfId="25829"/>
    <cellStyle name="40% - Accent6 3 8 2" xfId="25830"/>
    <cellStyle name="40% - Accent6 3 9" xfId="25831"/>
    <cellStyle name="40% - Accent6 30" xfId="3390"/>
    <cellStyle name="40% - Accent6 31" xfId="3391"/>
    <cellStyle name="40% - Accent6 32" xfId="3392"/>
    <cellStyle name="40% - Accent6 33" xfId="3393"/>
    <cellStyle name="40% - Accent6 34" xfId="3394"/>
    <cellStyle name="40% - Accent6 35" xfId="3395"/>
    <cellStyle name="40% - Accent6 36" xfId="3396"/>
    <cellStyle name="40% - Accent6 37" xfId="3397"/>
    <cellStyle name="40% - Accent6 38" xfId="3398"/>
    <cellStyle name="40% - Accent6 39" xfId="3399"/>
    <cellStyle name="40% - Accent6 4" xfId="3400"/>
    <cellStyle name="40% - Accent6 4 10" xfId="25832"/>
    <cellStyle name="40% - Accent6 4 2" xfId="17184"/>
    <cellStyle name="40% - Accent6 4 2 2" xfId="17707"/>
    <cellStyle name="40% - Accent6 4 2 2 2" xfId="18059"/>
    <cellStyle name="40% - Accent6 4 2 2 2 2" xfId="18861"/>
    <cellStyle name="40% - Accent6 4 2 2 2 2 2" xfId="25836"/>
    <cellStyle name="40% - Accent6 4 2 2 2 3" xfId="25835"/>
    <cellStyle name="40% - Accent6 4 2 2 3" xfId="18523"/>
    <cellStyle name="40% - Accent6 4 2 2 3 2" xfId="25837"/>
    <cellStyle name="40% - Accent6 4 2 2 4" xfId="25838"/>
    <cellStyle name="40% - Accent6 4 2 2 5" xfId="25834"/>
    <cellStyle name="40% - Accent6 4 2 3" xfId="17905"/>
    <cellStyle name="40% - Accent6 4 2 3 2" xfId="18707"/>
    <cellStyle name="40% - Accent6 4 2 3 2 2" xfId="25840"/>
    <cellStyle name="40% - Accent6 4 2 3 3" xfId="25841"/>
    <cellStyle name="40% - Accent6 4 2 3 4" xfId="25839"/>
    <cellStyle name="40% - Accent6 4 2 4" xfId="18369"/>
    <cellStyle name="40% - Accent6 4 2 4 2" xfId="25843"/>
    <cellStyle name="40% - Accent6 4 2 4 3" xfId="25842"/>
    <cellStyle name="40% - Accent6 4 2 5" xfId="25844"/>
    <cellStyle name="40% - Accent6 4 2 6" xfId="25845"/>
    <cellStyle name="40% - Accent6 4 2 7" xfId="25846"/>
    <cellStyle name="40% - Accent6 4 2 8" xfId="25847"/>
    <cellStyle name="40% - Accent6 4 2 9" xfId="25833"/>
    <cellStyle name="40% - Accent6 4 3" xfId="25848"/>
    <cellStyle name="40% - Accent6 4 3 2" xfId="25849"/>
    <cellStyle name="40% - Accent6 4 3 2 2" xfId="25850"/>
    <cellStyle name="40% - Accent6 4 3 2 3" xfId="25851"/>
    <cellStyle name="40% - Accent6 4 3 3" xfId="25852"/>
    <cellStyle name="40% - Accent6 4 3 3 2" xfId="25853"/>
    <cellStyle name="40% - Accent6 4 3 4" xfId="25854"/>
    <cellStyle name="40% - Accent6 4 3 5" xfId="25855"/>
    <cellStyle name="40% - Accent6 4 4" xfId="25856"/>
    <cellStyle name="40% - Accent6 4 4 2" xfId="25857"/>
    <cellStyle name="40% - Accent6 4 4 2 2" xfId="25858"/>
    <cellStyle name="40% - Accent6 4 4 3" xfId="25859"/>
    <cellStyle name="40% - Accent6 4 5" xfId="25860"/>
    <cellStyle name="40% - Accent6 4 5 2" xfId="25861"/>
    <cellStyle name="40% - Accent6 4 6" xfId="25862"/>
    <cellStyle name="40% - Accent6 4 6 2" xfId="25863"/>
    <cellStyle name="40% - Accent6 4 7" xfId="25864"/>
    <cellStyle name="40% - Accent6 4 7 2" xfId="25865"/>
    <cellStyle name="40% - Accent6 4 8" xfId="25866"/>
    <cellStyle name="40% - Accent6 4 9" xfId="25867"/>
    <cellStyle name="40% - Accent6 40" xfId="3401"/>
    <cellStyle name="40% - Accent6 41" xfId="3402"/>
    <cellStyle name="40% - Accent6 42" xfId="3403"/>
    <cellStyle name="40% - Accent6 43" xfId="3404"/>
    <cellStyle name="40% - Accent6 44" xfId="3405"/>
    <cellStyle name="40% - Accent6 45" xfId="3406"/>
    <cellStyle name="40% - Accent6 46" xfId="3407"/>
    <cellStyle name="40% - Accent6 47" xfId="3408"/>
    <cellStyle name="40% - Accent6 48" xfId="3409"/>
    <cellStyle name="40% - Accent6 49" xfId="3410"/>
    <cellStyle name="40% - Accent6 5" xfId="3411"/>
    <cellStyle name="40% - Accent6 5 10" xfId="25868"/>
    <cellStyle name="40% - Accent6 5 2" xfId="17185"/>
    <cellStyle name="40% - Accent6 5 2 2" xfId="17708"/>
    <cellStyle name="40% - Accent6 5 2 2 2" xfId="18060"/>
    <cellStyle name="40% - Accent6 5 2 2 2 2" xfId="18862"/>
    <cellStyle name="40% - Accent6 5 2 2 2 2 2" xfId="25872"/>
    <cellStyle name="40% - Accent6 5 2 2 2 3" xfId="25871"/>
    <cellStyle name="40% - Accent6 5 2 2 3" xfId="18524"/>
    <cellStyle name="40% - Accent6 5 2 2 3 2" xfId="25873"/>
    <cellStyle name="40% - Accent6 5 2 2 4" xfId="25874"/>
    <cellStyle name="40% - Accent6 5 2 2 5" xfId="25870"/>
    <cellStyle name="40% - Accent6 5 2 3" xfId="17906"/>
    <cellStyle name="40% - Accent6 5 2 3 2" xfId="18708"/>
    <cellStyle name="40% - Accent6 5 2 3 2 2" xfId="25876"/>
    <cellStyle name="40% - Accent6 5 2 3 3" xfId="25877"/>
    <cellStyle name="40% - Accent6 5 2 3 4" xfId="25875"/>
    <cellStyle name="40% - Accent6 5 2 4" xfId="18370"/>
    <cellStyle name="40% - Accent6 5 2 4 2" xfId="25879"/>
    <cellStyle name="40% - Accent6 5 2 4 3" xfId="25878"/>
    <cellStyle name="40% - Accent6 5 2 5" xfId="25880"/>
    <cellStyle name="40% - Accent6 5 2 6" xfId="25881"/>
    <cellStyle name="40% - Accent6 5 2 7" xfId="25882"/>
    <cellStyle name="40% - Accent6 5 2 8" xfId="25883"/>
    <cellStyle name="40% - Accent6 5 2 9" xfId="25869"/>
    <cellStyle name="40% - Accent6 5 3" xfId="16094"/>
    <cellStyle name="40% - Accent6 5 3 2" xfId="25885"/>
    <cellStyle name="40% - Accent6 5 3 2 2" xfId="25886"/>
    <cellStyle name="40% - Accent6 5 3 2 3" xfId="25887"/>
    <cellStyle name="40% - Accent6 5 3 3" xfId="25888"/>
    <cellStyle name="40% - Accent6 5 3 3 2" xfId="25889"/>
    <cellStyle name="40% - Accent6 5 3 4" xfId="25890"/>
    <cellStyle name="40% - Accent6 5 3 5" xfId="25891"/>
    <cellStyle name="40% - Accent6 5 3 6" xfId="25884"/>
    <cellStyle name="40% - Accent6 5 4" xfId="25892"/>
    <cellStyle name="40% - Accent6 5 4 2" xfId="25893"/>
    <cellStyle name="40% - Accent6 5 4 2 2" xfId="25894"/>
    <cellStyle name="40% - Accent6 5 4 3" xfId="25895"/>
    <cellStyle name="40% - Accent6 5 5" xfId="25896"/>
    <cellStyle name="40% - Accent6 5 5 2" xfId="25897"/>
    <cellStyle name="40% - Accent6 5 6" xfId="25898"/>
    <cellStyle name="40% - Accent6 5 6 2" xfId="25899"/>
    <cellStyle name="40% - Accent6 5 7" xfId="25900"/>
    <cellStyle name="40% - Accent6 5 7 2" xfId="25901"/>
    <cellStyle name="40% - Accent6 5 8" xfId="25902"/>
    <cellStyle name="40% - Accent6 5 9" xfId="25903"/>
    <cellStyle name="40% - Accent6 50" xfId="3412"/>
    <cellStyle name="40% - Accent6 51" xfId="3413"/>
    <cellStyle name="40% - Accent6 52" xfId="3414"/>
    <cellStyle name="40% - Accent6 53" xfId="3415"/>
    <cellStyle name="40% - Accent6 54" xfId="3416"/>
    <cellStyle name="40% - Accent6 55" xfId="3417"/>
    <cellStyle name="40% - Accent6 56" xfId="3418"/>
    <cellStyle name="40% - Accent6 57" xfId="3419"/>
    <cellStyle name="40% - Accent6 58" xfId="3420"/>
    <cellStyle name="40% - Accent6 59" xfId="3421"/>
    <cellStyle name="40% - Accent6 6" xfId="3422"/>
    <cellStyle name="40% - Accent6 6 10" xfId="25904"/>
    <cellStyle name="40% - Accent6 6 2" xfId="17580"/>
    <cellStyle name="40% - Accent6 6 2 2" xfId="25906"/>
    <cellStyle name="40% - Accent6 6 2 2 2" xfId="25907"/>
    <cellStyle name="40% - Accent6 6 2 2 3" xfId="25908"/>
    <cellStyle name="40% - Accent6 6 2 2 4" xfId="25909"/>
    <cellStyle name="40% - Accent6 6 2 3" xfId="25910"/>
    <cellStyle name="40% - Accent6 6 2 3 2" xfId="25911"/>
    <cellStyle name="40% - Accent6 6 2 4" xfId="25912"/>
    <cellStyle name="40% - Accent6 6 2 5" xfId="25913"/>
    <cellStyle name="40% - Accent6 6 2 6" xfId="25914"/>
    <cellStyle name="40% - Accent6 6 2 7" xfId="25915"/>
    <cellStyle name="40% - Accent6 6 2 8" xfId="25916"/>
    <cellStyle name="40% - Accent6 6 2 9" xfId="25905"/>
    <cellStyle name="40% - Accent6 6 3" xfId="17186"/>
    <cellStyle name="40% - Accent6 6 3 2" xfId="17907"/>
    <cellStyle name="40% - Accent6 6 3 2 2" xfId="18709"/>
    <cellStyle name="40% - Accent6 6 3 2 3" xfId="25918"/>
    <cellStyle name="40% - Accent6 6 3 3" xfId="18371"/>
    <cellStyle name="40% - Accent6 6 3 3 2" xfId="25919"/>
    <cellStyle name="40% - Accent6 6 3 4" xfId="25920"/>
    <cellStyle name="40% - Accent6 6 3 5" xfId="25917"/>
    <cellStyle name="40% - Accent6 6 4" xfId="17709"/>
    <cellStyle name="40% - Accent6 6 4 2" xfId="18061"/>
    <cellStyle name="40% - Accent6 6 4 2 2" xfId="18863"/>
    <cellStyle name="40% - Accent6 6 4 2 3" xfId="25922"/>
    <cellStyle name="40% - Accent6 6 4 3" xfId="18525"/>
    <cellStyle name="40% - Accent6 6 4 3 2" xfId="25923"/>
    <cellStyle name="40% - Accent6 6 4 4" xfId="25921"/>
    <cellStyle name="40% - Accent6 6 5" xfId="16149"/>
    <cellStyle name="40% - Accent6 6 5 2" xfId="25925"/>
    <cellStyle name="40% - Accent6 6 5 3" xfId="25924"/>
    <cellStyle name="40% - Accent6 6 6" xfId="25926"/>
    <cellStyle name="40% - Accent6 6 7" xfId="25927"/>
    <cellStyle name="40% - Accent6 6 8" xfId="25928"/>
    <cellStyle name="40% - Accent6 6 9" xfId="25929"/>
    <cellStyle name="40% - Accent6 60" xfId="3423"/>
    <cellStyle name="40% - Accent6 61" xfId="3424"/>
    <cellStyle name="40% - Accent6 62" xfId="3425"/>
    <cellStyle name="40% - Accent6 63" xfId="3426"/>
    <cellStyle name="40% - Accent6 64" xfId="3427"/>
    <cellStyle name="40% - Accent6 65" xfId="3428"/>
    <cellStyle name="40% - Accent6 66" xfId="3429"/>
    <cellStyle name="40% - Accent6 67" xfId="3430"/>
    <cellStyle name="40% - Accent6 68" xfId="3431"/>
    <cellStyle name="40% - Accent6 69" xfId="3432"/>
    <cellStyle name="40% - Accent6 7" xfId="3433"/>
    <cellStyle name="40% - Accent6 7 10" xfId="25930"/>
    <cellStyle name="40% - Accent6 7 2" xfId="17710"/>
    <cellStyle name="40% - Accent6 7 2 2" xfId="18062"/>
    <cellStyle name="40% - Accent6 7 2 2 2" xfId="18864"/>
    <cellStyle name="40% - Accent6 7 2 2 2 2" xfId="25933"/>
    <cellStyle name="40% - Accent6 7 2 2 3" xfId="25934"/>
    <cellStyle name="40% - Accent6 7 2 2 4" xfId="25935"/>
    <cellStyle name="40% - Accent6 7 2 2 5" xfId="25932"/>
    <cellStyle name="40% - Accent6 7 2 3" xfId="18526"/>
    <cellStyle name="40% - Accent6 7 2 3 2" xfId="25937"/>
    <cellStyle name="40% - Accent6 7 2 3 3" xfId="25936"/>
    <cellStyle name="40% - Accent6 7 2 4" xfId="25938"/>
    <cellStyle name="40% - Accent6 7 2 5" xfId="25939"/>
    <cellStyle name="40% - Accent6 7 2 6" xfId="25940"/>
    <cellStyle name="40% - Accent6 7 2 7" xfId="25941"/>
    <cellStyle name="40% - Accent6 7 2 8" xfId="25942"/>
    <cellStyle name="40% - Accent6 7 2 9" xfId="25931"/>
    <cellStyle name="40% - Accent6 7 3" xfId="17908"/>
    <cellStyle name="40% - Accent6 7 3 2" xfId="18710"/>
    <cellStyle name="40% - Accent6 7 3 2 2" xfId="25944"/>
    <cellStyle name="40% - Accent6 7 3 3" xfId="25945"/>
    <cellStyle name="40% - Accent6 7 3 4" xfId="25946"/>
    <cellStyle name="40% - Accent6 7 3 5" xfId="25943"/>
    <cellStyle name="40% - Accent6 7 4" xfId="18372"/>
    <cellStyle name="40% - Accent6 7 4 2" xfId="25948"/>
    <cellStyle name="40% - Accent6 7 4 3" xfId="25949"/>
    <cellStyle name="40% - Accent6 7 4 4" xfId="25947"/>
    <cellStyle name="40% - Accent6 7 5" xfId="17187"/>
    <cellStyle name="40% - Accent6 7 5 2" xfId="25950"/>
    <cellStyle name="40% - Accent6 7 6" xfId="25951"/>
    <cellStyle name="40% - Accent6 7 7" xfId="25952"/>
    <cellStyle name="40% - Accent6 7 8" xfId="25953"/>
    <cellStyle name="40% - Accent6 7 9" xfId="25954"/>
    <cellStyle name="40% - Accent6 70" xfId="3434"/>
    <cellStyle name="40% - Accent6 71" xfId="3435"/>
    <cellStyle name="40% - Accent6 72" xfId="3436"/>
    <cellStyle name="40% - Accent6 73" xfId="3437"/>
    <cellStyle name="40% - Accent6 74" xfId="3438"/>
    <cellStyle name="40% - Accent6 75" xfId="3439"/>
    <cellStyle name="40% - Accent6 76" xfId="3440"/>
    <cellStyle name="40% - Accent6 77" xfId="3441"/>
    <cellStyle name="40% - Accent6 78" xfId="3442"/>
    <cellStyle name="40% - Accent6 79" xfId="3443"/>
    <cellStyle name="40% - Accent6 8" xfId="3444"/>
    <cellStyle name="40% - Accent6 8 10" xfId="25955"/>
    <cellStyle name="40% - Accent6 8 2" xfId="17470"/>
    <cellStyle name="40% - Accent6 8 2 2" xfId="25957"/>
    <cellStyle name="40% - Accent6 8 2 2 2" xfId="25958"/>
    <cellStyle name="40% - Accent6 8 2 2 3" xfId="25959"/>
    <cellStyle name="40% - Accent6 8 2 3" xfId="25960"/>
    <cellStyle name="40% - Accent6 8 2 3 2" xfId="25961"/>
    <cellStyle name="40% - Accent6 8 2 4" xfId="25962"/>
    <cellStyle name="40% - Accent6 8 2 5" xfId="25963"/>
    <cellStyle name="40% - Accent6 8 2 6" xfId="25964"/>
    <cellStyle name="40% - Accent6 8 2 7" xfId="25965"/>
    <cellStyle name="40% - Accent6 8 2 8" xfId="25966"/>
    <cellStyle name="40% - Accent6 8 2 9" xfId="25956"/>
    <cellStyle name="40% - Accent6 8 3" xfId="17124"/>
    <cellStyle name="40% - Accent6 8 3 2" xfId="25968"/>
    <cellStyle name="40% - Accent6 8 3 3" xfId="25969"/>
    <cellStyle name="40% - Accent6 8 3 4" xfId="25967"/>
    <cellStyle name="40% - Accent6 8 4" xfId="25970"/>
    <cellStyle name="40% - Accent6 8 4 2" xfId="25971"/>
    <cellStyle name="40% - Accent6 8 5" xfId="25972"/>
    <cellStyle name="40% - Accent6 8 6" xfId="25973"/>
    <cellStyle name="40% - Accent6 8 7" xfId="25974"/>
    <cellStyle name="40% - Accent6 8 8" xfId="25975"/>
    <cellStyle name="40% - Accent6 8 9" xfId="25976"/>
    <cellStyle name="40% - Accent6 80" xfId="3445"/>
    <cellStyle name="40% - Accent6 81" xfId="3446"/>
    <cellStyle name="40% - Accent6 82" xfId="3447"/>
    <cellStyle name="40% - Accent6 83" xfId="3448"/>
    <cellStyle name="40% - Accent6 84" xfId="15564"/>
    <cellStyle name="40% - Accent6 9" xfId="3449"/>
    <cellStyle name="40% - Accent6 9 10" xfId="25977"/>
    <cellStyle name="40% - Accent6 9 2" xfId="17431"/>
    <cellStyle name="40% - Accent6 9 2 2" xfId="25979"/>
    <cellStyle name="40% - Accent6 9 2 2 2" xfId="25980"/>
    <cellStyle name="40% - Accent6 9 2 2 3" xfId="25981"/>
    <cellStyle name="40% - Accent6 9 2 3" xfId="25982"/>
    <cellStyle name="40% - Accent6 9 2 3 2" xfId="25983"/>
    <cellStyle name="40% - Accent6 9 2 4" xfId="25984"/>
    <cellStyle name="40% - Accent6 9 2 5" xfId="25985"/>
    <cellStyle name="40% - Accent6 9 2 6" xfId="25986"/>
    <cellStyle name="40% - Accent6 9 2 7" xfId="25987"/>
    <cellStyle name="40% - Accent6 9 2 8" xfId="25978"/>
    <cellStyle name="40% - Accent6 9 3" xfId="25988"/>
    <cellStyle name="40% - Accent6 9 3 2" xfId="25989"/>
    <cellStyle name="40% - Accent6 9 3 3" xfId="25990"/>
    <cellStyle name="40% - Accent6 9 4" xfId="25991"/>
    <cellStyle name="40% - Accent6 9 4 2" xfId="25992"/>
    <cellStyle name="40% - Accent6 9 5" xfId="25993"/>
    <cellStyle name="40% - Accent6 9 6" xfId="25994"/>
    <cellStyle name="40% - Accent6 9 7" xfId="25995"/>
    <cellStyle name="40% - Accent6 9 8" xfId="25996"/>
    <cellStyle name="40% - Accent6 9 9" xfId="25997"/>
    <cellStyle name="60% - Accent1" xfId="19211" builtinId="32" customBuiltin="1"/>
    <cellStyle name="60% - Accent1 10" xfId="3450"/>
    <cellStyle name="60% - Accent1 10 2" xfId="17761"/>
    <cellStyle name="60% - Accent1 10 3" xfId="25998"/>
    <cellStyle name="60% - Accent1 11" xfId="3451"/>
    <cellStyle name="60% - Accent1 11 2" xfId="15967"/>
    <cellStyle name="60% - Accent1 11 3" xfId="25999"/>
    <cellStyle name="60% - Accent1 12" xfId="3452"/>
    <cellStyle name="60% - Accent1 13" xfId="3453"/>
    <cellStyle name="60% - Accent1 14" xfId="3454"/>
    <cellStyle name="60% - Accent1 15" xfId="3455"/>
    <cellStyle name="60% - Accent1 16" xfId="3456"/>
    <cellStyle name="60% - Accent1 17" xfId="3457"/>
    <cellStyle name="60% - Accent1 18" xfId="3458"/>
    <cellStyle name="60% - Accent1 19" xfId="3459"/>
    <cellStyle name="60% - Accent1 2" xfId="61"/>
    <cellStyle name="60% - Accent1 2 2" xfId="3460"/>
    <cellStyle name="60% - Accent1 2 2 2" xfId="17493"/>
    <cellStyle name="60% - Accent1 2 2 2 2" xfId="26001"/>
    <cellStyle name="60% - Accent1 2 2 3" xfId="17188"/>
    <cellStyle name="60% - Accent1 2 2 4" xfId="26000"/>
    <cellStyle name="60% - Accent1 2 3" xfId="3461"/>
    <cellStyle name="60% - Accent1 2 3 2" xfId="17398"/>
    <cellStyle name="60% - Accent1 2 3 2 2" xfId="26003"/>
    <cellStyle name="60% - Accent1 2 3 3" xfId="26002"/>
    <cellStyle name="60% - Accent1 2 4" xfId="15616"/>
    <cellStyle name="60% - Accent1 2 4 2" xfId="17078"/>
    <cellStyle name="60% - Accent1 2 4 3" xfId="26004"/>
    <cellStyle name="60% - Accent1 2 5" xfId="16061"/>
    <cellStyle name="60% - Accent1 20" xfId="3462"/>
    <cellStyle name="60% - Accent1 21" xfId="3463"/>
    <cellStyle name="60% - Accent1 22" xfId="3464"/>
    <cellStyle name="60% - Accent1 23" xfId="3465"/>
    <cellStyle name="60% - Accent1 24" xfId="3466"/>
    <cellStyle name="60% - Accent1 25" xfId="3467"/>
    <cellStyle name="60% - Accent1 26" xfId="3468"/>
    <cellStyle name="60% - Accent1 27" xfId="3469"/>
    <cellStyle name="60% - Accent1 28" xfId="3470"/>
    <cellStyle name="60% - Accent1 29" xfId="3471"/>
    <cellStyle name="60% - Accent1 3" xfId="3472"/>
    <cellStyle name="60% - Accent1 3 2" xfId="16106"/>
    <cellStyle name="60% - Accent1 3 2 2" xfId="26006"/>
    <cellStyle name="60% - Accent1 3 3" xfId="17189"/>
    <cellStyle name="60% - Accent1 3 4" xfId="17604"/>
    <cellStyle name="60% - Accent1 3 5" xfId="16034"/>
    <cellStyle name="60% - Accent1 3 6" xfId="26005"/>
    <cellStyle name="60% - Accent1 30" xfId="3473"/>
    <cellStyle name="60% - Accent1 31" xfId="3474"/>
    <cellStyle name="60% - Accent1 32" xfId="3475"/>
    <cellStyle name="60% - Accent1 33" xfId="3476"/>
    <cellStyle name="60% - Accent1 34" xfId="3477"/>
    <cellStyle name="60% - Accent1 35" xfId="3478"/>
    <cellStyle name="60% - Accent1 36" xfId="3479"/>
    <cellStyle name="60% - Accent1 37" xfId="3480"/>
    <cellStyle name="60% - Accent1 38" xfId="3481"/>
    <cellStyle name="60% - Accent1 39" xfId="3482"/>
    <cellStyle name="60% - Accent1 4" xfId="3483"/>
    <cellStyle name="60% - Accent1 4 2" xfId="17190"/>
    <cellStyle name="60% - Accent1 4 3" xfId="16095"/>
    <cellStyle name="60% - Accent1 4 4" xfId="26007"/>
    <cellStyle name="60% - Accent1 40" xfId="3484"/>
    <cellStyle name="60% - Accent1 41" xfId="3485"/>
    <cellStyle name="60% - Accent1 42" xfId="3486"/>
    <cellStyle name="60% - Accent1 43" xfId="3487"/>
    <cellStyle name="60% - Accent1 44" xfId="3488"/>
    <cellStyle name="60% - Accent1 45" xfId="3489"/>
    <cellStyle name="60% - Accent1 46" xfId="3490"/>
    <cellStyle name="60% - Accent1 47" xfId="3491"/>
    <cellStyle name="60% - Accent1 48" xfId="3492"/>
    <cellStyle name="60% - Accent1 49" xfId="3493"/>
    <cellStyle name="60% - Accent1 5" xfId="3494"/>
    <cellStyle name="60% - Accent1 5 2" xfId="17567"/>
    <cellStyle name="60% - Accent1 5 3" xfId="17191"/>
    <cellStyle name="60% - Accent1 5 4" xfId="16136"/>
    <cellStyle name="60% - Accent1 5 5" xfId="26008"/>
    <cellStyle name="60% - Accent1 50" xfId="3495"/>
    <cellStyle name="60% - Accent1 51" xfId="3496"/>
    <cellStyle name="60% - Accent1 52" xfId="3497"/>
    <cellStyle name="60% - Accent1 53" xfId="3498"/>
    <cellStyle name="60% - Accent1 54" xfId="3499"/>
    <cellStyle name="60% - Accent1 55" xfId="3500"/>
    <cellStyle name="60% - Accent1 56" xfId="3501"/>
    <cellStyle name="60% - Accent1 57" xfId="3502"/>
    <cellStyle name="60% - Accent1 58" xfId="3503"/>
    <cellStyle name="60% - Accent1 59" xfId="3504"/>
    <cellStyle name="60% - Accent1 6" xfId="3505"/>
    <cellStyle name="60% - Accent1 6 2" xfId="17192"/>
    <cellStyle name="60% - Accent1 6 3" xfId="26009"/>
    <cellStyle name="60% - Accent1 60" xfId="3506"/>
    <cellStyle name="60% - Accent1 61" xfId="3507"/>
    <cellStyle name="60% - Accent1 62" xfId="3508"/>
    <cellStyle name="60% - Accent1 63" xfId="3509"/>
    <cellStyle name="60% - Accent1 64" xfId="3510"/>
    <cellStyle name="60% - Accent1 65" xfId="3511"/>
    <cellStyle name="60% - Accent1 66" xfId="3512"/>
    <cellStyle name="60% - Accent1 67" xfId="3513"/>
    <cellStyle name="60% - Accent1 68" xfId="3514"/>
    <cellStyle name="60% - Accent1 69" xfId="3515"/>
    <cellStyle name="60% - Accent1 7" xfId="3516"/>
    <cellStyle name="60% - Accent1 7 2" xfId="17193"/>
    <cellStyle name="60% - Accent1 7 3" xfId="26010"/>
    <cellStyle name="60% - Accent1 70" xfId="3517"/>
    <cellStyle name="60% - Accent1 71" xfId="3518"/>
    <cellStyle name="60% - Accent1 72" xfId="3519"/>
    <cellStyle name="60% - Accent1 73" xfId="3520"/>
    <cellStyle name="60% - Accent1 74" xfId="3521"/>
    <cellStyle name="60% - Accent1 75" xfId="3522"/>
    <cellStyle name="60% - Accent1 76" xfId="3523"/>
    <cellStyle name="60% - Accent1 77" xfId="3524"/>
    <cellStyle name="60% - Accent1 78" xfId="3525"/>
    <cellStyle name="60% - Accent1 79" xfId="3526"/>
    <cellStyle name="60% - Accent1 8" xfId="3527"/>
    <cellStyle name="60% - Accent1 8 2" xfId="17451"/>
    <cellStyle name="60% - Accent1 8 3" xfId="26011"/>
    <cellStyle name="60% - Accent1 80" xfId="3528"/>
    <cellStyle name="60% - Accent1 81" xfId="15545"/>
    <cellStyle name="60% - Accent1 9" xfId="3529"/>
    <cellStyle name="60% - Accent1 9 2" xfId="17035"/>
    <cellStyle name="60% - Accent1 9 3" xfId="26012"/>
    <cellStyle name="60% - Accent2" xfId="19215" builtinId="36" customBuiltin="1"/>
    <cellStyle name="60% - Accent2 10" xfId="3530"/>
    <cellStyle name="60% - Accent2 10 2" xfId="26013"/>
    <cellStyle name="60% - Accent2 11" xfId="3531"/>
    <cellStyle name="60% - Accent2 11 2" xfId="26014"/>
    <cellStyle name="60% - Accent2 12" xfId="3532"/>
    <cellStyle name="60% - Accent2 13" xfId="3533"/>
    <cellStyle name="60% - Accent2 14" xfId="3534"/>
    <cellStyle name="60% - Accent2 15" xfId="3535"/>
    <cellStyle name="60% - Accent2 16" xfId="3536"/>
    <cellStyle name="60% - Accent2 17" xfId="3537"/>
    <cellStyle name="60% - Accent2 18" xfId="3538"/>
    <cellStyle name="60% - Accent2 19" xfId="3539"/>
    <cellStyle name="60% - Accent2 2" xfId="62"/>
    <cellStyle name="60% - Accent2 2 2" xfId="3540"/>
    <cellStyle name="60% - Accent2 2 2 2" xfId="17497"/>
    <cellStyle name="60% - Accent2 2 2 2 2" xfId="26016"/>
    <cellStyle name="60% - Accent2 2 2 3" xfId="17194"/>
    <cellStyle name="60% - Accent2 2 2 4" xfId="26015"/>
    <cellStyle name="60% - Accent2 2 3" xfId="3541"/>
    <cellStyle name="60% - Accent2 2 3 2" xfId="17107"/>
    <cellStyle name="60% - Accent2 2 3 2 2" xfId="26018"/>
    <cellStyle name="60% - Accent2 2 3 3" xfId="26017"/>
    <cellStyle name="60% - Accent2 2 4" xfId="17082"/>
    <cellStyle name="60% - Accent2 2 4 2" xfId="26019"/>
    <cellStyle name="60% - Accent2 2 5" xfId="16062"/>
    <cellStyle name="60% - Accent2 20" xfId="3542"/>
    <cellStyle name="60% - Accent2 21" xfId="3543"/>
    <cellStyle name="60% - Accent2 22" xfId="3544"/>
    <cellStyle name="60% - Accent2 23" xfId="3545"/>
    <cellStyle name="60% - Accent2 24" xfId="3546"/>
    <cellStyle name="60% - Accent2 25" xfId="3547"/>
    <cellStyle name="60% - Accent2 26" xfId="3548"/>
    <cellStyle name="60% - Accent2 27" xfId="3549"/>
    <cellStyle name="60% - Accent2 28" xfId="3550"/>
    <cellStyle name="60% - Accent2 29" xfId="3551"/>
    <cellStyle name="60% - Accent2 3" xfId="3552"/>
    <cellStyle name="60% - Accent2 3 2" xfId="17195"/>
    <cellStyle name="60% - Accent2 3 2 2" xfId="26021"/>
    <cellStyle name="60% - Accent2 3 3" xfId="26020"/>
    <cellStyle name="60% - Accent2 30" xfId="3553"/>
    <cellStyle name="60% - Accent2 31" xfId="3554"/>
    <cellStyle name="60% - Accent2 32" xfId="3555"/>
    <cellStyle name="60% - Accent2 33" xfId="3556"/>
    <cellStyle name="60% - Accent2 34" xfId="3557"/>
    <cellStyle name="60% - Accent2 35" xfId="3558"/>
    <cellStyle name="60% - Accent2 36" xfId="3559"/>
    <cellStyle name="60% - Accent2 37" xfId="3560"/>
    <cellStyle name="60% - Accent2 38" xfId="3561"/>
    <cellStyle name="60% - Accent2 39" xfId="3562"/>
    <cellStyle name="60% - Accent2 4" xfId="3563"/>
    <cellStyle name="60% - Accent2 4 2" xfId="17548"/>
    <cellStyle name="60% - Accent2 4 3" xfId="17196"/>
    <cellStyle name="60% - Accent2 4 4" xfId="26022"/>
    <cellStyle name="60% - Accent2 40" xfId="3564"/>
    <cellStyle name="60% - Accent2 41" xfId="3565"/>
    <cellStyle name="60% - Accent2 42" xfId="3566"/>
    <cellStyle name="60% - Accent2 43" xfId="3567"/>
    <cellStyle name="60% - Accent2 44" xfId="3568"/>
    <cellStyle name="60% - Accent2 45" xfId="3569"/>
    <cellStyle name="60% - Accent2 46" xfId="3570"/>
    <cellStyle name="60% - Accent2 47" xfId="3571"/>
    <cellStyle name="60% - Accent2 48" xfId="3572"/>
    <cellStyle name="60% - Accent2 49" xfId="3573"/>
    <cellStyle name="60% - Accent2 5" xfId="3574"/>
    <cellStyle name="60% - Accent2 5 2" xfId="17197"/>
    <cellStyle name="60% - Accent2 5 3" xfId="26023"/>
    <cellStyle name="60% - Accent2 50" xfId="3575"/>
    <cellStyle name="60% - Accent2 51" xfId="3576"/>
    <cellStyle name="60% - Accent2 52" xfId="3577"/>
    <cellStyle name="60% - Accent2 53" xfId="3578"/>
    <cellStyle name="60% - Accent2 54" xfId="3579"/>
    <cellStyle name="60% - Accent2 55" xfId="3580"/>
    <cellStyle name="60% - Accent2 56" xfId="3581"/>
    <cellStyle name="60% - Accent2 57" xfId="3582"/>
    <cellStyle name="60% - Accent2 58" xfId="3583"/>
    <cellStyle name="60% - Accent2 59" xfId="3584"/>
    <cellStyle name="60% - Accent2 6" xfId="3585"/>
    <cellStyle name="60% - Accent2 6 2" xfId="17198"/>
    <cellStyle name="60% - Accent2 6 3" xfId="26024"/>
    <cellStyle name="60% - Accent2 60" xfId="3586"/>
    <cellStyle name="60% - Accent2 61" xfId="3587"/>
    <cellStyle name="60% - Accent2 62" xfId="3588"/>
    <cellStyle name="60% - Accent2 63" xfId="3589"/>
    <cellStyle name="60% - Accent2 64" xfId="3590"/>
    <cellStyle name="60% - Accent2 65" xfId="3591"/>
    <cellStyle name="60% - Accent2 66" xfId="3592"/>
    <cellStyle name="60% - Accent2 67" xfId="3593"/>
    <cellStyle name="60% - Accent2 68" xfId="3594"/>
    <cellStyle name="60% - Accent2 69" xfId="3595"/>
    <cellStyle name="60% - Accent2 7" xfId="3596"/>
    <cellStyle name="60% - Accent2 7 2" xfId="17199"/>
    <cellStyle name="60% - Accent2 7 3" xfId="26025"/>
    <cellStyle name="60% - Accent2 70" xfId="3597"/>
    <cellStyle name="60% - Accent2 71" xfId="3598"/>
    <cellStyle name="60% - Accent2 72" xfId="3599"/>
    <cellStyle name="60% - Accent2 73" xfId="3600"/>
    <cellStyle name="60% - Accent2 74" xfId="3601"/>
    <cellStyle name="60% - Accent2 75" xfId="3602"/>
    <cellStyle name="60% - Accent2 76" xfId="3603"/>
    <cellStyle name="60% - Accent2 77" xfId="3604"/>
    <cellStyle name="60% - Accent2 78" xfId="3605"/>
    <cellStyle name="60% - Accent2 79" xfId="3606"/>
    <cellStyle name="60% - Accent2 8" xfId="3607"/>
    <cellStyle name="60% - Accent2 8 2" xfId="17455"/>
    <cellStyle name="60% - Accent2 8 3" xfId="26026"/>
    <cellStyle name="60% - Accent2 80" xfId="15549"/>
    <cellStyle name="60% - Accent2 9" xfId="3608"/>
    <cellStyle name="60% - Accent2 9 2" xfId="17039"/>
    <cellStyle name="60% - Accent2 9 3" xfId="26027"/>
    <cellStyle name="60% - Accent3" xfId="19219" builtinId="40" customBuiltin="1"/>
    <cellStyle name="60% - Accent3 10" xfId="3609"/>
    <cellStyle name="60% - Accent3 10 2" xfId="17762"/>
    <cellStyle name="60% - Accent3 10 3" xfId="26028"/>
    <cellStyle name="60% - Accent3 11" xfId="3610"/>
    <cellStyle name="60% - Accent3 11 2" xfId="15968"/>
    <cellStyle name="60% - Accent3 11 3" xfId="26029"/>
    <cellStyle name="60% - Accent3 12" xfId="3611"/>
    <cellStyle name="60% - Accent3 13" xfId="3612"/>
    <cellStyle name="60% - Accent3 14" xfId="3613"/>
    <cellStyle name="60% - Accent3 15" xfId="3614"/>
    <cellStyle name="60% - Accent3 16" xfId="3615"/>
    <cellStyle name="60% - Accent3 17" xfId="3616"/>
    <cellStyle name="60% - Accent3 18" xfId="3617"/>
    <cellStyle name="60% - Accent3 19" xfId="3618"/>
    <cellStyle name="60% - Accent3 2" xfId="63"/>
    <cellStyle name="60% - Accent3 2 2" xfId="3619"/>
    <cellStyle name="60% - Accent3 2 2 2" xfId="17501"/>
    <cellStyle name="60% - Accent3 2 2 2 2" xfId="26031"/>
    <cellStyle name="60% - Accent3 2 2 3" xfId="17200"/>
    <cellStyle name="60% - Accent3 2 2 4" xfId="26030"/>
    <cellStyle name="60% - Accent3 2 3" xfId="3620"/>
    <cellStyle name="60% - Accent3 2 3 2" xfId="17397"/>
    <cellStyle name="60% - Accent3 2 3 2 2" xfId="26033"/>
    <cellStyle name="60% - Accent3 2 3 3" xfId="26032"/>
    <cellStyle name="60% - Accent3 2 4" xfId="15617"/>
    <cellStyle name="60% - Accent3 2 4 2" xfId="17086"/>
    <cellStyle name="60% - Accent3 2 4 3" xfId="26034"/>
    <cellStyle name="60% - Accent3 2 5" xfId="16063"/>
    <cellStyle name="60% - Accent3 20" xfId="3621"/>
    <cellStyle name="60% - Accent3 21" xfId="3622"/>
    <cellStyle name="60% - Accent3 22" xfId="3623"/>
    <cellStyle name="60% - Accent3 23" xfId="3624"/>
    <cellStyle name="60% - Accent3 24" xfId="3625"/>
    <cellStyle name="60% - Accent3 25" xfId="3626"/>
    <cellStyle name="60% - Accent3 26" xfId="3627"/>
    <cellStyle name="60% - Accent3 27" xfId="3628"/>
    <cellStyle name="60% - Accent3 28" xfId="3629"/>
    <cellStyle name="60% - Accent3 29" xfId="3630"/>
    <cellStyle name="60% - Accent3 3" xfId="3631"/>
    <cellStyle name="60% - Accent3 3 2" xfId="16107"/>
    <cellStyle name="60% - Accent3 3 2 2" xfId="26036"/>
    <cellStyle name="60% - Accent3 3 3" xfId="17201"/>
    <cellStyle name="60% - Accent3 3 4" xfId="17605"/>
    <cellStyle name="60% - Accent3 3 5" xfId="16035"/>
    <cellStyle name="60% - Accent3 3 6" xfId="26035"/>
    <cellStyle name="60% - Accent3 30" xfId="3632"/>
    <cellStyle name="60% - Accent3 31" xfId="3633"/>
    <cellStyle name="60% - Accent3 32" xfId="3634"/>
    <cellStyle name="60% - Accent3 33" xfId="3635"/>
    <cellStyle name="60% - Accent3 34" xfId="3636"/>
    <cellStyle name="60% - Accent3 35" xfId="3637"/>
    <cellStyle name="60% - Accent3 36" xfId="3638"/>
    <cellStyle name="60% - Accent3 37" xfId="3639"/>
    <cellStyle name="60% - Accent3 38" xfId="3640"/>
    <cellStyle name="60% - Accent3 39" xfId="3641"/>
    <cellStyle name="60% - Accent3 4" xfId="3642"/>
    <cellStyle name="60% - Accent3 4 2" xfId="17202"/>
    <cellStyle name="60% - Accent3 4 3" xfId="16096"/>
    <cellStyle name="60% - Accent3 4 4" xfId="26037"/>
    <cellStyle name="60% - Accent3 40" xfId="3643"/>
    <cellStyle name="60% - Accent3 41" xfId="3644"/>
    <cellStyle name="60% - Accent3 42" xfId="3645"/>
    <cellStyle name="60% - Accent3 43" xfId="3646"/>
    <cellStyle name="60% - Accent3 44" xfId="3647"/>
    <cellStyle name="60% - Accent3 45" xfId="3648"/>
    <cellStyle name="60% - Accent3 46" xfId="3649"/>
    <cellStyle name="60% - Accent3 47" xfId="3650"/>
    <cellStyle name="60% - Accent3 48" xfId="3651"/>
    <cellStyle name="60% - Accent3 49" xfId="3652"/>
    <cellStyle name="60% - Accent3 5" xfId="3653"/>
    <cellStyle name="60% - Accent3 5 2" xfId="17558"/>
    <cellStyle name="60% - Accent3 5 3" xfId="17203"/>
    <cellStyle name="60% - Accent3 5 4" xfId="16129"/>
    <cellStyle name="60% - Accent3 5 5" xfId="26038"/>
    <cellStyle name="60% - Accent3 50" xfId="3654"/>
    <cellStyle name="60% - Accent3 51" xfId="3655"/>
    <cellStyle name="60% - Accent3 52" xfId="3656"/>
    <cellStyle name="60% - Accent3 53" xfId="3657"/>
    <cellStyle name="60% - Accent3 54" xfId="3658"/>
    <cellStyle name="60% - Accent3 55" xfId="3659"/>
    <cellStyle name="60% - Accent3 56" xfId="3660"/>
    <cellStyle name="60% - Accent3 57" xfId="3661"/>
    <cellStyle name="60% - Accent3 58" xfId="3662"/>
    <cellStyle name="60% - Accent3 59" xfId="3663"/>
    <cellStyle name="60% - Accent3 6" xfId="3664"/>
    <cellStyle name="60% - Accent3 6 2" xfId="17204"/>
    <cellStyle name="60% - Accent3 6 3" xfId="26039"/>
    <cellStyle name="60% - Accent3 60" xfId="3665"/>
    <cellStyle name="60% - Accent3 61" xfId="3666"/>
    <cellStyle name="60% - Accent3 62" xfId="3667"/>
    <cellStyle name="60% - Accent3 63" xfId="3668"/>
    <cellStyle name="60% - Accent3 64" xfId="3669"/>
    <cellStyle name="60% - Accent3 65" xfId="3670"/>
    <cellStyle name="60% - Accent3 66" xfId="3671"/>
    <cellStyle name="60% - Accent3 67" xfId="3672"/>
    <cellStyle name="60% - Accent3 68" xfId="3673"/>
    <cellStyle name="60% - Accent3 69" xfId="3674"/>
    <cellStyle name="60% - Accent3 7" xfId="3675"/>
    <cellStyle name="60% - Accent3 7 2" xfId="17205"/>
    <cellStyle name="60% - Accent3 7 3" xfId="26040"/>
    <cellStyle name="60% - Accent3 70" xfId="3676"/>
    <cellStyle name="60% - Accent3 71" xfId="3677"/>
    <cellStyle name="60% - Accent3 72" xfId="3678"/>
    <cellStyle name="60% - Accent3 73" xfId="3679"/>
    <cellStyle name="60% - Accent3 74" xfId="3680"/>
    <cellStyle name="60% - Accent3 75" xfId="3681"/>
    <cellStyle name="60% - Accent3 76" xfId="3682"/>
    <cellStyle name="60% - Accent3 77" xfId="3683"/>
    <cellStyle name="60% - Accent3 78" xfId="3684"/>
    <cellStyle name="60% - Accent3 79" xfId="3685"/>
    <cellStyle name="60% - Accent3 8" xfId="3686"/>
    <cellStyle name="60% - Accent3 8 2" xfId="17459"/>
    <cellStyle name="60% - Accent3 8 3" xfId="26041"/>
    <cellStyle name="60% - Accent3 80" xfId="3687"/>
    <cellStyle name="60% - Accent3 81" xfId="15553"/>
    <cellStyle name="60% - Accent3 9" xfId="3688"/>
    <cellStyle name="60% - Accent3 9 2" xfId="17043"/>
    <cellStyle name="60% - Accent3 9 3" xfId="26042"/>
    <cellStyle name="60% - Accent4" xfId="19223" builtinId="44" customBuiltin="1"/>
    <cellStyle name="60% - Accent4 10" xfId="3689"/>
    <cellStyle name="60% - Accent4 10 2" xfId="17763"/>
    <cellStyle name="60% - Accent4 10 3" xfId="26043"/>
    <cellStyle name="60% - Accent4 11" xfId="3690"/>
    <cellStyle name="60% - Accent4 11 2" xfId="15969"/>
    <cellStyle name="60% - Accent4 11 3" xfId="26044"/>
    <cellStyle name="60% - Accent4 12" xfId="3691"/>
    <cellStyle name="60% - Accent4 13" xfId="3692"/>
    <cellStyle name="60% - Accent4 14" xfId="3693"/>
    <cellStyle name="60% - Accent4 15" xfId="3694"/>
    <cellStyle name="60% - Accent4 16" xfId="3695"/>
    <cellStyle name="60% - Accent4 17" xfId="3696"/>
    <cellStyle name="60% - Accent4 18" xfId="3697"/>
    <cellStyle name="60% - Accent4 19" xfId="3698"/>
    <cellStyle name="60% - Accent4 2" xfId="64"/>
    <cellStyle name="60% - Accent4 2 2" xfId="3699"/>
    <cellStyle name="60% - Accent4 2 2 2" xfId="17505"/>
    <cellStyle name="60% - Accent4 2 2 2 2" xfId="26046"/>
    <cellStyle name="60% - Accent4 2 2 3" xfId="17206"/>
    <cellStyle name="60% - Accent4 2 2 4" xfId="26045"/>
    <cellStyle name="60% - Accent4 2 3" xfId="3700"/>
    <cellStyle name="60% - Accent4 2 3 2" xfId="17396"/>
    <cellStyle name="60% - Accent4 2 3 2 2" xfId="26048"/>
    <cellStyle name="60% - Accent4 2 3 3" xfId="26047"/>
    <cellStyle name="60% - Accent4 2 4" xfId="15618"/>
    <cellStyle name="60% - Accent4 2 4 2" xfId="17090"/>
    <cellStyle name="60% - Accent4 2 4 3" xfId="26049"/>
    <cellStyle name="60% - Accent4 2 5" xfId="16064"/>
    <cellStyle name="60% - Accent4 20" xfId="3701"/>
    <cellStyle name="60% - Accent4 21" xfId="3702"/>
    <cellStyle name="60% - Accent4 22" xfId="3703"/>
    <cellStyle name="60% - Accent4 23" xfId="3704"/>
    <cellStyle name="60% - Accent4 24" xfId="3705"/>
    <cellStyle name="60% - Accent4 25" xfId="3706"/>
    <cellStyle name="60% - Accent4 26" xfId="3707"/>
    <cellStyle name="60% - Accent4 27" xfId="3708"/>
    <cellStyle name="60% - Accent4 28" xfId="3709"/>
    <cellStyle name="60% - Accent4 29" xfId="3710"/>
    <cellStyle name="60% - Accent4 3" xfId="3711"/>
    <cellStyle name="60% - Accent4 3 2" xfId="16108"/>
    <cellStyle name="60% - Accent4 3 2 2" xfId="26051"/>
    <cellStyle name="60% - Accent4 3 3" xfId="17207"/>
    <cellStyle name="60% - Accent4 3 4" xfId="17606"/>
    <cellStyle name="60% - Accent4 3 5" xfId="16036"/>
    <cellStyle name="60% - Accent4 3 6" xfId="26050"/>
    <cellStyle name="60% - Accent4 30" xfId="3712"/>
    <cellStyle name="60% - Accent4 31" xfId="3713"/>
    <cellStyle name="60% - Accent4 32" xfId="3714"/>
    <cellStyle name="60% - Accent4 33" xfId="3715"/>
    <cellStyle name="60% - Accent4 34" xfId="3716"/>
    <cellStyle name="60% - Accent4 35" xfId="3717"/>
    <cellStyle name="60% - Accent4 36" xfId="3718"/>
    <cellStyle name="60% - Accent4 37" xfId="3719"/>
    <cellStyle name="60% - Accent4 38" xfId="3720"/>
    <cellStyle name="60% - Accent4 39" xfId="3721"/>
    <cellStyle name="60% - Accent4 4" xfId="3722"/>
    <cellStyle name="60% - Accent4 4 2" xfId="17208"/>
    <cellStyle name="60% - Accent4 4 3" xfId="16097"/>
    <cellStyle name="60% - Accent4 4 4" xfId="26052"/>
    <cellStyle name="60% - Accent4 40" xfId="3723"/>
    <cellStyle name="60% - Accent4 41" xfId="3724"/>
    <cellStyle name="60% - Accent4 42" xfId="3725"/>
    <cellStyle name="60% - Accent4 43" xfId="3726"/>
    <cellStyle name="60% - Accent4 44" xfId="3727"/>
    <cellStyle name="60% - Accent4 45" xfId="3728"/>
    <cellStyle name="60% - Accent4 46" xfId="3729"/>
    <cellStyle name="60% - Accent4 47" xfId="3730"/>
    <cellStyle name="60% - Accent4 48" xfId="3731"/>
    <cellStyle name="60% - Accent4 49" xfId="3732"/>
    <cellStyle name="60% - Accent4 5" xfId="3733"/>
    <cellStyle name="60% - Accent4 5 2" xfId="17547"/>
    <cellStyle name="60% - Accent4 5 3" xfId="17209"/>
    <cellStyle name="60% - Accent4 5 4" xfId="16122"/>
    <cellStyle name="60% - Accent4 5 5" xfId="26053"/>
    <cellStyle name="60% - Accent4 50" xfId="3734"/>
    <cellStyle name="60% - Accent4 51" xfId="3735"/>
    <cellStyle name="60% - Accent4 52" xfId="3736"/>
    <cellStyle name="60% - Accent4 53" xfId="3737"/>
    <cellStyle name="60% - Accent4 54" xfId="3738"/>
    <cellStyle name="60% - Accent4 55" xfId="3739"/>
    <cellStyle name="60% - Accent4 56" xfId="3740"/>
    <cellStyle name="60% - Accent4 57" xfId="3741"/>
    <cellStyle name="60% - Accent4 58" xfId="3742"/>
    <cellStyle name="60% - Accent4 59" xfId="3743"/>
    <cellStyle name="60% - Accent4 6" xfId="3744"/>
    <cellStyle name="60% - Accent4 6 2" xfId="17210"/>
    <cellStyle name="60% - Accent4 6 3" xfId="26054"/>
    <cellStyle name="60% - Accent4 60" xfId="3745"/>
    <cellStyle name="60% - Accent4 61" xfId="3746"/>
    <cellStyle name="60% - Accent4 62" xfId="3747"/>
    <cellStyle name="60% - Accent4 63" xfId="3748"/>
    <cellStyle name="60% - Accent4 64" xfId="3749"/>
    <cellStyle name="60% - Accent4 65" xfId="3750"/>
    <cellStyle name="60% - Accent4 66" xfId="3751"/>
    <cellStyle name="60% - Accent4 67" xfId="3752"/>
    <cellStyle name="60% - Accent4 68" xfId="3753"/>
    <cellStyle name="60% - Accent4 69" xfId="3754"/>
    <cellStyle name="60% - Accent4 7" xfId="3755"/>
    <cellStyle name="60% - Accent4 7 2" xfId="17211"/>
    <cellStyle name="60% - Accent4 7 3" xfId="26055"/>
    <cellStyle name="60% - Accent4 70" xfId="3756"/>
    <cellStyle name="60% - Accent4 71" xfId="3757"/>
    <cellStyle name="60% - Accent4 72" xfId="3758"/>
    <cellStyle name="60% - Accent4 73" xfId="3759"/>
    <cellStyle name="60% - Accent4 74" xfId="3760"/>
    <cellStyle name="60% - Accent4 75" xfId="3761"/>
    <cellStyle name="60% - Accent4 76" xfId="3762"/>
    <cellStyle name="60% - Accent4 77" xfId="3763"/>
    <cellStyle name="60% - Accent4 78" xfId="3764"/>
    <cellStyle name="60% - Accent4 79" xfId="3765"/>
    <cellStyle name="60% - Accent4 8" xfId="3766"/>
    <cellStyle name="60% - Accent4 8 2" xfId="17463"/>
    <cellStyle name="60% - Accent4 8 3" xfId="26056"/>
    <cellStyle name="60% - Accent4 80" xfId="3767"/>
    <cellStyle name="60% - Accent4 81" xfId="15557"/>
    <cellStyle name="60% - Accent4 9" xfId="3768"/>
    <cellStyle name="60% - Accent4 9 2" xfId="17047"/>
    <cellStyle name="60% - Accent4 9 3" xfId="26057"/>
    <cellStyle name="60% - Accent5" xfId="19227" builtinId="48" customBuiltin="1"/>
    <cellStyle name="60% - Accent5 10" xfId="3769"/>
    <cellStyle name="60% - Accent5 10 2" xfId="26058"/>
    <cellStyle name="60% - Accent5 11" xfId="3770"/>
    <cellStyle name="60% - Accent5 11 2" xfId="26059"/>
    <cellStyle name="60% - Accent5 12" xfId="3771"/>
    <cellStyle name="60% - Accent5 13" xfId="3772"/>
    <cellStyle name="60% - Accent5 14" xfId="3773"/>
    <cellStyle name="60% - Accent5 15" xfId="3774"/>
    <cellStyle name="60% - Accent5 16" xfId="3775"/>
    <cellStyle name="60% - Accent5 17" xfId="3776"/>
    <cellStyle name="60% - Accent5 18" xfId="3777"/>
    <cellStyle name="60% - Accent5 19" xfId="3778"/>
    <cellStyle name="60% - Accent5 2" xfId="65"/>
    <cellStyle name="60% - Accent5 2 2" xfId="3779"/>
    <cellStyle name="60% - Accent5 2 2 2" xfId="17509"/>
    <cellStyle name="60% - Accent5 2 2 2 2" xfId="26061"/>
    <cellStyle name="60% - Accent5 2 2 3" xfId="17212"/>
    <cellStyle name="60% - Accent5 2 2 4" xfId="26060"/>
    <cellStyle name="60% - Accent5 2 3" xfId="3780"/>
    <cellStyle name="60% - Accent5 2 3 2" xfId="17395"/>
    <cellStyle name="60% - Accent5 2 3 2 2" xfId="26063"/>
    <cellStyle name="60% - Accent5 2 3 3" xfId="26062"/>
    <cellStyle name="60% - Accent5 2 4" xfId="17094"/>
    <cellStyle name="60% - Accent5 2 4 2" xfId="26064"/>
    <cellStyle name="60% - Accent5 2 5" xfId="16065"/>
    <cellStyle name="60% - Accent5 20" xfId="3781"/>
    <cellStyle name="60% - Accent5 21" xfId="3782"/>
    <cellStyle name="60% - Accent5 22" xfId="3783"/>
    <cellStyle name="60% - Accent5 23" xfId="3784"/>
    <cellStyle name="60% - Accent5 24" xfId="3785"/>
    <cellStyle name="60% - Accent5 25" xfId="3786"/>
    <cellStyle name="60% - Accent5 26" xfId="3787"/>
    <cellStyle name="60% - Accent5 27" xfId="3788"/>
    <cellStyle name="60% - Accent5 28" xfId="3789"/>
    <cellStyle name="60% - Accent5 29" xfId="3790"/>
    <cellStyle name="60% - Accent5 3" xfId="3791"/>
    <cellStyle name="60% - Accent5 3 2" xfId="17213"/>
    <cellStyle name="60% - Accent5 3 2 2" xfId="26066"/>
    <cellStyle name="60% - Accent5 3 3" xfId="26065"/>
    <cellStyle name="60% - Accent5 30" xfId="3792"/>
    <cellStyle name="60% - Accent5 31" xfId="3793"/>
    <cellStyle name="60% - Accent5 32" xfId="3794"/>
    <cellStyle name="60% - Accent5 33" xfId="3795"/>
    <cellStyle name="60% - Accent5 34" xfId="3796"/>
    <cellStyle name="60% - Accent5 35" xfId="3797"/>
    <cellStyle name="60% - Accent5 36" xfId="3798"/>
    <cellStyle name="60% - Accent5 37" xfId="3799"/>
    <cellStyle name="60% - Accent5 38" xfId="3800"/>
    <cellStyle name="60% - Accent5 39" xfId="3801"/>
    <cellStyle name="60% - Accent5 4" xfId="3802"/>
    <cellStyle name="60% - Accent5 4 2" xfId="17557"/>
    <cellStyle name="60% - Accent5 4 3" xfId="17214"/>
    <cellStyle name="60% - Accent5 4 4" xfId="26067"/>
    <cellStyle name="60% - Accent5 40" xfId="3803"/>
    <cellStyle name="60% - Accent5 41" xfId="3804"/>
    <cellStyle name="60% - Accent5 42" xfId="3805"/>
    <cellStyle name="60% - Accent5 43" xfId="3806"/>
    <cellStyle name="60% - Accent5 44" xfId="3807"/>
    <cellStyle name="60% - Accent5 45" xfId="3808"/>
    <cellStyle name="60% - Accent5 46" xfId="3809"/>
    <cellStyle name="60% - Accent5 47" xfId="3810"/>
    <cellStyle name="60% - Accent5 48" xfId="3811"/>
    <cellStyle name="60% - Accent5 49" xfId="3812"/>
    <cellStyle name="60% - Accent5 5" xfId="3813"/>
    <cellStyle name="60% - Accent5 5 2" xfId="17215"/>
    <cellStyle name="60% - Accent5 5 3" xfId="26068"/>
    <cellStyle name="60% - Accent5 50" xfId="3814"/>
    <cellStyle name="60% - Accent5 51" xfId="3815"/>
    <cellStyle name="60% - Accent5 52" xfId="3816"/>
    <cellStyle name="60% - Accent5 53" xfId="3817"/>
    <cellStyle name="60% - Accent5 54" xfId="3818"/>
    <cellStyle name="60% - Accent5 55" xfId="3819"/>
    <cellStyle name="60% - Accent5 56" xfId="3820"/>
    <cellStyle name="60% - Accent5 57" xfId="3821"/>
    <cellStyle name="60% - Accent5 58" xfId="3822"/>
    <cellStyle name="60% - Accent5 59" xfId="3823"/>
    <cellStyle name="60% - Accent5 6" xfId="3824"/>
    <cellStyle name="60% - Accent5 6 2" xfId="17216"/>
    <cellStyle name="60% - Accent5 6 3" xfId="26069"/>
    <cellStyle name="60% - Accent5 60" xfId="3825"/>
    <cellStyle name="60% - Accent5 61" xfId="3826"/>
    <cellStyle name="60% - Accent5 62" xfId="3827"/>
    <cellStyle name="60% - Accent5 63" xfId="3828"/>
    <cellStyle name="60% - Accent5 64" xfId="3829"/>
    <cellStyle name="60% - Accent5 65" xfId="3830"/>
    <cellStyle name="60% - Accent5 66" xfId="3831"/>
    <cellStyle name="60% - Accent5 67" xfId="3832"/>
    <cellStyle name="60% - Accent5 68" xfId="3833"/>
    <cellStyle name="60% - Accent5 69" xfId="3834"/>
    <cellStyle name="60% - Accent5 7" xfId="3835"/>
    <cellStyle name="60% - Accent5 7 2" xfId="17217"/>
    <cellStyle name="60% - Accent5 7 3" xfId="26070"/>
    <cellStyle name="60% - Accent5 70" xfId="3836"/>
    <cellStyle name="60% - Accent5 71" xfId="3837"/>
    <cellStyle name="60% - Accent5 72" xfId="3838"/>
    <cellStyle name="60% - Accent5 73" xfId="3839"/>
    <cellStyle name="60% - Accent5 74" xfId="3840"/>
    <cellStyle name="60% - Accent5 75" xfId="3841"/>
    <cellStyle name="60% - Accent5 76" xfId="3842"/>
    <cellStyle name="60% - Accent5 77" xfId="3843"/>
    <cellStyle name="60% - Accent5 78" xfId="3844"/>
    <cellStyle name="60% - Accent5 79" xfId="3845"/>
    <cellStyle name="60% - Accent5 8" xfId="3846"/>
    <cellStyle name="60% - Accent5 8 2" xfId="17467"/>
    <cellStyle name="60% - Accent5 8 3" xfId="26071"/>
    <cellStyle name="60% - Accent5 80" xfId="15561"/>
    <cellStyle name="60% - Accent5 9" xfId="3847"/>
    <cellStyle name="60% - Accent5 9 2" xfId="17051"/>
    <cellStyle name="60% - Accent5 9 3" xfId="26072"/>
    <cellStyle name="60% - Accent6" xfId="19231" builtinId="52" customBuiltin="1"/>
    <cellStyle name="60% - Accent6 10" xfId="3848"/>
    <cellStyle name="60% - Accent6 10 2" xfId="17764"/>
    <cellStyle name="60% - Accent6 10 3" xfId="26073"/>
    <cellStyle name="60% - Accent6 11" xfId="3849"/>
    <cellStyle name="60% - Accent6 11 2" xfId="15970"/>
    <cellStyle name="60% - Accent6 11 3" xfId="26074"/>
    <cellStyle name="60% - Accent6 12" xfId="3850"/>
    <cellStyle name="60% - Accent6 13" xfId="3851"/>
    <cellStyle name="60% - Accent6 14" xfId="3852"/>
    <cellStyle name="60% - Accent6 15" xfId="3853"/>
    <cellStyle name="60% - Accent6 16" xfId="3854"/>
    <cellStyle name="60% - Accent6 17" xfId="3855"/>
    <cellStyle name="60% - Accent6 18" xfId="3856"/>
    <cellStyle name="60% - Accent6 19" xfId="3857"/>
    <cellStyle name="60% - Accent6 2" xfId="66"/>
    <cellStyle name="60% - Accent6 2 2" xfId="3858"/>
    <cellStyle name="60% - Accent6 2 2 2" xfId="17513"/>
    <cellStyle name="60% - Accent6 2 2 2 2" xfId="26076"/>
    <cellStyle name="60% - Accent6 2 2 3" xfId="17218"/>
    <cellStyle name="60% - Accent6 2 2 4" xfId="26075"/>
    <cellStyle name="60% - Accent6 2 3" xfId="3859"/>
    <cellStyle name="60% - Accent6 2 3 2" xfId="17374"/>
    <cellStyle name="60% - Accent6 2 3 2 2" xfId="26078"/>
    <cellStyle name="60% - Accent6 2 3 3" xfId="26077"/>
    <cellStyle name="60% - Accent6 2 4" xfId="15620"/>
    <cellStyle name="60% - Accent6 2 4 2" xfId="17098"/>
    <cellStyle name="60% - Accent6 2 4 3" xfId="26079"/>
    <cellStyle name="60% - Accent6 2 5" xfId="16066"/>
    <cellStyle name="60% - Accent6 20" xfId="3860"/>
    <cellStyle name="60% - Accent6 21" xfId="3861"/>
    <cellStyle name="60% - Accent6 22" xfId="3862"/>
    <cellStyle name="60% - Accent6 23" xfId="3863"/>
    <cellStyle name="60% - Accent6 24" xfId="3864"/>
    <cellStyle name="60% - Accent6 25" xfId="3865"/>
    <cellStyle name="60% - Accent6 26" xfId="3866"/>
    <cellStyle name="60% - Accent6 27" xfId="3867"/>
    <cellStyle name="60% - Accent6 28" xfId="3868"/>
    <cellStyle name="60% - Accent6 29" xfId="3869"/>
    <cellStyle name="60% - Accent6 3" xfId="3870"/>
    <cellStyle name="60% - Accent6 3 2" xfId="16109"/>
    <cellStyle name="60% - Accent6 3 2 2" xfId="26081"/>
    <cellStyle name="60% - Accent6 3 3" xfId="17219"/>
    <cellStyle name="60% - Accent6 3 4" xfId="17607"/>
    <cellStyle name="60% - Accent6 3 5" xfId="16037"/>
    <cellStyle name="60% - Accent6 3 6" xfId="26080"/>
    <cellStyle name="60% - Accent6 30" xfId="3871"/>
    <cellStyle name="60% - Accent6 31" xfId="3872"/>
    <cellStyle name="60% - Accent6 32" xfId="3873"/>
    <cellStyle name="60% - Accent6 33" xfId="3874"/>
    <cellStyle name="60% - Accent6 34" xfId="3875"/>
    <cellStyle name="60% - Accent6 35" xfId="3876"/>
    <cellStyle name="60% - Accent6 36" xfId="3877"/>
    <cellStyle name="60% - Accent6 37" xfId="3878"/>
    <cellStyle name="60% - Accent6 38" xfId="3879"/>
    <cellStyle name="60% - Accent6 39" xfId="3880"/>
    <cellStyle name="60% - Accent6 4" xfId="3881"/>
    <cellStyle name="60% - Accent6 4 2" xfId="17220"/>
    <cellStyle name="60% - Accent6 4 3" xfId="16098"/>
    <cellStyle name="60% - Accent6 4 4" xfId="26082"/>
    <cellStyle name="60% - Accent6 40" xfId="3882"/>
    <cellStyle name="60% - Accent6 41" xfId="3883"/>
    <cellStyle name="60% - Accent6 42" xfId="3884"/>
    <cellStyle name="60% - Accent6 43" xfId="3885"/>
    <cellStyle name="60% - Accent6 44" xfId="3886"/>
    <cellStyle name="60% - Accent6 45" xfId="3887"/>
    <cellStyle name="60% - Accent6 46" xfId="3888"/>
    <cellStyle name="60% - Accent6 47" xfId="3889"/>
    <cellStyle name="60% - Accent6 48" xfId="3890"/>
    <cellStyle name="60% - Accent6 49" xfId="3891"/>
    <cellStyle name="60% - Accent6 5" xfId="3892"/>
    <cellStyle name="60% - Accent6 5 2" xfId="17579"/>
    <cellStyle name="60% - Accent6 5 3" xfId="17221"/>
    <cellStyle name="60% - Accent6 5 4" xfId="16148"/>
    <cellStyle name="60% - Accent6 5 5" xfId="26083"/>
    <cellStyle name="60% - Accent6 50" xfId="3893"/>
    <cellStyle name="60% - Accent6 51" xfId="3894"/>
    <cellStyle name="60% - Accent6 52" xfId="3895"/>
    <cellStyle name="60% - Accent6 53" xfId="3896"/>
    <cellStyle name="60% - Accent6 54" xfId="3897"/>
    <cellStyle name="60% - Accent6 55" xfId="3898"/>
    <cellStyle name="60% - Accent6 56" xfId="3899"/>
    <cellStyle name="60% - Accent6 57" xfId="3900"/>
    <cellStyle name="60% - Accent6 58" xfId="3901"/>
    <cellStyle name="60% - Accent6 59" xfId="3902"/>
    <cellStyle name="60% - Accent6 6" xfId="3903"/>
    <cellStyle name="60% - Accent6 6 2" xfId="17222"/>
    <cellStyle name="60% - Accent6 6 3" xfId="26084"/>
    <cellStyle name="60% - Accent6 60" xfId="3904"/>
    <cellStyle name="60% - Accent6 61" xfId="3905"/>
    <cellStyle name="60% - Accent6 62" xfId="3906"/>
    <cellStyle name="60% - Accent6 63" xfId="3907"/>
    <cellStyle name="60% - Accent6 64" xfId="3908"/>
    <cellStyle name="60% - Accent6 65" xfId="3909"/>
    <cellStyle name="60% - Accent6 66" xfId="3910"/>
    <cellStyle name="60% - Accent6 67" xfId="3911"/>
    <cellStyle name="60% - Accent6 68" xfId="3912"/>
    <cellStyle name="60% - Accent6 69" xfId="3913"/>
    <cellStyle name="60% - Accent6 7" xfId="3914"/>
    <cellStyle name="60% - Accent6 7 2" xfId="17223"/>
    <cellStyle name="60% - Accent6 7 3" xfId="26085"/>
    <cellStyle name="60% - Accent6 70" xfId="3915"/>
    <cellStyle name="60% - Accent6 71" xfId="3916"/>
    <cellStyle name="60% - Accent6 72" xfId="3917"/>
    <cellStyle name="60% - Accent6 73" xfId="3918"/>
    <cellStyle name="60% - Accent6 74" xfId="3919"/>
    <cellStyle name="60% - Accent6 75" xfId="3920"/>
    <cellStyle name="60% - Accent6 76" xfId="3921"/>
    <cellStyle name="60% - Accent6 77" xfId="3922"/>
    <cellStyle name="60% - Accent6 78" xfId="3923"/>
    <cellStyle name="60% - Accent6 79" xfId="3924"/>
    <cellStyle name="60% - Accent6 8" xfId="3925"/>
    <cellStyle name="60% - Accent6 8 2" xfId="17471"/>
    <cellStyle name="60% - Accent6 8 3" xfId="26086"/>
    <cellStyle name="60% - Accent6 80" xfId="3926"/>
    <cellStyle name="60% - Accent6 81" xfId="15565"/>
    <cellStyle name="60% - Accent6 9" xfId="3927"/>
    <cellStyle name="60% - Accent6 9 2" xfId="17055"/>
    <cellStyle name="60% - Accent6 9 3" xfId="26087"/>
    <cellStyle name="A_green" xfId="67"/>
    <cellStyle name="A_green 2" xfId="15621"/>
    <cellStyle name="A_green 2 2" xfId="10782"/>
    <cellStyle name="A_green 3" xfId="10852"/>
    <cellStyle name="A_green_NCSC1003" xfId="68"/>
    <cellStyle name="A_green_NCSC1003 2" xfId="15622"/>
    <cellStyle name="A_green_NCSC1003 2 2" xfId="19118"/>
    <cellStyle name="A_green_NCSC1003 3" xfId="10862"/>
    <cellStyle name="Accent1" xfId="19208" builtinId="29" customBuiltin="1"/>
    <cellStyle name="Accent1 10" xfId="3928"/>
    <cellStyle name="Accent1 10 2" xfId="17765"/>
    <cellStyle name="Accent1 10 3" xfId="26088"/>
    <cellStyle name="Accent1 11" xfId="3929"/>
    <cellStyle name="Accent1 11 2" xfId="15971"/>
    <cellStyle name="Accent1 11 3" xfId="26089"/>
    <cellStyle name="Accent1 12" xfId="3930"/>
    <cellStyle name="Accent1 13" xfId="3931"/>
    <cellStyle name="Accent1 14" xfId="3932"/>
    <cellStyle name="Accent1 15" xfId="3933"/>
    <cellStyle name="Accent1 16" xfId="3934"/>
    <cellStyle name="Accent1 17" xfId="3935"/>
    <cellStyle name="Accent1 18" xfId="3936"/>
    <cellStyle name="Accent1 19" xfId="3937"/>
    <cellStyle name="Accent1 2" xfId="69"/>
    <cellStyle name="Accent1 2 2" xfId="3938"/>
    <cellStyle name="Accent1 2 2 2" xfId="17490"/>
    <cellStyle name="Accent1 2 2 2 2" xfId="26091"/>
    <cellStyle name="Accent1 2 2 3" xfId="17224"/>
    <cellStyle name="Accent1 2 2 4" xfId="26090"/>
    <cellStyle name="Accent1 2 3" xfId="3939"/>
    <cellStyle name="Accent1 2 3 2" xfId="17373"/>
    <cellStyle name="Accent1 2 3 2 2" xfId="26093"/>
    <cellStyle name="Accent1 2 3 3" xfId="26092"/>
    <cellStyle name="Accent1 2 4" xfId="15623"/>
    <cellStyle name="Accent1 2 4 2" xfId="17075"/>
    <cellStyle name="Accent1 2 4 3" xfId="26094"/>
    <cellStyle name="Accent1 2 5" xfId="16067"/>
    <cellStyle name="Accent1 20" xfId="3940"/>
    <cellStyle name="Accent1 21" xfId="3941"/>
    <cellStyle name="Accent1 22" xfId="3942"/>
    <cellStyle name="Accent1 23" xfId="3943"/>
    <cellStyle name="Accent1 24" xfId="3944"/>
    <cellStyle name="Accent1 25" xfId="3945"/>
    <cellStyle name="Accent1 26" xfId="3946"/>
    <cellStyle name="Accent1 27" xfId="3947"/>
    <cellStyle name="Accent1 28" xfId="3948"/>
    <cellStyle name="Accent1 29" xfId="3949"/>
    <cellStyle name="Accent1 3" xfId="3950"/>
    <cellStyle name="Accent1 3 2" xfId="16110"/>
    <cellStyle name="Accent1 3 2 2" xfId="26096"/>
    <cellStyle name="Accent1 3 3" xfId="17225"/>
    <cellStyle name="Accent1 3 4" xfId="17608"/>
    <cellStyle name="Accent1 3 5" xfId="16038"/>
    <cellStyle name="Accent1 3 6" xfId="26095"/>
    <cellStyle name="Accent1 30" xfId="3951"/>
    <cellStyle name="Accent1 31" xfId="3952"/>
    <cellStyle name="Accent1 32" xfId="3953"/>
    <cellStyle name="Accent1 33" xfId="3954"/>
    <cellStyle name="Accent1 34" xfId="3955"/>
    <cellStyle name="Accent1 35" xfId="3956"/>
    <cellStyle name="Accent1 36" xfId="3957"/>
    <cellStyle name="Accent1 37" xfId="3958"/>
    <cellStyle name="Accent1 38" xfId="3959"/>
    <cellStyle name="Accent1 39" xfId="3960"/>
    <cellStyle name="Accent1 4" xfId="3961"/>
    <cellStyle name="Accent1 4 2" xfId="17226"/>
    <cellStyle name="Accent1 4 3" xfId="16099"/>
    <cellStyle name="Accent1 4 4" xfId="26097"/>
    <cellStyle name="Accent1 40" xfId="3962"/>
    <cellStyle name="Accent1 41" xfId="3963"/>
    <cellStyle name="Accent1 42" xfId="3964"/>
    <cellStyle name="Accent1 43" xfId="3965"/>
    <cellStyle name="Accent1 44" xfId="3966"/>
    <cellStyle name="Accent1 45" xfId="3967"/>
    <cellStyle name="Accent1 46" xfId="3968"/>
    <cellStyle name="Accent1 47" xfId="3969"/>
    <cellStyle name="Accent1 48" xfId="3970"/>
    <cellStyle name="Accent1 49" xfId="3971"/>
    <cellStyle name="Accent1 5" xfId="3972"/>
    <cellStyle name="Accent1 5 2" xfId="17566"/>
    <cellStyle name="Accent1 5 3" xfId="17227"/>
    <cellStyle name="Accent1 5 4" xfId="16135"/>
    <cellStyle name="Accent1 5 5" xfId="26098"/>
    <cellStyle name="Accent1 50" xfId="3973"/>
    <cellStyle name="Accent1 51" xfId="3974"/>
    <cellStyle name="Accent1 52" xfId="3975"/>
    <cellStyle name="Accent1 53" xfId="3976"/>
    <cellStyle name="Accent1 54" xfId="3977"/>
    <cellStyle name="Accent1 55" xfId="3978"/>
    <cellStyle name="Accent1 56" xfId="3979"/>
    <cellStyle name="Accent1 57" xfId="3980"/>
    <cellStyle name="Accent1 58" xfId="3981"/>
    <cellStyle name="Accent1 59" xfId="3982"/>
    <cellStyle name="Accent1 6" xfId="3983"/>
    <cellStyle name="Accent1 6 2" xfId="17228"/>
    <cellStyle name="Accent1 6 3" xfId="26099"/>
    <cellStyle name="Accent1 60" xfId="3984"/>
    <cellStyle name="Accent1 61" xfId="3985"/>
    <cellStyle name="Accent1 62" xfId="3986"/>
    <cellStyle name="Accent1 63" xfId="3987"/>
    <cellStyle name="Accent1 64" xfId="3988"/>
    <cellStyle name="Accent1 65" xfId="3989"/>
    <cellStyle name="Accent1 66" xfId="3990"/>
    <cellStyle name="Accent1 67" xfId="3991"/>
    <cellStyle name="Accent1 68" xfId="3992"/>
    <cellStyle name="Accent1 69" xfId="3993"/>
    <cellStyle name="Accent1 7" xfId="3994"/>
    <cellStyle name="Accent1 7 2" xfId="17229"/>
    <cellStyle name="Accent1 7 3" xfId="26100"/>
    <cellStyle name="Accent1 70" xfId="3995"/>
    <cellStyle name="Accent1 71" xfId="3996"/>
    <cellStyle name="Accent1 72" xfId="3997"/>
    <cellStyle name="Accent1 73" xfId="3998"/>
    <cellStyle name="Accent1 74" xfId="3999"/>
    <cellStyle name="Accent1 75" xfId="4000"/>
    <cellStyle name="Accent1 76" xfId="4001"/>
    <cellStyle name="Accent1 77" xfId="4002"/>
    <cellStyle name="Accent1 78" xfId="4003"/>
    <cellStyle name="Accent1 79" xfId="4004"/>
    <cellStyle name="Accent1 8" xfId="4005"/>
    <cellStyle name="Accent1 8 2" xfId="17448"/>
    <cellStyle name="Accent1 8 3" xfId="26101"/>
    <cellStyle name="Accent1 80" xfId="4006"/>
    <cellStyle name="Accent1 81" xfId="15542"/>
    <cellStyle name="Accent1 9" xfId="4007"/>
    <cellStyle name="Accent1 9 2" xfId="17032"/>
    <cellStyle name="Accent1 9 3" xfId="26102"/>
    <cellStyle name="Accent2" xfId="19212" builtinId="33" customBuiltin="1"/>
    <cellStyle name="Accent2 10" xfId="4008"/>
    <cellStyle name="Accent2 10 2" xfId="26103"/>
    <cellStyle name="Accent2 11" xfId="4009"/>
    <cellStyle name="Accent2 11 2" xfId="26104"/>
    <cellStyle name="Accent2 12" xfId="4010"/>
    <cellStyle name="Accent2 13" xfId="4011"/>
    <cellStyle name="Accent2 14" xfId="4012"/>
    <cellStyle name="Accent2 15" xfId="4013"/>
    <cellStyle name="Accent2 16" xfId="4014"/>
    <cellStyle name="Accent2 17" xfId="4015"/>
    <cellStyle name="Accent2 18" xfId="4016"/>
    <cellStyle name="Accent2 19" xfId="4017"/>
    <cellStyle name="Accent2 2" xfId="70"/>
    <cellStyle name="Accent2 2 2" xfId="4018"/>
    <cellStyle name="Accent2 2 2 2" xfId="17494"/>
    <cellStyle name="Accent2 2 2 2 2" xfId="26106"/>
    <cellStyle name="Accent2 2 2 3" xfId="17230"/>
    <cellStyle name="Accent2 2 2 4" xfId="26105"/>
    <cellStyle name="Accent2 2 3" xfId="4019"/>
    <cellStyle name="Accent2 2 3 2" xfId="17394"/>
    <cellStyle name="Accent2 2 3 2 2" xfId="26108"/>
    <cellStyle name="Accent2 2 3 3" xfId="26107"/>
    <cellStyle name="Accent2 2 4" xfId="15624"/>
    <cellStyle name="Accent2 2 4 2" xfId="17079"/>
    <cellStyle name="Accent2 2 4 3" xfId="26109"/>
    <cellStyle name="Accent2 2 5" xfId="16068"/>
    <cellStyle name="Accent2 20" xfId="4020"/>
    <cellStyle name="Accent2 21" xfId="4021"/>
    <cellStyle name="Accent2 22" xfId="4022"/>
    <cellStyle name="Accent2 23" xfId="4023"/>
    <cellStyle name="Accent2 24" xfId="4024"/>
    <cellStyle name="Accent2 25" xfId="4025"/>
    <cellStyle name="Accent2 26" xfId="4026"/>
    <cellStyle name="Accent2 27" xfId="4027"/>
    <cellStyle name="Accent2 28" xfId="4028"/>
    <cellStyle name="Accent2 29" xfId="4029"/>
    <cellStyle name="Accent2 3" xfId="4030"/>
    <cellStyle name="Accent2 3 2" xfId="17231"/>
    <cellStyle name="Accent2 3 2 2" xfId="26111"/>
    <cellStyle name="Accent2 3 3" xfId="26110"/>
    <cellStyle name="Accent2 30" xfId="4031"/>
    <cellStyle name="Accent2 31" xfId="4032"/>
    <cellStyle name="Accent2 32" xfId="4033"/>
    <cellStyle name="Accent2 33" xfId="4034"/>
    <cellStyle name="Accent2 34" xfId="4035"/>
    <cellStyle name="Accent2 35" xfId="4036"/>
    <cellStyle name="Accent2 36" xfId="4037"/>
    <cellStyle name="Accent2 37" xfId="4038"/>
    <cellStyle name="Accent2 38" xfId="4039"/>
    <cellStyle name="Accent2 39" xfId="4040"/>
    <cellStyle name="Accent2 4" xfId="4041"/>
    <cellStyle name="Accent2 4 2" xfId="17546"/>
    <cellStyle name="Accent2 4 3" xfId="17232"/>
    <cellStyle name="Accent2 4 4" xfId="26112"/>
    <cellStyle name="Accent2 40" xfId="4042"/>
    <cellStyle name="Accent2 41" xfId="4043"/>
    <cellStyle name="Accent2 42" xfId="4044"/>
    <cellStyle name="Accent2 43" xfId="4045"/>
    <cellStyle name="Accent2 44" xfId="4046"/>
    <cellStyle name="Accent2 45" xfId="4047"/>
    <cellStyle name="Accent2 46" xfId="4048"/>
    <cellStyle name="Accent2 47" xfId="4049"/>
    <cellStyle name="Accent2 48" xfId="4050"/>
    <cellStyle name="Accent2 49" xfId="4051"/>
    <cellStyle name="Accent2 5" xfId="4052"/>
    <cellStyle name="Accent2 5 2" xfId="17233"/>
    <cellStyle name="Accent2 5 3" xfId="26113"/>
    <cellStyle name="Accent2 50" xfId="4053"/>
    <cellStyle name="Accent2 51" xfId="4054"/>
    <cellStyle name="Accent2 52" xfId="4055"/>
    <cellStyle name="Accent2 53" xfId="4056"/>
    <cellStyle name="Accent2 54" xfId="4057"/>
    <cellStyle name="Accent2 55" xfId="4058"/>
    <cellStyle name="Accent2 56" xfId="4059"/>
    <cellStyle name="Accent2 57" xfId="4060"/>
    <cellStyle name="Accent2 58" xfId="4061"/>
    <cellStyle name="Accent2 59" xfId="4062"/>
    <cellStyle name="Accent2 6" xfId="4063"/>
    <cellStyle name="Accent2 6 2" xfId="17234"/>
    <cellStyle name="Accent2 6 3" xfId="26114"/>
    <cellStyle name="Accent2 60" xfId="4064"/>
    <cellStyle name="Accent2 61" xfId="4065"/>
    <cellStyle name="Accent2 62" xfId="4066"/>
    <cellStyle name="Accent2 63" xfId="4067"/>
    <cellStyle name="Accent2 64" xfId="4068"/>
    <cellStyle name="Accent2 65" xfId="4069"/>
    <cellStyle name="Accent2 66" xfId="4070"/>
    <cellStyle name="Accent2 67" xfId="4071"/>
    <cellStyle name="Accent2 68" xfId="4072"/>
    <cellStyle name="Accent2 69" xfId="4073"/>
    <cellStyle name="Accent2 7" xfId="4074"/>
    <cellStyle name="Accent2 7 2" xfId="17235"/>
    <cellStyle name="Accent2 7 3" xfId="26115"/>
    <cellStyle name="Accent2 70" xfId="4075"/>
    <cellStyle name="Accent2 71" xfId="4076"/>
    <cellStyle name="Accent2 72" xfId="4077"/>
    <cellStyle name="Accent2 73" xfId="4078"/>
    <cellStyle name="Accent2 74" xfId="4079"/>
    <cellStyle name="Accent2 75" xfId="4080"/>
    <cellStyle name="Accent2 76" xfId="4081"/>
    <cellStyle name="Accent2 77" xfId="4082"/>
    <cellStyle name="Accent2 78" xfId="4083"/>
    <cellStyle name="Accent2 79" xfId="4084"/>
    <cellStyle name="Accent2 8" xfId="4085"/>
    <cellStyle name="Accent2 8 2" xfId="17452"/>
    <cellStyle name="Accent2 8 3" xfId="26116"/>
    <cellStyle name="Accent2 80" xfId="15546"/>
    <cellStyle name="Accent2 9" xfId="4086"/>
    <cellStyle name="Accent2 9 2" xfId="17036"/>
    <cellStyle name="Accent2 9 3" xfId="26117"/>
    <cellStyle name="Accent3" xfId="19216" builtinId="37" customBuiltin="1"/>
    <cellStyle name="Accent3 10" xfId="4087"/>
    <cellStyle name="Accent3 10 2" xfId="26118"/>
    <cellStyle name="Accent3 11" xfId="4088"/>
    <cellStyle name="Accent3 11 2" xfId="26119"/>
    <cellStyle name="Accent3 12" xfId="4089"/>
    <cellStyle name="Accent3 13" xfId="4090"/>
    <cellStyle name="Accent3 14" xfId="4091"/>
    <cellStyle name="Accent3 15" xfId="4092"/>
    <cellStyle name="Accent3 16" xfId="4093"/>
    <cellStyle name="Accent3 17" xfId="4094"/>
    <cellStyle name="Accent3 18" xfId="4095"/>
    <cellStyle name="Accent3 19" xfId="4096"/>
    <cellStyle name="Accent3 2" xfId="71"/>
    <cellStyle name="Accent3 2 2" xfId="4097"/>
    <cellStyle name="Accent3 2 2 2" xfId="17498"/>
    <cellStyle name="Accent3 2 2 2 2" xfId="26121"/>
    <cellStyle name="Accent3 2 2 3" xfId="17236"/>
    <cellStyle name="Accent3 2 2 4" xfId="26120"/>
    <cellStyle name="Accent3 2 3" xfId="4098"/>
    <cellStyle name="Accent3 2 3 2" xfId="17393"/>
    <cellStyle name="Accent3 2 3 2 2" xfId="26123"/>
    <cellStyle name="Accent3 2 3 3" xfId="26122"/>
    <cellStyle name="Accent3 2 4" xfId="15625"/>
    <cellStyle name="Accent3 2 4 2" xfId="17083"/>
    <cellStyle name="Accent3 2 4 3" xfId="26124"/>
    <cellStyle name="Accent3 2 5" xfId="16069"/>
    <cellStyle name="Accent3 20" xfId="4099"/>
    <cellStyle name="Accent3 21" xfId="4100"/>
    <cellStyle name="Accent3 22" xfId="4101"/>
    <cellStyle name="Accent3 23" xfId="4102"/>
    <cellStyle name="Accent3 24" xfId="4103"/>
    <cellStyle name="Accent3 25" xfId="4104"/>
    <cellStyle name="Accent3 26" xfId="4105"/>
    <cellStyle name="Accent3 27" xfId="4106"/>
    <cellStyle name="Accent3 28" xfId="4107"/>
    <cellStyle name="Accent3 29" xfId="4108"/>
    <cellStyle name="Accent3 3" xfId="4109"/>
    <cellStyle name="Accent3 3 2" xfId="17237"/>
    <cellStyle name="Accent3 3 2 2" xfId="26126"/>
    <cellStyle name="Accent3 3 3" xfId="26125"/>
    <cellStyle name="Accent3 30" xfId="4110"/>
    <cellStyle name="Accent3 31" xfId="4111"/>
    <cellStyle name="Accent3 32" xfId="4112"/>
    <cellStyle name="Accent3 33" xfId="4113"/>
    <cellStyle name="Accent3 34" xfId="4114"/>
    <cellStyle name="Accent3 35" xfId="4115"/>
    <cellStyle name="Accent3 36" xfId="4116"/>
    <cellStyle name="Accent3 37" xfId="4117"/>
    <cellStyle name="Accent3 38" xfId="4118"/>
    <cellStyle name="Accent3 39" xfId="4119"/>
    <cellStyle name="Accent3 4" xfId="4120"/>
    <cellStyle name="Accent3 4 2" xfId="17556"/>
    <cellStyle name="Accent3 4 3" xfId="17238"/>
    <cellStyle name="Accent3 4 4" xfId="26127"/>
    <cellStyle name="Accent3 40" xfId="4121"/>
    <cellStyle name="Accent3 41" xfId="4122"/>
    <cellStyle name="Accent3 42" xfId="4123"/>
    <cellStyle name="Accent3 43" xfId="4124"/>
    <cellStyle name="Accent3 44" xfId="4125"/>
    <cellStyle name="Accent3 45" xfId="4126"/>
    <cellStyle name="Accent3 46" xfId="4127"/>
    <cellStyle name="Accent3 47" xfId="4128"/>
    <cellStyle name="Accent3 48" xfId="4129"/>
    <cellStyle name="Accent3 49" xfId="4130"/>
    <cellStyle name="Accent3 5" xfId="4131"/>
    <cellStyle name="Accent3 5 2" xfId="17239"/>
    <cellStyle name="Accent3 5 3" xfId="26128"/>
    <cellStyle name="Accent3 50" xfId="4132"/>
    <cellStyle name="Accent3 51" xfId="4133"/>
    <cellStyle name="Accent3 52" xfId="4134"/>
    <cellStyle name="Accent3 53" xfId="4135"/>
    <cellStyle name="Accent3 54" xfId="4136"/>
    <cellStyle name="Accent3 55" xfId="4137"/>
    <cellStyle name="Accent3 56" xfId="4138"/>
    <cellStyle name="Accent3 57" xfId="4139"/>
    <cellStyle name="Accent3 58" xfId="4140"/>
    <cellStyle name="Accent3 59" xfId="4141"/>
    <cellStyle name="Accent3 6" xfId="4142"/>
    <cellStyle name="Accent3 6 2" xfId="17240"/>
    <cellStyle name="Accent3 6 3" xfId="26129"/>
    <cellStyle name="Accent3 60" xfId="4143"/>
    <cellStyle name="Accent3 61" xfId="4144"/>
    <cellStyle name="Accent3 62" xfId="4145"/>
    <cellStyle name="Accent3 63" xfId="4146"/>
    <cellStyle name="Accent3 64" xfId="4147"/>
    <cellStyle name="Accent3 65" xfId="4148"/>
    <cellStyle name="Accent3 66" xfId="4149"/>
    <cellStyle name="Accent3 67" xfId="4150"/>
    <cellStyle name="Accent3 68" xfId="4151"/>
    <cellStyle name="Accent3 69" xfId="4152"/>
    <cellStyle name="Accent3 7" xfId="4153"/>
    <cellStyle name="Accent3 7 2" xfId="17241"/>
    <cellStyle name="Accent3 7 3" xfId="26130"/>
    <cellStyle name="Accent3 70" xfId="4154"/>
    <cellStyle name="Accent3 71" xfId="4155"/>
    <cellStyle name="Accent3 72" xfId="4156"/>
    <cellStyle name="Accent3 73" xfId="4157"/>
    <cellStyle name="Accent3 74" xfId="4158"/>
    <cellStyle name="Accent3 75" xfId="4159"/>
    <cellStyle name="Accent3 76" xfId="4160"/>
    <cellStyle name="Accent3 77" xfId="4161"/>
    <cellStyle name="Accent3 78" xfId="4162"/>
    <cellStyle name="Accent3 79" xfId="4163"/>
    <cellStyle name="Accent3 8" xfId="4164"/>
    <cellStyle name="Accent3 8 2" xfId="17456"/>
    <cellStyle name="Accent3 8 3" xfId="26131"/>
    <cellStyle name="Accent3 80" xfId="15550"/>
    <cellStyle name="Accent3 9" xfId="4165"/>
    <cellStyle name="Accent3 9 2" xfId="17040"/>
    <cellStyle name="Accent3 9 3" xfId="26132"/>
    <cellStyle name="Accent4" xfId="19220" builtinId="41" customBuiltin="1"/>
    <cellStyle name="Accent4 10" xfId="4166"/>
    <cellStyle name="Accent4 10 2" xfId="17766"/>
    <cellStyle name="Accent4 10 3" xfId="26133"/>
    <cellStyle name="Accent4 11" xfId="4167"/>
    <cellStyle name="Accent4 11 2" xfId="15972"/>
    <cellStyle name="Accent4 11 3" xfId="26134"/>
    <cellStyle name="Accent4 12" xfId="4168"/>
    <cellStyle name="Accent4 13" xfId="4169"/>
    <cellStyle name="Accent4 14" xfId="4170"/>
    <cellStyle name="Accent4 15" xfId="4171"/>
    <cellStyle name="Accent4 16" xfId="4172"/>
    <cellStyle name="Accent4 17" xfId="4173"/>
    <cellStyle name="Accent4 18" xfId="4174"/>
    <cellStyle name="Accent4 19" xfId="4175"/>
    <cellStyle name="Accent4 2" xfId="72"/>
    <cellStyle name="Accent4 2 2" xfId="4176"/>
    <cellStyle name="Accent4 2 2 2" xfId="17502"/>
    <cellStyle name="Accent4 2 2 2 2" xfId="26136"/>
    <cellStyle name="Accent4 2 2 3" xfId="17242"/>
    <cellStyle name="Accent4 2 2 4" xfId="26135"/>
    <cellStyle name="Accent4 2 3" xfId="4177"/>
    <cellStyle name="Accent4 2 3 2" xfId="17392"/>
    <cellStyle name="Accent4 2 3 2 2" xfId="26138"/>
    <cellStyle name="Accent4 2 3 3" xfId="26137"/>
    <cellStyle name="Accent4 2 4" xfId="15626"/>
    <cellStyle name="Accent4 2 4 2" xfId="17087"/>
    <cellStyle name="Accent4 2 4 3" xfId="26139"/>
    <cellStyle name="Accent4 2 5" xfId="16070"/>
    <cellStyle name="Accent4 20" xfId="4178"/>
    <cellStyle name="Accent4 21" xfId="4179"/>
    <cellStyle name="Accent4 22" xfId="4180"/>
    <cellStyle name="Accent4 23" xfId="4181"/>
    <cellStyle name="Accent4 24" xfId="4182"/>
    <cellStyle name="Accent4 25" xfId="4183"/>
    <cellStyle name="Accent4 26" xfId="4184"/>
    <cellStyle name="Accent4 27" xfId="4185"/>
    <cellStyle name="Accent4 28" xfId="4186"/>
    <cellStyle name="Accent4 29" xfId="4187"/>
    <cellStyle name="Accent4 3" xfId="4188"/>
    <cellStyle name="Accent4 3 2" xfId="16111"/>
    <cellStyle name="Accent4 3 2 2" xfId="26141"/>
    <cellStyle name="Accent4 3 3" xfId="17243"/>
    <cellStyle name="Accent4 3 4" xfId="17609"/>
    <cellStyle name="Accent4 3 5" xfId="16039"/>
    <cellStyle name="Accent4 3 6" xfId="26140"/>
    <cellStyle name="Accent4 30" xfId="4189"/>
    <cellStyle name="Accent4 31" xfId="4190"/>
    <cellStyle name="Accent4 32" xfId="4191"/>
    <cellStyle name="Accent4 33" xfId="4192"/>
    <cellStyle name="Accent4 34" xfId="4193"/>
    <cellStyle name="Accent4 35" xfId="4194"/>
    <cellStyle name="Accent4 36" xfId="4195"/>
    <cellStyle name="Accent4 37" xfId="4196"/>
    <cellStyle name="Accent4 38" xfId="4197"/>
    <cellStyle name="Accent4 39" xfId="4198"/>
    <cellStyle name="Accent4 4" xfId="4199"/>
    <cellStyle name="Accent4 4 2" xfId="17244"/>
    <cellStyle name="Accent4 4 3" xfId="16100"/>
    <cellStyle name="Accent4 4 4" xfId="26142"/>
    <cellStyle name="Accent4 40" xfId="4200"/>
    <cellStyle name="Accent4 41" xfId="4201"/>
    <cellStyle name="Accent4 42" xfId="4202"/>
    <cellStyle name="Accent4 43" xfId="4203"/>
    <cellStyle name="Accent4 44" xfId="4204"/>
    <cellStyle name="Accent4 45" xfId="4205"/>
    <cellStyle name="Accent4 46" xfId="4206"/>
    <cellStyle name="Accent4 47" xfId="4207"/>
    <cellStyle name="Accent4 48" xfId="4208"/>
    <cellStyle name="Accent4 49" xfId="4209"/>
    <cellStyle name="Accent4 5" xfId="4210"/>
    <cellStyle name="Accent4 5 2" xfId="17578"/>
    <cellStyle name="Accent4 5 3" xfId="17245"/>
    <cellStyle name="Accent4 5 4" xfId="16147"/>
    <cellStyle name="Accent4 5 5" xfId="26143"/>
    <cellStyle name="Accent4 50" xfId="4211"/>
    <cellStyle name="Accent4 51" xfId="4212"/>
    <cellStyle name="Accent4 52" xfId="4213"/>
    <cellStyle name="Accent4 53" xfId="4214"/>
    <cellStyle name="Accent4 54" xfId="4215"/>
    <cellStyle name="Accent4 55" xfId="4216"/>
    <cellStyle name="Accent4 56" xfId="4217"/>
    <cellStyle name="Accent4 57" xfId="4218"/>
    <cellStyle name="Accent4 58" xfId="4219"/>
    <cellStyle name="Accent4 59" xfId="4220"/>
    <cellStyle name="Accent4 6" xfId="4221"/>
    <cellStyle name="Accent4 6 2" xfId="17246"/>
    <cellStyle name="Accent4 6 3" xfId="26144"/>
    <cellStyle name="Accent4 60" xfId="4222"/>
    <cellStyle name="Accent4 61" xfId="4223"/>
    <cellStyle name="Accent4 62" xfId="4224"/>
    <cellStyle name="Accent4 63" xfId="4225"/>
    <cellStyle name="Accent4 64" xfId="4226"/>
    <cellStyle name="Accent4 65" xfId="4227"/>
    <cellStyle name="Accent4 66" xfId="4228"/>
    <cellStyle name="Accent4 67" xfId="4229"/>
    <cellStyle name="Accent4 68" xfId="4230"/>
    <cellStyle name="Accent4 69" xfId="4231"/>
    <cellStyle name="Accent4 7" xfId="4232"/>
    <cellStyle name="Accent4 7 2" xfId="17247"/>
    <cellStyle name="Accent4 7 3" xfId="26145"/>
    <cellStyle name="Accent4 70" xfId="4233"/>
    <cellStyle name="Accent4 71" xfId="4234"/>
    <cellStyle name="Accent4 72" xfId="4235"/>
    <cellStyle name="Accent4 73" xfId="4236"/>
    <cellStyle name="Accent4 74" xfId="4237"/>
    <cellStyle name="Accent4 75" xfId="4238"/>
    <cellStyle name="Accent4 76" xfId="4239"/>
    <cellStyle name="Accent4 77" xfId="4240"/>
    <cellStyle name="Accent4 78" xfId="4241"/>
    <cellStyle name="Accent4 79" xfId="4242"/>
    <cellStyle name="Accent4 8" xfId="4243"/>
    <cellStyle name="Accent4 8 2" xfId="17460"/>
    <cellStyle name="Accent4 8 3" xfId="26146"/>
    <cellStyle name="Accent4 80" xfId="4244"/>
    <cellStyle name="Accent4 81" xfId="15554"/>
    <cellStyle name="Accent4 9" xfId="4245"/>
    <cellStyle name="Accent4 9 2" xfId="17044"/>
    <cellStyle name="Accent4 9 3" xfId="26147"/>
    <cellStyle name="Accent5" xfId="19224" builtinId="45" customBuiltin="1"/>
    <cellStyle name="Accent5 10" xfId="4246"/>
    <cellStyle name="Accent5 11" xfId="4247"/>
    <cellStyle name="Accent5 12" xfId="4248"/>
    <cellStyle name="Accent5 13" xfId="4249"/>
    <cellStyle name="Accent5 14" xfId="4250"/>
    <cellStyle name="Accent5 15" xfId="4251"/>
    <cellStyle name="Accent5 16" xfId="4252"/>
    <cellStyle name="Accent5 17" xfId="4253"/>
    <cellStyle name="Accent5 18" xfId="4254"/>
    <cellStyle name="Accent5 19" xfId="4255"/>
    <cellStyle name="Accent5 2" xfId="73"/>
    <cellStyle name="Accent5 2 2" xfId="4256"/>
    <cellStyle name="Accent5 2 2 2" xfId="17506"/>
    <cellStyle name="Accent5 2 2 2 2" xfId="26148"/>
    <cellStyle name="Accent5 2 2 3" xfId="17248"/>
    <cellStyle name="Accent5 2 3" xfId="4257"/>
    <cellStyle name="Accent5 2 3 2" xfId="17372"/>
    <cellStyle name="Accent5 2 3 3" xfId="26149"/>
    <cellStyle name="Accent5 2 4" xfId="17091"/>
    <cellStyle name="Accent5 2 5" xfId="16071"/>
    <cellStyle name="Accent5 20" xfId="4258"/>
    <cellStyle name="Accent5 21" xfId="4259"/>
    <cellStyle name="Accent5 22" xfId="4260"/>
    <cellStyle name="Accent5 23" xfId="4261"/>
    <cellStyle name="Accent5 24" xfId="4262"/>
    <cellStyle name="Accent5 25" xfId="4263"/>
    <cellStyle name="Accent5 26" xfId="4264"/>
    <cellStyle name="Accent5 27" xfId="4265"/>
    <cellStyle name="Accent5 28" xfId="4266"/>
    <cellStyle name="Accent5 29" xfId="4267"/>
    <cellStyle name="Accent5 3" xfId="4268"/>
    <cellStyle name="Accent5 3 2" xfId="17249"/>
    <cellStyle name="Accent5 30" xfId="4269"/>
    <cellStyle name="Accent5 31" xfId="4270"/>
    <cellStyle name="Accent5 32" xfId="4271"/>
    <cellStyle name="Accent5 33" xfId="4272"/>
    <cellStyle name="Accent5 34" xfId="4273"/>
    <cellStyle name="Accent5 35" xfId="4274"/>
    <cellStyle name="Accent5 36" xfId="4275"/>
    <cellStyle name="Accent5 37" xfId="4276"/>
    <cellStyle name="Accent5 38" xfId="4277"/>
    <cellStyle name="Accent5 39" xfId="4278"/>
    <cellStyle name="Accent5 4" xfId="4279"/>
    <cellStyle name="Accent5 4 2" xfId="17565"/>
    <cellStyle name="Accent5 4 3" xfId="17250"/>
    <cellStyle name="Accent5 40" xfId="4280"/>
    <cellStyle name="Accent5 41" xfId="4281"/>
    <cellStyle name="Accent5 42" xfId="4282"/>
    <cellStyle name="Accent5 43" xfId="4283"/>
    <cellStyle name="Accent5 44" xfId="4284"/>
    <cellStyle name="Accent5 45" xfId="4285"/>
    <cellStyle name="Accent5 46" xfId="4286"/>
    <cellStyle name="Accent5 47" xfId="4287"/>
    <cellStyle name="Accent5 48" xfId="4288"/>
    <cellStyle name="Accent5 49" xfId="4289"/>
    <cellStyle name="Accent5 5" xfId="4290"/>
    <cellStyle name="Accent5 5 2" xfId="17251"/>
    <cellStyle name="Accent5 50" xfId="4291"/>
    <cellStyle name="Accent5 51" xfId="4292"/>
    <cellStyle name="Accent5 52" xfId="4293"/>
    <cellStyle name="Accent5 53" xfId="4294"/>
    <cellStyle name="Accent5 54" xfId="4295"/>
    <cellStyle name="Accent5 55" xfId="4296"/>
    <cellStyle name="Accent5 56" xfId="4297"/>
    <cellStyle name="Accent5 57" xfId="4298"/>
    <cellStyle name="Accent5 58" xfId="4299"/>
    <cellStyle name="Accent5 59" xfId="4300"/>
    <cellStyle name="Accent5 6" xfId="4301"/>
    <cellStyle name="Accent5 6 2" xfId="17252"/>
    <cellStyle name="Accent5 60" xfId="4302"/>
    <cellStyle name="Accent5 61" xfId="4303"/>
    <cellStyle name="Accent5 62" xfId="4304"/>
    <cellStyle name="Accent5 63" xfId="4305"/>
    <cellStyle name="Accent5 64" xfId="4306"/>
    <cellStyle name="Accent5 65" xfId="4307"/>
    <cellStyle name="Accent5 66" xfId="4308"/>
    <cellStyle name="Accent5 67" xfId="4309"/>
    <cellStyle name="Accent5 68" xfId="4310"/>
    <cellStyle name="Accent5 69" xfId="4311"/>
    <cellStyle name="Accent5 7" xfId="4312"/>
    <cellStyle name="Accent5 7 2" xfId="17253"/>
    <cellStyle name="Accent5 70" xfId="4313"/>
    <cellStyle name="Accent5 71" xfId="4314"/>
    <cellStyle name="Accent5 72" xfId="4315"/>
    <cellStyle name="Accent5 73" xfId="4316"/>
    <cellStyle name="Accent5 74" xfId="4317"/>
    <cellStyle name="Accent5 75" xfId="4318"/>
    <cellStyle name="Accent5 76" xfId="4319"/>
    <cellStyle name="Accent5 77" xfId="4320"/>
    <cellStyle name="Accent5 78" xfId="4321"/>
    <cellStyle name="Accent5 79" xfId="4322"/>
    <cellStyle name="Accent5 8" xfId="4323"/>
    <cellStyle name="Accent5 8 2" xfId="17464"/>
    <cellStyle name="Accent5 80" xfId="15558"/>
    <cellStyle name="Accent5 9" xfId="4324"/>
    <cellStyle name="Accent5 9 2" xfId="17048"/>
    <cellStyle name="Accent6" xfId="19228" builtinId="49" customBuiltin="1"/>
    <cellStyle name="Accent6 10" xfId="4325"/>
    <cellStyle name="Accent6 10 2" xfId="26150"/>
    <cellStyle name="Accent6 11" xfId="4326"/>
    <cellStyle name="Accent6 11 2" xfId="26151"/>
    <cellStyle name="Accent6 12" xfId="4327"/>
    <cellStyle name="Accent6 13" xfId="4328"/>
    <cellStyle name="Accent6 14" xfId="4329"/>
    <cellStyle name="Accent6 15" xfId="4330"/>
    <cellStyle name="Accent6 16" xfId="4331"/>
    <cellStyle name="Accent6 17" xfId="4332"/>
    <cellStyle name="Accent6 18" xfId="4333"/>
    <cellStyle name="Accent6 19" xfId="4334"/>
    <cellStyle name="Accent6 2" xfId="74"/>
    <cellStyle name="Accent6 2 2" xfId="4335"/>
    <cellStyle name="Accent6 2 2 2" xfId="17510"/>
    <cellStyle name="Accent6 2 2 2 2" xfId="26153"/>
    <cellStyle name="Accent6 2 2 3" xfId="17254"/>
    <cellStyle name="Accent6 2 2 4" xfId="26152"/>
    <cellStyle name="Accent6 2 3" xfId="4336"/>
    <cellStyle name="Accent6 2 3 2" xfId="17375"/>
    <cellStyle name="Accent6 2 3 2 2" xfId="26155"/>
    <cellStyle name="Accent6 2 3 3" xfId="26154"/>
    <cellStyle name="Accent6 2 4" xfId="17095"/>
    <cellStyle name="Accent6 2 4 2" xfId="26156"/>
    <cellStyle name="Accent6 2 5" xfId="16072"/>
    <cellStyle name="Accent6 20" xfId="4337"/>
    <cellStyle name="Accent6 21" xfId="4338"/>
    <cellStyle name="Accent6 22" xfId="4339"/>
    <cellStyle name="Accent6 23" xfId="4340"/>
    <cellStyle name="Accent6 24" xfId="4341"/>
    <cellStyle name="Accent6 25" xfId="4342"/>
    <cellStyle name="Accent6 26" xfId="4343"/>
    <cellStyle name="Accent6 27" xfId="4344"/>
    <cellStyle name="Accent6 28" xfId="4345"/>
    <cellStyle name="Accent6 29" xfId="4346"/>
    <cellStyle name="Accent6 3" xfId="4347"/>
    <cellStyle name="Accent6 3 2" xfId="17255"/>
    <cellStyle name="Accent6 3 2 2" xfId="26158"/>
    <cellStyle name="Accent6 3 3" xfId="26157"/>
    <cellStyle name="Accent6 30" xfId="4348"/>
    <cellStyle name="Accent6 31" xfId="4349"/>
    <cellStyle name="Accent6 32" xfId="4350"/>
    <cellStyle name="Accent6 33" xfId="4351"/>
    <cellStyle name="Accent6 34" xfId="4352"/>
    <cellStyle name="Accent6 35" xfId="4353"/>
    <cellStyle name="Accent6 36" xfId="4354"/>
    <cellStyle name="Accent6 37" xfId="4355"/>
    <cellStyle name="Accent6 38" xfId="4356"/>
    <cellStyle name="Accent6 39" xfId="4357"/>
    <cellStyle name="Accent6 4" xfId="4358"/>
    <cellStyle name="Accent6 4 2" xfId="17555"/>
    <cellStyle name="Accent6 4 3" xfId="17256"/>
    <cellStyle name="Accent6 4 4" xfId="26159"/>
    <cellStyle name="Accent6 40" xfId="4359"/>
    <cellStyle name="Accent6 41" xfId="4360"/>
    <cellStyle name="Accent6 42" xfId="4361"/>
    <cellStyle name="Accent6 43" xfId="4362"/>
    <cellStyle name="Accent6 44" xfId="4363"/>
    <cellStyle name="Accent6 45" xfId="4364"/>
    <cellStyle name="Accent6 46" xfId="4365"/>
    <cellStyle name="Accent6 47" xfId="4366"/>
    <cellStyle name="Accent6 48" xfId="4367"/>
    <cellStyle name="Accent6 49" xfId="4368"/>
    <cellStyle name="Accent6 5" xfId="4369"/>
    <cellStyle name="Accent6 5 2" xfId="17257"/>
    <cellStyle name="Accent6 5 3" xfId="26160"/>
    <cellStyle name="Accent6 50" xfId="4370"/>
    <cellStyle name="Accent6 51" xfId="4371"/>
    <cellStyle name="Accent6 52" xfId="4372"/>
    <cellStyle name="Accent6 53" xfId="4373"/>
    <cellStyle name="Accent6 54" xfId="4374"/>
    <cellStyle name="Accent6 55" xfId="4375"/>
    <cellStyle name="Accent6 56" xfId="4376"/>
    <cellStyle name="Accent6 57" xfId="4377"/>
    <cellStyle name="Accent6 58" xfId="4378"/>
    <cellStyle name="Accent6 59" xfId="4379"/>
    <cellStyle name="Accent6 6" xfId="4380"/>
    <cellStyle name="Accent6 6 2" xfId="17258"/>
    <cellStyle name="Accent6 6 3" xfId="26161"/>
    <cellStyle name="Accent6 60" xfId="4381"/>
    <cellStyle name="Accent6 61" xfId="4382"/>
    <cellStyle name="Accent6 62" xfId="4383"/>
    <cellStyle name="Accent6 63" xfId="4384"/>
    <cellStyle name="Accent6 64" xfId="4385"/>
    <cellStyle name="Accent6 65" xfId="4386"/>
    <cellStyle name="Accent6 66" xfId="4387"/>
    <cellStyle name="Accent6 67" xfId="4388"/>
    <cellStyle name="Accent6 68" xfId="4389"/>
    <cellStyle name="Accent6 69" xfId="4390"/>
    <cellStyle name="Accent6 7" xfId="4391"/>
    <cellStyle name="Accent6 7 2" xfId="17259"/>
    <cellStyle name="Accent6 7 3" xfId="26162"/>
    <cellStyle name="Accent6 70" xfId="4392"/>
    <cellStyle name="Accent6 71" xfId="4393"/>
    <cellStyle name="Accent6 72" xfId="4394"/>
    <cellStyle name="Accent6 73" xfId="4395"/>
    <cellStyle name="Accent6 74" xfId="4396"/>
    <cellStyle name="Accent6 75" xfId="4397"/>
    <cellStyle name="Accent6 76" xfId="4398"/>
    <cellStyle name="Accent6 77" xfId="4399"/>
    <cellStyle name="Accent6 78" xfId="4400"/>
    <cellStyle name="Accent6 79" xfId="4401"/>
    <cellStyle name="Accent6 8" xfId="4402"/>
    <cellStyle name="Accent6 8 2" xfId="17468"/>
    <cellStyle name="Accent6 8 3" xfId="26163"/>
    <cellStyle name="Accent6 80" xfId="15562"/>
    <cellStyle name="Accent6 9" xfId="4403"/>
    <cellStyle name="Accent6 9 2" xfId="17052"/>
    <cellStyle name="Accent6 9 3" xfId="26164"/>
    <cellStyle name="Actual Date" xfId="75"/>
    <cellStyle name="Actual Date 2" xfId="15627"/>
    <cellStyle name="Actual Date 3" xfId="15707"/>
    <cellStyle name="Align-top" xfId="26165"/>
    <cellStyle name="Alternate Rows" xfId="26166"/>
    <cellStyle name="Alternate Yellow" xfId="26167"/>
    <cellStyle name="Alternate Yellow 2" xfId="26168"/>
    <cellStyle name="Bad" xfId="19198" builtinId="27" customBuiltin="1"/>
    <cellStyle name="Bad 10" xfId="4404"/>
    <cellStyle name="Bad 10 2" xfId="26169"/>
    <cellStyle name="Bad 11" xfId="4405"/>
    <cellStyle name="Bad 11 2" xfId="26170"/>
    <cellStyle name="Bad 12" xfId="4406"/>
    <cellStyle name="Bad 12 2" xfId="26171"/>
    <cellStyle name="Bad 13" xfId="4407"/>
    <cellStyle name="Bad 14" xfId="4408"/>
    <cellStyle name="Bad 15" xfId="4409"/>
    <cellStyle name="Bad 16" xfId="4410"/>
    <cellStyle name="Bad 17" xfId="4411"/>
    <cellStyle name="Bad 18" xfId="4412"/>
    <cellStyle name="Bad 19" xfId="4413"/>
    <cellStyle name="Bad 2" xfId="76"/>
    <cellStyle name="Bad 2 2" xfId="4414"/>
    <cellStyle name="Bad 2 2 2" xfId="17479"/>
    <cellStyle name="Bad 2 2 2 2" xfId="26173"/>
    <cellStyle name="Bad 2 2 3" xfId="17260"/>
    <cellStyle name="Bad 2 2 4" xfId="26172"/>
    <cellStyle name="Bad 2 3" xfId="4415"/>
    <cellStyle name="Bad 2 3 2" xfId="17391"/>
    <cellStyle name="Bad 2 3 2 2" xfId="26175"/>
    <cellStyle name="Bad 2 3 3" xfId="26174"/>
    <cellStyle name="Bad 2 4" xfId="15628"/>
    <cellStyle name="Bad 2 4 2" xfId="17064"/>
    <cellStyle name="Bad 2 4 3" xfId="26176"/>
    <cellStyle name="Bad 2 5" xfId="16073"/>
    <cellStyle name="Bad 20" xfId="4416"/>
    <cellStyle name="Bad 21" xfId="4417"/>
    <cellStyle name="Bad 22" xfId="4418"/>
    <cellStyle name="Bad 23" xfId="4419"/>
    <cellStyle name="Bad 24" xfId="4420"/>
    <cellStyle name="Bad 25" xfId="4421"/>
    <cellStyle name="Bad 26" xfId="4422"/>
    <cellStyle name="Bad 27" xfId="4423"/>
    <cellStyle name="Bad 28" xfId="4424"/>
    <cellStyle name="Bad 29" xfId="4425"/>
    <cellStyle name="Bad 3" xfId="4426"/>
    <cellStyle name="Bad 3 2" xfId="4427"/>
    <cellStyle name="Bad 3 2 2" xfId="17261"/>
    <cellStyle name="Bad 3 2 3" xfId="26178"/>
    <cellStyle name="Bad 3 3" xfId="26177"/>
    <cellStyle name="Bad 30" xfId="4428"/>
    <cellStyle name="Bad 31" xfId="4429"/>
    <cellStyle name="Bad 32" xfId="4430"/>
    <cellStyle name="Bad 33" xfId="4431"/>
    <cellStyle name="Bad 34" xfId="4432"/>
    <cellStyle name="Bad 35" xfId="4433"/>
    <cellStyle name="Bad 36" xfId="4434"/>
    <cellStyle name="Bad 37" xfId="4435"/>
    <cellStyle name="Bad 38" xfId="4436"/>
    <cellStyle name="Bad 39" xfId="4437"/>
    <cellStyle name="Bad 4" xfId="4438"/>
    <cellStyle name="Bad 4 2" xfId="17543"/>
    <cellStyle name="Bad 4 3" xfId="17262"/>
    <cellStyle name="Bad 4 4" xfId="26179"/>
    <cellStyle name="Bad 40" xfId="4439"/>
    <cellStyle name="Bad 41" xfId="4440"/>
    <cellStyle name="Bad 42" xfId="4441"/>
    <cellStyle name="Bad 43" xfId="4442"/>
    <cellStyle name="Bad 44" xfId="4443"/>
    <cellStyle name="Bad 45" xfId="4444"/>
    <cellStyle name="Bad 46" xfId="4445"/>
    <cellStyle name="Bad 47" xfId="4446"/>
    <cellStyle name="Bad 48" xfId="4447"/>
    <cellStyle name="Bad 49" xfId="4448"/>
    <cellStyle name="Bad 5" xfId="4449"/>
    <cellStyle name="Bad 5 2" xfId="17263"/>
    <cellStyle name="Bad 5 3" xfId="26180"/>
    <cellStyle name="Bad 50" xfId="4450"/>
    <cellStyle name="Bad 51" xfId="4451"/>
    <cellStyle name="Bad 52" xfId="4452"/>
    <cellStyle name="Bad 53" xfId="4453"/>
    <cellStyle name="Bad 54" xfId="4454"/>
    <cellStyle name="Bad 55" xfId="4455"/>
    <cellStyle name="Bad 56" xfId="4456"/>
    <cellStyle name="Bad 57" xfId="4457"/>
    <cellStyle name="Bad 58" xfId="4458"/>
    <cellStyle name="Bad 59" xfId="4459"/>
    <cellStyle name="Bad 6" xfId="4460"/>
    <cellStyle name="Bad 6 2" xfId="17264"/>
    <cellStyle name="Bad 6 3" xfId="26181"/>
    <cellStyle name="Bad 60" xfId="4461"/>
    <cellStyle name="Bad 61" xfId="4462"/>
    <cellStyle name="Bad 62" xfId="4463"/>
    <cellStyle name="Bad 63" xfId="4464"/>
    <cellStyle name="Bad 64" xfId="4465"/>
    <cellStyle name="Bad 65" xfId="4466"/>
    <cellStyle name="Bad 66" xfId="4467"/>
    <cellStyle name="Bad 67" xfId="4468"/>
    <cellStyle name="Bad 68" xfId="4469"/>
    <cellStyle name="Bad 69" xfId="4470"/>
    <cellStyle name="Bad 7" xfId="4471"/>
    <cellStyle name="Bad 7 2" xfId="17265"/>
    <cellStyle name="Bad 7 3" xfId="26182"/>
    <cellStyle name="Bad 70" xfId="4472"/>
    <cellStyle name="Bad 71" xfId="4473"/>
    <cellStyle name="Bad 72" xfId="4474"/>
    <cellStyle name="Bad 73" xfId="4475"/>
    <cellStyle name="Bad 74" xfId="4476"/>
    <cellStyle name="Bad 75" xfId="4477"/>
    <cellStyle name="Bad 76" xfId="4478"/>
    <cellStyle name="Bad 77" xfId="4479"/>
    <cellStyle name="Bad 78" xfId="4480"/>
    <cellStyle name="Bad 79" xfId="4481"/>
    <cellStyle name="Bad 8" xfId="4482"/>
    <cellStyle name="Bad 8 2" xfId="17437"/>
    <cellStyle name="Bad 8 3" xfId="26183"/>
    <cellStyle name="Bad 80" xfId="15531"/>
    <cellStyle name="Bad 9" xfId="4483"/>
    <cellStyle name="Bad 9 2" xfId="17022"/>
    <cellStyle name="Bad 9 3" xfId="26184"/>
    <cellStyle name="Band 2" xfId="26185"/>
    <cellStyle name="basic" xfId="77"/>
    <cellStyle name="Black" xfId="78"/>
    <cellStyle name="bli - Style6" xfId="79"/>
    <cellStyle name="bli - Style6 2" xfId="15631"/>
    <cellStyle name="Blue" xfId="80"/>
    <cellStyle name="Blue 2" xfId="15632"/>
    <cellStyle name="Blue Font" xfId="26186"/>
    <cellStyle name="Body: normal cell" xfId="56411"/>
    <cellStyle name="Bold Red" xfId="26187"/>
    <cellStyle name="Calc" xfId="26188"/>
    <cellStyle name="Calc 2" xfId="26189"/>
    <cellStyle name="Calc Currency (0)" xfId="81"/>
    <cellStyle name="Calculation" xfId="10762" builtinId="22" customBuiltin="1"/>
    <cellStyle name="Calculation 10" xfId="4484"/>
    <cellStyle name="Calculation 10 2" xfId="17767"/>
    <cellStyle name="Calculation 10 2 2" xfId="19115"/>
    <cellStyle name="Calculation 10 3" xfId="10835"/>
    <cellStyle name="Calculation 10 4" xfId="26190"/>
    <cellStyle name="Calculation 11" xfId="4485"/>
    <cellStyle name="Calculation 11 2" xfId="15973"/>
    <cellStyle name="Calculation 11 2 2" xfId="19120"/>
    <cellStyle name="Calculation 11 3" xfId="10834"/>
    <cellStyle name="Calculation 11 4" xfId="26191"/>
    <cellStyle name="Calculation 12" xfId="4486"/>
    <cellStyle name="Calculation 12 2" xfId="10833"/>
    <cellStyle name="Calculation 13" xfId="4487"/>
    <cellStyle name="Calculation 13 2" xfId="10832"/>
    <cellStyle name="Calculation 14" xfId="4488"/>
    <cellStyle name="Calculation 14 2" xfId="10831"/>
    <cellStyle name="Calculation 15" xfId="4489"/>
    <cellStyle name="Calculation 15 2" xfId="10830"/>
    <cellStyle name="Calculation 16" xfId="4490"/>
    <cellStyle name="Calculation 16 2" xfId="10829"/>
    <cellStyle name="Calculation 17" xfId="4491"/>
    <cellStyle name="Calculation 17 2" xfId="10828"/>
    <cellStyle name="Calculation 18" xfId="4492"/>
    <cellStyle name="Calculation 18 2" xfId="10827"/>
    <cellStyle name="Calculation 19" xfId="4493"/>
    <cellStyle name="Calculation 19 2" xfId="10867"/>
    <cellStyle name="Calculation 2" xfId="82"/>
    <cellStyle name="Calculation 2 2" xfId="4494"/>
    <cellStyle name="Calculation 2 2 2" xfId="17483"/>
    <cellStyle name="Calculation 2 2 2 2" xfId="26193"/>
    <cellStyle name="Calculation 2 2 3" xfId="17266"/>
    <cellStyle name="Calculation 2 2 4" xfId="10767"/>
    <cellStyle name="Calculation 2 2 5" xfId="26192"/>
    <cellStyle name="Calculation 2 3" xfId="4495"/>
    <cellStyle name="Calculation 2 3 2" xfId="17390"/>
    <cellStyle name="Calculation 2 3 2 2" xfId="26196"/>
    <cellStyle name="Calculation 2 3 2 2 2" xfId="26197"/>
    <cellStyle name="Calculation 2 3 2 2 3" xfId="26198"/>
    <cellStyle name="Calculation 2 3 2 3" xfId="26195"/>
    <cellStyle name="Calculation 2 3 3" xfId="26199"/>
    <cellStyle name="Calculation 2 3 3 2" xfId="26200"/>
    <cellStyle name="Calculation 2 3 3 3" xfId="26201"/>
    <cellStyle name="Calculation 2 3 4" xfId="26194"/>
    <cellStyle name="Calculation 2 4" xfId="15633"/>
    <cellStyle name="Calculation 2 4 2" xfId="17068"/>
    <cellStyle name="Calculation 2 4 2 2" xfId="26204"/>
    <cellStyle name="Calculation 2 4 2 3" xfId="26205"/>
    <cellStyle name="Calculation 2 4 2 4" xfId="26203"/>
    <cellStyle name="Calculation 2 4 3" xfId="19119"/>
    <cellStyle name="Calculation 2 4 4" xfId="26202"/>
    <cellStyle name="Calculation 2 5" xfId="16074"/>
    <cellStyle name="Calculation 2 5 2" xfId="19103"/>
    <cellStyle name="Calculation 2 5 2 2" xfId="26207"/>
    <cellStyle name="Calculation 2 5 3" xfId="26208"/>
    <cellStyle name="Calculation 2 5 4" xfId="26206"/>
    <cellStyle name="Calculation 2 6" xfId="19179"/>
    <cellStyle name="Calculation 20" xfId="4496"/>
    <cellStyle name="Calculation 20 2" xfId="19161"/>
    <cellStyle name="Calculation 21" xfId="4497"/>
    <cellStyle name="Calculation 21 2" xfId="19184"/>
    <cellStyle name="Calculation 22" xfId="4498"/>
    <cellStyle name="Calculation 22 2" xfId="10783"/>
    <cellStyle name="Calculation 23" xfId="4499"/>
    <cellStyle name="Calculation 23 2" xfId="10826"/>
    <cellStyle name="Calculation 24" xfId="4500"/>
    <cellStyle name="Calculation 24 2" xfId="10825"/>
    <cellStyle name="Calculation 25" xfId="4501"/>
    <cellStyle name="Calculation 25 2" xfId="10824"/>
    <cellStyle name="Calculation 26" xfId="4502"/>
    <cellStyle name="Calculation 26 2" xfId="10823"/>
    <cellStyle name="Calculation 27" xfId="4503"/>
    <cellStyle name="Calculation 27 2" xfId="10822"/>
    <cellStyle name="Calculation 28" xfId="4504"/>
    <cellStyle name="Calculation 28 2" xfId="10821"/>
    <cellStyle name="Calculation 29" xfId="4505"/>
    <cellStyle name="Calculation 29 2" xfId="10820"/>
    <cellStyle name="Calculation 3" xfId="4506"/>
    <cellStyle name="Calculation 3 2" xfId="16112"/>
    <cellStyle name="Calculation 3 2 2" xfId="19106"/>
    <cellStyle name="Calculation 3 2 3" xfId="26210"/>
    <cellStyle name="Calculation 3 3" xfId="17267"/>
    <cellStyle name="Calculation 3 4" xfId="17610"/>
    <cellStyle name="Calculation 3 4 2" xfId="19113"/>
    <cellStyle name="Calculation 3 5" xfId="16040"/>
    <cellStyle name="Calculation 3 5 2" xfId="19101"/>
    <cellStyle name="Calculation 3 6" xfId="10819"/>
    <cellStyle name="Calculation 3 7" xfId="26209"/>
    <cellStyle name="Calculation 30" xfId="4507"/>
    <cellStyle name="Calculation 30 2" xfId="10818"/>
    <cellStyle name="Calculation 31" xfId="4508"/>
    <cellStyle name="Calculation 31 2" xfId="10817"/>
    <cellStyle name="Calculation 32" xfId="4509"/>
    <cellStyle name="Calculation 32 2" xfId="10816"/>
    <cellStyle name="Calculation 33" xfId="4510"/>
    <cellStyle name="Calculation 33 2" xfId="19162"/>
    <cellStyle name="Calculation 34" xfId="4511"/>
    <cellStyle name="Calculation 34 2" xfId="10815"/>
    <cellStyle name="Calculation 35" xfId="4512"/>
    <cellStyle name="Calculation 35 2" xfId="10814"/>
    <cellStyle name="Calculation 36" xfId="4513"/>
    <cellStyle name="Calculation 36 2" xfId="10813"/>
    <cellStyle name="Calculation 37" xfId="4514"/>
    <cellStyle name="Calculation 37 2" xfId="10812"/>
    <cellStyle name="Calculation 38" xfId="4515"/>
    <cellStyle name="Calculation 38 2" xfId="10811"/>
    <cellStyle name="Calculation 39" xfId="4516"/>
    <cellStyle name="Calculation 39 2" xfId="10810"/>
    <cellStyle name="Calculation 4" xfId="4517"/>
    <cellStyle name="Calculation 4 2" xfId="17268"/>
    <cellStyle name="Calculation 4 3" xfId="16101"/>
    <cellStyle name="Calculation 4 3 2" xfId="19185"/>
    <cellStyle name="Calculation 4 4" xfId="10809"/>
    <cellStyle name="Calculation 4 5" xfId="26211"/>
    <cellStyle name="Calculation 40" xfId="4518"/>
    <cellStyle name="Calculation 40 2" xfId="10808"/>
    <cellStyle name="Calculation 41" xfId="4519"/>
    <cellStyle name="Calculation 41 2" xfId="10807"/>
    <cellStyle name="Calculation 42" xfId="4520"/>
    <cellStyle name="Calculation 42 2" xfId="10806"/>
    <cellStyle name="Calculation 43" xfId="4521"/>
    <cellStyle name="Calculation 43 2" xfId="10805"/>
    <cellStyle name="Calculation 44" xfId="4522"/>
    <cellStyle name="Calculation 44 2" xfId="19163"/>
    <cellStyle name="Calculation 45" xfId="4523"/>
    <cellStyle name="Calculation 45 2" xfId="10804"/>
    <cellStyle name="Calculation 46" xfId="4524"/>
    <cellStyle name="Calculation 46 2" xfId="19122"/>
    <cellStyle name="Calculation 47" xfId="4525"/>
    <cellStyle name="Calculation 47 2" xfId="10803"/>
    <cellStyle name="Calculation 48" xfId="4526"/>
    <cellStyle name="Calculation 48 2" xfId="19158"/>
    <cellStyle name="Calculation 49" xfId="4527"/>
    <cellStyle name="Calculation 49 2" xfId="19130"/>
    <cellStyle name="Calculation 5" xfId="4528"/>
    <cellStyle name="Calculation 5 2" xfId="17577"/>
    <cellStyle name="Calculation 5 2 2" xfId="19127"/>
    <cellStyle name="Calculation 5 3" xfId="17269"/>
    <cellStyle name="Calculation 5 4" xfId="16146"/>
    <cellStyle name="Calculation 5 4 2" xfId="19110"/>
    <cellStyle name="Calculation 5 5" xfId="19128"/>
    <cellStyle name="Calculation 5 6" xfId="26212"/>
    <cellStyle name="Calculation 50" xfId="4529"/>
    <cellStyle name="Calculation 50 2" xfId="19129"/>
    <cellStyle name="Calculation 51" xfId="4530"/>
    <cellStyle name="Calculation 51 2" xfId="10887"/>
    <cellStyle name="Calculation 52" xfId="4531"/>
    <cellStyle name="Calculation 52 2" xfId="10766"/>
    <cellStyle name="Calculation 53" xfId="4532"/>
    <cellStyle name="Calculation 53 2" xfId="10886"/>
    <cellStyle name="Calculation 54" xfId="4533"/>
    <cellStyle name="Calculation 54 2" xfId="10885"/>
    <cellStyle name="Calculation 55" xfId="4534"/>
    <cellStyle name="Calculation 55 2" xfId="10884"/>
    <cellStyle name="Calculation 56" xfId="4535"/>
    <cellStyle name="Calculation 56 2" xfId="19126"/>
    <cellStyle name="Calculation 57" xfId="4536"/>
    <cellStyle name="Calculation 57 2" xfId="10802"/>
    <cellStyle name="Calculation 58" xfId="4537"/>
    <cellStyle name="Calculation 58 2" xfId="10883"/>
    <cellStyle name="Calculation 59" xfId="4538"/>
    <cellStyle name="Calculation 59 2" xfId="10882"/>
    <cellStyle name="Calculation 6" xfId="4539"/>
    <cellStyle name="Calculation 6 2" xfId="17270"/>
    <cellStyle name="Calculation 6 3" xfId="10881"/>
    <cellStyle name="Calculation 6 4" xfId="26213"/>
    <cellStyle name="Calculation 60" xfId="4540"/>
    <cellStyle name="Calculation 60 2" xfId="10880"/>
    <cellStyle name="Calculation 61" xfId="4541"/>
    <cellStyle name="Calculation 61 2" xfId="10857"/>
    <cellStyle name="Calculation 62" xfId="4542"/>
    <cellStyle name="Calculation 62 2" xfId="19173"/>
    <cellStyle name="Calculation 63" xfId="4543"/>
    <cellStyle name="Calculation 63 2" xfId="10879"/>
    <cellStyle name="Calculation 64" xfId="4544"/>
    <cellStyle name="Calculation 64 2" xfId="10873"/>
    <cellStyle name="Calculation 65" xfId="4545"/>
    <cellStyle name="Calculation 65 2" xfId="19182"/>
    <cellStyle name="Calculation 66" xfId="4546"/>
    <cellStyle name="Calculation 66 2" xfId="10878"/>
    <cellStyle name="Calculation 67" xfId="4547"/>
    <cellStyle name="Calculation 67 2" xfId="10869"/>
    <cellStyle name="Calculation 68" xfId="4548"/>
    <cellStyle name="Calculation 68 2" xfId="19165"/>
    <cellStyle name="Calculation 69" xfId="4549"/>
    <cellStyle name="Calculation 69 2" xfId="19186"/>
    <cellStyle name="Calculation 7" xfId="4550"/>
    <cellStyle name="Calculation 7 2" xfId="17271"/>
    <cellStyle name="Calculation 7 3" xfId="19166"/>
    <cellStyle name="Calculation 7 4" xfId="26214"/>
    <cellStyle name="Calculation 70" xfId="4551"/>
    <cellStyle name="Calculation 70 2" xfId="19125"/>
    <cellStyle name="Calculation 71" xfId="4552"/>
    <cellStyle name="Calculation 71 2" xfId="10801"/>
    <cellStyle name="Calculation 72" xfId="4553"/>
    <cellStyle name="Calculation 72 2" xfId="19176"/>
    <cellStyle name="Calculation 73" xfId="4554"/>
    <cellStyle name="Calculation 73 2" xfId="10772"/>
    <cellStyle name="Calculation 74" xfId="4555"/>
    <cellStyle name="Calculation 74 2" xfId="10854"/>
    <cellStyle name="Calculation 75" xfId="4556"/>
    <cellStyle name="Calculation 75 2" xfId="10872"/>
    <cellStyle name="Calculation 76" xfId="4557"/>
    <cellStyle name="Calculation 76 2" xfId="10779"/>
    <cellStyle name="Calculation 77" xfId="4558"/>
    <cellStyle name="Calculation 77 2" xfId="19124"/>
    <cellStyle name="Calculation 78" xfId="4559"/>
    <cellStyle name="Calculation 78 2" xfId="10858"/>
    <cellStyle name="Calculation 79" xfId="4560"/>
    <cellStyle name="Calculation 79 2" xfId="10877"/>
    <cellStyle name="Calculation 8" xfId="4561"/>
    <cellStyle name="Calculation 8 2" xfId="17441"/>
    <cellStyle name="Calculation 8 3" xfId="10865"/>
    <cellStyle name="Calculation 8 4" xfId="26215"/>
    <cellStyle name="Calculation 80" xfId="4562"/>
    <cellStyle name="Calculation 81" xfId="15535"/>
    <cellStyle name="Calculation 9" xfId="4563"/>
    <cellStyle name="Calculation 9 2" xfId="17026"/>
    <cellStyle name="Calculation 9 3" xfId="19136"/>
    <cellStyle name="Calculation 9 4" xfId="26216"/>
    <cellStyle name="Cents" xfId="83"/>
    <cellStyle name="Changed" xfId="26217"/>
    <cellStyle name="Check Cell" xfId="19203" builtinId="23" customBuiltin="1"/>
    <cellStyle name="Check Cell 10" xfId="4564"/>
    <cellStyle name="Check Cell 11" xfId="4565"/>
    <cellStyle name="Check Cell 12" xfId="4566"/>
    <cellStyle name="Check Cell 13" xfId="4567"/>
    <cellStyle name="Check Cell 14" xfId="4568"/>
    <cellStyle name="Check Cell 15" xfId="4569"/>
    <cellStyle name="Check Cell 16" xfId="4570"/>
    <cellStyle name="Check Cell 17" xfId="4571"/>
    <cellStyle name="Check Cell 18" xfId="4572"/>
    <cellStyle name="Check Cell 19" xfId="4573"/>
    <cellStyle name="Check Cell 2" xfId="84"/>
    <cellStyle name="Check Cell 2 2" xfId="4574"/>
    <cellStyle name="Check Cell 2 2 2" xfId="17485"/>
    <cellStyle name="Check Cell 2 2 2 2" xfId="26218"/>
    <cellStyle name="Check Cell 2 2 3" xfId="17272"/>
    <cellStyle name="Check Cell 2 3" xfId="4575"/>
    <cellStyle name="Check Cell 2 3 2" xfId="17389"/>
    <cellStyle name="Check Cell 2 3 3" xfId="26219"/>
    <cellStyle name="Check Cell 2 4" xfId="17070"/>
    <cellStyle name="Check Cell 2 5" xfId="16075"/>
    <cellStyle name="Check Cell 20" xfId="4576"/>
    <cellStyle name="Check Cell 21" xfId="4577"/>
    <cellStyle name="Check Cell 22" xfId="4578"/>
    <cellStyle name="Check Cell 23" xfId="4579"/>
    <cellStyle name="Check Cell 24" xfId="4580"/>
    <cellStyle name="Check Cell 25" xfId="4581"/>
    <cellStyle name="Check Cell 26" xfId="4582"/>
    <cellStyle name="Check Cell 27" xfId="4583"/>
    <cellStyle name="Check Cell 28" xfId="4584"/>
    <cellStyle name="Check Cell 29" xfId="4585"/>
    <cellStyle name="Check Cell 3" xfId="4586"/>
    <cellStyle name="Check Cell 3 2" xfId="17273"/>
    <cellStyle name="Check Cell 30" xfId="4587"/>
    <cellStyle name="Check Cell 31" xfId="4588"/>
    <cellStyle name="Check Cell 32" xfId="4589"/>
    <cellStyle name="Check Cell 33" xfId="4590"/>
    <cellStyle name="Check Cell 34" xfId="4591"/>
    <cellStyle name="Check Cell 35" xfId="4592"/>
    <cellStyle name="Check Cell 36" xfId="4593"/>
    <cellStyle name="Check Cell 37" xfId="4594"/>
    <cellStyle name="Check Cell 38" xfId="4595"/>
    <cellStyle name="Check Cell 39" xfId="4596"/>
    <cellStyle name="Check Cell 4" xfId="4597"/>
    <cellStyle name="Check Cell 4 2" xfId="17563"/>
    <cellStyle name="Check Cell 4 3" xfId="17274"/>
    <cellStyle name="Check Cell 4 4" xfId="26220"/>
    <cellStyle name="Check Cell 40" xfId="4598"/>
    <cellStyle name="Check Cell 41" xfId="4599"/>
    <cellStyle name="Check Cell 42" xfId="4600"/>
    <cellStyle name="Check Cell 43" xfId="4601"/>
    <cellStyle name="Check Cell 44" xfId="4602"/>
    <cellStyle name="Check Cell 45" xfId="4603"/>
    <cellStyle name="Check Cell 46" xfId="4604"/>
    <cellStyle name="Check Cell 47" xfId="4605"/>
    <cellStyle name="Check Cell 48" xfId="4606"/>
    <cellStyle name="Check Cell 49" xfId="4607"/>
    <cellStyle name="Check Cell 5" xfId="4608"/>
    <cellStyle name="Check Cell 5 2" xfId="17275"/>
    <cellStyle name="Check Cell 50" xfId="4609"/>
    <cellStyle name="Check Cell 51" xfId="4610"/>
    <cellStyle name="Check Cell 52" xfId="4611"/>
    <cellStyle name="Check Cell 53" xfId="4612"/>
    <cellStyle name="Check Cell 54" xfId="4613"/>
    <cellStyle name="Check Cell 55" xfId="4614"/>
    <cellStyle name="Check Cell 56" xfId="4615"/>
    <cellStyle name="Check Cell 57" xfId="4616"/>
    <cellStyle name="Check Cell 58" xfId="4617"/>
    <cellStyle name="Check Cell 59" xfId="4618"/>
    <cellStyle name="Check Cell 6" xfId="4619"/>
    <cellStyle name="Check Cell 6 2" xfId="17276"/>
    <cellStyle name="Check Cell 60" xfId="4620"/>
    <cellStyle name="Check Cell 61" xfId="4621"/>
    <cellStyle name="Check Cell 62" xfId="4622"/>
    <cellStyle name="Check Cell 63" xfId="4623"/>
    <cellStyle name="Check Cell 64" xfId="4624"/>
    <cellStyle name="Check Cell 65" xfId="4625"/>
    <cellStyle name="Check Cell 66" xfId="4626"/>
    <cellStyle name="Check Cell 67" xfId="4627"/>
    <cellStyle name="Check Cell 68" xfId="4628"/>
    <cellStyle name="Check Cell 69" xfId="4629"/>
    <cellStyle name="Check Cell 7" xfId="4630"/>
    <cellStyle name="Check Cell 7 2" xfId="17277"/>
    <cellStyle name="Check Cell 70" xfId="4631"/>
    <cellStyle name="Check Cell 71" xfId="4632"/>
    <cellStyle name="Check Cell 72" xfId="4633"/>
    <cellStyle name="Check Cell 73" xfId="4634"/>
    <cellStyle name="Check Cell 74" xfId="4635"/>
    <cellStyle name="Check Cell 75" xfId="4636"/>
    <cellStyle name="Check Cell 76" xfId="4637"/>
    <cellStyle name="Check Cell 77" xfId="4638"/>
    <cellStyle name="Check Cell 78" xfId="4639"/>
    <cellStyle name="Check Cell 79" xfId="4640"/>
    <cellStyle name="Check Cell 8" xfId="4641"/>
    <cellStyle name="Check Cell 8 2" xfId="17443"/>
    <cellStyle name="Check Cell 80" xfId="15537"/>
    <cellStyle name="Check Cell 9" xfId="4642"/>
    <cellStyle name="Check Cell 9 2" xfId="17028"/>
    <cellStyle name="ColumnHeadings" xfId="26221"/>
    <cellStyle name="ColumnHeadings2" xfId="26222"/>
    <cellStyle name="Comma" xfId="1" builtinId="3"/>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0] 2" xfId="93"/>
    <cellStyle name="Comma [0] 3" xfId="94"/>
    <cellStyle name="Comma [0] 3 10" xfId="95"/>
    <cellStyle name="Comma [0] 3 11" xfId="96"/>
    <cellStyle name="Comma [0] 3 12" xfId="97"/>
    <cellStyle name="Comma [0] 3 13" xfId="98"/>
    <cellStyle name="Comma [0] 3 14" xfId="99"/>
    <cellStyle name="Comma [0] 3 15" xfId="100"/>
    <cellStyle name="Comma [0] 3 16" xfId="101"/>
    <cellStyle name="Comma [0] 3 2" xfId="102"/>
    <cellStyle name="Comma [0] 3 2 10" xfId="103"/>
    <cellStyle name="Comma [0] 3 2 11" xfId="104"/>
    <cellStyle name="Comma [0] 3 2 12" xfId="105"/>
    <cellStyle name="Comma [0] 3 2 13" xfId="106"/>
    <cellStyle name="Comma [0] 3 2 14" xfId="107"/>
    <cellStyle name="Comma [0] 3 2 15" xfId="108"/>
    <cellStyle name="Comma [0] 3 2 2" xfId="109"/>
    <cellStyle name="Comma [0] 3 2 3" xfId="110"/>
    <cellStyle name="Comma [0] 3 2 4" xfId="111"/>
    <cellStyle name="Comma [0] 3 2 5" xfId="112"/>
    <cellStyle name="Comma [0] 3 2 6" xfId="113"/>
    <cellStyle name="Comma [0] 3 2 7" xfId="114"/>
    <cellStyle name="Comma [0] 3 2 8" xfId="115"/>
    <cellStyle name="Comma [0] 3 2 9" xfId="116"/>
    <cellStyle name="Comma [0] 3 3" xfId="117"/>
    <cellStyle name="Comma [0] 3 4" xfId="118"/>
    <cellStyle name="Comma [0] 3 5" xfId="119"/>
    <cellStyle name="Comma [0] 3 6" xfId="120"/>
    <cellStyle name="Comma [0] 3 7" xfId="121"/>
    <cellStyle name="Comma [0] 3 8" xfId="122"/>
    <cellStyle name="Comma [0] 3 9" xfId="123"/>
    <cellStyle name="Comma [00]" xfId="124"/>
    <cellStyle name="Comma [1]" xfId="26223"/>
    <cellStyle name="Comma [2]" xfId="26224"/>
    <cellStyle name="Comma [2] 2" xfId="26225"/>
    <cellStyle name="Comma [2] 2 2" xfId="26226"/>
    <cellStyle name="Comma [2] 2 2 2" xfId="26227"/>
    <cellStyle name="Comma [2] 2 2 2 2" xfId="26228"/>
    <cellStyle name="Comma [2] 2 2 3" xfId="26229"/>
    <cellStyle name="Comma [2] 2 2 4" xfId="26230"/>
    <cellStyle name="Comma [2] 2 3" xfId="26231"/>
    <cellStyle name="Comma [2] 3" xfId="26232"/>
    <cellStyle name="Comma [2] 3 2" xfId="26233"/>
    <cellStyle name="Comma [2] 3 2 2" xfId="26234"/>
    <cellStyle name="Comma [2] 3 3" xfId="26235"/>
    <cellStyle name="Comma [2] 3 4" xfId="26236"/>
    <cellStyle name="Comma [2] 4" xfId="26237"/>
    <cellStyle name="Comma [2] 4 2" xfId="26238"/>
    <cellStyle name="Comma [2] 5" xfId="26239"/>
    <cellStyle name="Comma 0" xfId="26240"/>
    <cellStyle name="Comma 10" xfId="125"/>
    <cellStyle name="Comma 10 2" xfId="126"/>
    <cellStyle name="Comma 10 2 10" xfId="127"/>
    <cellStyle name="Comma 10 2 11" xfId="128"/>
    <cellStyle name="Comma 10 2 12" xfId="129"/>
    <cellStyle name="Comma 10 2 13" xfId="130"/>
    <cellStyle name="Comma 10 2 14" xfId="131"/>
    <cellStyle name="Comma 10 2 15" xfId="132"/>
    <cellStyle name="Comma 10 2 16" xfId="133"/>
    <cellStyle name="Comma 10 2 17" xfId="17595"/>
    <cellStyle name="Comma 10 2 18" xfId="26241"/>
    <cellStyle name="Comma 10 2 2" xfId="134"/>
    <cellStyle name="Comma 10 2 2 10" xfId="135"/>
    <cellStyle name="Comma 10 2 2 11" xfId="136"/>
    <cellStyle name="Comma 10 2 2 12" xfId="137"/>
    <cellStyle name="Comma 10 2 2 13" xfId="138"/>
    <cellStyle name="Comma 10 2 2 14" xfId="139"/>
    <cellStyle name="Comma 10 2 2 15" xfId="140"/>
    <cellStyle name="Comma 10 2 2 16" xfId="17945"/>
    <cellStyle name="Comma 10 2 2 17" xfId="26242"/>
    <cellStyle name="Comma 10 2 2 2" xfId="141"/>
    <cellStyle name="Comma 10 2 2 2 2" xfId="18747"/>
    <cellStyle name="Comma 10 2 2 3" xfId="142"/>
    <cellStyle name="Comma 10 2 2 4" xfId="143"/>
    <cellStyle name="Comma 10 2 2 5" xfId="144"/>
    <cellStyle name="Comma 10 2 2 6" xfId="145"/>
    <cellStyle name="Comma 10 2 2 7" xfId="146"/>
    <cellStyle name="Comma 10 2 2 8" xfId="147"/>
    <cellStyle name="Comma 10 2 2 9" xfId="148"/>
    <cellStyle name="Comma 10 2 3" xfId="149"/>
    <cellStyle name="Comma 10 2 3 2" xfId="18409"/>
    <cellStyle name="Comma 10 2 4" xfId="150"/>
    <cellStyle name="Comma 10 2 5" xfId="151"/>
    <cellStyle name="Comma 10 2 6" xfId="152"/>
    <cellStyle name="Comma 10 2 7" xfId="153"/>
    <cellStyle name="Comma 10 2 8" xfId="154"/>
    <cellStyle name="Comma 10 2 9" xfId="155"/>
    <cellStyle name="Comma 10 3" xfId="15634"/>
    <cellStyle name="Comma 10 3 2" xfId="18099"/>
    <cellStyle name="Comma 10 3 2 2" xfId="18901"/>
    <cellStyle name="Comma 10 3 3" xfId="18563"/>
    <cellStyle name="Comma 10 3 4" xfId="17747"/>
    <cellStyle name="Comma 10 3 5" xfId="26243"/>
    <cellStyle name="Comma 10 4" xfId="17803"/>
    <cellStyle name="Comma 10 4 2" xfId="18595"/>
    <cellStyle name="Comma 10 5" xfId="16168"/>
    <cellStyle name="Comma 10 5 2" xfId="18257"/>
    <cellStyle name="Comma 100" xfId="156"/>
    <cellStyle name="Comma 100 2" xfId="4643"/>
    <cellStyle name="Comma 101" xfId="157"/>
    <cellStyle name="Comma 101 2" xfId="4644"/>
    <cellStyle name="Comma 102" xfId="158"/>
    <cellStyle name="Comma 102 2" xfId="4645"/>
    <cellStyle name="Comma 103" xfId="159"/>
    <cellStyle name="Comma 103 2" xfId="4646"/>
    <cellStyle name="Comma 103 2 2" xfId="26244"/>
    <cellStyle name="Comma 103 3" xfId="26245"/>
    <cellStyle name="Comma 104" xfId="160"/>
    <cellStyle name="Comma 104 2" xfId="4647"/>
    <cellStyle name="Comma 104 2 2" xfId="26246"/>
    <cellStyle name="Comma 104 3" xfId="18924"/>
    <cellStyle name="Comma 104 3 2" xfId="26247"/>
    <cellStyle name="Comma 105" xfId="161"/>
    <cellStyle name="Comma 105 2" xfId="4648"/>
    <cellStyle name="Comma 105 2 2" xfId="26248"/>
    <cellStyle name="Comma 105 3" xfId="26249"/>
    <cellStyle name="Comma 106" xfId="2367"/>
    <cellStyle name="Comma 106 2" xfId="4649"/>
    <cellStyle name="Comma 106 2 2" xfId="26250"/>
    <cellStyle name="Comma 106 3" xfId="10800"/>
    <cellStyle name="Comma 106 3 2" xfId="26251"/>
    <cellStyle name="Comma 107" xfId="2368"/>
    <cellStyle name="Comma 107 2" xfId="4650"/>
    <cellStyle name="Comma 108" xfId="4651"/>
    <cellStyle name="Comma 108 2" xfId="4652"/>
    <cellStyle name="Comma 109" xfId="4653"/>
    <cellStyle name="Comma 109 2" xfId="4654"/>
    <cellStyle name="Comma 11" xfId="162"/>
    <cellStyle name="Comma 11 2" xfId="163"/>
    <cellStyle name="Comma 11 2 10" xfId="164"/>
    <cellStyle name="Comma 11 2 11" xfId="165"/>
    <cellStyle name="Comma 11 2 12" xfId="166"/>
    <cellStyle name="Comma 11 2 13" xfId="167"/>
    <cellStyle name="Comma 11 2 14" xfId="168"/>
    <cellStyle name="Comma 11 2 15" xfId="169"/>
    <cellStyle name="Comma 11 2 16" xfId="170"/>
    <cellStyle name="Comma 11 2 17" xfId="17603"/>
    <cellStyle name="Comma 11 2 18" xfId="26252"/>
    <cellStyle name="Comma 11 2 2" xfId="171"/>
    <cellStyle name="Comma 11 2 2 10" xfId="172"/>
    <cellStyle name="Comma 11 2 2 11" xfId="173"/>
    <cellStyle name="Comma 11 2 2 12" xfId="174"/>
    <cellStyle name="Comma 11 2 2 13" xfId="175"/>
    <cellStyle name="Comma 11 2 2 14" xfId="176"/>
    <cellStyle name="Comma 11 2 2 15" xfId="177"/>
    <cellStyle name="Comma 11 2 2 16" xfId="17953"/>
    <cellStyle name="Comma 11 2 2 17" xfId="26253"/>
    <cellStyle name="Comma 11 2 2 2" xfId="178"/>
    <cellStyle name="Comma 11 2 2 2 2" xfId="18755"/>
    <cellStyle name="Comma 11 2 2 3" xfId="179"/>
    <cellStyle name="Comma 11 2 2 4" xfId="180"/>
    <cellStyle name="Comma 11 2 2 5" xfId="181"/>
    <cellStyle name="Comma 11 2 2 6" xfId="182"/>
    <cellStyle name="Comma 11 2 2 7" xfId="183"/>
    <cellStyle name="Comma 11 2 2 8" xfId="184"/>
    <cellStyle name="Comma 11 2 2 9" xfId="185"/>
    <cellStyle name="Comma 11 2 3" xfId="186"/>
    <cellStyle name="Comma 11 2 3 2" xfId="18417"/>
    <cellStyle name="Comma 11 2 4" xfId="187"/>
    <cellStyle name="Comma 11 2 5" xfId="188"/>
    <cellStyle name="Comma 11 2 6" xfId="189"/>
    <cellStyle name="Comma 11 2 7" xfId="190"/>
    <cellStyle name="Comma 11 2 8" xfId="191"/>
    <cellStyle name="Comma 11 2 9" xfId="192"/>
    <cellStyle name="Comma 11 3" xfId="17809"/>
    <cellStyle name="Comma 11 3 2" xfId="18601"/>
    <cellStyle name="Comma 11 3 3" xfId="26254"/>
    <cellStyle name="Comma 11 4" xfId="16173"/>
    <cellStyle name="Comma 11 4 2" xfId="18263"/>
    <cellStyle name="Comma 11 5" xfId="15696"/>
    <cellStyle name="Comma 110" xfId="4655"/>
    <cellStyle name="Comma 110 2" xfId="4656"/>
    <cellStyle name="Comma 111" xfId="4657"/>
    <cellStyle name="Comma 111 2" xfId="4658"/>
    <cellStyle name="Comma 111 2 2" xfId="26255"/>
    <cellStyle name="Comma 111 3" xfId="26256"/>
    <cellStyle name="Comma 112" xfId="4659"/>
    <cellStyle name="Comma 112 2" xfId="4660"/>
    <cellStyle name="Comma 113" xfId="4661"/>
    <cellStyle name="Comma 113 2" xfId="4662"/>
    <cellStyle name="Comma 114" xfId="4663"/>
    <cellStyle name="Comma 114 2" xfId="4664"/>
    <cellStyle name="Comma 115" xfId="4665"/>
    <cellStyle name="Comma 115 2" xfId="4666"/>
    <cellStyle name="Comma 116" xfId="4667"/>
    <cellStyle name="Comma 116 2" xfId="4668"/>
    <cellStyle name="Comma 117" xfId="4669"/>
    <cellStyle name="Comma 117 2" xfId="4670"/>
    <cellStyle name="Comma 118" xfId="4671"/>
    <cellStyle name="Comma 118 2" xfId="4672"/>
    <cellStyle name="Comma 118 2 2" xfId="4673"/>
    <cellStyle name="Comma 118 2 3" xfId="4674"/>
    <cellStyle name="Comma 118 3" xfId="4675"/>
    <cellStyle name="Comma 118 4" xfId="4676"/>
    <cellStyle name="Comma 118 5" xfId="4677"/>
    <cellStyle name="Comma 118 6" xfId="4678"/>
    <cellStyle name="Comma 118 7" xfId="19061"/>
    <cellStyle name="Comma 119" xfId="4679"/>
    <cellStyle name="Comma 119 2" xfId="4680"/>
    <cellStyle name="Comma 119 2 2" xfId="26257"/>
    <cellStyle name="Comma 119 3" xfId="26258"/>
    <cellStyle name="Comma 12" xfId="193"/>
    <cellStyle name="Comma 12 10" xfId="194"/>
    <cellStyle name="Comma 12 11" xfId="195"/>
    <cellStyle name="Comma 12 12" xfId="196"/>
    <cellStyle name="Comma 12 13" xfId="197"/>
    <cellStyle name="Comma 12 14" xfId="198"/>
    <cellStyle name="Comma 12 15" xfId="199"/>
    <cellStyle name="Comma 12 16" xfId="200"/>
    <cellStyle name="Comma 12 17" xfId="15635"/>
    <cellStyle name="Comma 12 18" xfId="15695"/>
    <cellStyle name="Comma 12 2" xfId="201"/>
    <cellStyle name="Comma 12 2 10" xfId="202"/>
    <cellStyle name="Comma 12 2 11" xfId="203"/>
    <cellStyle name="Comma 12 2 12" xfId="204"/>
    <cellStyle name="Comma 12 2 13" xfId="205"/>
    <cellStyle name="Comma 12 2 14" xfId="206"/>
    <cellStyle name="Comma 12 2 15" xfId="207"/>
    <cellStyle name="Comma 12 2 16" xfId="26259"/>
    <cellStyle name="Comma 12 2 2" xfId="208"/>
    <cellStyle name="Comma 12 2 2 2" xfId="26260"/>
    <cellStyle name="Comma 12 2 3" xfId="209"/>
    <cellStyle name="Comma 12 2 4" xfId="210"/>
    <cellStyle name="Comma 12 2 5" xfId="211"/>
    <cellStyle name="Comma 12 2 6" xfId="212"/>
    <cellStyle name="Comma 12 2 7" xfId="213"/>
    <cellStyle name="Comma 12 2 8" xfId="214"/>
    <cellStyle name="Comma 12 2 9" xfId="215"/>
    <cellStyle name="Comma 12 3" xfId="216"/>
    <cellStyle name="Comma 12 3 2" xfId="26261"/>
    <cellStyle name="Comma 12 4" xfId="217"/>
    <cellStyle name="Comma 12 5" xfId="218"/>
    <cellStyle name="Comma 12 6" xfId="219"/>
    <cellStyle name="Comma 12 7" xfId="220"/>
    <cellStyle name="Comma 12 8" xfId="221"/>
    <cellStyle name="Comma 12 9" xfId="222"/>
    <cellStyle name="Comma 120" xfId="4681"/>
    <cellStyle name="Comma 120 2" xfId="4682"/>
    <cellStyle name="Comma 120 2 2" xfId="4683"/>
    <cellStyle name="Comma 120 2 3" xfId="4684"/>
    <cellStyle name="Comma 120 3" xfId="4685"/>
    <cellStyle name="Comma 120 4" xfId="4686"/>
    <cellStyle name="Comma 120 5" xfId="4687"/>
    <cellStyle name="Comma 120 6" xfId="4688"/>
    <cellStyle name="Comma 120 7" xfId="18938"/>
    <cellStyle name="Comma 121" xfId="4689"/>
    <cellStyle name="Comma 121 2" xfId="4690"/>
    <cellStyle name="Comma 122" xfId="4691"/>
    <cellStyle name="Comma 122 2" xfId="4692"/>
    <cellStyle name="Comma 122 2 2" xfId="4693"/>
    <cellStyle name="Comma 122 2 3" xfId="4694"/>
    <cellStyle name="Comma 122 3" xfId="4695"/>
    <cellStyle name="Comma 122 4" xfId="4696"/>
    <cellStyle name="Comma 122 5" xfId="4697"/>
    <cellStyle name="Comma 122 6" xfId="4698"/>
    <cellStyle name="Comma 122 7" xfId="19046"/>
    <cellStyle name="Comma 123" xfId="4699"/>
    <cellStyle name="Comma 123 2" xfId="4700"/>
    <cellStyle name="Comma 123 2 2" xfId="4701"/>
    <cellStyle name="Comma 123 2 2 2" xfId="26263"/>
    <cellStyle name="Comma 123 2 3" xfId="4702"/>
    <cellStyle name="Comma 123 2 4" xfId="26262"/>
    <cellStyle name="Comma 123 3" xfId="4703"/>
    <cellStyle name="Comma 123 4" xfId="4704"/>
    <cellStyle name="Comma 123 5" xfId="4705"/>
    <cellStyle name="Comma 123 6" xfId="4706"/>
    <cellStyle name="Comma 123 7" xfId="18928"/>
    <cellStyle name="Comma 124" xfId="4707"/>
    <cellStyle name="Comma 124 2" xfId="4708"/>
    <cellStyle name="Comma 124 2 2" xfId="26264"/>
    <cellStyle name="Comma 124 3" xfId="26265"/>
    <cellStyle name="Comma 125" xfId="4709"/>
    <cellStyle name="Comma 125 2" xfId="4710"/>
    <cellStyle name="Comma 125 2 2" xfId="26266"/>
    <cellStyle name="Comma 125 3" xfId="26267"/>
    <cellStyle name="Comma 126" xfId="4711"/>
    <cellStyle name="Comma 126 2" xfId="4712"/>
    <cellStyle name="Comma 126 2 2" xfId="26268"/>
    <cellStyle name="Comma 126 3" xfId="26269"/>
    <cellStyle name="Comma 127" xfId="4713"/>
    <cellStyle name="Comma 127 2" xfId="4714"/>
    <cellStyle name="Comma 127 2 2" xfId="26270"/>
    <cellStyle name="Comma 127 3" xfId="26271"/>
    <cellStyle name="Comma 128" xfId="4715"/>
    <cellStyle name="Comma 128 2" xfId="4716"/>
    <cellStyle name="Comma 128 2 2" xfId="26272"/>
    <cellStyle name="Comma 128 3" xfId="26273"/>
    <cellStyle name="Comma 129" xfId="4717"/>
    <cellStyle name="Comma 129 2" xfId="4718"/>
    <cellStyle name="Comma 129 2 2" xfId="26274"/>
    <cellStyle name="Comma 129 3" xfId="26275"/>
    <cellStyle name="Comma 13" xfId="223"/>
    <cellStyle name="Comma 13 10" xfId="224"/>
    <cellStyle name="Comma 13 11" xfId="225"/>
    <cellStyle name="Comma 13 12" xfId="226"/>
    <cellStyle name="Comma 13 13" xfId="227"/>
    <cellStyle name="Comma 13 14" xfId="228"/>
    <cellStyle name="Comma 13 15" xfId="229"/>
    <cellStyle name="Comma 13 16" xfId="230"/>
    <cellStyle name="Comma 13 17" xfId="10760"/>
    <cellStyle name="Comma 13 18" xfId="15694"/>
    <cellStyle name="Comma 13 2" xfId="231"/>
    <cellStyle name="Comma 13 2 10" xfId="232"/>
    <cellStyle name="Comma 13 2 11" xfId="233"/>
    <cellStyle name="Comma 13 2 12" xfId="234"/>
    <cellStyle name="Comma 13 2 13" xfId="235"/>
    <cellStyle name="Comma 13 2 14" xfId="236"/>
    <cellStyle name="Comma 13 2 15" xfId="237"/>
    <cellStyle name="Comma 13 2 16" xfId="26276"/>
    <cellStyle name="Comma 13 2 2" xfId="238"/>
    <cellStyle name="Comma 13 2 2 2" xfId="26277"/>
    <cellStyle name="Comma 13 2 3" xfId="239"/>
    <cellStyle name="Comma 13 2 4" xfId="240"/>
    <cellStyle name="Comma 13 2 5" xfId="241"/>
    <cellStyle name="Comma 13 2 6" xfId="242"/>
    <cellStyle name="Comma 13 2 7" xfId="243"/>
    <cellStyle name="Comma 13 2 8" xfId="244"/>
    <cellStyle name="Comma 13 2 9" xfId="245"/>
    <cellStyle name="Comma 13 3" xfId="246"/>
    <cellStyle name="Comma 13 3 2" xfId="26278"/>
    <cellStyle name="Comma 13 4" xfId="247"/>
    <cellStyle name="Comma 13 5" xfId="248"/>
    <cellStyle name="Comma 13 6" xfId="249"/>
    <cellStyle name="Comma 13 7" xfId="250"/>
    <cellStyle name="Comma 13 8" xfId="251"/>
    <cellStyle name="Comma 13 9" xfId="252"/>
    <cellStyle name="Comma 130" xfId="4719"/>
    <cellStyle name="Comma 130 2" xfId="4720"/>
    <cellStyle name="Comma 131" xfId="4721"/>
    <cellStyle name="Comma 131 2" xfId="4722"/>
    <cellStyle name="Comma 132" xfId="4723"/>
    <cellStyle name="Comma 132 2" xfId="4724"/>
    <cellStyle name="Comma 133" xfId="4725"/>
    <cellStyle name="Comma 133 2" xfId="4726"/>
    <cellStyle name="Comma 134" xfId="4727"/>
    <cellStyle name="Comma 134 2" xfId="4728"/>
    <cellStyle name="Comma 135" xfId="4729"/>
    <cellStyle name="Comma 135 2" xfId="4730"/>
    <cellStyle name="Comma 135 3" xfId="4731"/>
    <cellStyle name="Comma 136" xfId="4732"/>
    <cellStyle name="Comma 136 2" xfId="4733"/>
    <cellStyle name="Comma 136 3" xfId="4734"/>
    <cellStyle name="Comma 137" xfId="4735"/>
    <cellStyle name="Comma 137 2" xfId="4736"/>
    <cellStyle name="Comma 137 3" xfId="4737"/>
    <cellStyle name="Comma 138" xfId="4738"/>
    <cellStyle name="Comma 138 2" xfId="4739"/>
    <cellStyle name="Comma 138 3" xfId="4740"/>
    <cellStyle name="Comma 139" xfId="4741"/>
    <cellStyle name="Comma 139 2" xfId="4742"/>
    <cellStyle name="Comma 139 3" xfId="4743"/>
    <cellStyle name="Comma 14" xfId="253"/>
    <cellStyle name="Comma 14 10" xfId="254"/>
    <cellStyle name="Comma 14 11" xfId="255"/>
    <cellStyle name="Comma 14 12" xfId="256"/>
    <cellStyle name="Comma 14 13" xfId="257"/>
    <cellStyle name="Comma 14 14" xfId="258"/>
    <cellStyle name="Comma 14 15" xfId="259"/>
    <cellStyle name="Comma 14 16" xfId="15688"/>
    <cellStyle name="Comma 14 17" xfId="26279"/>
    <cellStyle name="Comma 14 2" xfId="260"/>
    <cellStyle name="Comma 14 2 2" xfId="26281"/>
    <cellStyle name="Comma 14 2 3" xfId="26282"/>
    <cellStyle name="Comma 14 2 4" xfId="26280"/>
    <cellStyle name="Comma 14 3" xfId="261"/>
    <cellStyle name="Comma 14 3 2" xfId="26284"/>
    <cellStyle name="Comma 14 3 3" xfId="26283"/>
    <cellStyle name="Comma 14 4" xfId="262"/>
    <cellStyle name="Comma 14 4 2" xfId="26285"/>
    <cellStyle name="Comma 14 5" xfId="263"/>
    <cellStyle name="Comma 14 5 2" xfId="26286"/>
    <cellStyle name="Comma 14 6" xfId="264"/>
    <cellStyle name="Comma 14 7" xfId="265"/>
    <cellStyle name="Comma 14 8" xfId="266"/>
    <cellStyle name="Comma 14 9" xfId="267"/>
    <cellStyle name="Comma 140" xfId="4744"/>
    <cellStyle name="Comma 140 2" xfId="4745"/>
    <cellStyle name="Comma 140 3" xfId="4746"/>
    <cellStyle name="Comma 141" xfId="4747"/>
    <cellStyle name="Comma 141 2" xfId="4748"/>
    <cellStyle name="Comma 141 3" xfId="4749"/>
    <cellStyle name="Comma 142" xfId="4750"/>
    <cellStyle name="Comma 142 2" xfId="4751"/>
    <cellStyle name="Comma 142 3" xfId="4752"/>
    <cellStyle name="Comma 143" xfId="4753"/>
    <cellStyle name="Comma 143 2" xfId="4754"/>
    <cellStyle name="Comma 143 3" xfId="4755"/>
    <cellStyle name="Comma 144" xfId="4756"/>
    <cellStyle name="Comma 144 2" xfId="4757"/>
    <cellStyle name="Comma 144 3" xfId="4758"/>
    <cellStyle name="Comma 145" xfId="4759"/>
    <cellStyle name="Comma 145 2" xfId="4760"/>
    <cellStyle name="Comma 145 3" xfId="4761"/>
    <cellStyle name="Comma 146" xfId="4762"/>
    <cellStyle name="Comma 146 2" xfId="4763"/>
    <cellStyle name="Comma 146 3" xfId="4764"/>
    <cellStyle name="Comma 147" xfId="4765"/>
    <cellStyle name="Comma 147 2" xfId="4766"/>
    <cellStyle name="Comma 147 3" xfId="4767"/>
    <cellStyle name="Comma 148" xfId="4768"/>
    <cellStyle name="Comma 149" xfId="4769"/>
    <cellStyle name="Comma 15" xfId="268"/>
    <cellStyle name="Comma 15 10" xfId="269"/>
    <cellStyle name="Comma 15 11" xfId="270"/>
    <cellStyle name="Comma 15 12" xfId="271"/>
    <cellStyle name="Comma 15 13" xfId="272"/>
    <cellStyle name="Comma 15 14" xfId="273"/>
    <cellStyle name="Comma 15 15" xfId="274"/>
    <cellStyle name="Comma 15 16" xfId="15687"/>
    <cellStyle name="Comma 15 17" xfId="26287"/>
    <cellStyle name="Comma 15 2" xfId="275"/>
    <cellStyle name="Comma 15 2 2" xfId="26289"/>
    <cellStyle name="Comma 15 2 3" xfId="26290"/>
    <cellStyle name="Comma 15 2 4" xfId="26288"/>
    <cellStyle name="Comma 15 3" xfId="276"/>
    <cellStyle name="Comma 15 3 2" xfId="26292"/>
    <cellStyle name="Comma 15 3 3" xfId="26291"/>
    <cellStyle name="Comma 15 4" xfId="277"/>
    <cellStyle name="Comma 15 4 2" xfId="26293"/>
    <cellStyle name="Comma 15 5" xfId="278"/>
    <cellStyle name="Comma 15 5 2" xfId="26294"/>
    <cellStyle name="Comma 15 6" xfId="279"/>
    <cellStyle name="Comma 15 7" xfId="280"/>
    <cellStyle name="Comma 15 8" xfId="281"/>
    <cellStyle name="Comma 15 9" xfId="282"/>
    <cellStyle name="Comma 150" xfId="4770"/>
    <cellStyle name="Comma 151" xfId="4771"/>
    <cellStyle name="Comma 152" xfId="4772"/>
    <cellStyle name="Comma 153" xfId="4773"/>
    <cellStyle name="Comma 154" xfId="4774"/>
    <cellStyle name="Comma 155" xfId="4775"/>
    <cellStyle name="Comma 156" xfId="4776"/>
    <cellStyle name="Comma 157" xfId="4777"/>
    <cellStyle name="Comma 158" xfId="4778"/>
    <cellStyle name="Comma 159" xfId="4779"/>
    <cellStyle name="Comma 159 2" xfId="4780"/>
    <cellStyle name="Comma 16" xfId="283"/>
    <cellStyle name="Comma 16 10" xfId="284"/>
    <cellStyle name="Comma 16 11" xfId="285"/>
    <cellStyle name="Comma 16 12" xfId="286"/>
    <cellStyle name="Comma 16 13" xfId="287"/>
    <cellStyle name="Comma 16 14" xfId="288"/>
    <cellStyle name="Comma 16 15" xfId="289"/>
    <cellStyle name="Comma 16 16" xfId="15686"/>
    <cellStyle name="Comma 16 2" xfId="290"/>
    <cellStyle name="Comma 16 2 2" xfId="26296"/>
    <cellStyle name="Comma 16 2 3" xfId="26295"/>
    <cellStyle name="Comma 16 3" xfId="291"/>
    <cellStyle name="Comma 16 3 2" xfId="26297"/>
    <cellStyle name="Comma 16 4" xfId="292"/>
    <cellStyle name="Comma 16 5" xfId="293"/>
    <cellStyle name="Comma 16 6" xfId="294"/>
    <cellStyle name="Comma 16 7" xfId="295"/>
    <cellStyle name="Comma 16 8" xfId="296"/>
    <cellStyle name="Comma 16 9" xfId="297"/>
    <cellStyle name="Comma 160" xfId="4781"/>
    <cellStyle name="Comma 161" xfId="4782"/>
    <cellStyle name="Comma 162" xfId="4783"/>
    <cellStyle name="Comma 163" xfId="4784"/>
    <cellStyle name="Comma 164" xfId="4785"/>
    <cellStyle name="Comma 165" xfId="4786"/>
    <cellStyle name="Comma 166" xfId="4787"/>
    <cellStyle name="Comma 167" xfId="4788"/>
    <cellStyle name="Comma 168" xfId="4789"/>
    <cellStyle name="Comma 169" xfId="4790"/>
    <cellStyle name="Comma 17" xfId="298"/>
    <cellStyle name="Comma 17 10" xfId="299"/>
    <cellStyle name="Comma 17 11" xfId="300"/>
    <cellStyle name="Comma 17 12" xfId="301"/>
    <cellStyle name="Comma 17 13" xfId="302"/>
    <cellStyle name="Comma 17 14" xfId="303"/>
    <cellStyle name="Comma 17 15" xfId="304"/>
    <cellStyle name="Comma 17 16" xfId="15685"/>
    <cellStyle name="Comma 17 17" xfId="19013"/>
    <cellStyle name="Comma 17 2" xfId="305"/>
    <cellStyle name="Comma 17 2 2" xfId="4791"/>
    <cellStyle name="Comma 17 2 2 2" xfId="26299"/>
    <cellStyle name="Comma 17 2 3" xfId="4792"/>
    <cellStyle name="Comma 17 2 4" xfId="26298"/>
    <cellStyle name="Comma 17 3" xfId="306"/>
    <cellStyle name="Comma 17 3 2" xfId="26300"/>
    <cellStyle name="Comma 17 4" xfId="307"/>
    <cellStyle name="Comma 17 5" xfId="308"/>
    <cellStyle name="Comma 17 6" xfId="309"/>
    <cellStyle name="Comma 17 7" xfId="310"/>
    <cellStyle name="Comma 17 8" xfId="311"/>
    <cellStyle name="Comma 17 9" xfId="312"/>
    <cellStyle name="Comma 170" xfId="4793"/>
    <cellStyle name="Comma 171" xfId="4794"/>
    <cellStyle name="Comma 172" xfId="4795"/>
    <cellStyle name="Comma 173" xfId="4796"/>
    <cellStyle name="Comma 174" xfId="4797"/>
    <cellStyle name="Comma 175" xfId="4798"/>
    <cellStyle name="Comma 176" xfId="4799"/>
    <cellStyle name="Comma 177" xfId="4800"/>
    <cellStyle name="Comma 178" xfId="4801"/>
    <cellStyle name="Comma 179" xfId="4802"/>
    <cellStyle name="Comma 18" xfId="313"/>
    <cellStyle name="Comma 18 10" xfId="314"/>
    <cellStyle name="Comma 18 11" xfId="315"/>
    <cellStyle name="Comma 18 12" xfId="316"/>
    <cellStyle name="Comma 18 13" xfId="317"/>
    <cellStyle name="Comma 18 14" xfId="318"/>
    <cellStyle name="Comma 18 15" xfId="319"/>
    <cellStyle name="Comma 18 16" xfId="15684"/>
    <cellStyle name="Comma 18 2" xfId="320"/>
    <cellStyle name="Comma 18 2 2" xfId="26302"/>
    <cellStyle name="Comma 18 2 3" xfId="26301"/>
    <cellStyle name="Comma 18 3" xfId="321"/>
    <cellStyle name="Comma 18 3 2" xfId="26303"/>
    <cellStyle name="Comma 18 4" xfId="322"/>
    <cellStyle name="Comma 18 5" xfId="323"/>
    <cellStyle name="Comma 18 6" xfId="324"/>
    <cellStyle name="Comma 18 7" xfId="325"/>
    <cellStyle name="Comma 18 8" xfId="326"/>
    <cellStyle name="Comma 18 9" xfId="327"/>
    <cellStyle name="Comma 180" xfId="4803"/>
    <cellStyle name="Comma 181" xfId="4804"/>
    <cellStyle name="Comma 182" xfId="4805"/>
    <cellStyle name="Comma 183" xfId="4806"/>
    <cellStyle name="Comma 184" xfId="4807"/>
    <cellStyle name="Comma 185" xfId="4808"/>
    <cellStyle name="Comma 186" xfId="4809"/>
    <cellStyle name="Comma 187" xfId="4810"/>
    <cellStyle name="Comma 188" xfId="4811"/>
    <cellStyle name="Comma 189" xfId="4812"/>
    <cellStyle name="Comma 19" xfId="328"/>
    <cellStyle name="Comma 19 10" xfId="329"/>
    <cellStyle name="Comma 19 11" xfId="330"/>
    <cellStyle name="Comma 19 12" xfId="331"/>
    <cellStyle name="Comma 19 13" xfId="332"/>
    <cellStyle name="Comma 19 14" xfId="333"/>
    <cellStyle name="Comma 19 15" xfId="334"/>
    <cellStyle name="Comma 19 16" xfId="15683"/>
    <cellStyle name="Comma 19 2" xfId="335"/>
    <cellStyle name="Comma 19 2 2" xfId="26305"/>
    <cellStyle name="Comma 19 2 3" xfId="26304"/>
    <cellStyle name="Comma 19 3" xfId="336"/>
    <cellStyle name="Comma 19 3 2" xfId="26306"/>
    <cellStyle name="Comma 19 4" xfId="337"/>
    <cellStyle name="Comma 19 5" xfId="338"/>
    <cellStyle name="Comma 19 6" xfId="339"/>
    <cellStyle name="Comma 19 7" xfId="340"/>
    <cellStyle name="Comma 19 8" xfId="341"/>
    <cellStyle name="Comma 19 9" xfId="342"/>
    <cellStyle name="Comma 190" xfId="4813"/>
    <cellStyle name="Comma 191" xfId="4814"/>
    <cellStyle name="Comma 192" xfId="4815"/>
    <cellStyle name="Comma 193" xfId="4816"/>
    <cellStyle name="Comma 194" xfId="4817"/>
    <cellStyle name="Comma 195" xfId="4818"/>
    <cellStyle name="Comma 196" xfId="4819"/>
    <cellStyle name="Comma 197" xfId="4820"/>
    <cellStyle name="Comma 198" xfId="4821"/>
    <cellStyle name="Comma 199" xfId="4822"/>
    <cellStyle name="Comma 2" xfId="2"/>
    <cellStyle name="Comma 2 10" xfId="4823"/>
    <cellStyle name="Comma 2 100" xfId="4824"/>
    <cellStyle name="Comma 2 101" xfId="4825"/>
    <cellStyle name="Comma 2 102" xfId="4826"/>
    <cellStyle name="Comma 2 103" xfId="4827"/>
    <cellStyle name="Comma 2 104" xfId="4828"/>
    <cellStyle name="Comma 2 105" xfId="4829"/>
    <cellStyle name="Comma 2 106" xfId="4830"/>
    <cellStyle name="Comma 2 107" xfId="4831"/>
    <cellStyle name="Comma 2 108" xfId="4832"/>
    <cellStyle name="Comma 2 109" xfId="4833"/>
    <cellStyle name="Comma 2 11" xfId="4834"/>
    <cellStyle name="Comma 2 110" xfId="4835"/>
    <cellStyle name="Comma 2 111" xfId="4836"/>
    <cellStyle name="Comma 2 112" xfId="4837"/>
    <cellStyle name="Comma 2 113" xfId="4838"/>
    <cellStyle name="Comma 2 114" xfId="4839"/>
    <cellStyle name="Comma 2 115" xfId="4840"/>
    <cellStyle name="Comma 2 116" xfId="4841"/>
    <cellStyle name="Comma 2 117" xfId="4842"/>
    <cellStyle name="Comma 2 118" xfId="4843"/>
    <cellStyle name="Comma 2 119" xfId="4844"/>
    <cellStyle name="Comma 2 12" xfId="4845"/>
    <cellStyle name="Comma 2 120" xfId="4846"/>
    <cellStyle name="Comma 2 121" xfId="4847"/>
    <cellStyle name="Comma 2 122" xfId="4848"/>
    <cellStyle name="Comma 2 123" xfId="4849"/>
    <cellStyle name="Comma 2 124" xfId="4850"/>
    <cellStyle name="Comma 2 125" xfId="4851"/>
    <cellStyle name="Comma 2 126" xfId="4852"/>
    <cellStyle name="Comma 2 127" xfId="4853"/>
    <cellStyle name="Comma 2 128" xfId="4854"/>
    <cellStyle name="Comma 2 129" xfId="4855"/>
    <cellStyle name="Comma 2 13" xfId="4856"/>
    <cellStyle name="Comma 2 130" xfId="4857"/>
    <cellStyle name="Comma 2 131" xfId="4858"/>
    <cellStyle name="Comma 2 132" xfId="4859"/>
    <cellStyle name="Comma 2 133" xfId="4860"/>
    <cellStyle name="Comma 2 133 2" xfId="26308"/>
    <cellStyle name="Comma 2 133 3" xfId="26307"/>
    <cellStyle name="Comma 2 134" xfId="4861"/>
    <cellStyle name="Comma 2 134 2" xfId="26309"/>
    <cellStyle name="Comma 2 135" xfId="4862"/>
    <cellStyle name="Comma 2 135 2" xfId="26310"/>
    <cellStyle name="Comma 2 136" xfId="4863"/>
    <cellStyle name="Comma 2 136 2" xfId="26311"/>
    <cellStyle name="Comma 2 137" xfId="4864"/>
    <cellStyle name="Comma 2 137 2" xfId="26312"/>
    <cellStyle name="Comma 2 138" xfId="4865"/>
    <cellStyle name="Comma 2 138 2" xfId="26313"/>
    <cellStyle name="Comma 2 139" xfId="4866"/>
    <cellStyle name="Comma 2 14" xfId="4867"/>
    <cellStyle name="Comma 2 140" xfId="4868"/>
    <cellStyle name="Comma 2 141" xfId="4869"/>
    <cellStyle name="Comma 2 142" xfId="4870"/>
    <cellStyle name="Comma 2 143" xfId="4871"/>
    <cellStyle name="Comma 2 144" xfId="4872"/>
    <cellStyle name="Comma 2 145" xfId="4873"/>
    <cellStyle name="Comma 2 146" xfId="4874"/>
    <cellStyle name="Comma 2 147" xfId="4875"/>
    <cellStyle name="Comma 2 148" xfId="4876"/>
    <cellStyle name="Comma 2 149" xfId="4877"/>
    <cellStyle name="Comma 2 15" xfId="4878"/>
    <cellStyle name="Comma 2 150" xfId="4879"/>
    <cellStyle name="Comma 2 151" xfId="4880"/>
    <cellStyle name="Comma 2 152" xfId="4881"/>
    <cellStyle name="Comma 2 153" xfId="4882"/>
    <cellStyle name="Comma 2 154" xfId="4883"/>
    <cellStyle name="Comma 2 155" xfId="4884"/>
    <cellStyle name="Comma 2 156" xfId="4885"/>
    <cellStyle name="Comma 2 157" xfId="4886"/>
    <cellStyle name="Comma 2 158" xfId="4887"/>
    <cellStyle name="Comma 2 159" xfId="4888"/>
    <cellStyle name="Comma 2 16" xfId="4889"/>
    <cellStyle name="Comma 2 160" xfId="4890"/>
    <cellStyle name="Comma 2 161" xfId="4891"/>
    <cellStyle name="Comma 2 162" xfId="4892"/>
    <cellStyle name="Comma 2 163" xfId="4893"/>
    <cellStyle name="Comma 2 164" xfId="4894"/>
    <cellStyle name="Comma 2 165" xfId="4895"/>
    <cellStyle name="Comma 2 166" xfId="4896"/>
    <cellStyle name="Comma 2 167" xfId="4897"/>
    <cellStyle name="Comma 2 168" xfId="4898"/>
    <cellStyle name="Comma 2 169" xfId="4899"/>
    <cellStyle name="Comma 2 17" xfId="4900"/>
    <cellStyle name="Comma 2 170" xfId="4901"/>
    <cellStyle name="Comma 2 171" xfId="4902"/>
    <cellStyle name="Comma 2 172" xfId="4903"/>
    <cellStyle name="Comma 2 173" xfId="4904"/>
    <cellStyle name="Comma 2 174" xfId="4905"/>
    <cellStyle name="Comma 2 175" xfId="4906"/>
    <cellStyle name="Comma 2 176" xfId="4907"/>
    <cellStyle name="Comma 2 177" xfId="4908"/>
    <cellStyle name="Comma 2 178" xfId="4909"/>
    <cellStyle name="Comma 2 179" xfId="4910"/>
    <cellStyle name="Comma 2 18" xfId="4911"/>
    <cellStyle name="Comma 2 180" xfId="4912"/>
    <cellStyle name="Comma 2 181" xfId="4913"/>
    <cellStyle name="Comma 2 182" xfId="4914"/>
    <cellStyle name="Comma 2 183" xfId="4915"/>
    <cellStyle name="Comma 2 184" xfId="4916"/>
    <cellStyle name="Comma 2 185" xfId="4917"/>
    <cellStyle name="Comma 2 186" xfId="4918"/>
    <cellStyle name="Comma 2 187" xfId="4919"/>
    <cellStyle name="Comma 2 188" xfId="4920"/>
    <cellStyle name="Comma 2 189" xfId="4921"/>
    <cellStyle name="Comma 2 19" xfId="4922"/>
    <cellStyle name="Comma 2 190" xfId="4923"/>
    <cellStyle name="Comma 2 191" xfId="4924"/>
    <cellStyle name="Comma 2 192" xfId="4925"/>
    <cellStyle name="Comma 2 193" xfId="4926"/>
    <cellStyle name="Comma 2 194" xfId="4927"/>
    <cellStyle name="Comma 2 195" xfId="4928"/>
    <cellStyle name="Comma 2 196" xfId="4929"/>
    <cellStyle name="Comma 2 197" xfId="4930"/>
    <cellStyle name="Comma 2 198" xfId="4931"/>
    <cellStyle name="Comma 2 199" xfId="4932"/>
    <cellStyle name="Comma 2 2" xfId="3"/>
    <cellStyle name="Comma 2 2 10" xfId="4933"/>
    <cellStyle name="Comma 2 2 11" xfId="4934"/>
    <cellStyle name="Comma 2 2 12" xfId="4935"/>
    <cellStyle name="Comma 2 2 13" xfId="4936"/>
    <cellStyle name="Comma 2 2 14" xfId="4937"/>
    <cellStyle name="Comma 2 2 15" xfId="4938"/>
    <cellStyle name="Comma 2 2 16" xfId="4939"/>
    <cellStyle name="Comma 2 2 17" xfId="4940"/>
    <cellStyle name="Comma 2 2 18" xfId="4941"/>
    <cellStyle name="Comma 2 2 19" xfId="4942"/>
    <cellStyle name="Comma 2 2 2" xfId="343"/>
    <cellStyle name="Comma 2 2 2 2" xfId="344"/>
    <cellStyle name="Comma 2 2 2 3" xfId="16368"/>
    <cellStyle name="Comma 2 2 20" xfId="4943"/>
    <cellStyle name="Comma 2 2 21" xfId="4944"/>
    <cellStyle name="Comma 2 2 22" xfId="4945"/>
    <cellStyle name="Comma 2 2 23" xfId="4946"/>
    <cellStyle name="Comma 2 2 24" xfId="4947"/>
    <cellStyle name="Comma 2 2 25" xfId="4948"/>
    <cellStyle name="Comma 2 2 26" xfId="4949"/>
    <cellStyle name="Comma 2 2 27" xfId="4950"/>
    <cellStyle name="Comma 2 2 28" xfId="4951"/>
    <cellStyle name="Comma 2 2 29" xfId="4952"/>
    <cellStyle name="Comma 2 2 3" xfId="345"/>
    <cellStyle name="Comma 2 2 30" xfId="4953"/>
    <cellStyle name="Comma 2 2 31" xfId="4954"/>
    <cellStyle name="Comma 2 2 32" xfId="4955"/>
    <cellStyle name="Comma 2 2 4" xfId="346"/>
    <cellStyle name="Comma 2 2 5" xfId="4956"/>
    <cellStyle name="Comma 2 2 6" xfId="4957"/>
    <cellStyle name="Comma 2 2 7" xfId="4958"/>
    <cellStyle name="Comma 2 2 8" xfId="4959"/>
    <cellStyle name="Comma 2 2 9" xfId="4960"/>
    <cellStyle name="Comma 2 20" xfId="4961"/>
    <cellStyle name="Comma 2 200" xfId="4962"/>
    <cellStyle name="Comma 2 201" xfId="4963"/>
    <cellStyle name="Comma 2 202" xfId="4964"/>
    <cellStyle name="Comma 2 203" xfId="4965"/>
    <cellStyle name="Comma 2 204" xfId="4966"/>
    <cellStyle name="Comma 2 205" xfId="4967"/>
    <cellStyle name="Comma 2 206" xfId="4968"/>
    <cellStyle name="Comma 2 207" xfId="4969"/>
    <cellStyle name="Comma 2 208" xfId="4970"/>
    <cellStyle name="Comma 2 209" xfId="4971"/>
    <cellStyle name="Comma 2 21" xfId="4972"/>
    <cellStyle name="Comma 2 210" xfId="4973"/>
    <cellStyle name="Comma 2 211" xfId="4974"/>
    <cellStyle name="Comma 2 212" xfId="4975"/>
    <cellStyle name="Comma 2 213" xfId="4976"/>
    <cellStyle name="Comma 2 214" xfId="4977"/>
    <cellStyle name="Comma 2 215" xfId="4978"/>
    <cellStyle name="Comma 2 216" xfId="4979"/>
    <cellStyle name="Comma 2 217" xfId="4980"/>
    <cellStyle name="Comma 2 218" xfId="4981"/>
    <cellStyle name="Comma 2 219" xfId="4982"/>
    <cellStyle name="Comma 2 22" xfId="4983"/>
    <cellStyle name="Comma 2 220" xfId="4984"/>
    <cellStyle name="Comma 2 221" xfId="4985"/>
    <cellStyle name="Comma 2 222" xfId="4986"/>
    <cellStyle name="Comma 2 223" xfId="4987"/>
    <cellStyle name="Comma 2 224" xfId="4988"/>
    <cellStyle name="Comma 2 225" xfId="4989"/>
    <cellStyle name="Comma 2 226" xfId="4990"/>
    <cellStyle name="Comma 2 227" xfId="4991"/>
    <cellStyle name="Comma 2 228" xfId="4992"/>
    <cellStyle name="Comma 2 229" xfId="4993"/>
    <cellStyle name="Comma 2 23" xfId="4994"/>
    <cellStyle name="Comma 2 230" xfId="4995"/>
    <cellStyle name="Comma 2 231" xfId="4996"/>
    <cellStyle name="Comma 2 232" xfId="4997"/>
    <cellStyle name="Comma 2 233" xfId="4998"/>
    <cellStyle name="Comma 2 234" xfId="4999"/>
    <cellStyle name="Comma 2 235" xfId="5000"/>
    <cellStyle name="Comma 2 236" xfId="5001"/>
    <cellStyle name="Comma 2 237" xfId="5002"/>
    <cellStyle name="Comma 2 238" xfId="5003"/>
    <cellStyle name="Comma 2 239" xfId="5004"/>
    <cellStyle name="Comma 2 24" xfId="5005"/>
    <cellStyle name="Comma 2 240" xfId="5006"/>
    <cellStyle name="Comma 2 241" xfId="5007"/>
    <cellStyle name="Comma 2 242" xfId="5008"/>
    <cellStyle name="Comma 2 243" xfId="5009"/>
    <cellStyle name="Comma 2 244" xfId="5010"/>
    <cellStyle name="Comma 2 245" xfId="5011"/>
    <cellStyle name="Comma 2 246" xfId="5012"/>
    <cellStyle name="Comma 2 247" xfId="5013"/>
    <cellStyle name="Comma 2 248" xfId="5014"/>
    <cellStyle name="Comma 2 249" xfId="5015"/>
    <cellStyle name="Comma 2 25" xfId="5016"/>
    <cellStyle name="Comma 2 250" xfId="15636"/>
    <cellStyle name="Comma 2 26" xfId="5017"/>
    <cellStyle name="Comma 2 27" xfId="5018"/>
    <cellStyle name="Comma 2 28" xfId="5019"/>
    <cellStyle name="Comma 2 29" xfId="5020"/>
    <cellStyle name="Comma 2 3" xfId="347"/>
    <cellStyle name="Comma 2 3 10" xfId="348"/>
    <cellStyle name="Comma 2 3 11" xfId="349"/>
    <cellStyle name="Comma 2 3 12" xfId="350"/>
    <cellStyle name="Comma 2 3 13" xfId="351"/>
    <cellStyle name="Comma 2 3 14" xfId="352"/>
    <cellStyle name="Comma 2 3 15" xfId="353"/>
    <cellStyle name="Comma 2 3 16" xfId="15975"/>
    <cellStyle name="Comma 2 3 17" xfId="19246"/>
    <cellStyle name="Comma 2 3 2" xfId="354"/>
    <cellStyle name="Comma 2 3 2 2" xfId="17624"/>
    <cellStyle name="Comma 2 3 2 2 2" xfId="17966"/>
    <cellStyle name="Comma 2 3 2 2 2 2" xfId="18768"/>
    <cellStyle name="Comma 2 3 2 2 3" xfId="18430"/>
    <cellStyle name="Comma 2 3 2 3" xfId="17822"/>
    <cellStyle name="Comma 2 3 2 3 2" xfId="18614"/>
    <cellStyle name="Comma 2 3 2 4" xfId="18276"/>
    <cellStyle name="Comma 2 3 2 5" xfId="16374"/>
    <cellStyle name="Comma 2 3 2 6" xfId="26314"/>
    <cellStyle name="Comma 2 3 3" xfId="355"/>
    <cellStyle name="Comma 2 3 3 2" xfId="26315"/>
    <cellStyle name="Comma 2 3 4" xfId="356"/>
    <cellStyle name="Comma 2 3 4 2" xfId="26316"/>
    <cellStyle name="Comma 2 3 5" xfId="357"/>
    <cellStyle name="Comma 2 3 6" xfId="358"/>
    <cellStyle name="Comma 2 3 7" xfId="359"/>
    <cellStyle name="Comma 2 3 8" xfId="360"/>
    <cellStyle name="Comma 2 3 9" xfId="361"/>
    <cellStyle name="Comma 2 30" xfId="5021"/>
    <cellStyle name="Comma 2 31" xfId="5022"/>
    <cellStyle name="Comma 2 32" xfId="5023"/>
    <cellStyle name="Comma 2 33" xfId="5024"/>
    <cellStyle name="Comma 2 34" xfId="5025"/>
    <cellStyle name="Comma 2 35" xfId="5026"/>
    <cellStyle name="Comma 2 36" xfId="5027"/>
    <cellStyle name="Comma 2 37" xfId="5028"/>
    <cellStyle name="Comma 2 38" xfId="5029"/>
    <cellStyle name="Comma 2 39" xfId="5030"/>
    <cellStyle name="Comma 2 4" xfId="5031"/>
    <cellStyle name="Comma 2 4 2" xfId="17526"/>
    <cellStyle name="Comma 2 4 3" xfId="16590"/>
    <cellStyle name="Comma 2 4 3 2" xfId="17831"/>
    <cellStyle name="Comma 2 4 3 2 2" xfId="18623"/>
    <cellStyle name="Comma 2 4 3 3" xfId="18285"/>
    <cellStyle name="Comma 2 4 3 4" xfId="26317"/>
    <cellStyle name="Comma 2 4 4" xfId="17633"/>
    <cellStyle name="Comma 2 4 4 2" xfId="17975"/>
    <cellStyle name="Comma 2 4 4 2 2" xfId="18777"/>
    <cellStyle name="Comma 2 4 4 3" xfId="18439"/>
    <cellStyle name="Comma 2 4 5" xfId="16011"/>
    <cellStyle name="Comma 2 40" xfId="5032"/>
    <cellStyle name="Comma 2 41" xfId="5033"/>
    <cellStyle name="Comma 2 42" xfId="5034"/>
    <cellStyle name="Comma 2 43" xfId="5035"/>
    <cellStyle name="Comma 2 44" xfId="5036"/>
    <cellStyle name="Comma 2 45" xfId="5037"/>
    <cellStyle name="Comma 2 46" xfId="5038"/>
    <cellStyle name="Comma 2 47" xfId="5039"/>
    <cellStyle name="Comma 2 48" xfId="5040"/>
    <cellStyle name="Comma 2 49" xfId="5041"/>
    <cellStyle name="Comma 2 5" xfId="5042"/>
    <cellStyle name="Comma 2 5 2" xfId="17641"/>
    <cellStyle name="Comma 2 5 2 2" xfId="17983"/>
    <cellStyle name="Comma 2 5 2 2 2" xfId="18785"/>
    <cellStyle name="Comma 2 5 2 3" xfId="18447"/>
    <cellStyle name="Comma 2 5 2 4" xfId="26318"/>
    <cellStyle name="Comma 2 5 3" xfId="17839"/>
    <cellStyle name="Comma 2 5 3 2" xfId="18631"/>
    <cellStyle name="Comma 2 5 3 3" xfId="26319"/>
    <cellStyle name="Comma 2 5 4" xfId="18293"/>
    <cellStyle name="Comma 2 5 5" xfId="16803"/>
    <cellStyle name="Comma 2 5 6" xfId="19247"/>
    <cellStyle name="Comma 2 50" xfId="5043"/>
    <cellStyle name="Comma 2 51" xfId="5044"/>
    <cellStyle name="Comma 2 52" xfId="5045"/>
    <cellStyle name="Comma 2 53" xfId="5046"/>
    <cellStyle name="Comma 2 54" xfId="5047"/>
    <cellStyle name="Comma 2 55" xfId="5048"/>
    <cellStyle name="Comma 2 56" xfId="5049"/>
    <cellStyle name="Comma 2 57" xfId="5050"/>
    <cellStyle name="Comma 2 58" xfId="5051"/>
    <cellStyle name="Comma 2 59" xfId="5052"/>
    <cellStyle name="Comma 2 6" xfId="5053"/>
    <cellStyle name="Comma 2 6 2" xfId="17388"/>
    <cellStyle name="Comma 2 6 2 2" xfId="19377"/>
    <cellStyle name="Comma 2 6 3" xfId="26320"/>
    <cellStyle name="Comma 2 6 4" xfId="19375"/>
    <cellStyle name="Comma 2 60" xfId="5054"/>
    <cellStyle name="Comma 2 61" xfId="5055"/>
    <cellStyle name="Comma 2 62" xfId="5056"/>
    <cellStyle name="Comma 2 63" xfId="5057"/>
    <cellStyle name="Comma 2 64" xfId="5058"/>
    <cellStyle name="Comma 2 65" xfId="5059"/>
    <cellStyle name="Comma 2 66" xfId="5060"/>
    <cellStyle name="Comma 2 67" xfId="5061"/>
    <cellStyle name="Comma 2 68" xfId="5062"/>
    <cellStyle name="Comma 2 69" xfId="5063"/>
    <cellStyle name="Comma 2 7" xfId="5064"/>
    <cellStyle name="Comma 2 7 2" xfId="17472"/>
    <cellStyle name="Comma 2 70" xfId="5065"/>
    <cellStyle name="Comma 2 71" xfId="5066"/>
    <cellStyle name="Comma 2 72" xfId="5067"/>
    <cellStyle name="Comma 2 73" xfId="5068"/>
    <cellStyle name="Comma 2 74" xfId="5069"/>
    <cellStyle name="Comma 2 75" xfId="5070"/>
    <cellStyle name="Comma 2 76" xfId="5071"/>
    <cellStyle name="Comma 2 77" xfId="5072"/>
    <cellStyle name="Comma 2 78" xfId="5073"/>
    <cellStyle name="Comma 2 79" xfId="5074"/>
    <cellStyle name="Comma 2 8" xfId="5075"/>
    <cellStyle name="Comma 2 8 2" xfId="17616"/>
    <cellStyle name="Comma 2 8 2 2" xfId="17958"/>
    <cellStyle name="Comma 2 8 2 2 2" xfId="18760"/>
    <cellStyle name="Comma 2 8 2 3" xfId="18422"/>
    <cellStyle name="Comma 2 8 3" xfId="17814"/>
    <cellStyle name="Comma 2 8 3 2" xfId="18606"/>
    <cellStyle name="Comma 2 8 4" xfId="18268"/>
    <cellStyle name="Comma 2 8 5" xfId="16179"/>
    <cellStyle name="Comma 2 80" xfId="5076"/>
    <cellStyle name="Comma 2 81" xfId="5077"/>
    <cellStyle name="Comma 2 82" xfId="5078"/>
    <cellStyle name="Comma 2 83" xfId="5079"/>
    <cellStyle name="Comma 2 84" xfId="5080"/>
    <cellStyle name="Comma 2 85" xfId="5081"/>
    <cellStyle name="Comma 2 86" xfId="5082"/>
    <cellStyle name="Comma 2 87" xfId="5083"/>
    <cellStyle name="Comma 2 88" xfId="5084"/>
    <cellStyle name="Comma 2 89" xfId="5085"/>
    <cellStyle name="Comma 2 9" xfId="5086"/>
    <cellStyle name="Comma 2 90" xfId="5087"/>
    <cellStyle name="Comma 2 91" xfId="5088"/>
    <cellStyle name="Comma 2 92" xfId="5089"/>
    <cellStyle name="Comma 2 93" xfId="5090"/>
    <cellStyle name="Comma 2 94" xfId="5091"/>
    <cellStyle name="Comma 2 95" xfId="5092"/>
    <cellStyle name="Comma 2 96" xfId="5093"/>
    <cellStyle name="Comma 2 97" xfId="5094"/>
    <cellStyle name="Comma 2 98" xfId="5095"/>
    <cellStyle name="Comma 2 99" xfId="5096"/>
    <cellStyle name="Comma 20" xfId="362"/>
    <cellStyle name="Comma 20 10" xfId="363"/>
    <cellStyle name="Comma 20 11" xfId="364"/>
    <cellStyle name="Comma 20 12" xfId="365"/>
    <cellStyle name="Comma 20 13" xfId="366"/>
    <cellStyle name="Comma 20 14" xfId="367"/>
    <cellStyle name="Comma 20 15" xfId="368"/>
    <cellStyle name="Comma 20 16" xfId="15682"/>
    <cellStyle name="Comma 20 2" xfId="369"/>
    <cellStyle name="Comma 20 2 2" xfId="26322"/>
    <cellStyle name="Comma 20 2 3" xfId="26321"/>
    <cellStyle name="Comma 20 3" xfId="370"/>
    <cellStyle name="Comma 20 3 2" xfId="26323"/>
    <cellStyle name="Comma 20 4" xfId="371"/>
    <cellStyle name="Comma 20 5" xfId="372"/>
    <cellStyle name="Comma 20 6" xfId="373"/>
    <cellStyle name="Comma 20 7" xfId="374"/>
    <cellStyle name="Comma 20 8" xfId="375"/>
    <cellStyle name="Comma 20 9" xfId="376"/>
    <cellStyle name="Comma 200" xfId="5097"/>
    <cellStyle name="Comma 201" xfId="5098"/>
    <cellStyle name="Comma 202" xfId="5099"/>
    <cellStyle name="Comma 203" xfId="5100"/>
    <cellStyle name="Comma 204" xfId="5101"/>
    <cellStyle name="Comma 205" xfId="5102"/>
    <cellStyle name="Comma 206" xfId="5103"/>
    <cellStyle name="Comma 207" xfId="5104"/>
    <cellStyle name="Comma 208" xfId="5105"/>
    <cellStyle name="Comma 209" xfId="5106"/>
    <cellStyle name="Comma 21" xfId="377"/>
    <cellStyle name="Comma 21 10" xfId="378"/>
    <cellStyle name="Comma 21 11" xfId="379"/>
    <cellStyle name="Comma 21 12" xfId="380"/>
    <cellStyle name="Comma 21 13" xfId="381"/>
    <cellStyle name="Comma 21 14" xfId="382"/>
    <cellStyle name="Comma 21 15" xfId="383"/>
    <cellStyle name="Comma 21 16" xfId="15681"/>
    <cellStyle name="Comma 21 2" xfId="384"/>
    <cellStyle name="Comma 21 2 2" xfId="26325"/>
    <cellStyle name="Comma 21 2 3" xfId="26324"/>
    <cellStyle name="Comma 21 3" xfId="385"/>
    <cellStyle name="Comma 21 3 2" xfId="26326"/>
    <cellStyle name="Comma 21 4" xfId="386"/>
    <cellStyle name="Comma 21 5" xfId="387"/>
    <cellStyle name="Comma 21 6" xfId="388"/>
    <cellStyle name="Comma 21 7" xfId="389"/>
    <cellStyle name="Comma 21 8" xfId="390"/>
    <cellStyle name="Comma 21 9" xfId="391"/>
    <cellStyle name="Comma 210" xfId="5107"/>
    <cellStyle name="Comma 211" xfId="5108"/>
    <cellStyle name="Comma 212" xfId="5109"/>
    <cellStyle name="Comma 213" xfId="5110"/>
    <cellStyle name="Comma 214" xfId="5111"/>
    <cellStyle name="Comma 215" xfId="5112"/>
    <cellStyle name="Comma 216" xfId="5113"/>
    <cellStyle name="Comma 217" xfId="5114"/>
    <cellStyle name="Comma 218" xfId="5115"/>
    <cellStyle name="Comma 219" xfId="5116"/>
    <cellStyle name="Comma 22" xfId="392"/>
    <cellStyle name="Comma 22 10" xfId="393"/>
    <cellStyle name="Comma 22 11" xfId="394"/>
    <cellStyle name="Comma 22 12" xfId="395"/>
    <cellStyle name="Comma 22 13" xfId="396"/>
    <cellStyle name="Comma 22 14" xfId="397"/>
    <cellStyle name="Comma 22 15" xfId="398"/>
    <cellStyle name="Comma 22 16" xfId="15680"/>
    <cellStyle name="Comma 22 2" xfId="399"/>
    <cellStyle name="Comma 22 2 2" xfId="26328"/>
    <cellStyle name="Comma 22 2 3" xfId="26327"/>
    <cellStyle name="Comma 22 3" xfId="400"/>
    <cellStyle name="Comma 22 3 2" xfId="26329"/>
    <cellStyle name="Comma 22 4" xfId="401"/>
    <cellStyle name="Comma 22 5" xfId="402"/>
    <cellStyle name="Comma 22 6" xfId="403"/>
    <cellStyle name="Comma 22 7" xfId="404"/>
    <cellStyle name="Comma 22 8" xfId="405"/>
    <cellStyle name="Comma 22 9" xfId="406"/>
    <cellStyle name="Comma 220" xfId="5117"/>
    <cellStyle name="Comma 221" xfId="5118"/>
    <cellStyle name="Comma 222" xfId="5119"/>
    <cellStyle name="Comma 223" xfId="5120"/>
    <cellStyle name="Comma 224" xfId="5121"/>
    <cellStyle name="Comma 225" xfId="5122"/>
    <cellStyle name="Comma 226" xfId="5123"/>
    <cellStyle name="Comma 227" xfId="5124"/>
    <cellStyle name="Comma 228" xfId="5125"/>
    <cellStyle name="Comma 229" xfId="5126"/>
    <cellStyle name="Comma 23" xfId="407"/>
    <cellStyle name="Comma 23 10" xfId="408"/>
    <cellStyle name="Comma 23 10 2" xfId="26331"/>
    <cellStyle name="Comma 23 11" xfId="409"/>
    <cellStyle name="Comma 23 12" xfId="410"/>
    <cellStyle name="Comma 23 13" xfId="411"/>
    <cellStyle name="Comma 23 14" xfId="412"/>
    <cellStyle name="Comma 23 15" xfId="413"/>
    <cellStyle name="Comma 23 16" xfId="15679"/>
    <cellStyle name="Comma 23 17" xfId="26330"/>
    <cellStyle name="Comma 23 2" xfId="414"/>
    <cellStyle name="Comma 23 2 10" xfId="26332"/>
    <cellStyle name="Comma 23 2 2" xfId="5127"/>
    <cellStyle name="Comma 23 2 2 2" xfId="26334"/>
    <cellStyle name="Comma 23 2 2 2 2" xfId="26335"/>
    <cellStyle name="Comma 23 2 2 2 2 2" xfId="26336"/>
    <cellStyle name="Comma 23 2 2 2 3" xfId="26337"/>
    <cellStyle name="Comma 23 2 2 2 4" xfId="26338"/>
    <cellStyle name="Comma 23 2 2 3" xfId="26339"/>
    <cellStyle name="Comma 23 2 2 3 2" xfId="26340"/>
    <cellStyle name="Comma 23 2 2 3 2 2" xfId="26341"/>
    <cellStyle name="Comma 23 2 2 3 3" xfId="26342"/>
    <cellStyle name="Comma 23 2 2 3 4" xfId="26343"/>
    <cellStyle name="Comma 23 2 2 4" xfId="26344"/>
    <cellStyle name="Comma 23 2 2 4 2" xfId="26345"/>
    <cellStyle name="Comma 23 2 2 5" xfId="26346"/>
    <cellStyle name="Comma 23 2 2 6" xfId="26347"/>
    <cellStyle name="Comma 23 2 2 7" xfId="26348"/>
    <cellStyle name="Comma 23 2 2 8" xfId="26333"/>
    <cellStyle name="Comma 23 2 3" xfId="5128"/>
    <cellStyle name="Comma 23 2 3 2" xfId="26350"/>
    <cellStyle name="Comma 23 2 3 2 2" xfId="26351"/>
    <cellStyle name="Comma 23 2 3 2 2 2" xfId="26352"/>
    <cellStyle name="Comma 23 2 3 2 3" xfId="26353"/>
    <cellStyle name="Comma 23 2 3 2 4" xfId="26354"/>
    <cellStyle name="Comma 23 2 3 3" xfId="26355"/>
    <cellStyle name="Comma 23 2 3 3 2" xfId="26356"/>
    <cellStyle name="Comma 23 2 3 3 2 2" xfId="26357"/>
    <cellStyle name="Comma 23 2 3 3 3" xfId="26358"/>
    <cellStyle name="Comma 23 2 3 3 4" xfId="26359"/>
    <cellStyle name="Comma 23 2 3 4" xfId="26360"/>
    <cellStyle name="Comma 23 2 3 4 2" xfId="26361"/>
    <cellStyle name="Comma 23 2 3 5" xfId="26362"/>
    <cellStyle name="Comma 23 2 3 6" xfId="26363"/>
    <cellStyle name="Comma 23 2 3 7" xfId="26364"/>
    <cellStyle name="Comma 23 2 3 8" xfId="26349"/>
    <cellStyle name="Comma 23 2 4" xfId="26365"/>
    <cellStyle name="Comma 23 2 4 2" xfId="26366"/>
    <cellStyle name="Comma 23 2 4 2 2" xfId="26367"/>
    <cellStyle name="Comma 23 2 4 3" xfId="26368"/>
    <cellStyle name="Comma 23 2 4 4" xfId="26369"/>
    <cellStyle name="Comma 23 2 5" xfId="26370"/>
    <cellStyle name="Comma 23 2 5 2" xfId="26371"/>
    <cellStyle name="Comma 23 2 5 2 2" xfId="26372"/>
    <cellStyle name="Comma 23 2 5 3" xfId="26373"/>
    <cellStyle name="Comma 23 2 5 4" xfId="26374"/>
    <cellStyle name="Comma 23 2 6" xfId="26375"/>
    <cellStyle name="Comma 23 2 6 2" xfId="26376"/>
    <cellStyle name="Comma 23 2 7" xfId="26377"/>
    <cellStyle name="Comma 23 2 8" xfId="26378"/>
    <cellStyle name="Comma 23 2 9" xfId="26379"/>
    <cellStyle name="Comma 23 3" xfId="415"/>
    <cellStyle name="Comma 23 3 2" xfId="26381"/>
    <cellStyle name="Comma 23 3 2 2" xfId="26382"/>
    <cellStyle name="Comma 23 3 2 2 2" xfId="26383"/>
    <cellStyle name="Comma 23 3 2 3" xfId="26384"/>
    <cellStyle name="Comma 23 3 2 4" xfId="26385"/>
    <cellStyle name="Comma 23 3 3" xfId="26386"/>
    <cellStyle name="Comma 23 3 3 2" xfId="26387"/>
    <cellStyle name="Comma 23 3 3 2 2" xfId="26388"/>
    <cellStyle name="Comma 23 3 3 3" xfId="26389"/>
    <cellStyle name="Comma 23 3 3 4" xfId="26390"/>
    <cellStyle name="Comma 23 3 4" xfId="26391"/>
    <cellStyle name="Comma 23 3 4 2" xfId="26392"/>
    <cellStyle name="Comma 23 3 5" xfId="26393"/>
    <cellStyle name="Comma 23 3 6" xfId="26394"/>
    <cellStyle name="Comma 23 3 7" xfId="26395"/>
    <cellStyle name="Comma 23 3 8" xfId="26380"/>
    <cellStyle name="Comma 23 4" xfId="416"/>
    <cellStyle name="Comma 23 4 2" xfId="26397"/>
    <cellStyle name="Comma 23 4 2 2" xfId="26398"/>
    <cellStyle name="Comma 23 4 2 2 2" xfId="26399"/>
    <cellStyle name="Comma 23 4 2 3" xfId="26400"/>
    <cellStyle name="Comma 23 4 2 4" xfId="26401"/>
    <cellStyle name="Comma 23 4 3" xfId="26402"/>
    <cellStyle name="Comma 23 4 3 2" xfId="26403"/>
    <cellStyle name="Comma 23 4 3 2 2" xfId="26404"/>
    <cellStyle name="Comma 23 4 3 3" xfId="26405"/>
    <cellStyle name="Comma 23 4 3 4" xfId="26406"/>
    <cellStyle name="Comma 23 4 4" xfId="26407"/>
    <cellStyle name="Comma 23 4 4 2" xfId="26408"/>
    <cellStyle name="Comma 23 4 5" xfId="26409"/>
    <cellStyle name="Comma 23 4 6" xfId="26410"/>
    <cellStyle name="Comma 23 4 7" xfId="26411"/>
    <cellStyle name="Comma 23 4 8" xfId="26396"/>
    <cellStyle name="Comma 23 5" xfId="417"/>
    <cellStyle name="Comma 23 5 2" xfId="26413"/>
    <cellStyle name="Comma 23 5 2 2" xfId="26414"/>
    <cellStyle name="Comma 23 5 3" xfId="26415"/>
    <cellStyle name="Comma 23 5 4" xfId="26416"/>
    <cellStyle name="Comma 23 5 5" xfId="26412"/>
    <cellStyle name="Comma 23 6" xfId="418"/>
    <cellStyle name="Comma 23 6 2" xfId="26418"/>
    <cellStyle name="Comma 23 6 2 2" xfId="26419"/>
    <cellStyle name="Comma 23 6 3" xfId="26420"/>
    <cellStyle name="Comma 23 6 4" xfId="26421"/>
    <cellStyle name="Comma 23 6 5" xfId="26417"/>
    <cellStyle name="Comma 23 7" xfId="419"/>
    <cellStyle name="Comma 23 7 2" xfId="26423"/>
    <cellStyle name="Comma 23 7 3" xfId="26422"/>
    <cellStyle name="Comma 23 8" xfId="420"/>
    <cellStyle name="Comma 23 8 2" xfId="26424"/>
    <cellStyle name="Comma 23 9" xfId="421"/>
    <cellStyle name="Comma 23 9 2" xfId="26425"/>
    <cellStyle name="Comma 230" xfId="5129"/>
    <cellStyle name="Comma 231" xfId="5130"/>
    <cellStyle name="Comma 232" xfId="5131"/>
    <cellStyle name="Comma 233" xfId="5132"/>
    <cellStyle name="Comma 234" xfId="5133"/>
    <cellStyle name="Comma 235" xfId="5134"/>
    <cellStyle name="Comma 236" xfId="5135"/>
    <cellStyle name="Comma 237" xfId="5136"/>
    <cellStyle name="Comma 238" xfId="5137"/>
    <cellStyle name="Comma 239" xfId="5138"/>
    <cellStyle name="Comma 24" xfId="422"/>
    <cellStyle name="Comma 24 10" xfId="423"/>
    <cellStyle name="Comma 24 11" xfId="424"/>
    <cellStyle name="Comma 24 12" xfId="425"/>
    <cellStyle name="Comma 24 13" xfId="426"/>
    <cellStyle name="Comma 24 14" xfId="427"/>
    <cellStyle name="Comma 24 15" xfId="428"/>
    <cellStyle name="Comma 24 16" xfId="15678"/>
    <cellStyle name="Comma 24 2" xfId="429"/>
    <cellStyle name="Comma 24 2 2" xfId="26427"/>
    <cellStyle name="Comma 24 2 3" xfId="26426"/>
    <cellStyle name="Comma 24 3" xfId="430"/>
    <cellStyle name="Comma 24 3 2" xfId="26429"/>
    <cellStyle name="Comma 24 3 3" xfId="26428"/>
    <cellStyle name="Comma 24 4" xfId="431"/>
    <cellStyle name="Comma 24 5" xfId="432"/>
    <cellStyle name="Comma 24 6" xfId="433"/>
    <cellStyle name="Comma 24 7" xfId="434"/>
    <cellStyle name="Comma 24 8" xfId="435"/>
    <cellStyle name="Comma 24 9" xfId="436"/>
    <cellStyle name="Comma 240" xfId="5139"/>
    <cellStyle name="Comma 241" xfId="5140"/>
    <cellStyle name="Comma 242" xfId="5141"/>
    <cellStyle name="Comma 243" xfId="5142"/>
    <cellStyle name="Comma 244" xfId="5143"/>
    <cellStyle name="Comma 245" xfId="5144"/>
    <cellStyle name="Comma 246" xfId="5145"/>
    <cellStyle name="Comma 247" xfId="5146"/>
    <cellStyle name="Comma 248" xfId="5147"/>
    <cellStyle name="Comma 249" xfId="5148"/>
    <cellStyle name="Comma 25" xfId="437"/>
    <cellStyle name="Comma 25 10" xfId="438"/>
    <cellStyle name="Comma 25 11" xfId="439"/>
    <cellStyle name="Comma 25 12" xfId="440"/>
    <cellStyle name="Comma 25 13" xfId="441"/>
    <cellStyle name="Comma 25 14" xfId="442"/>
    <cellStyle name="Comma 25 15" xfId="443"/>
    <cellStyle name="Comma 25 16" xfId="15677"/>
    <cellStyle name="Comma 25 2" xfId="444"/>
    <cellStyle name="Comma 25 2 2" xfId="26431"/>
    <cellStyle name="Comma 25 2 3" xfId="26430"/>
    <cellStyle name="Comma 25 3" xfId="445"/>
    <cellStyle name="Comma 25 3 2" xfId="26432"/>
    <cellStyle name="Comma 25 4" xfId="446"/>
    <cellStyle name="Comma 25 5" xfId="447"/>
    <cellStyle name="Comma 25 6" xfId="448"/>
    <cellStyle name="Comma 25 7" xfId="449"/>
    <cellStyle name="Comma 25 8" xfId="450"/>
    <cellStyle name="Comma 25 9" xfId="451"/>
    <cellStyle name="Comma 250" xfId="5149"/>
    <cellStyle name="Comma 251" xfId="5150"/>
    <cellStyle name="Comma 252" xfId="5151"/>
    <cellStyle name="Comma 253" xfId="5152"/>
    <cellStyle name="Comma 254" xfId="5153"/>
    <cellStyle name="Comma 255" xfId="5154"/>
    <cellStyle name="Comma 256" xfId="5155"/>
    <cellStyle name="Comma 257" xfId="5156"/>
    <cellStyle name="Comma 258" xfId="5157"/>
    <cellStyle name="Comma 259" xfId="5158"/>
    <cellStyle name="Comma 26" xfId="452"/>
    <cellStyle name="Comma 26 10" xfId="453"/>
    <cellStyle name="Comma 26 11" xfId="454"/>
    <cellStyle name="Comma 26 12" xfId="455"/>
    <cellStyle name="Comma 26 13" xfId="456"/>
    <cellStyle name="Comma 26 14" xfId="457"/>
    <cellStyle name="Comma 26 15" xfId="458"/>
    <cellStyle name="Comma 26 16" xfId="15676"/>
    <cellStyle name="Comma 26 2" xfId="459"/>
    <cellStyle name="Comma 26 2 2" xfId="26434"/>
    <cellStyle name="Comma 26 2 3" xfId="26433"/>
    <cellStyle name="Comma 26 3" xfId="460"/>
    <cellStyle name="Comma 26 3 2" xfId="26435"/>
    <cellStyle name="Comma 26 4" xfId="461"/>
    <cellStyle name="Comma 26 5" xfId="462"/>
    <cellStyle name="Comma 26 6" xfId="463"/>
    <cellStyle name="Comma 26 7" xfId="464"/>
    <cellStyle name="Comma 26 8" xfId="465"/>
    <cellStyle name="Comma 26 9" xfId="466"/>
    <cellStyle name="Comma 260" xfId="5159"/>
    <cellStyle name="Comma 261" xfId="5160"/>
    <cellStyle name="Comma 262" xfId="5161"/>
    <cellStyle name="Comma 263" xfId="5162"/>
    <cellStyle name="Comma 264" xfId="5163"/>
    <cellStyle name="Comma 265" xfId="5164"/>
    <cellStyle name="Comma 266" xfId="5165"/>
    <cellStyle name="Comma 267" xfId="5166"/>
    <cellStyle name="Comma 268" xfId="5167"/>
    <cellStyle name="Comma 269" xfId="5168"/>
    <cellStyle name="Comma 27" xfId="467"/>
    <cellStyle name="Comma 27 10" xfId="468"/>
    <cellStyle name="Comma 27 11" xfId="469"/>
    <cellStyle name="Comma 27 12" xfId="470"/>
    <cellStyle name="Comma 27 13" xfId="471"/>
    <cellStyle name="Comma 27 14" xfId="472"/>
    <cellStyle name="Comma 27 15" xfId="473"/>
    <cellStyle name="Comma 27 16" xfId="15675"/>
    <cellStyle name="Comma 27 2" xfId="474"/>
    <cellStyle name="Comma 27 2 2" xfId="26437"/>
    <cellStyle name="Comma 27 2 3" xfId="26436"/>
    <cellStyle name="Comma 27 3" xfId="475"/>
    <cellStyle name="Comma 27 3 2" xfId="26438"/>
    <cellStyle name="Comma 27 4" xfId="476"/>
    <cellStyle name="Comma 27 5" xfId="477"/>
    <cellStyle name="Comma 27 6" xfId="478"/>
    <cellStyle name="Comma 27 7" xfId="479"/>
    <cellStyle name="Comma 27 8" xfId="480"/>
    <cellStyle name="Comma 27 9" xfId="481"/>
    <cellStyle name="Comma 270" xfId="5169"/>
    <cellStyle name="Comma 271" xfId="5170"/>
    <cellStyle name="Comma 272" xfId="5171"/>
    <cellStyle name="Comma 273" xfId="5172"/>
    <cellStyle name="Comma 274" xfId="5173"/>
    <cellStyle name="Comma 275" xfId="5174"/>
    <cellStyle name="Comma 276" xfId="5175"/>
    <cellStyle name="Comma 277" xfId="5176"/>
    <cellStyle name="Comma 278" xfId="5177"/>
    <cellStyle name="Comma 279" xfId="5178"/>
    <cellStyle name="Comma 28" xfId="482"/>
    <cellStyle name="Comma 28 10" xfId="483"/>
    <cellStyle name="Comma 28 11" xfId="484"/>
    <cellStyle name="Comma 28 12" xfId="485"/>
    <cellStyle name="Comma 28 13" xfId="486"/>
    <cellStyle name="Comma 28 14" xfId="487"/>
    <cellStyle name="Comma 28 15" xfId="488"/>
    <cellStyle name="Comma 28 16" xfId="15674"/>
    <cellStyle name="Comma 28 2" xfId="489"/>
    <cellStyle name="Comma 28 2 2" xfId="26440"/>
    <cellStyle name="Comma 28 2 3" xfId="26439"/>
    <cellStyle name="Comma 28 3" xfId="490"/>
    <cellStyle name="Comma 28 3 2" xfId="26441"/>
    <cellStyle name="Comma 28 4" xfId="491"/>
    <cellStyle name="Comma 28 5" xfId="492"/>
    <cellStyle name="Comma 28 6" xfId="493"/>
    <cellStyle name="Comma 28 7" xfId="494"/>
    <cellStyle name="Comma 28 8" xfId="495"/>
    <cellStyle name="Comma 28 9" xfId="496"/>
    <cellStyle name="Comma 280" xfId="5179"/>
    <cellStyle name="Comma 281" xfId="5180"/>
    <cellStyle name="Comma 282" xfId="5181"/>
    <cellStyle name="Comma 283" xfId="5182"/>
    <cellStyle name="Comma 284" xfId="5183"/>
    <cellStyle name="Comma 285" xfId="5184"/>
    <cellStyle name="Comma 286" xfId="5185"/>
    <cellStyle name="Comma 287" xfId="5186"/>
    <cellStyle name="Comma 288" xfId="19233"/>
    <cellStyle name="Comma 289" xfId="19234"/>
    <cellStyle name="Comma 29" xfId="497"/>
    <cellStyle name="Comma 29 10" xfId="498"/>
    <cellStyle name="Comma 29 11" xfId="499"/>
    <cellStyle name="Comma 29 12" xfId="500"/>
    <cellStyle name="Comma 29 13" xfId="501"/>
    <cellStyle name="Comma 29 14" xfId="502"/>
    <cellStyle name="Comma 29 15" xfId="503"/>
    <cellStyle name="Comma 29 16" xfId="15673"/>
    <cellStyle name="Comma 29 2" xfId="504"/>
    <cellStyle name="Comma 29 2 2" xfId="26443"/>
    <cellStyle name="Comma 29 2 3" xfId="26442"/>
    <cellStyle name="Comma 29 3" xfId="505"/>
    <cellStyle name="Comma 29 3 2" xfId="26444"/>
    <cellStyle name="Comma 29 4" xfId="506"/>
    <cellStyle name="Comma 29 5" xfId="507"/>
    <cellStyle name="Comma 29 6" xfId="508"/>
    <cellStyle name="Comma 29 7" xfId="509"/>
    <cellStyle name="Comma 29 8" xfId="510"/>
    <cellStyle name="Comma 29 9" xfId="511"/>
    <cellStyle name="Comma 290" xfId="19236"/>
    <cellStyle name="Comma 291" xfId="19238"/>
    <cellStyle name="Comma 292" xfId="19241"/>
    <cellStyle name="Comma 293" xfId="56424"/>
    <cellStyle name="Comma 3" xfId="4"/>
    <cellStyle name="Comma 3 10" xfId="19248"/>
    <cellStyle name="Comma 3 10 2" xfId="26445"/>
    <cellStyle name="Comma 3 11" xfId="19383"/>
    <cellStyle name="Comma 3 2" xfId="24"/>
    <cellStyle name="Comma 3 2 10" xfId="512"/>
    <cellStyle name="Comma 3 2 11" xfId="513"/>
    <cellStyle name="Comma 3 2 12" xfId="514"/>
    <cellStyle name="Comma 3 2 13" xfId="515"/>
    <cellStyle name="Comma 3 2 14" xfId="516"/>
    <cellStyle name="Comma 3 2 15" xfId="517"/>
    <cellStyle name="Comma 3 2 2" xfId="518"/>
    <cellStyle name="Comma 3 2 2 2" xfId="5187"/>
    <cellStyle name="Comma 3 2 2 2 2" xfId="5188"/>
    <cellStyle name="Comma 3 2 2 2 3" xfId="5189"/>
    <cellStyle name="Comma 3 2 2 2 4" xfId="26446"/>
    <cellStyle name="Comma 3 2 2 3" xfId="5190"/>
    <cellStyle name="Comma 3 2 2 4" xfId="5191"/>
    <cellStyle name="Comma 3 2 2 5" xfId="5192"/>
    <cellStyle name="Comma 3 2 2 6" xfId="17527"/>
    <cellStyle name="Comma 3 2 2 7" xfId="16045"/>
    <cellStyle name="Comma 3 2 3" xfId="519"/>
    <cellStyle name="Comma 3 2 3 2" xfId="17824"/>
    <cellStyle name="Comma 3 2 3 2 2" xfId="18616"/>
    <cellStyle name="Comma 3 2 3 3" xfId="18278"/>
    <cellStyle name="Comma 3 2 3 4" xfId="16376"/>
    <cellStyle name="Comma 3 2 3 5" xfId="26447"/>
    <cellStyle name="Comma 3 2 4" xfId="520"/>
    <cellStyle name="Comma 3 2 4 2" xfId="17968"/>
    <cellStyle name="Comma 3 2 4 2 2" xfId="18770"/>
    <cellStyle name="Comma 3 2 4 3" xfId="18432"/>
    <cellStyle name="Comma 3 2 4 4" xfId="17626"/>
    <cellStyle name="Comma 3 2 5" xfId="521"/>
    <cellStyle name="Comma 3 2 6" xfId="522"/>
    <cellStyle name="Comma 3 2 7" xfId="523"/>
    <cellStyle name="Comma 3 2 8" xfId="524"/>
    <cellStyle name="Comma 3 2 9" xfId="525"/>
    <cellStyle name="Comma 3 3" xfId="526"/>
    <cellStyle name="Comma 3 3 2" xfId="17535"/>
    <cellStyle name="Comma 3 3 2 2" xfId="26449"/>
    <cellStyle name="Comma 3 3 2 3" xfId="26448"/>
    <cellStyle name="Comma 3 3 3" xfId="16593"/>
    <cellStyle name="Comma 3 3 3 2" xfId="17834"/>
    <cellStyle name="Comma 3 3 3 2 2" xfId="18626"/>
    <cellStyle name="Comma 3 3 3 3" xfId="18288"/>
    <cellStyle name="Comma 3 3 3 4" xfId="26450"/>
    <cellStyle name="Comma 3 3 4" xfId="17636"/>
    <cellStyle name="Comma 3 3 4 2" xfId="17978"/>
    <cellStyle name="Comma 3 3 4 2 2" xfId="18780"/>
    <cellStyle name="Comma 3 3 4 3" xfId="18442"/>
    <cellStyle name="Comma 3 3 5" xfId="16076"/>
    <cellStyle name="Comma 3 3 6" xfId="19249"/>
    <cellStyle name="Comma 3 4" xfId="527"/>
    <cellStyle name="Comma 3 4 2" xfId="17642"/>
    <cellStyle name="Comma 3 4 2 2" xfId="17984"/>
    <cellStyle name="Comma 3 4 2 2 2" xfId="18786"/>
    <cellStyle name="Comma 3 4 2 3" xfId="18448"/>
    <cellStyle name="Comma 3 4 2 4" xfId="26451"/>
    <cellStyle name="Comma 3 4 3" xfId="17840"/>
    <cellStyle name="Comma 3 4 3 2" xfId="18632"/>
    <cellStyle name="Comma 3 4 4" xfId="18294"/>
    <cellStyle name="Comma 3 4 5" xfId="16804"/>
    <cellStyle name="Comma 3 4 6" xfId="19250"/>
    <cellStyle name="Comma 3 5" xfId="528"/>
    <cellStyle name="Comma 3 5 2" xfId="17514"/>
    <cellStyle name="Comma 3 5 2 2" xfId="26452"/>
    <cellStyle name="Comma 3 5 3" xfId="19251"/>
    <cellStyle name="Comma 3 6" xfId="5193"/>
    <cellStyle name="Comma 3 6 2" xfId="17618"/>
    <cellStyle name="Comma 3 6 2 2" xfId="17960"/>
    <cellStyle name="Comma 3 6 2 2 2" xfId="18762"/>
    <cellStyle name="Comma 3 6 2 3" xfId="18424"/>
    <cellStyle name="Comma 3 6 2 4" xfId="26453"/>
    <cellStyle name="Comma 3 6 3" xfId="17816"/>
    <cellStyle name="Comma 3 6 3 2" xfId="18608"/>
    <cellStyle name="Comma 3 6 4" xfId="18270"/>
    <cellStyle name="Comma 3 6 5" xfId="16192"/>
    <cellStyle name="Comma 3 7" xfId="15642"/>
    <cellStyle name="Comma 3 7 2" xfId="17517"/>
    <cellStyle name="Comma 3 8" xfId="19252"/>
    <cellStyle name="Comma 3 8 2" xfId="26454"/>
    <cellStyle name="Comma 3 9" xfId="19253"/>
    <cellStyle name="Comma 3 9 2" xfId="26455"/>
    <cellStyle name="Comma 30" xfId="529"/>
    <cellStyle name="Comma 30 10" xfId="530"/>
    <cellStyle name="Comma 30 11" xfId="531"/>
    <cellStyle name="Comma 30 12" xfId="532"/>
    <cellStyle name="Comma 30 13" xfId="533"/>
    <cellStyle name="Comma 30 14" xfId="534"/>
    <cellStyle name="Comma 30 15" xfId="535"/>
    <cellStyle name="Comma 30 16" xfId="15672"/>
    <cellStyle name="Comma 30 2" xfId="536"/>
    <cellStyle name="Comma 30 2 2" xfId="26457"/>
    <cellStyle name="Comma 30 2 3" xfId="26456"/>
    <cellStyle name="Comma 30 3" xfId="537"/>
    <cellStyle name="Comma 30 3 2" xfId="26458"/>
    <cellStyle name="Comma 30 4" xfId="538"/>
    <cellStyle name="Comma 30 5" xfId="539"/>
    <cellStyle name="Comma 30 6" xfId="540"/>
    <cellStyle name="Comma 30 7" xfId="541"/>
    <cellStyle name="Comma 30 8" xfId="542"/>
    <cellStyle name="Comma 30 9" xfId="543"/>
    <cellStyle name="Comma 31" xfId="544"/>
    <cellStyle name="Comma 31 10" xfId="545"/>
    <cellStyle name="Comma 31 11" xfId="546"/>
    <cellStyle name="Comma 31 12" xfId="547"/>
    <cellStyle name="Comma 31 13" xfId="548"/>
    <cellStyle name="Comma 31 14" xfId="549"/>
    <cellStyle name="Comma 31 15" xfId="550"/>
    <cellStyle name="Comma 31 16" xfId="15671"/>
    <cellStyle name="Comma 31 2" xfId="551"/>
    <cellStyle name="Comma 31 2 2" xfId="26460"/>
    <cellStyle name="Comma 31 2 3" xfId="26459"/>
    <cellStyle name="Comma 31 3" xfId="552"/>
    <cellStyle name="Comma 31 3 2" xfId="26461"/>
    <cellStyle name="Comma 31 4" xfId="553"/>
    <cellStyle name="Comma 31 5" xfId="554"/>
    <cellStyle name="Comma 31 6" xfId="555"/>
    <cellStyle name="Comma 31 7" xfId="556"/>
    <cellStyle name="Comma 31 8" xfId="557"/>
    <cellStyle name="Comma 31 9" xfId="558"/>
    <cellStyle name="Comma 32" xfId="559"/>
    <cellStyle name="Comma 32 10" xfId="560"/>
    <cellStyle name="Comma 32 11" xfId="561"/>
    <cellStyle name="Comma 32 12" xfId="562"/>
    <cellStyle name="Comma 32 13" xfId="563"/>
    <cellStyle name="Comma 32 14" xfId="564"/>
    <cellStyle name="Comma 32 15" xfId="565"/>
    <cellStyle name="Comma 32 16" xfId="15942"/>
    <cellStyle name="Comma 32 17" xfId="26462"/>
    <cellStyle name="Comma 32 2" xfId="566"/>
    <cellStyle name="Comma 32 2 2" xfId="26464"/>
    <cellStyle name="Comma 32 2 3" xfId="26463"/>
    <cellStyle name="Comma 32 3" xfId="567"/>
    <cellStyle name="Comma 32 3 2" xfId="26465"/>
    <cellStyle name="Comma 32 4" xfId="568"/>
    <cellStyle name="Comma 32 5" xfId="569"/>
    <cellStyle name="Comma 32 6" xfId="570"/>
    <cellStyle name="Comma 32 7" xfId="571"/>
    <cellStyle name="Comma 32 8" xfId="572"/>
    <cellStyle name="Comma 32 9" xfId="573"/>
    <cellStyle name="Comma 33" xfId="574"/>
    <cellStyle name="Comma 33 10" xfId="575"/>
    <cellStyle name="Comma 33 11" xfId="576"/>
    <cellStyle name="Comma 33 12" xfId="577"/>
    <cellStyle name="Comma 33 13" xfId="578"/>
    <cellStyle name="Comma 33 14" xfId="579"/>
    <cellStyle name="Comma 33 15" xfId="580"/>
    <cellStyle name="Comma 33 16" xfId="15974"/>
    <cellStyle name="Comma 33 2" xfId="581"/>
    <cellStyle name="Comma 33 2 2" xfId="26467"/>
    <cellStyle name="Comma 33 2 3" xfId="26466"/>
    <cellStyle name="Comma 33 3" xfId="582"/>
    <cellStyle name="Comma 33 3 2" xfId="26468"/>
    <cellStyle name="Comma 33 4" xfId="583"/>
    <cellStyle name="Comma 33 5" xfId="584"/>
    <cellStyle name="Comma 33 6" xfId="585"/>
    <cellStyle name="Comma 33 7" xfId="586"/>
    <cellStyle name="Comma 33 8" xfId="587"/>
    <cellStyle name="Comma 33 9" xfId="588"/>
    <cellStyle name="Comma 34" xfId="589"/>
    <cellStyle name="Comma 34 10" xfId="590"/>
    <cellStyle name="Comma 34 11" xfId="591"/>
    <cellStyle name="Comma 34 12" xfId="592"/>
    <cellStyle name="Comma 34 13" xfId="593"/>
    <cellStyle name="Comma 34 14" xfId="594"/>
    <cellStyle name="Comma 34 15" xfId="595"/>
    <cellStyle name="Comma 34 16" xfId="18103"/>
    <cellStyle name="Comma 34 2" xfId="596"/>
    <cellStyle name="Comma 34 2 2" xfId="26470"/>
    <cellStyle name="Comma 34 2 3" xfId="26469"/>
    <cellStyle name="Comma 34 3" xfId="597"/>
    <cellStyle name="Comma 34 3 2" xfId="26471"/>
    <cellStyle name="Comma 34 4" xfId="598"/>
    <cellStyle name="Comma 34 5" xfId="599"/>
    <cellStyle name="Comma 34 6" xfId="600"/>
    <cellStyle name="Comma 34 7" xfId="601"/>
    <cellStyle name="Comma 34 8" xfId="602"/>
    <cellStyle name="Comma 34 9" xfId="603"/>
    <cellStyle name="Comma 35" xfId="604"/>
    <cellStyle name="Comma 35 10" xfId="605"/>
    <cellStyle name="Comma 35 11" xfId="606"/>
    <cellStyle name="Comma 35 12" xfId="607"/>
    <cellStyle name="Comma 35 13" xfId="608"/>
    <cellStyle name="Comma 35 14" xfId="609"/>
    <cellStyle name="Comma 35 15" xfId="610"/>
    <cellStyle name="Comma 35 16" xfId="26472"/>
    <cellStyle name="Comma 35 2" xfId="611"/>
    <cellStyle name="Comma 35 2 2" xfId="26474"/>
    <cellStyle name="Comma 35 2 3" xfId="26473"/>
    <cellStyle name="Comma 35 3" xfId="612"/>
    <cellStyle name="Comma 35 3 2" xfId="26475"/>
    <cellStyle name="Comma 35 4" xfId="613"/>
    <cellStyle name="Comma 35 5" xfId="614"/>
    <cellStyle name="Comma 35 6" xfId="615"/>
    <cellStyle name="Comma 35 7" xfId="616"/>
    <cellStyle name="Comma 35 8" xfId="617"/>
    <cellStyle name="Comma 35 9" xfId="618"/>
    <cellStyle name="Comma 36" xfId="619"/>
    <cellStyle name="Comma 36 10" xfId="620"/>
    <cellStyle name="Comma 36 11" xfId="621"/>
    <cellStyle name="Comma 36 12" xfId="622"/>
    <cellStyle name="Comma 36 13" xfId="623"/>
    <cellStyle name="Comma 36 14" xfId="624"/>
    <cellStyle name="Comma 36 15" xfId="625"/>
    <cellStyle name="Comma 36 16" xfId="26476"/>
    <cellStyle name="Comma 36 2" xfId="626"/>
    <cellStyle name="Comma 36 2 2" xfId="26478"/>
    <cellStyle name="Comma 36 2 3" xfId="26477"/>
    <cellStyle name="Comma 36 3" xfId="627"/>
    <cellStyle name="Comma 36 3 2" xfId="26479"/>
    <cellStyle name="Comma 36 4" xfId="628"/>
    <cellStyle name="Comma 36 5" xfId="629"/>
    <cellStyle name="Comma 36 6" xfId="630"/>
    <cellStyle name="Comma 36 7" xfId="631"/>
    <cellStyle name="Comma 36 8" xfId="632"/>
    <cellStyle name="Comma 36 9" xfId="633"/>
    <cellStyle name="Comma 37" xfId="634"/>
    <cellStyle name="Comma 37 10" xfId="635"/>
    <cellStyle name="Comma 37 11" xfId="636"/>
    <cellStyle name="Comma 37 12" xfId="637"/>
    <cellStyle name="Comma 37 13" xfId="638"/>
    <cellStyle name="Comma 37 14" xfId="639"/>
    <cellStyle name="Comma 37 15" xfId="640"/>
    <cellStyle name="Comma 37 16" xfId="26480"/>
    <cellStyle name="Comma 37 2" xfId="641"/>
    <cellStyle name="Comma 37 2 2" xfId="26482"/>
    <cellStyle name="Comma 37 2 3" xfId="26481"/>
    <cellStyle name="Comma 37 3" xfId="642"/>
    <cellStyle name="Comma 37 3 2" xfId="26483"/>
    <cellStyle name="Comma 37 4" xfId="643"/>
    <cellStyle name="Comma 37 5" xfId="644"/>
    <cellStyle name="Comma 37 6" xfId="645"/>
    <cellStyle name="Comma 37 7" xfId="646"/>
    <cellStyle name="Comma 37 8" xfId="647"/>
    <cellStyle name="Comma 37 9" xfId="648"/>
    <cellStyle name="Comma 38" xfId="649"/>
    <cellStyle name="Comma 38 10" xfId="650"/>
    <cellStyle name="Comma 38 11" xfId="651"/>
    <cellStyle name="Comma 38 12" xfId="652"/>
    <cellStyle name="Comma 38 13" xfId="653"/>
    <cellStyle name="Comma 38 14" xfId="654"/>
    <cellStyle name="Comma 38 15" xfId="655"/>
    <cellStyle name="Comma 38 16" xfId="26484"/>
    <cellStyle name="Comma 38 2" xfId="656"/>
    <cellStyle name="Comma 38 2 2" xfId="26486"/>
    <cellStyle name="Comma 38 2 3" xfId="26485"/>
    <cellStyle name="Comma 38 3" xfId="657"/>
    <cellStyle name="Comma 38 3 2" xfId="26487"/>
    <cellStyle name="Comma 38 4" xfId="658"/>
    <cellStyle name="Comma 38 5" xfId="659"/>
    <cellStyle name="Comma 38 6" xfId="660"/>
    <cellStyle name="Comma 38 7" xfId="661"/>
    <cellStyle name="Comma 38 8" xfId="662"/>
    <cellStyle name="Comma 38 9" xfId="663"/>
    <cellStyle name="Comma 39" xfId="664"/>
    <cellStyle name="Comma 39 10" xfId="665"/>
    <cellStyle name="Comma 39 11" xfId="666"/>
    <cellStyle name="Comma 39 12" xfId="667"/>
    <cellStyle name="Comma 39 13" xfId="668"/>
    <cellStyle name="Comma 39 14" xfId="669"/>
    <cellStyle name="Comma 39 15" xfId="670"/>
    <cellStyle name="Comma 39 16" xfId="26488"/>
    <cellStyle name="Comma 39 2" xfId="671"/>
    <cellStyle name="Comma 39 2 2" xfId="26490"/>
    <cellStyle name="Comma 39 2 3" xfId="26489"/>
    <cellStyle name="Comma 39 3" xfId="672"/>
    <cellStyle name="Comma 39 3 2" xfId="26491"/>
    <cellStyle name="Comma 39 4" xfId="673"/>
    <cellStyle name="Comma 39 5" xfId="674"/>
    <cellStyle name="Comma 39 6" xfId="675"/>
    <cellStyle name="Comma 39 7" xfId="676"/>
    <cellStyle name="Comma 39 8" xfId="677"/>
    <cellStyle name="Comma 39 9" xfId="678"/>
    <cellStyle name="Comma 390" xfId="5194"/>
    <cellStyle name="Comma 391" xfId="5195"/>
    <cellStyle name="Comma 392" xfId="5196"/>
    <cellStyle name="Comma 393" xfId="5197"/>
    <cellStyle name="Comma 394" xfId="5198"/>
    <cellStyle name="Comma 399" xfId="5199"/>
    <cellStyle name="Comma 4" xfId="679"/>
    <cellStyle name="Comma 4 10" xfId="680"/>
    <cellStyle name="Comma 4 11" xfId="681"/>
    <cellStyle name="Comma 4 12" xfId="682"/>
    <cellStyle name="Comma 4 13" xfId="683"/>
    <cellStyle name="Comma 4 14" xfId="684"/>
    <cellStyle name="Comma 4 15" xfId="685"/>
    <cellStyle name="Comma 4 16" xfId="15643"/>
    <cellStyle name="Comma 4 17" xfId="15670"/>
    <cellStyle name="Comma 4 2" xfId="686"/>
    <cellStyle name="Comma 4 2 2" xfId="16012"/>
    <cellStyle name="Comma 4 2 2 2" xfId="26494"/>
    <cellStyle name="Comma 4 2 2 3" xfId="26495"/>
    <cellStyle name="Comma 4 2 2 4" xfId="26496"/>
    <cellStyle name="Comma 4 2 2 5" xfId="26493"/>
    <cellStyle name="Comma 4 2 3" xfId="26497"/>
    <cellStyle name="Comma 4 2 3 2" xfId="26498"/>
    <cellStyle name="Comma 4 2 4" xfId="26499"/>
    <cellStyle name="Comma 4 2 5" xfId="26500"/>
    <cellStyle name="Comma 4 2 6" xfId="26501"/>
    <cellStyle name="Comma 4 2 7" xfId="26492"/>
    <cellStyle name="Comma 4 3" xfId="687"/>
    <cellStyle name="Comma 4 3 2" xfId="17387"/>
    <cellStyle name="Comma 4 3 2 2" xfId="26503"/>
    <cellStyle name="Comma 4 3 3" xfId="26502"/>
    <cellStyle name="Comma 4 4" xfId="688"/>
    <cellStyle name="Comma 4 4 2" xfId="17099"/>
    <cellStyle name="Comma 4 4 3" xfId="26504"/>
    <cellStyle name="Comma 4 5" xfId="689"/>
    <cellStyle name="Comma 4 5 2" xfId="26505"/>
    <cellStyle name="Comma 4 6" xfId="690"/>
    <cellStyle name="Comma 4 6 2" xfId="26506"/>
    <cellStyle name="Comma 4 7" xfId="691"/>
    <cellStyle name="Comma 4 8" xfId="692"/>
    <cellStyle name="Comma 4 9" xfId="693"/>
    <cellStyle name="Comma 40" xfId="694"/>
    <cellStyle name="Comma 40 10" xfId="695"/>
    <cellStyle name="Comma 40 11" xfId="696"/>
    <cellStyle name="Comma 40 12" xfId="697"/>
    <cellStyle name="Comma 40 13" xfId="698"/>
    <cellStyle name="Comma 40 14" xfId="699"/>
    <cellStyle name="Comma 40 15" xfId="700"/>
    <cellStyle name="Comma 40 16" xfId="26507"/>
    <cellStyle name="Comma 40 2" xfId="701"/>
    <cellStyle name="Comma 40 2 2" xfId="26509"/>
    <cellStyle name="Comma 40 2 3" xfId="26508"/>
    <cellStyle name="Comma 40 3" xfId="702"/>
    <cellStyle name="Comma 40 3 2" xfId="26510"/>
    <cellStyle name="Comma 40 4" xfId="703"/>
    <cellStyle name="Comma 40 5" xfId="704"/>
    <cellStyle name="Comma 40 6" xfId="705"/>
    <cellStyle name="Comma 40 7" xfId="706"/>
    <cellStyle name="Comma 40 8" xfId="707"/>
    <cellStyle name="Comma 40 9" xfId="708"/>
    <cellStyle name="Comma 400" xfId="5200"/>
    <cellStyle name="Comma 401" xfId="5201"/>
    <cellStyle name="Comma 402" xfId="5202"/>
    <cellStyle name="Comma 403" xfId="5203"/>
    <cellStyle name="Comma 41" xfId="709"/>
    <cellStyle name="Comma 41 10" xfId="710"/>
    <cellStyle name="Comma 41 11" xfId="711"/>
    <cellStyle name="Comma 41 12" xfId="712"/>
    <cellStyle name="Comma 41 13" xfId="713"/>
    <cellStyle name="Comma 41 14" xfId="714"/>
    <cellStyle name="Comma 41 15" xfId="715"/>
    <cellStyle name="Comma 41 16" xfId="19039"/>
    <cellStyle name="Comma 41 17" xfId="26511"/>
    <cellStyle name="Comma 41 2" xfId="716"/>
    <cellStyle name="Comma 41 2 2" xfId="26513"/>
    <cellStyle name="Comma 41 2 3" xfId="26512"/>
    <cellStyle name="Comma 41 3" xfId="717"/>
    <cellStyle name="Comma 41 3 2" xfId="26514"/>
    <cellStyle name="Comma 41 4" xfId="718"/>
    <cellStyle name="Comma 41 5" xfId="719"/>
    <cellStyle name="Comma 41 6" xfId="720"/>
    <cellStyle name="Comma 41 7" xfId="721"/>
    <cellStyle name="Comma 41 8" xfId="722"/>
    <cellStyle name="Comma 41 9" xfId="723"/>
    <cellStyle name="Comma 42" xfId="724"/>
    <cellStyle name="Comma 42 10" xfId="725"/>
    <cellStyle name="Comma 42 11" xfId="726"/>
    <cellStyle name="Comma 42 12" xfId="727"/>
    <cellStyle name="Comma 42 13" xfId="728"/>
    <cellStyle name="Comma 42 14" xfId="729"/>
    <cellStyle name="Comma 42 15" xfId="730"/>
    <cellStyle name="Comma 42 16" xfId="26515"/>
    <cellStyle name="Comma 42 2" xfId="731"/>
    <cellStyle name="Comma 42 2 2" xfId="26517"/>
    <cellStyle name="Comma 42 2 3" xfId="26516"/>
    <cellStyle name="Comma 42 3" xfId="732"/>
    <cellStyle name="Comma 42 3 2" xfId="26518"/>
    <cellStyle name="Comma 42 4" xfId="733"/>
    <cellStyle name="Comma 42 5" xfId="734"/>
    <cellStyle name="Comma 42 6" xfId="735"/>
    <cellStyle name="Comma 42 7" xfId="736"/>
    <cellStyle name="Comma 42 8" xfId="737"/>
    <cellStyle name="Comma 42 9" xfId="738"/>
    <cellStyle name="Comma 43" xfId="739"/>
    <cellStyle name="Comma 43 10" xfId="740"/>
    <cellStyle name="Comma 43 11" xfId="741"/>
    <cellStyle name="Comma 43 12" xfId="742"/>
    <cellStyle name="Comma 43 13" xfId="743"/>
    <cellStyle name="Comma 43 14" xfId="744"/>
    <cellStyle name="Comma 43 15" xfId="745"/>
    <cellStyle name="Comma 43 16" xfId="26519"/>
    <cellStyle name="Comma 43 2" xfId="746"/>
    <cellStyle name="Comma 43 2 2" xfId="26521"/>
    <cellStyle name="Comma 43 2 3" xfId="26520"/>
    <cellStyle name="Comma 43 3" xfId="747"/>
    <cellStyle name="Comma 43 3 2" xfId="26522"/>
    <cellStyle name="Comma 43 4" xfId="748"/>
    <cellStyle name="Comma 43 5" xfId="749"/>
    <cellStyle name="Comma 43 6" xfId="750"/>
    <cellStyle name="Comma 43 7" xfId="751"/>
    <cellStyle name="Comma 43 8" xfId="752"/>
    <cellStyle name="Comma 43 9" xfId="753"/>
    <cellStyle name="Comma 44" xfId="754"/>
    <cellStyle name="Comma 44 10" xfId="755"/>
    <cellStyle name="Comma 44 11" xfId="756"/>
    <cellStyle name="Comma 44 12" xfId="757"/>
    <cellStyle name="Comma 44 13" xfId="758"/>
    <cellStyle name="Comma 44 14" xfId="759"/>
    <cellStyle name="Comma 44 15" xfId="760"/>
    <cellStyle name="Comma 44 16" xfId="26523"/>
    <cellStyle name="Comma 44 2" xfId="761"/>
    <cellStyle name="Comma 44 2 2" xfId="26525"/>
    <cellStyle name="Comma 44 2 3" xfId="26524"/>
    <cellStyle name="Comma 44 3" xfId="762"/>
    <cellStyle name="Comma 44 3 2" xfId="26526"/>
    <cellStyle name="Comma 44 4" xfId="763"/>
    <cellStyle name="Comma 44 5" xfId="764"/>
    <cellStyle name="Comma 44 6" xfId="765"/>
    <cellStyle name="Comma 44 7" xfId="766"/>
    <cellStyle name="Comma 44 8" xfId="767"/>
    <cellStyle name="Comma 44 9" xfId="768"/>
    <cellStyle name="Comma 45" xfId="769"/>
    <cellStyle name="Comma 45 10" xfId="770"/>
    <cellStyle name="Comma 45 11" xfId="771"/>
    <cellStyle name="Comma 45 12" xfId="772"/>
    <cellStyle name="Comma 45 13" xfId="773"/>
    <cellStyle name="Comma 45 14" xfId="774"/>
    <cellStyle name="Comma 45 15" xfId="775"/>
    <cellStyle name="Comma 45 16" xfId="26527"/>
    <cellStyle name="Comma 45 2" xfId="776"/>
    <cellStyle name="Comma 45 2 2" xfId="26529"/>
    <cellStyle name="Comma 45 2 3" xfId="26528"/>
    <cellStyle name="Comma 45 3" xfId="777"/>
    <cellStyle name="Comma 45 3 2" xfId="26530"/>
    <cellStyle name="Comma 45 4" xfId="778"/>
    <cellStyle name="Comma 45 5" xfId="779"/>
    <cellStyle name="Comma 45 6" xfId="780"/>
    <cellStyle name="Comma 45 7" xfId="781"/>
    <cellStyle name="Comma 45 8" xfId="782"/>
    <cellStyle name="Comma 45 9" xfId="783"/>
    <cellStyle name="Comma 46" xfId="784"/>
    <cellStyle name="Comma 46 10" xfId="785"/>
    <cellStyle name="Comma 46 11" xfId="786"/>
    <cellStyle name="Comma 46 12" xfId="787"/>
    <cellStyle name="Comma 46 13" xfId="788"/>
    <cellStyle name="Comma 46 14" xfId="789"/>
    <cellStyle name="Comma 46 15" xfId="790"/>
    <cellStyle name="Comma 46 16" xfId="26531"/>
    <cellStyle name="Comma 46 2" xfId="791"/>
    <cellStyle name="Comma 46 2 2" xfId="26533"/>
    <cellStyle name="Comma 46 2 3" xfId="26532"/>
    <cellStyle name="Comma 46 3" xfId="792"/>
    <cellStyle name="Comma 46 3 2" xfId="26534"/>
    <cellStyle name="Comma 46 4" xfId="793"/>
    <cellStyle name="Comma 46 5" xfId="794"/>
    <cellStyle name="Comma 46 6" xfId="795"/>
    <cellStyle name="Comma 46 7" xfId="796"/>
    <cellStyle name="Comma 46 8" xfId="797"/>
    <cellStyle name="Comma 46 9" xfId="798"/>
    <cellStyle name="Comma 47" xfId="799"/>
    <cellStyle name="Comma 47 10" xfId="800"/>
    <cellStyle name="Comma 47 11" xfId="801"/>
    <cellStyle name="Comma 47 12" xfId="802"/>
    <cellStyle name="Comma 47 13" xfId="803"/>
    <cellStyle name="Comma 47 14" xfId="804"/>
    <cellStyle name="Comma 47 15" xfId="805"/>
    <cellStyle name="Comma 47 16" xfId="26535"/>
    <cellStyle name="Comma 47 2" xfId="806"/>
    <cellStyle name="Comma 47 2 2" xfId="26537"/>
    <cellStyle name="Comma 47 2 3" xfId="26536"/>
    <cellStyle name="Comma 47 3" xfId="807"/>
    <cellStyle name="Comma 47 3 2" xfId="26538"/>
    <cellStyle name="Comma 47 4" xfId="808"/>
    <cellStyle name="Comma 47 5" xfId="809"/>
    <cellStyle name="Comma 47 6" xfId="810"/>
    <cellStyle name="Comma 47 7" xfId="811"/>
    <cellStyle name="Comma 47 8" xfId="812"/>
    <cellStyle name="Comma 47 9" xfId="813"/>
    <cellStyle name="Comma 48" xfId="814"/>
    <cellStyle name="Comma 48 10" xfId="815"/>
    <cellStyle name="Comma 48 11" xfId="816"/>
    <cellStyle name="Comma 48 12" xfId="817"/>
    <cellStyle name="Comma 48 13" xfId="818"/>
    <cellStyle name="Comma 48 14" xfId="819"/>
    <cellStyle name="Comma 48 15" xfId="820"/>
    <cellStyle name="Comma 48 16" xfId="26539"/>
    <cellStyle name="Comma 48 2" xfId="821"/>
    <cellStyle name="Comma 48 2 2" xfId="26541"/>
    <cellStyle name="Comma 48 2 3" xfId="26540"/>
    <cellStyle name="Comma 48 3" xfId="822"/>
    <cellStyle name="Comma 48 3 2" xfId="26542"/>
    <cellStyle name="Comma 48 4" xfId="823"/>
    <cellStyle name="Comma 48 5" xfId="824"/>
    <cellStyle name="Comma 48 6" xfId="825"/>
    <cellStyle name="Comma 48 7" xfId="826"/>
    <cellStyle name="Comma 48 8" xfId="827"/>
    <cellStyle name="Comma 48 9" xfId="828"/>
    <cellStyle name="Comma 49" xfId="829"/>
    <cellStyle name="Comma 49 10" xfId="830"/>
    <cellStyle name="Comma 49 11" xfId="831"/>
    <cellStyle name="Comma 49 12" xfId="832"/>
    <cellStyle name="Comma 49 13" xfId="833"/>
    <cellStyle name="Comma 49 14" xfId="834"/>
    <cellStyle name="Comma 49 15" xfId="835"/>
    <cellStyle name="Comma 49 16" xfId="26543"/>
    <cellStyle name="Comma 49 2" xfId="836"/>
    <cellStyle name="Comma 49 2 2" xfId="26545"/>
    <cellStyle name="Comma 49 2 3" xfId="26544"/>
    <cellStyle name="Comma 49 3" xfId="837"/>
    <cellStyle name="Comma 49 3 2" xfId="26546"/>
    <cellStyle name="Comma 49 4" xfId="838"/>
    <cellStyle name="Comma 49 5" xfId="839"/>
    <cellStyle name="Comma 49 6" xfId="840"/>
    <cellStyle name="Comma 49 7" xfId="841"/>
    <cellStyle name="Comma 49 8" xfId="842"/>
    <cellStyle name="Comma 49 9" xfId="843"/>
    <cellStyle name="Comma 5" xfId="844"/>
    <cellStyle name="Comma 5 2" xfId="5204"/>
    <cellStyle name="Comma 5 2 2" xfId="17538"/>
    <cellStyle name="Comma 5 2 3" xfId="17105"/>
    <cellStyle name="Comma 5 3" xfId="5205"/>
    <cellStyle name="Comma 5 3 2" xfId="17518"/>
    <cellStyle name="Comma 5 3 3" xfId="26547"/>
    <cellStyle name="Comma 5 4" xfId="5206"/>
    <cellStyle name="Comma 5 4 2" xfId="15976"/>
    <cellStyle name="Comma 5 5" xfId="15644"/>
    <cellStyle name="Comma 50" xfId="845"/>
    <cellStyle name="Comma 50 10" xfId="846"/>
    <cellStyle name="Comma 50 11" xfId="847"/>
    <cellStyle name="Comma 50 12" xfId="848"/>
    <cellStyle name="Comma 50 13" xfId="849"/>
    <cellStyle name="Comma 50 14" xfId="850"/>
    <cellStyle name="Comma 50 15" xfId="851"/>
    <cellStyle name="Comma 50 16" xfId="26548"/>
    <cellStyle name="Comma 50 2" xfId="852"/>
    <cellStyle name="Comma 50 2 2" xfId="26550"/>
    <cellStyle name="Comma 50 2 3" xfId="26549"/>
    <cellStyle name="Comma 50 3" xfId="853"/>
    <cellStyle name="Comma 50 3 2" xfId="26551"/>
    <cellStyle name="Comma 50 4" xfId="854"/>
    <cellStyle name="Comma 50 5" xfId="855"/>
    <cellStyle name="Comma 50 6" xfId="856"/>
    <cellStyle name="Comma 50 7" xfId="857"/>
    <cellStyle name="Comma 50 8" xfId="858"/>
    <cellStyle name="Comma 50 9" xfId="859"/>
    <cellStyle name="Comma 51" xfId="860"/>
    <cellStyle name="Comma 51 10" xfId="861"/>
    <cellStyle name="Comma 51 11" xfId="862"/>
    <cellStyle name="Comma 51 12" xfId="863"/>
    <cellStyle name="Comma 51 13" xfId="864"/>
    <cellStyle name="Comma 51 14" xfId="865"/>
    <cellStyle name="Comma 51 15" xfId="866"/>
    <cellStyle name="Comma 51 16" xfId="26552"/>
    <cellStyle name="Comma 51 2" xfId="867"/>
    <cellStyle name="Comma 51 2 2" xfId="26554"/>
    <cellStyle name="Comma 51 2 3" xfId="26553"/>
    <cellStyle name="Comma 51 3" xfId="868"/>
    <cellStyle name="Comma 51 3 2" xfId="26555"/>
    <cellStyle name="Comma 51 4" xfId="869"/>
    <cellStyle name="Comma 51 5" xfId="870"/>
    <cellStyle name="Comma 51 6" xfId="871"/>
    <cellStyle name="Comma 51 7" xfId="872"/>
    <cellStyle name="Comma 51 8" xfId="873"/>
    <cellStyle name="Comma 51 9" xfId="874"/>
    <cellStyle name="Comma 52" xfId="875"/>
    <cellStyle name="Comma 52 10" xfId="876"/>
    <cellStyle name="Comma 52 11" xfId="877"/>
    <cellStyle name="Comma 52 12" xfId="878"/>
    <cellStyle name="Comma 52 13" xfId="879"/>
    <cellStyle name="Comma 52 14" xfId="880"/>
    <cellStyle name="Comma 52 15" xfId="881"/>
    <cellStyle name="Comma 52 16" xfId="26556"/>
    <cellStyle name="Comma 52 2" xfId="882"/>
    <cellStyle name="Comma 52 2 2" xfId="26558"/>
    <cellStyle name="Comma 52 2 3" xfId="26557"/>
    <cellStyle name="Comma 52 3" xfId="883"/>
    <cellStyle name="Comma 52 3 2" xfId="26559"/>
    <cellStyle name="Comma 52 4" xfId="884"/>
    <cellStyle name="Comma 52 5" xfId="885"/>
    <cellStyle name="Comma 52 6" xfId="886"/>
    <cellStyle name="Comma 52 7" xfId="887"/>
    <cellStyle name="Comma 52 8" xfId="888"/>
    <cellStyle name="Comma 52 9" xfId="889"/>
    <cellStyle name="Comma 53" xfId="890"/>
    <cellStyle name="Comma 53 10" xfId="891"/>
    <cellStyle name="Comma 53 11" xfId="892"/>
    <cellStyle name="Comma 53 12" xfId="893"/>
    <cellStyle name="Comma 53 13" xfId="894"/>
    <cellStyle name="Comma 53 14" xfId="895"/>
    <cellStyle name="Comma 53 15" xfId="896"/>
    <cellStyle name="Comma 53 16" xfId="26560"/>
    <cellStyle name="Comma 53 2" xfId="897"/>
    <cellStyle name="Comma 53 2 2" xfId="26562"/>
    <cellStyle name="Comma 53 2 3" xfId="26561"/>
    <cellStyle name="Comma 53 3" xfId="898"/>
    <cellStyle name="Comma 53 3 2" xfId="26563"/>
    <cellStyle name="Comma 53 4" xfId="899"/>
    <cellStyle name="Comma 53 5" xfId="900"/>
    <cellStyle name="Comma 53 6" xfId="901"/>
    <cellStyle name="Comma 53 7" xfId="902"/>
    <cellStyle name="Comma 53 8" xfId="903"/>
    <cellStyle name="Comma 53 9" xfId="904"/>
    <cellStyle name="Comma 54" xfId="905"/>
    <cellStyle name="Comma 54 10" xfId="26565"/>
    <cellStyle name="Comma 54 11" xfId="26564"/>
    <cellStyle name="Comma 54 2" xfId="5207"/>
    <cellStyle name="Comma 54 2 10" xfId="26566"/>
    <cellStyle name="Comma 54 2 2" xfId="5208"/>
    <cellStyle name="Comma 54 2 2 2" xfId="26568"/>
    <cellStyle name="Comma 54 2 2 2 2" xfId="26569"/>
    <cellStyle name="Comma 54 2 2 2 2 2" xfId="26570"/>
    <cellStyle name="Comma 54 2 2 2 3" xfId="26571"/>
    <cellStyle name="Comma 54 2 2 2 4" xfId="26572"/>
    <cellStyle name="Comma 54 2 2 3" xfId="26573"/>
    <cellStyle name="Comma 54 2 2 3 2" xfId="26574"/>
    <cellStyle name="Comma 54 2 2 3 2 2" xfId="26575"/>
    <cellStyle name="Comma 54 2 2 3 3" xfId="26576"/>
    <cellStyle name="Comma 54 2 2 3 4" xfId="26577"/>
    <cellStyle name="Comma 54 2 2 4" xfId="26578"/>
    <cellStyle name="Comma 54 2 2 4 2" xfId="26579"/>
    <cellStyle name="Comma 54 2 2 5" xfId="26580"/>
    <cellStyle name="Comma 54 2 2 6" xfId="26581"/>
    <cellStyle name="Comma 54 2 2 7" xfId="26582"/>
    <cellStyle name="Comma 54 2 2 8" xfId="26567"/>
    <cellStyle name="Comma 54 2 3" xfId="5209"/>
    <cellStyle name="Comma 54 2 3 2" xfId="26584"/>
    <cellStyle name="Comma 54 2 3 2 2" xfId="26585"/>
    <cellStyle name="Comma 54 2 3 2 2 2" xfId="26586"/>
    <cellStyle name="Comma 54 2 3 2 3" xfId="26587"/>
    <cellStyle name="Comma 54 2 3 2 4" xfId="26588"/>
    <cellStyle name="Comma 54 2 3 3" xfId="26589"/>
    <cellStyle name="Comma 54 2 3 3 2" xfId="26590"/>
    <cellStyle name="Comma 54 2 3 3 2 2" xfId="26591"/>
    <cellStyle name="Comma 54 2 3 3 3" xfId="26592"/>
    <cellStyle name="Comma 54 2 3 3 4" xfId="26593"/>
    <cellStyle name="Comma 54 2 3 4" xfId="26594"/>
    <cellStyle name="Comma 54 2 3 4 2" xfId="26595"/>
    <cellStyle name="Comma 54 2 3 5" xfId="26596"/>
    <cellStyle name="Comma 54 2 3 6" xfId="26597"/>
    <cellStyle name="Comma 54 2 3 7" xfId="26598"/>
    <cellStyle name="Comma 54 2 3 8" xfId="26583"/>
    <cellStyle name="Comma 54 2 4" xfId="26599"/>
    <cellStyle name="Comma 54 2 4 2" xfId="26600"/>
    <cellStyle name="Comma 54 2 4 2 2" xfId="26601"/>
    <cellStyle name="Comma 54 2 4 3" xfId="26602"/>
    <cellStyle name="Comma 54 2 4 4" xfId="26603"/>
    <cellStyle name="Comma 54 2 5" xfId="26604"/>
    <cellStyle name="Comma 54 2 5 2" xfId="26605"/>
    <cellStyle name="Comma 54 2 5 2 2" xfId="26606"/>
    <cellStyle name="Comma 54 2 5 3" xfId="26607"/>
    <cellStyle name="Comma 54 2 5 4" xfId="26608"/>
    <cellStyle name="Comma 54 2 6" xfId="26609"/>
    <cellStyle name="Comma 54 2 6 2" xfId="26610"/>
    <cellStyle name="Comma 54 2 7" xfId="26611"/>
    <cellStyle name="Comma 54 2 8" xfId="26612"/>
    <cellStyle name="Comma 54 2 9" xfId="26613"/>
    <cellStyle name="Comma 54 3" xfId="5210"/>
    <cellStyle name="Comma 54 3 2" xfId="26615"/>
    <cellStyle name="Comma 54 3 2 2" xfId="26616"/>
    <cellStyle name="Comma 54 3 2 2 2" xfId="26617"/>
    <cellStyle name="Comma 54 3 2 3" xfId="26618"/>
    <cellStyle name="Comma 54 3 2 4" xfId="26619"/>
    <cellStyle name="Comma 54 3 3" xfId="26620"/>
    <cellStyle name="Comma 54 3 3 2" xfId="26621"/>
    <cellStyle name="Comma 54 3 3 2 2" xfId="26622"/>
    <cellStyle name="Comma 54 3 3 3" xfId="26623"/>
    <cellStyle name="Comma 54 3 3 4" xfId="26624"/>
    <cellStyle name="Comma 54 3 4" xfId="26625"/>
    <cellStyle name="Comma 54 3 4 2" xfId="26626"/>
    <cellStyle name="Comma 54 3 5" xfId="26627"/>
    <cellStyle name="Comma 54 3 6" xfId="26628"/>
    <cellStyle name="Comma 54 3 7" xfId="26629"/>
    <cellStyle name="Comma 54 3 8" xfId="26614"/>
    <cellStyle name="Comma 54 4" xfId="26630"/>
    <cellStyle name="Comma 54 4 2" xfId="26631"/>
    <cellStyle name="Comma 54 4 2 2" xfId="26632"/>
    <cellStyle name="Comma 54 4 2 2 2" xfId="26633"/>
    <cellStyle name="Comma 54 4 2 3" xfId="26634"/>
    <cellStyle name="Comma 54 4 2 4" xfId="26635"/>
    <cellStyle name="Comma 54 4 3" xfId="26636"/>
    <cellStyle name="Comma 54 4 3 2" xfId="26637"/>
    <cellStyle name="Comma 54 4 3 2 2" xfId="26638"/>
    <cellStyle name="Comma 54 4 3 3" xfId="26639"/>
    <cellStyle name="Comma 54 4 3 4" xfId="26640"/>
    <cellStyle name="Comma 54 4 4" xfId="26641"/>
    <cellStyle name="Comma 54 4 4 2" xfId="26642"/>
    <cellStyle name="Comma 54 4 5" xfId="26643"/>
    <cellStyle name="Comma 54 4 6" xfId="26644"/>
    <cellStyle name="Comma 54 4 7" xfId="26645"/>
    <cellStyle name="Comma 54 5" xfId="26646"/>
    <cellStyle name="Comma 54 5 2" xfId="26647"/>
    <cellStyle name="Comma 54 5 2 2" xfId="26648"/>
    <cellStyle name="Comma 54 5 3" xfId="26649"/>
    <cellStyle name="Comma 54 5 4" xfId="26650"/>
    <cellStyle name="Comma 54 6" xfId="26651"/>
    <cellStyle name="Comma 54 6 2" xfId="26652"/>
    <cellStyle name="Comma 54 6 2 2" xfId="26653"/>
    <cellStyle name="Comma 54 6 3" xfId="26654"/>
    <cellStyle name="Comma 54 6 4" xfId="26655"/>
    <cellStyle name="Comma 54 7" xfId="26656"/>
    <cellStyle name="Comma 54 7 2" xfId="26657"/>
    <cellStyle name="Comma 54 8" xfId="26658"/>
    <cellStyle name="Comma 54 9" xfId="26659"/>
    <cellStyle name="Comma 55" xfId="906"/>
    <cellStyle name="Comma 55 2" xfId="5211"/>
    <cellStyle name="Comma 55 2 2" xfId="26660"/>
    <cellStyle name="Comma 55 3" xfId="26661"/>
    <cellStyle name="Comma 56" xfId="907"/>
    <cellStyle name="Comma 56 10" xfId="26663"/>
    <cellStyle name="Comma 56 11" xfId="26662"/>
    <cellStyle name="Comma 56 2" xfId="5212"/>
    <cellStyle name="Comma 56 2 10" xfId="26664"/>
    <cellStyle name="Comma 56 2 2" xfId="5213"/>
    <cellStyle name="Comma 56 2 2 2" xfId="26666"/>
    <cellStyle name="Comma 56 2 2 2 2" xfId="26667"/>
    <cellStyle name="Comma 56 2 2 2 2 2" xfId="26668"/>
    <cellStyle name="Comma 56 2 2 2 3" xfId="26669"/>
    <cellStyle name="Comma 56 2 2 2 4" xfId="26670"/>
    <cellStyle name="Comma 56 2 2 3" xfId="26671"/>
    <cellStyle name="Comma 56 2 2 3 2" xfId="26672"/>
    <cellStyle name="Comma 56 2 2 3 2 2" xfId="26673"/>
    <cellStyle name="Comma 56 2 2 3 3" xfId="26674"/>
    <cellStyle name="Comma 56 2 2 3 4" xfId="26675"/>
    <cellStyle name="Comma 56 2 2 4" xfId="26676"/>
    <cellStyle name="Comma 56 2 2 4 2" xfId="26677"/>
    <cellStyle name="Comma 56 2 2 5" xfId="26678"/>
    <cellStyle name="Comma 56 2 2 6" xfId="26679"/>
    <cellStyle name="Comma 56 2 2 7" xfId="26680"/>
    <cellStyle name="Comma 56 2 2 8" xfId="26665"/>
    <cellStyle name="Comma 56 2 3" xfId="5214"/>
    <cellStyle name="Comma 56 2 3 2" xfId="26682"/>
    <cellStyle name="Comma 56 2 3 2 2" xfId="26683"/>
    <cellStyle name="Comma 56 2 3 2 2 2" xfId="26684"/>
    <cellStyle name="Comma 56 2 3 2 3" xfId="26685"/>
    <cellStyle name="Comma 56 2 3 2 4" xfId="26686"/>
    <cellStyle name="Comma 56 2 3 3" xfId="26687"/>
    <cellStyle name="Comma 56 2 3 3 2" xfId="26688"/>
    <cellStyle name="Comma 56 2 3 3 2 2" xfId="26689"/>
    <cellStyle name="Comma 56 2 3 3 3" xfId="26690"/>
    <cellStyle name="Comma 56 2 3 3 4" xfId="26691"/>
    <cellStyle name="Comma 56 2 3 4" xfId="26692"/>
    <cellStyle name="Comma 56 2 3 4 2" xfId="26693"/>
    <cellStyle name="Comma 56 2 3 5" xfId="26694"/>
    <cellStyle name="Comma 56 2 3 6" xfId="26695"/>
    <cellStyle name="Comma 56 2 3 7" xfId="26696"/>
    <cellStyle name="Comma 56 2 3 8" xfId="26681"/>
    <cellStyle name="Comma 56 2 4" xfId="26697"/>
    <cellStyle name="Comma 56 2 4 2" xfId="26698"/>
    <cellStyle name="Comma 56 2 4 2 2" xfId="26699"/>
    <cellStyle name="Comma 56 2 4 3" xfId="26700"/>
    <cellStyle name="Comma 56 2 4 4" xfId="26701"/>
    <cellStyle name="Comma 56 2 5" xfId="26702"/>
    <cellStyle name="Comma 56 2 5 2" xfId="26703"/>
    <cellStyle name="Comma 56 2 5 2 2" xfId="26704"/>
    <cellStyle name="Comma 56 2 5 3" xfId="26705"/>
    <cellStyle name="Comma 56 2 5 4" xfId="26706"/>
    <cellStyle name="Comma 56 2 6" xfId="26707"/>
    <cellStyle name="Comma 56 2 6 2" xfId="26708"/>
    <cellStyle name="Comma 56 2 7" xfId="26709"/>
    <cellStyle name="Comma 56 2 8" xfId="26710"/>
    <cellStyle name="Comma 56 2 9" xfId="26711"/>
    <cellStyle name="Comma 56 3" xfId="5215"/>
    <cellStyle name="Comma 56 3 2" xfId="26713"/>
    <cellStyle name="Comma 56 3 2 2" xfId="26714"/>
    <cellStyle name="Comma 56 3 2 2 2" xfId="26715"/>
    <cellStyle name="Comma 56 3 2 3" xfId="26716"/>
    <cellStyle name="Comma 56 3 2 4" xfId="26717"/>
    <cellStyle name="Comma 56 3 3" xfId="26718"/>
    <cellStyle name="Comma 56 3 3 2" xfId="26719"/>
    <cellStyle name="Comma 56 3 3 2 2" xfId="26720"/>
    <cellStyle name="Comma 56 3 3 3" xfId="26721"/>
    <cellStyle name="Comma 56 3 3 4" xfId="26722"/>
    <cellStyle name="Comma 56 3 4" xfId="26723"/>
    <cellStyle name="Comma 56 3 4 2" xfId="26724"/>
    <cellStyle name="Comma 56 3 5" xfId="26725"/>
    <cellStyle name="Comma 56 3 6" xfId="26726"/>
    <cellStyle name="Comma 56 3 7" xfId="26727"/>
    <cellStyle name="Comma 56 3 8" xfId="26712"/>
    <cellStyle name="Comma 56 4" xfId="26728"/>
    <cellStyle name="Comma 56 4 2" xfId="26729"/>
    <cellStyle name="Comma 56 4 2 2" xfId="26730"/>
    <cellStyle name="Comma 56 4 2 2 2" xfId="26731"/>
    <cellStyle name="Comma 56 4 2 3" xfId="26732"/>
    <cellStyle name="Comma 56 4 2 4" xfId="26733"/>
    <cellStyle name="Comma 56 4 3" xfId="26734"/>
    <cellStyle name="Comma 56 4 3 2" xfId="26735"/>
    <cellStyle name="Comma 56 4 3 2 2" xfId="26736"/>
    <cellStyle name="Comma 56 4 3 3" xfId="26737"/>
    <cellStyle name="Comma 56 4 3 4" xfId="26738"/>
    <cellStyle name="Comma 56 4 4" xfId="26739"/>
    <cellStyle name="Comma 56 4 4 2" xfId="26740"/>
    <cellStyle name="Comma 56 4 5" xfId="26741"/>
    <cellStyle name="Comma 56 4 6" xfId="26742"/>
    <cellStyle name="Comma 56 4 7" xfId="26743"/>
    <cellStyle name="Comma 56 5" xfId="26744"/>
    <cellStyle name="Comma 56 5 2" xfId="26745"/>
    <cellStyle name="Comma 56 5 2 2" xfId="26746"/>
    <cellStyle name="Comma 56 5 3" xfId="26747"/>
    <cellStyle name="Comma 56 5 4" xfId="26748"/>
    <cellStyle name="Comma 56 6" xfId="26749"/>
    <cellStyle name="Comma 56 6 2" xfId="26750"/>
    <cellStyle name="Comma 56 6 2 2" xfId="26751"/>
    <cellStyle name="Comma 56 6 3" xfId="26752"/>
    <cellStyle name="Comma 56 6 4" xfId="26753"/>
    <cellStyle name="Comma 56 7" xfId="26754"/>
    <cellStyle name="Comma 56 7 2" xfId="26755"/>
    <cellStyle name="Comma 56 8" xfId="26756"/>
    <cellStyle name="Comma 56 9" xfId="26757"/>
    <cellStyle name="Comma 57" xfId="908"/>
    <cellStyle name="Comma 57 10" xfId="26759"/>
    <cellStyle name="Comma 57 11" xfId="26758"/>
    <cellStyle name="Comma 57 2" xfId="5216"/>
    <cellStyle name="Comma 57 2 10" xfId="26760"/>
    <cellStyle name="Comma 57 2 2" xfId="5217"/>
    <cellStyle name="Comma 57 2 2 2" xfId="26762"/>
    <cellStyle name="Comma 57 2 2 2 2" xfId="26763"/>
    <cellStyle name="Comma 57 2 2 2 2 2" xfId="26764"/>
    <cellStyle name="Comma 57 2 2 2 3" xfId="26765"/>
    <cellStyle name="Comma 57 2 2 2 4" xfId="26766"/>
    <cellStyle name="Comma 57 2 2 3" xfId="26767"/>
    <cellStyle name="Comma 57 2 2 3 2" xfId="26768"/>
    <cellStyle name="Comma 57 2 2 3 2 2" xfId="26769"/>
    <cellStyle name="Comma 57 2 2 3 3" xfId="26770"/>
    <cellStyle name="Comma 57 2 2 3 4" xfId="26771"/>
    <cellStyle name="Comma 57 2 2 4" xfId="26772"/>
    <cellStyle name="Comma 57 2 2 4 2" xfId="26773"/>
    <cellStyle name="Comma 57 2 2 5" xfId="26774"/>
    <cellStyle name="Comma 57 2 2 6" xfId="26775"/>
    <cellStyle name="Comma 57 2 2 7" xfId="26776"/>
    <cellStyle name="Comma 57 2 2 8" xfId="26761"/>
    <cellStyle name="Comma 57 2 3" xfId="5218"/>
    <cellStyle name="Comma 57 2 3 2" xfId="26778"/>
    <cellStyle name="Comma 57 2 3 2 2" xfId="26779"/>
    <cellStyle name="Comma 57 2 3 2 2 2" xfId="26780"/>
    <cellStyle name="Comma 57 2 3 2 3" xfId="26781"/>
    <cellStyle name="Comma 57 2 3 2 4" xfId="26782"/>
    <cellStyle name="Comma 57 2 3 3" xfId="26783"/>
    <cellStyle name="Comma 57 2 3 3 2" xfId="26784"/>
    <cellStyle name="Comma 57 2 3 3 2 2" xfId="26785"/>
    <cellStyle name="Comma 57 2 3 3 3" xfId="26786"/>
    <cellStyle name="Comma 57 2 3 3 4" xfId="26787"/>
    <cellStyle name="Comma 57 2 3 4" xfId="26788"/>
    <cellStyle name="Comma 57 2 3 4 2" xfId="26789"/>
    <cellStyle name="Comma 57 2 3 5" xfId="26790"/>
    <cellStyle name="Comma 57 2 3 6" xfId="26791"/>
    <cellStyle name="Comma 57 2 3 7" xfId="26792"/>
    <cellStyle name="Comma 57 2 3 8" xfId="26777"/>
    <cellStyle name="Comma 57 2 4" xfId="26793"/>
    <cellStyle name="Comma 57 2 4 2" xfId="26794"/>
    <cellStyle name="Comma 57 2 4 2 2" xfId="26795"/>
    <cellStyle name="Comma 57 2 4 3" xfId="26796"/>
    <cellStyle name="Comma 57 2 4 4" xfId="26797"/>
    <cellStyle name="Comma 57 2 5" xfId="26798"/>
    <cellStyle name="Comma 57 2 5 2" xfId="26799"/>
    <cellStyle name="Comma 57 2 5 2 2" xfId="26800"/>
    <cellStyle name="Comma 57 2 5 3" xfId="26801"/>
    <cellStyle name="Comma 57 2 5 4" xfId="26802"/>
    <cellStyle name="Comma 57 2 6" xfId="26803"/>
    <cellStyle name="Comma 57 2 6 2" xfId="26804"/>
    <cellStyle name="Comma 57 2 7" xfId="26805"/>
    <cellStyle name="Comma 57 2 8" xfId="26806"/>
    <cellStyle name="Comma 57 2 9" xfId="26807"/>
    <cellStyle name="Comma 57 3" xfId="5219"/>
    <cellStyle name="Comma 57 3 2" xfId="26809"/>
    <cellStyle name="Comma 57 3 2 2" xfId="26810"/>
    <cellStyle name="Comma 57 3 2 2 2" xfId="26811"/>
    <cellStyle name="Comma 57 3 2 3" xfId="26812"/>
    <cellStyle name="Comma 57 3 2 4" xfId="26813"/>
    <cellStyle name="Comma 57 3 3" xfId="26814"/>
    <cellStyle name="Comma 57 3 3 2" xfId="26815"/>
    <cellStyle name="Comma 57 3 3 2 2" xfId="26816"/>
    <cellStyle name="Comma 57 3 3 3" xfId="26817"/>
    <cellStyle name="Comma 57 3 3 4" xfId="26818"/>
    <cellStyle name="Comma 57 3 4" xfId="26819"/>
    <cellStyle name="Comma 57 3 4 2" xfId="26820"/>
    <cellStyle name="Comma 57 3 5" xfId="26821"/>
    <cellStyle name="Comma 57 3 6" xfId="26822"/>
    <cellStyle name="Comma 57 3 7" xfId="26823"/>
    <cellStyle name="Comma 57 3 8" xfId="26808"/>
    <cellStyle name="Comma 57 4" xfId="26824"/>
    <cellStyle name="Comma 57 4 2" xfId="26825"/>
    <cellStyle name="Comma 57 4 2 2" xfId="26826"/>
    <cellStyle name="Comma 57 4 2 2 2" xfId="26827"/>
    <cellStyle name="Comma 57 4 2 3" xfId="26828"/>
    <cellStyle name="Comma 57 4 2 4" xfId="26829"/>
    <cellStyle name="Comma 57 4 3" xfId="26830"/>
    <cellStyle name="Comma 57 4 3 2" xfId="26831"/>
    <cellStyle name="Comma 57 4 3 2 2" xfId="26832"/>
    <cellStyle name="Comma 57 4 3 3" xfId="26833"/>
    <cellStyle name="Comma 57 4 3 4" xfId="26834"/>
    <cellStyle name="Comma 57 4 4" xfId="26835"/>
    <cellStyle name="Comma 57 4 4 2" xfId="26836"/>
    <cellStyle name="Comma 57 4 5" xfId="26837"/>
    <cellStyle name="Comma 57 4 6" xfId="26838"/>
    <cellStyle name="Comma 57 4 7" xfId="26839"/>
    <cellStyle name="Comma 57 5" xfId="26840"/>
    <cellStyle name="Comma 57 5 2" xfId="26841"/>
    <cellStyle name="Comma 57 5 2 2" xfId="26842"/>
    <cellStyle name="Comma 57 5 3" xfId="26843"/>
    <cellStyle name="Comma 57 5 4" xfId="26844"/>
    <cellStyle name="Comma 57 6" xfId="26845"/>
    <cellStyle name="Comma 57 6 2" xfId="26846"/>
    <cellStyle name="Comma 57 6 2 2" xfId="26847"/>
    <cellStyle name="Comma 57 6 3" xfId="26848"/>
    <cellStyle name="Comma 57 6 4" xfId="26849"/>
    <cellStyle name="Comma 57 7" xfId="26850"/>
    <cellStyle name="Comma 57 7 2" xfId="26851"/>
    <cellStyle name="Comma 57 8" xfId="26852"/>
    <cellStyle name="Comma 57 9" xfId="26853"/>
    <cellStyle name="Comma 58" xfId="909"/>
    <cellStyle name="Comma 58 2" xfId="5220"/>
    <cellStyle name="Comma 58 2 2" xfId="26854"/>
    <cellStyle name="Comma 58 3" xfId="26855"/>
    <cellStyle name="Comma 59" xfId="910"/>
    <cellStyle name="Comma 59 2" xfId="5221"/>
    <cellStyle name="Comma 59 2 2" xfId="26856"/>
    <cellStyle name="Comma 59 3" xfId="26857"/>
    <cellStyle name="Comma 6" xfId="911"/>
    <cellStyle name="Comma 6 10" xfId="16175"/>
    <cellStyle name="Comma 6 10 2" xfId="17613"/>
    <cellStyle name="Comma 6 10 2 2" xfId="17955"/>
    <cellStyle name="Comma 6 10 2 2 2" xfId="18757"/>
    <cellStyle name="Comma 6 10 2 3" xfId="18419"/>
    <cellStyle name="Comma 6 10 3" xfId="17811"/>
    <cellStyle name="Comma 6 10 3 2" xfId="18603"/>
    <cellStyle name="Comma 6 10 4" xfId="18265"/>
    <cellStyle name="Comma 6 11" xfId="17600"/>
    <cellStyle name="Comma 6 11 2" xfId="17950"/>
    <cellStyle name="Comma 6 11 2 2" xfId="18752"/>
    <cellStyle name="Comma 6 11 3" xfId="18414"/>
    <cellStyle name="Comma 6 12" xfId="17768"/>
    <cellStyle name="Comma 6 12 2" xfId="18569"/>
    <cellStyle name="Comma 6 13" xfId="15977"/>
    <cellStyle name="Comma 6 13 2" xfId="18231"/>
    <cellStyle name="Comma 6 2" xfId="5222"/>
    <cellStyle name="Comma 6 2 2" xfId="17528"/>
    <cellStyle name="Comma 6 2 2 2" xfId="17727"/>
    <cellStyle name="Comma 6 2 2 2 2" xfId="18079"/>
    <cellStyle name="Comma 6 2 2 2 2 2" xfId="18881"/>
    <cellStyle name="Comma 6 2 2 2 3" xfId="18543"/>
    <cellStyle name="Comma 6 2 2 3" xfId="17925"/>
    <cellStyle name="Comma 6 2 2 3 2" xfId="18727"/>
    <cellStyle name="Comma 6 2 2 4" xfId="18389"/>
    <cellStyle name="Comma 6 2 2 5" xfId="26858"/>
    <cellStyle name="Comma 6 2 3" xfId="17410"/>
    <cellStyle name="Comma 6 2 3 2" xfId="26859"/>
    <cellStyle name="Comma 6 2 4" xfId="17780"/>
    <cellStyle name="Comma 6 2 4 2" xfId="18572"/>
    <cellStyle name="Comma 6 2 5" xfId="18234"/>
    <cellStyle name="Comma 6 2 6" xfId="16013"/>
    <cellStyle name="Comma 6 3" xfId="15645"/>
    <cellStyle name="Comma 6 3 2" xfId="17537"/>
    <cellStyle name="Comma 6 3 2 2" xfId="17931"/>
    <cellStyle name="Comma 6 3 2 2 2" xfId="18733"/>
    <cellStyle name="Comma 6 3 2 3" xfId="18395"/>
    <cellStyle name="Comma 6 3 3" xfId="17733"/>
    <cellStyle name="Comma 6 3 3 2" xfId="18085"/>
    <cellStyle name="Comma 6 3 3 2 2" xfId="18887"/>
    <cellStyle name="Comma 6 3 3 3" xfId="18549"/>
    <cellStyle name="Comma 6 3 4" xfId="17787"/>
    <cellStyle name="Comma 6 3 4 2" xfId="18579"/>
    <cellStyle name="Comma 6 3 5" xfId="18241"/>
    <cellStyle name="Comma 6 3 6" xfId="16115"/>
    <cellStyle name="Comma 6 3 7" xfId="26860"/>
    <cellStyle name="Comma 6 4" xfId="16142"/>
    <cellStyle name="Comma 6 4 2" xfId="17572"/>
    <cellStyle name="Comma 6 4 2 2" xfId="17935"/>
    <cellStyle name="Comma 6 4 2 2 2" xfId="18737"/>
    <cellStyle name="Comma 6 4 2 3" xfId="18399"/>
    <cellStyle name="Comma 6 4 3" xfId="17737"/>
    <cellStyle name="Comma 6 4 3 2" xfId="18089"/>
    <cellStyle name="Comma 6 4 3 2 2" xfId="18891"/>
    <cellStyle name="Comma 6 4 3 3" xfId="18553"/>
    <cellStyle name="Comma 6 4 4" xfId="17792"/>
    <cellStyle name="Comma 6 4 4 2" xfId="18584"/>
    <cellStyle name="Comma 6 4 5" xfId="18246"/>
    <cellStyle name="Comma 6 5" xfId="16159"/>
    <cellStyle name="Comma 6 5 2" xfId="17587"/>
    <cellStyle name="Comma 6 5 2 2" xfId="17937"/>
    <cellStyle name="Comma 6 5 2 2 2" xfId="18739"/>
    <cellStyle name="Comma 6 5 2 3" xfId="18401"/>
    <cellStyle name="Comma 6 5 3" xfId="17739"/>
    <cellStyle name="Comma 6 5 3 2" xfId="18091"/>
    <cellStyle name="Comma 6 5 3 2 2" xfId="18893"/>
    <cellStyle name="Comma 6 5 3 3" xfId="18555"/>
    <cellStyle name="Comma 6 5 4" xfId="17794"/>
    <cellStyle name="Comma 6 5 4 2" xfId="18586"/>
    <cellStyle name="Comma 6 5 5" xfId="18248"/>
    <cellStyle name="Comma 6 6" xfId="16161"/>
    <cellStyle name="Comma 6 6 2" xfId="17589"/>
    <cellStyle name="Comma 6 6 2 2" xfId="17939"/>
    <cellStyle name="Comma 6 6 2 2 2" xfId="18741"/>
    <cellStyle name="Comma 6 6 2 3" xfId="18403"/>
    <cellStyle name="Comma 6 6 3" xfId="17741"/>
    <cellStyle name="Comma 6 6 3 2" xfId="18093"/>
    <cellStyle name="Comma 6 6 3 2 2" xfId="18895"/>
    <cellStyle name="Comma 6 6 3 3" xfId="18557"/>
    <cellStyle name="Comma 6 6 4" xfId="17796"/>
    <cellStyle name="Comma 6 6 4 2" xfId="18588"/>
    <cellStyle name="Comma 6 6 5" xfId="18250"/>
    <cellStyle name="Comma 6 7" xfId="16163"/>
    <cellStyle name="Comma 6 7 2" xfId="17591"/>
    <cellStyle name="Comma 6 7 2 2" xfId="17941"/>
    <cellStyle name="Comma 6 7 2 2 2" xfId="18743"/>
    <cellStyle name="Comma 6 7 2 3" xfId="18405"/>
    <cellStyle name="Comma 6 7 3" xfId="17743"/>
    <cellStyle name="Comma 6 7 3 2" xfId="18095"/>
    <cellStyle name="Comma 6 7 3 2 2" xfId="18897"/>
    <cellStyle name="Comma 6 7 3 3" xfId="18559"/>
    <cellStyle name="Comma 6 7 4" xfId="17798"/>
    <cellStyle name="Comma 6 7 4 2" xfId="18590"/>
    <cellStyle name="Comma 6 7 5" xfId="18252"/>
    <cellStyle name="Comma 6 8" xfId="16165"/>
    <cellStyle name="Comma 6 8 2" xfId="17593"/>
    <cellStyle name="Comma 6 8 2 2" xfId="17943"/>
    <cellStyle name="Comma 6 8 2 2 2" xfId="18745"/>
    <cellStyle name="Comma 6 8 2 3" xfId="18407"/>
    <cellStyle name="Comma 6 8 3" xfId="17745"/>
    <cellStyle name="Comma 6 8 3 2" xfId="18097"/>
    <cellStyle name="Comma 6 8 3 2 2" xfId="18899"/>
    <cellStyle name="Comma 6 8 3 3" xfId="18561"/>
    <cellStyle name="Comma 6 8 4" xfId="17800"/>
    <cellStyle name="Comma 6 8 4 2" xfId="18592"/>
    <cellStyle name="Comma 6 8 5" xfId="18254"/>
    <cellStyle name="Comma 6 9" xfId="16170"/>
    <cellStyle name="Comma 6 9 2" xfId="17597"/>
    <cellStyle name="Comma 6 9 2 2" xfId="17947"/>
    <cellStyle name="Comma 6 9 2 2 2" xfId="18749"/>
    <cellStyle name="Comma 6 9 2 3" xfId="18411"/>
    <cellStyle name="Comma 6 9 3" xfId="17749"/>
    <cellStyle name="Comma 6 9 3 2" xfId="18101"/>
    <cellStyle name="Comma 6 9 3 2 2" xfId="18903"/>
    <cellStyle name="Comma 6 9 3 3" xfId="18565"/>
    <cellStyle name="Comma 6 9 4" xfId="17805"/>
    <cellStyle name="Comma 6 9 4 2" xfId="18597"/>
    <cellStyle name="Comma 6 9 5" xfId="18259"/>
    <cellStyle name="Comma 60" xfId="912"/>
    <cellStyle name="Comma 60 2" xfId="913"/>
    <cellStyle name="Comma 60 3" xfId="26861"/>
    <cellStyle name="Comma 61" xfId="914"/>
    <cellStyle name="Comma 61 2" xfId="915"/>
    <cellStyle name="Comma 61 2 2" xfId="26862"/>
    <cellStyle name="Comma 61 3" xfId="26863"/>
    <cellStyle name="Comma 62" xfId="916"/>
    <cellStyle name="Comma 62 2" xfId="5223"/>
    <cellStyle name="Comma 62 2 2" xfId="26864"/>
    <cellStyle name="Comma 62 3" xfId="26865"/>
    <cellStyle name="Comma 63" xfId="917"/>
    <cellStyle name="Comma 63 2" xfId="5224"/>
    <cellStyle name="Comma 63 2 2" xfId="26866"/>
    <cellStyle name="Comma 63 3" xfId="26867"/>
    <cellStyle name="Comma 64" xfId="918"/>
    <cellStyle name="Comma 64 2" xfId="5225"/>
    <cellStyle name="Comma 65" xfId="919"/>
    <cellStyle name="Comma 65 2" xfId="5226"/>
    <cellStyle name="Comma 66" xfId="920"/>
    <cellStyle name="Comma 66 2" xfId="5227"/>
    <cellStyle name="Comma 67" xfId="921"/>
    <cellStyle name="Comma 67 2" xfId="5228"/>
    <cellStyle name="Comma 67 3" xfId="5229"/>
    <cellStyle name="Comma 68" xfId="922"/>
    <cellStyle name="Comma 68 2" xfId="5230"/>
    <cellStyle name="Comma 68 2 2" xfId="26869"/>
    <cellStyle name="Comma 68 2 3" xfId="26868"/>
    <cellStyle name="Comma 68 3" xfId="5231"/>
    <cellStyle name="Comma 69" xfId="923"/>
    <cellStyle name="Comma 69 2" xfId="5232"/>
    <cellStyle name="Comma 69 2 2" xfId="26871"/>
    <cellStyle name="Comma 69 2 3" xfId="26870"/>
    <cellStyle name="Comma 69 3" xfId="5233"/>
    <cellStyle name="Comma 7" xfId="924"/>
    <cellStyle name="Comma 7 2" xfId="925"/>
    <cellStyle name="Comma 7 2 10" xfId="926"/>
    <cellStyle name="Comma 7 2 11" xfId="927"/>
    <cellStyle name="Comma 7 2 12" xfId="928"/>
    <cellStyle name="Comma 7 2 13" xfId="929"/>
    <cellStyle name="Comma 7 2 14" xfId="930"/>
    <cellStyle name="Comma 7 2 15" xfId="931"/>
    <cellStyle name="Comma 7 2 16" xfId="932"/>
    <cellStyle name="Comma 7 2 17" xfId="16014"/>
    <cellStyle name="Comma 7 2 2" xfId="933"/>
    <cellStyle name="Comma 7 2 2 10" xfId="934"/>
    <cellStyle name="Comma 7 2 2 11" xfId="935"/>
    <cellStyle name="Comma 7 2 2 12" xfId="936"/>
    <cellStyle name="Comma 7 2 2 13" xfId="937"/>
    <cellStyle name="Comma 7 2 2 14" xfId="938"/>
    <cellStyle name="Comma 7 2 2 15" xfId="939"/>
    <cellStyle name="Comma 7 2 2 16" xfId="17529"/>
    <cellStyle name="Comma 7 2 2 2" xfId="940"/>
    <cellStyle name="Comma 7 2 2 3" xfId="941"/>
    <cellStyle name="Comma 7 2 2 4" xfId="942"/>
    <cellStyle name="Comma 7 2 2 5" xfId="943"/>
    <cellStyle name="Comma 7 2 2 6" xfId="944"/>
    <cellStyle name="Comma 7 2 2 7" xfId="945"/>
    <cellStyle name="Comma 7 2 2 8" xfId="946"/>
    <cellStyle name="Comma 7 2 2 9" xfId="947"/>
    <cellStyle name="Comma 7 2 3" xfId="948"/>
    <cellStyle name="Comma 7 2 3 2" xfId="17415"/>
    <cellStyle name="Comma 7 2 4" xfId="949"/>
    <cellStyle name="Comma 7 2 5" xfId="950"/>
    <cellStyle name="Comma 7 2 6" xfId="951"/>
    <cellStyle name="Comma 7 2 7" xfId="952"/>
    <cellStyle name="Comma 7 2 8" xfId="953"/>
    <cellStyle name="Comma 7 2 9" xfId="954"/>
    <cellStyle name="Comma 7 3" xfId="5234"/>
    <cellStyle name="Comma 7 3 2" xfId="16153"/>
    <cellStyle name="Comma 7 4" xfId="5235"/>
    <cellStyle name="Comma 7 4 2" xfId="17519"/>
    <cellStyle name="Comma 7 5" xfId="5236"/>
    <cellStyle name="Comma 7 6" xfId="5237"/>
    <cellStyle name="Comma 7 7" xfId="15646"/>
    <cellStyle name="Comma 7 8" xfId="19023"/>
    <cellStyle name="Comma 70" xfId="955"/>
    <cellStyle name="Comma 70 2" xfId="5238"/>
    <cellStyle name="Comma 70 3" xfId="5239"/>
    <cellStyle name="Comma 71" xfId="956"/>
    <cellStyle name="Comma 71 2" xfId="957"/>
    <cellStyle name="Comma 71 2 2" xfId="26874"/>
    <cellStyle name="Comma 71 2 3" xfId="26873"/>
    <cellStyle name="Comma 71 3" xfId="26875"/>
    <cellStyle name="Comma 71 4" xfId="26872"/>
    <cellStyle name="Comma 72" xfId="958"/>
    <cellStyle name="Comma 72 2" xfId="959"/>
    <cellStyle name="Comma 72 2 2" xfId="26878"/>
    <cellStyle name="Comma 72 2 3" xfId="26877"/>
    <cellStyle name="Comma 72 3" xfId="26879"/>
    <cellStyle name="Comma 72 4" xfId="26876"/>
    <cellStyle name="Comma 73" xfId="960"/>
    <cellStyle name="Comma 73 2" xfId="961"/>
    <cellStyle name="Comma 73 2 2" xfId="26882"/>
    <cellStyle name="Comma 73 2 3" xfId="26881"/>
    <cellStyle name="Comma 73 3" xfId="26883"/>
    <cellStyle name="Comma 73 4" xfId="26880"/>
    <cellStyle name="Comma 74" xfId="962"/>
    <cellStyle name="Comma 74 2" xfId="963"/>
    <cellStyle name="Comma 74 2 2" xfId="26886"/>
    <cellStyle name="Comma 74 2 3" xfId="26885"/>
    <cellStyle name="Comma 74 3" xfId="26887"/>
    <cellStyle name="Comma 74 4" xfId="26884"/>
    <cellStyle name="Comma 75" xfId="964"/>
    <cellStyle name="Comma 75 2" xfId="965"/>
    <cellStyle name="Comma 75 2 2" xfId="26890"/>
    <cellStyle name="Comma 75 2 3" xfId="26889"/>
    <cellStyle name="Comma 75 3" xfId="26891"/>
    <cellStyle name="Comma 75 4" xfId="26888"/>
    <cellStyle name="Comma 76" xfId="966"/>
    <cellStyle name="Comma 76 2" xfId="967"/>
    <cellStyle name="Comma 76 2 2" xfId="26894"/>
    <cellStyle name="Comma 76 2 3" xfId="26893"/>
    <cellStyle name="Comma 76 3" xfId="26895"/>
    <cellStyle name="Comma 76 4" xfId="26892"/>
    <cellStyle name="Comma 77" xfId="968"/>
    <cellStyle name="Comma 77 2" xfId="969"/>
    <cellStyle name="Comma 77 2 2" xfId="26897"/>
    <cellStyle name="Comma 77 2 3" xfId="26896"/>
    <cellStyle name="Comma 77 3" xfId="5240"/>
    <cellStyle name="Comma 78" xfId="970"/>
    <cellStyle name="Comma 78 2" xfId="971"/>
    <cellStyle name="Comma 78 2 2" xfId="26899"/>
    <cellStyle name="Comma 78 2 3" xfId="26898"/>
    <cellStyle name="Comma 78 3" xfId="5241"/>
    <cellStyle name="Comma 79" xfId="972"/>
    <cellStyle name="Comma 79 2" xfId="973"/>
    <cellStyle name="Comma 79 2 2" xfId="26900"/>
    <cellStyle name="Comma 79 3" xfId="5242"/>
    <cellStyle name="Comma 8" xfId="974"/>
    <cellStyle name="Comma 8 2" xfId="975"/>
    <cellStyle name="Comma 8 2 10" xfId="976"/>
    <cellStyle name="Comma 8 2 11" xfId="977"/>
    <cellStyle name="Comma 8 2 12" xfId="978"/>
    <cellStyle name="Comma 8 2 13" xfId="979"/>
    <cellStyle name="Comma 8 2 14" xfId="980"/>
    <cellStyle name="Comma 8 2 15" xfId="981"/>
    <cellStyle name="Comma 8 2 16" xfId="982"/>
    <cellStyle name="Comma 8 2 17" xfId="17534"/>
    <cellStyle name="Comma 8 2 18" xfId="26901"/>
    <cellStyle name="Comma 8 2 2" xfId="983"/>
    <cellStyle name="Comma 8 2 2 10" xfId="984"/>
    <cellStyle name="Comma 8 2 2 11" xfId="985"/>
    <cellStyle name="Comma 8 2 2 12" xfId="986"/>
    <cellStyle name="Comma 8 2 2 13" xfId="987"/>
    <cellStyle name="Comma 8 2 2 14" xfId="988"/>
    <cellStyle name="Comma 8 2 2 15" xfId="989"/>
    <cellStyle name="Comma 8 2 2 16" xfId="17929"/>
    <cellStyle name="Comma 8 2 2 17" xfId="26902"/>
    <cellStyle name="Comma 8 2 2 2" xfId="990"/>
    <cellStyle name="Comma 8 2 2 2 2" xfId="18731"/>
    <cellStyle name="Comma 8 2 2 3" xfId="991"/>
    <cellStyle name="Comma 8 2 2 4" xfId="992"/>
    <cellStyle name="Comma 8 2 2 5" xfId="993"/>
    <cellStyle name="Comma 8 2 2 6" xfId="994"/>
    <cellStyle name="Comma 8 2 2 7" xfId="995"/>
    <cellStyle name="Comma 8 2 2 8" xfId="996"/>
    <cellStyle name="Comma 8 2 2 9" xfId="997"/>
    <cellStyle name="Comma 8 2 3" xfId="998"/>
    <cellStyle name="Comma 8 2 3 2" xfId="18393"/>
    <cellStyle name="Comma 8 2 4" xfId="999"/>
    <cellStyle name="Comma 8 2 5" xfId="1000"/>
    <cellStyle name="Comma 8 2 6" xfId="1001"/>
    <cellStyle name="Comma 8 2 7" xfId="1002"/>
    <cellStyle name="Comma 8 2 8" xfId="1003"/>
    <cellStyle name="Comma 8 2 9" xfId="1004"/>
    <cellStyle name="Comma 8 3" xfId="15647"/>
    <cellStyle name="Comma 8 3 2" xfId="18083"/>
    <cellStyle name="Comma 8 3 2 2" xfId="18885"/>
    <cellStyle name="Comma 8 3 3" xfId="18547"/>
    <cellStyle name="Comma 8 3 4" xfId="17731"/>
    <cellStyle name="Comma 8 3 5" xfId="26903"/>
    <cellStyle name="Comma 8 4" xfId="17785"/>
    <cellStyle name="Comma 8 4 2" xfId="18577"/>
    <cellStyle name="Comma 8 5" xfId="16033"/>
    <cellStyle name="Comma 8 5 2" xfId="18239"/>
    <cellStyle name="Comma 80" xfId="1005"/>
    <cellStyle name="Comma 80 2" xfId="1006"/>
    <cellStyle name="Comma 80 2 2" xfId="26904"/>
    <cellStyle name="Comma 80 3" xfId="5243"/>
    <cellStyle name="Comma 81" xfId="1007"/>
    <cellStyle name="Comma 81 2" xfId="1008"/>
    <cellStyle name="Comma 81 2 2" xfId="26905"/>
    <cellStyle name="Comma 81 3" xfId="5244"/>
    <cellStyle name="Comma 82" xfId="1009"/>
    <cellStyle name="Comma 82 2" xfId="1010"/>
    <cellStyle name="Comma 82 2 2" xfId="26906"/>
    <cellStyle name="Comma 82 3" xfId="5245"/>
    <cellStyle name="Comma 83" xfId="1011"/>
    <cellStyle name="Comma 83 2" xfId="1012"/>
    <cellStyle name="Comma 83 2 2" xfId="26907"/>
    <cellStyle name="Comma 83 3" xfId="5246"/>
    <cellStyle name="Comma 84" xfId="1013"/>
    <cellStyle name="Comma 84 2" xfId="1014"/>
    <cellStyle name="Comma 84 2 2" xfId="26908"/>
    <cellStyle name="Comma 84 3" xfId="5247"/>
    <cellStyle name="Comma 85" xfId="1015"/>
    <cellStyle name="Comma 85 2" xfId="1016"/>
    <cellStyle name="Comma 85 2 2" xfId="26909"/>
    <cellStyle name="Comma 85 3" xfId="5248"/>
    <cellStyle name="Comma 86" xfId="1017"/>
    <cellStyle name="Comma 86 2" xfId="1018"/>
    <cellStyle name="Comma 86 2 2" xfId="26910"/>
    <cellStyle name="Comma 86 3" xfId="5249"/>
    <cellStyle name="Comma 87" xfId="1019"/>
    <cellStyle name="Comma 87 2" xfId="5250"/>
    <cellStyle name="Comma 87 2 2" xfId="26911"/>
    <cellStyle name="Comma 87 3" xfId="26912"/>
    <cellStyle name="Comma 88" xfId="1020"/>
    <cellStyle name="Comma 88 2" xfId="5251"/>
    <cellStyle name="Comma 88 2 2" xfId="26913"/>
    <cellStyle name="Comma 88 3" xfId="26914"/>
    <cellStyle name="Comma 89" xfId="1021"/>
    <cellStyle name="Comma 89 2" xfId="5252"/>
    <cellStyle name="Comma 89 2 2" xfId="26915"/>
    <cellStyle name="Comma 89 3" xfId="26916"/>
    <cellStyle name="Comma 9" xfId="1022"/>
    <cellStyle name="Comma 9 2" xfId="1023"/>
    <cellStyle name="Comma 9 2 10" xfId="1024"/>
    <cellStyle name="Comma 9 2 11" xfId="1025"/>
    <cellStyle name="Comma 9 2 12" xfId="1026"/>
    <cellStyle name="Comma 9 2 13" xfId="1027"/>
    <cellStyle name="Comma 9 2 14" xfId="1028"/>
    <cellStyle name="Comma 9 2 15" xfId="1029"/>
    <cellStyle name="Comma 9 2 16" xfId="1030"/>
    <cellStyle name="Comma 9 2 17" xfId="17545"/>
    <cellStyle name="Comma 9 2 18" xfId="26917"/>
    <cellStyle name="Comma 9 2 2" xfId="1031"/>
    <cellStyle name="Comma 9 2 2 10" xfId="1032"/>
    <cellStyle name="Comma 9 2 2 11" xfId="1033"/>
    <cellStyle name="Comma 9 2 2 12" xfId="1034"/>
    <cellStyle name="Comma 9 2 2 13" xfId="1035"/>
    <cellStyle name="Comma 9 2 2 14" xfId="1036"/>
    <cellStyle name="Comma 9 2 2 15" xfId="1037"/>
    <cellStyle name="Comma 9 2 2 16" xfId="17933"/>
    <cellStyle name="Comma 9 2 2 17" xfId="26918"/>
    <cellStyle name="Comma 9 2 2 2" xfId="1038"/>
    <cellStyle name="Comma 9 2 2 2 2" xfId="18735"/>
    <cellStyle name="Comma 9 2 2 3" xfId="1039"/>
    <cellStyle name="Comma 9 2 2 4" xfId="1040"/>
    <cellStyle name="Comma 9 2 2 5" xfId="1041"/>
    <cellStyle name="Comma 9 2 2 6" xfId="1042"/>
    <cellStyle name="Comma 9 2 2 7" xfId="1043"/>
    <cellStyle name="Comma 9 2 2 8" xfId="1044"/>
    <cellStyle name="Comma 9 2 2 9" xfId="1045"/>
    <cellStyle name="Comma 9 2 3" xfId="1046"/>
    <cellStyle name="Comma 9 2 3 2" xfId="18397"/>
    <cellStyle name="Comma 9 2 4" xfId="1047"/>
    <cellStyle name="Comma 9 2 5" xfId="1048"/>
    <cellStyle name="Comma 9 2 6" xfId="1049"/>
    <cellStyle name="Comma 9 2 7" xfId="1050"/>
    <cellStyle name="Comma 9 2 8" xfId="1051"/>
    <cellStyle name="Comma 9 2 9" xfId="1052"/>
    <cellStyle name="Comma 9 3" xfId="15648"/>
    <cellStyle name="Comma 9 3 2" xfId="18087"/>
    <cellStyle name="Comma 9 3 2 2" xfId="18889"/>
    <cellStyle name="Comma 9 3 3" xfId="18551"/>
    <cellStyle name="Comma 9 3 4" xfId="17735"/>
    <cellStyle name="Comma 9 3 5" xfId="26919"/>
    <cellStyle name="Comma 9 4" xfId="17790"/>
    <cellStyle name="Comma 9 4 2" xfId="18582"/>
    <cellStyle name="Comma 9 5" xfId="16121"/>
    <cellStyle name="Comma 9 5 2" xfId="18244"/>
    <cellStyle name="Comma 90" xfId="1053"/>
    <cellStyle name="Comma 90 2" xfId="5253"/>
    <cellStyle name="Comma 90 2 2" xfId="26920"/>
    <cellStyle name="Comma 90 3" xfId="26921"/>
    <cellStyle name="Comma 91" xfId="1054"/>
    <cellStyle name="Comma 91 2" xfId="5254"/>
    <cellStyle name="Comma 91 2 2" xfId="26922"/>
    <cellStyle name="Comma 91 3" xfId="26923"/>
    <cellStyle name="Comma 92" xfId="1055"/>
    <cellStyle name="Comma 92 2" xfId="5255"/>
    <cellStyle name="Comma 92 2 2" xfId="26924"/>
    <cellStyle name="Comma 92 3" xfId="26925"/>
    <cellStyle name="Comma 93" xfId="1056"/>
    <cellStyle name="Comma 93 2" xfId="5256"/>
    <cellStyle name="Comma 93 2 2" xfId="26926"/>
    <cellStyle name="Comma 93 3" xfId="26927"/>
    <cellStyle name="Comma 94" xfId="1057"/>
    <cellStyle name="Comma 94 2" xfId="5257"/>
    <cellStyle name="Comma 94 2 2" xfId="26928"/>
    <cellStyle name="Comma 94 3" xfId="26929"/>
    <cellStyle name="Comma 95" xfId="1058"/>
    <cellStyle name="Comma 95 2" xfId="5258"/>
    <cellStyle name="Comma 95 2 2" xfId="26930"/>
    <cellStyle name="Comma 95 3" xfId="26931"/>
    <cellStyle name="Comma 96" xfId="1059"/>
    <cellStyle name="Comma 96 2" xfId="5259"/>
    <cellStyle name="Comma 96 2 2" xfId="26932"/>
    <cellStyle name="Comma 96 3" xfId="26933"/>
    <cellStyle name="Comma 97" xfId="1060"/>
    <cellStyle name="Comma 97 2" xfId="5260"/>
    <cellStyle name="Comma 97 2 2" xfId="26934"/>
    <cellStyle name="Comma 97 3" xfId="26935"/>
    <cellStyle name="Comma 98" xfId="1061"/>
    <cellStyle name="Comma 98 2" xfId="5261"/>
    <cellStyle name="Comma 98 2 2" xfId="26936"/>
    <cellStyle name="Comma 98 3" xfId="26937"/>
    <cellStyle name="Comma 99" xfId="1062"/>
    <cellStyle name="Comma 99 2" xfId="5262"/>
    <cellStyle name="Comma 99 2 2" xfId="26938"/>
    <cellStyle name="Comma 99 3" xfId="26939"/>
    <cellStyle name="Comma Style (brackets)" xfId="26940"/>
    <cellStyle name="Comma(0)" xfId="26941"/>
    <cellStyle name="Comma, No spaces" xfId="26942"/>
    <cellStyle name="Comma0" xfId="5"/>
    <cellStyle name="Comma0 - Style1" xfId="1063"/>
    <cellStyle name="Comma0 - Style2" xfId="26944"/>
    <cellStyle name="Comma0 - Style5" xfId="1064"/>
    <cellStyle name="Comma0 - Style5 2" xfId="15649"/>
    <cellStyle name="Comma0 10" xfId="26945"/>
    <cellStyle name="Comma0 11" xfId="26946"/>
    <cellStyle name="Comma0 12" xfId="26947"/>
    <cellStyle name="Comma0 13" xfId="26948"/>
    <cellStyle name="Comma0 14" xfId="26949"/>
    <cellStyle name="Comma0 15" xfId="26950"/>
    <cellStyle name="Comma0 16" xfId="26951"/>
    <cellStyle name="Comma0 17" xfId="26952"/>
    <cellStyle name="Comma0 18" xfId="26953"/>
    <cellStyle name="Comma0 19" xfId="26954"/>
    <cellStyle name="Comma0 2" xfId="26955"/>
    <cellStyle name="Comma0 20" xfId="26943"/>
    <cellStyle name="Comma0 3" xfId="26956"/>
    <cellStyle name="Comma0 4" xfId="26957"/>
    <cellStyle name="Comma0 5" xfId="26958"/>
    <cellStyle name="Comma0 6" xfId="26959"/>
    <cellStyle name="Comma0 7" xfId="26960"/>
    <cellStyle name="Comma0 8" xfId="26961"/>
    <cellStyle name="Comma0 9" xfId="26962"/>
    <cellStyle name="Comma0_All Projects" xfId="26963"/>
    <cellStyle name="Comma1" xfId="26964"/>
    <cellStyle name="Comma1 - Style1" xfId="1065"/>
    <cellStyle name="Comma1 - Style1 2" xfId="15651"/>
    <cellStyle name="Comma1 2" xfId="26965"/>
    <cellStyle name="Comma2" xfId="26966"/>
    <cellStyle name="Comma2 2" xfId="26967"/>
    <cellStyle name="Commazero" xfId="26968"/>
    <cellStyle name="Comment" xfId="26969"/>
    <cellStyle name="Copied" xfId="1066"/>
    <cellStyle name="Courier 12" xfId="26970"/>
    <cellStyle name="Currency [$0]" xfId="1067"/>
    <cellStyle name="Currency [£0]" xfId="1068"/>
    <cellStyle name="Currency [0.00]" xfId="26971"/>
    <cellStyle name="Currency [0] 2" xfId="1069"/>
    <cellStyle name="Currency [0] 2 10" xfId="1070"/>
    <cellStyle name="Currency [0] 2 11" xfId="1071"/>
    <cellStyle name="Currency [0] 2 12" xfId="1072"/>
    <cellStyle name="Currency [0] 2 13" xfId="1073"/>
    <cellStyle name="Currency [0] 2 14" xfId="1074"/>
    <cellStyle name="Currency [0] 2 15" xfId="1075"/>
    <cellStyle name="Currency [0] 2 16" xfId="1076"/>
    <cellStyle name="Currency [0] 2 2" xfId="1077"/>
    <cellStyle name="Currency [0] 2 2 10" xfId="1078"/>
    <cellStyle name="Currency [0] 2 2 11" xfId="1079"/>
    <cellStyle name="Currency [0] 2 2 12" xfId="1080"/>
    <cellStyle name="Currency [0] 2 2 13" xfId="1081"/>
    <cellStyle name="Currency [0] 2 2 14" xfId="1082"/>
    <cellStyle name="Currency [0] 2 2 15" xfId="1083"/>
    <cellStyle name="Currency [0] 2 2 2" xfId="1084"/>
    <cellStyle name="Currency [0] 2 2 3" xfId="1085"/>
    <cellStyle name="Currency [0] 2 2 4" xfId="1086"/>
    <cellStyle name="Currency [0] 2 2 5" xfId="1087"/>
    <cellStyle name="Currency [0] 2 2 6" xfId="1088"/>
    <cellStyle name="Currency [0] 2 2 7" xfId="1089"/>
    <cellStyle name="Currency [0] 2 2 8" xfId="1090"/>
    <cellStyle name="Currency [0] 2 2 9" xfId="1091"/>
    <cellStyle name="Currency [0] 2 3" xfId="1092"/>
    <cellStyle name="Currency [0] 2 4" xfId="1093"/>
    <cellStyle name="Currency [0] 2 5" xfId="1094"/>
    <cellStyle name="Currency [0] 2 6" xfId="1095"/>
    <cellStyle name="Currency [0] 2 7" xfId="1096"/>
    <cellStyle name="Currency [0] 2 8" xfId="1097"/>
    <cellStyle name="Currency [0] 2 9" xfId="1098"/>
    <cellStyle name="Currency [00]" xfId="1099"/>
    <cellStyle name="Currency [00] 2" xfId="10844"/>
    <cellStyle name="Currency [2]" xfId="26972"/>
    <cellStyle name="Currency [4]" xfId="26973"/>
    <cellStyle name="Currency 0" xfId="26974"/>
    <cellStyle name="Currency 10" xfId="1100"/>
    <cellStyle name="Currency 10 2" xfId="1101"/>
    <cellStyle name="Currency 10 2 10" xfId="1102"/>
    <cellStyle name="Currency 10 2 11" xfId="1103"/>
    <cellStyle name="Currency 10 2 12" xfId="1104"/>
    <cellStyle name="Currency 10 2 13" xfId="1105"/>
    <cellStyle name="Currency 10 2 14" xfId="1106"/>
    <cellStyle name="Currency 10 2 15" xfId="1107"/>
    <cellStyle name="Currency 10 2 16" xfId="1108"/>
    <cellStyle name="Currency 10 2 2" xfId="1109"/>
    <cellStyle name="Currency 10 2 2 10" xfId="1110"/>
    <cellStyle name="Currency 10 2 2 11" xfId="1111"/>
    <cellStyle name="Currency 10 2 2 12" xfId="1112"/>
    <cellStyle name="Currency 10 2 2 13" xfId="1113"/>
    <cellStyle name="Currency 10 2 2 14" xfId="1114"/>
    <cellStyle name="Currency 10 2 2 15" xfId="1115"/>
    <cellStyle name="Currency 10 2 2 2" xfId="1116"/>
    <cellStyle name="Currency 10 2 2 3" xfId="1117"/>
    <cellStyle name="Currency 10 2 2 4" xfId="1118"/>
    <cellStyle name="Currency 10 2 2 5" xfId="1119"/>
    <cellStyle name="Currency 10 2 2 6" xfId="1120"/>
    <cellStyle name="Currency 10 2 2 7" xfId="1121"/>
    <cellStyle name="Currency 10 2 2 8" xfId="1122"/>
    <cellStyle name="Currency 10 2 2 9" xfId="1123"/>
    <cellStyle name="Currency 10 2 3" xfId="1124"/>
    <cellStyle name="Currency 10 2 4" xfId="1125"/>
    <cellStyle name="Currency 10 2 5" xfId="1126"/>
    <cellStyle name="Currency 10 2 6" xfId="1127"/>
    <cellStyle name="Currency 10 2 7" xfId="1128"/>
    <cellStyle name="Currency 10 2 8" xfId="1129"/>
    <cellStyle name="Currency 10 2 9" xfId="1130"/>
    <cellStyle name="Currency 10 3" xfId="15652"/>
    <cellStyle name="Currency 11" xfId="1131"/>
    <cellStyle name="Currency 11 2" xfId="1132"/>
    <cellStyle name="Currency 11 2 10" xfId="1133"/>
    <cellStyle name="Currency 11 2 11" xfId="1134"/>
    <cellStyle name="Currency 11 2 12" xfId="1135"/>
    <cellStyle name="Currency 11 2 13" xfId="1136"/>
    <cellStyle name="Currency 11 2 14" xfId="1137"/>
    <cellStyle name="Currency 11 2 15" xfId="1138"/>
    <cellStyle name="Currency 11 2 16" xfId="1139"/>
    <cellStyle name="Currency 11 2 2" xfId="1140"/>
    <cellStyle name="Currency 11 2 2 10" xfId="1141"/>
    <cellStyle name="Currency 11 2 2 11" xfId="1142"/>
    <cellStyle name="Currency 11 2 2 12" xfId="1143"/>
    <cellStyle name="Currency 11 2 2 13" xfId="1144"/>
    <cellStyle name="Currency 11 2 2 14" xfId="1145"/>
    <cellStyle name="Currency 11 2 2 15" xfId="1146"/>
    <cellStyle name="Currency 11 2 2 2" xfId="1147"/>
    <cellStyle name="Currency 11 2 2 3" xfId="1148"/>
    <cellStyle name="Currency 11 2 2 4" xfId="1149"/>
    <cellStyle name="Currency 11 2 2 5" xfId="1150"/>
    <cellStyle name="Currency 11 2 2 6" xfId="1151"/>
    <cellStyle name="Currency 11 2 2 7" xfId="1152"/>
    <cellStyle name="Currency 11 2 2 8" xfId="1153"/>
    <cellStyle name="Currency 11 2 2 9" xfId="1154"/>
    <cellStyle name="Currency 11 2 3" xfId="1155"/>
    <cellStyle name="Currency 11 2 4" xfId="1156"/>
    <cellStyle name="Currency 11 2 5" xfId="1157"/>
    <cellStyle name="Currency 11 2 6" xfId="1158"/>
    <cellStyle name="Currency 11 2 7" xfId="1159"/>
    <cellStyle name="Currency 11 2 8" xfId="1160"/>
    <cellStyle name="Currency 11 2 9" xfId="1161"/>
    <cellStyle name="Currency 11 3" xfId="15653"/>
    <cellStyle name="Currency 12" xfId="1162"/>
    <cellStyle name="Currency 12 10" xfId="1163"/>
    <cellStyle name="Currency 12 11" xfId="1164"/>
    <cellStyle name="Currency 12 12" xfId="1165"/>
    <cellStyle name="Currency 12 13" xfId="1166"/>
    <cellStyle name="Currency 12 14" xfId="1167"/>
    <cellStyle name="Currency 12 15" xfId="1168"/>
    <cellStyle name="Currency 12 16" xfId="1169"/>
    <cellStyle name="Currency 12 17" xfId="15654"/>
    <cellStyle name="Currency 12 18" xfId="15641"/>
    <cellStyle name="Currency 12 2" xfId="1170"/>
    <cellStyle name="Currency 12 2 10" xfId="1171"/>
    <cellStyle name="Currency 12 2 11" xfId="1172"/>
    <cellStyle name="Currency 12 2 12" xfId="1173"/>
    <cellStyle name="Currency 12 2 13" xfId="1174"/>
    <cellStyle name="Currency 12 2 14" xfId="1175"/>
    <cellStyle name="Currency 12 2 15" xfId="1176"/>
    <cellStyle name="Currency 12 2 2" xfId="1177"/>
    <cellStyle name="Currency 12 2 3" xfId="1178"/>
    <cellStyle name="Currency 12 2 4" xfId="1179"/>
    <cellStyle name="Currency 12 2 5" xfId="1180"/>
    <cellStyle name="Currency 12 2 6" xfId="1181"/>
    <cellStyle name="Currency 12 2 7" xfId="1182"/>
    <cellStyle name="Currency 12 2 8" xfId="1183"/>
    <cellStyle name="Currency 12 2 9" xfId="1184"/>
    <cellStyle name="Currency 12 3" xfId="1185"/>
    <cellStyle name="Currency 12 4" xfId="1186"/>
    <cellStyle name="Currency 12 5" xfId="1187"/>
    <cellStyle name="Currency 12 6" xfId="1188"/>
    <cellStyle name="Currency 12 7" xfId="1189"/>
    <cellStyle name="Currency 12 8" xfId="1190"/>
    <cellStyle name="Currency 12 9" xfId="1191"/>
    <cellStyle name="Currency 13" xfId="1192"/>
    <cellStyle name="Currency 13 10" xfId="1193"/>
    <cellStyle name="Currency 13 11" xfId="1194"/>
    <cellStyle name="Currency 13 12" xfId="1195"/>
    <cellStyle name="Currency 13 13" xfId="1196"/>
    <cellStyle name="Currency 13 14" xfId="1197"/>
    <cellStyle name="Currency 13 15" xfId="1198"/>
    <cellStyle name="Currency 13 16" xfId="1199"/>
    <cellStyle name="Currency 13 17" xfId="15655"/>
    <cellStyle name="Currency 13 18" xfId="15640"/>
    <cellStyle name="Currency 13 2" xfId="1200"/>
    <cellStyle name="Currency 13 2 10" xfId="1201"/>
    <cellStyle name="Currency 13 2 11" xfId="1202"/>
    <cellStyle name="Currency 13 2 12" xfId="1203"/>
    <cellStyle name="Currency 13 2 13" xfId="1204"/>
    <cellStyle name="Currency 13 2 14" xfId="1205"/>
    <cellStyle name="Currency 13 2 15" xfId="1206"/>
    <cellStyle name="Currency 13 2 2" xfId="1207"/>
    <cellStyle name="Currency 13 2 3" xfId="1208"/>
    <cellStyle name="Currency 13 2 4" xfId="1209"/>
    <cellStyle name="Currency 13 2 5" xfId="1210"/>
    <cellStyle name="Currency 13 2 6" xfId="1211"/>
    <cellStyle name="Currency 13 2 7" xfId="1212"/>
    <cellStyle name="Currency 13 2 8" xfId="1213"/>
    <cellStyle name="Currency 13 2 9" xfId="1214"/>
    <cellStyle name="Currency 13 3" xfId="1215"/>
    <cellStyle name="Currency 13 4" xfId="1216"/>
    <cellStyle name="Currency 13 5" xfId="1217"/>
    <cellStyle name="Currency 13 6" xfId="1218"/>
    <cellStyle name="Currency 13 7" xfId="1219"/>
    <cellStyle name="Currency 13 8" xfId="1220"/>
    <cellStyle name="Currency 13 9" xfId="1221"/>
    <cellStyle name="Currency 14" xfId="1222"/>
    <cellStyle name="Currency 14 2" xfId="15656"/>
    <cellStyle name="Currency 15" xfId="1223"/>
    <cellStyle name="Currency 15 2" xfId="15657"/>
    <cellStyle name="Currency 16" xfId="1224"/>
    <cellStyle name="Currency 16 2" xfId="15658"/>
    <cellStyle name="Currency 17" xfId="1225"/>
    <cellStyle name="Currency 17 2" xfId="15659"/>
    <cellStyle name="Currency 18" xfId="1226"/>
    <cellStyle name="Currency 18 2" xfId="1227"/>
    <cellStyle name="Currency 18 3" xfId="15660"/>
    <cellStyle name="Currency 19" xfId="1228"/>
    <cellStyle name="Currency 19 2" xfId="1229"/>
    <cellStyle name="Currency 19 3" xfId="15661"/>
    <cellStyle name="Currency 2" xfId="1230"/>
    <cellStyle name="Currency 2 2" xfId="1231"/>
    <cellStyle name="Currency 2 2 2" xfId="17515"/>
    <cellStyle name="Currency 2 2 3" xfId="16369"/>
    <cellStyle name="Currency 2 2 4" xfId="16015"/>
    <cellStyle name="Currency 2 3" xfId="1232"/>
    <cellStyle name="Currency 2 3 10" xfId="1233"/>
    <cellStyle name="Currency 2 3 11" xfId="1234"/>
    <cellStyle name="Currency 2 3 12" xfId="1235"/>
    <cellStyle name="Currency 2 3 13" xfId="1236"/>
    <cellStyle name="Currency 2 3 14" xfId="1237"/>
    <cellStyle name="Currency 2 3 15" xfId="1238"/>
    <cellStyle name="Currency 2 3 16" xfId="1239"/>
    <cellStyle name="Currency 2 3 17" xfId="17126"/>
    <cellStyle name="Currency 2 3 2" xfId="1240"/>
    <cellStyle name="Currency 2 3 2 10" xfId="1241"/>
    <cellStyle name="Currency 2 3 2 11" xfId="1242"/>
    <cellStyle name="Currency 2 3 2 12" xfId="1243"/>
    <cellStyle name="Currency 2 3 2 13" xfId="1244"/>
    <cellStyle name="Currency 2 3 2 14" xfId="1245"/>
    <cellStyle name="Currency 2 3 2 15" xfId="1246"/>
    <cellStyle name="Currency 2 3 2 2" xfId="1247"/>
    <cellStyle name="Currency 2 3 2 3" xfId="1248"/>
    <cellStyle name="Currency 2 3 2 4" xfId="1249"/>
    <cellStyle name="Currency 2 3 2 5" xfId="1250"/>
    <cellStyle name="Currency 2 3 2 6" xfId="1251"/>
    <cellStyle name="Currency 2 3 2 7" xfId="1252"/>
    <cellStyle name="Currency 2 3 2 8" xfId="1253"/>
    <cellStyle name="Currency 2 3 2 9" xfId="1254"/>
    <cellStyle name="Currency 2 3 3" xfId="1255"/>
    <cellStyle name="Currency 2 3 4" xfId="1256"/>
    <cellStyle name="Currency 2 3 5" xfId="1257"/>
    <cellStyle name="Currency 2 3 6" xfId="1258"/>
    <cellStyle name="Currency 2 3 7" xfId="1259"/>
    <cellStyle name="Currency 2 3 8" xfId="1260"/>
    <cellStyle name="Currency 2 3 9" xfId="1261"/>
    <cellStyle name="Currency 2 4" xfId="17100"/>
    <cellStyle name="Currency 2 5" xfId="26975"/>
    <cellStyle name="Currency 20" xfId="1262"/>
    <cellStyle name="Currency 21" xfId="1263"/>
    <cellStyle name="Currency 22" xfId="1264"/>
    <cellStyle name="Currency 23" xfId="1265"/>
    <cellStyle name="Currency 24" xfId="1266"/>
    <cellStyle name="Currency 25" xfId="1267"/>
    <cellStyle name="Currency 26" xfId="1268"/>
    <cellStyle name="Currency 27" xfId="1269"/>
    <cellStyle name="Currency 28" xfId="1270"/>
    <cellStyle name="Currency 29" xfId="1271"/>
    <cellStyle name="Currency 29 2" xfId="1272"/>
    <cellStyle name="Currency 3" xfId="1273"/>
    <cellStyle name="Currency 3 2" xfId="1274"/>
    <cellStyle name="Currency 3 2 10" xfId="1275"/>
    <cellStyle name="Currency 3 2 11" xfId="1276"/>
    <cellStyle name="Currency 3 2 12" xfId="1277"/>
    <cellStyle name="Currency 3 2 13" xfId="1278"/>
    <cellStyle name="Currency 3 2 14" xfId="1279"/>
    <cellStyle name="Currency 3 2 15" xfId="1280"/>
    <cellStyle name="Currency 3 2 16" xfId="1281"/>
    <cellStyle name="Currency 3 2 17" xfId="16370"/>
    <cellStyle name="Currency 3 2 2" xfId="1282"/>
    <cellStyle name="Currency 3 2 2 10" xfId="1283"/>
    <cellStyle name="Currency 3 2 2 11" xfId="1284"/>
    <cellStyle name="Currency 3 2 2 12" xfId="1285"/>
    <cellStyle name="Currency 3 2 2 13" xfId="1286"/>
    <cellStyle name="Currency 3 2 2 14" xfId="1287"/>
    <cellStyle name="Currency 3 2 2 15" xfId="1288"/>
    <cellStyle name="Currency 3 2 2 2" xfId="1289"/>
    <cellStyle name="Currency 3 2 2 3" xfId="1290"/>
    <cellStyle name="Currency 3 2 2 4" xfId="1291"/>
    <cellStyle name="Currency 3 2 2 5" xfId="1292"/>
    <cellStyle name="Currency 3 2 2 6" xfId="1293"/>
    <cellStyle name="Currency 3 2 2 7" xfId="1294"/>
    <cellStyle name="Currency 3 2 2 8" xfId="1295"/>
    <cellStyle name="Currency 3 2 2 9" xfId="1296"/>
    <cellStyle name="Currency 3 2 3" xfId="1297"/>
    <cellStyle name="Currency 3 2 4" xfId="1298"/>
    <cellStyle name="Currency 3 2 5" xfId="1299"/>
    <cellStyle name="Currency 3 2 6" xfId="1300"/>
    <cellStyle name="Currency 3 2 7" xfId="1301"/>
    <cellStyle name="Currency 3 2 8" xfId="1302"/>
    <cellStyle name="Currency 3 2 9" xfId="1303"/>
    <cellStyle name="Currency 3 3" xfId="15662"/>
    <cellStyle name="Currency 30" xfId="1304"/>
    <cellStyle name="Currency 30 2" xfId="1305"/>
    <cellStyle name="Currency 31" xfId="1306"/>
    <cellStyle name="Currency 31 2" xfId="1307"/>
    <cellStyle name="Currency 32" xfId="1308"/>
    <cellStyle name="Currency 32 2" xfId="1309"/>
    <cellStyle name="Currency 33" xfId="1310"/>
    <cellStyle name="Currency 33 2" xfId="1311"/>
    <cellStyle name="Currency 34" xfId="1312"/>
    <cellStyle name="Currency 34 2" xfId="1313"/>
    <cellStyle name="Currency 35" xfId="1314"/>
    <cellStyle name="Currency 35 2" xfId="1315"/>
    <cellStyle name="Currency 36" xfId="1316"/>
    <cellStyle name="Currency 36 2" xfId="1317"/>
    <cellStyle name="Currency 4" xfId="1318"/>
    <cellStyle name="Currency 4 2" xfId="1319"/>
    <cellStyle name="Currency 4 2 10" xfId="1320"/>
    <cellStyle name="Currency 4 2 11" xfId="1321"/>
    <cellStyle name="Currency 4 2 12" xfId="1322"/>
    <cellStyle name="Currency 4 2 13" xfId="1323"/>
    <cellStyle name="Currency 4 2 14" xfId="1324"/>
    <cellStyle name="Currency 4 2 15" xfId="1325"/>
    <cellStyle name="Currency 4 2 16" xfId="1326"/>
    <cellStyle name="Currency 4 2 2" xfId="1327"/>
    <cellStyle name="Currency 4 2 2 10" xfId="1328"/>
    <cellStyle name="Currency 4 2 2 11" xfId="1329"/>
    <cellStyle name="Currency 4 2 2 12" xfId="1330"/>
    <cellStyle name="Currency 4 2 2 13" xfId="1331"/>
    <cellStyle name="Currency 4 2 2 14" xfId="1332"/>
    <cellStyle name="Currency 4 2 2 15" xfId="1333"/>
    <cellStyle name="Currency 4 2 2 2" xfId="1334"/>
    <cellStyle name="Currency 4 2 2 3" xfId="1335"/>
    <cellStyle name="Currency 4 2 2 4" xfId="1336"/>
    <cellStyle name="Currency 4 2 2 5" xfId="1337"/>
    <cellStyle name="Currency 4 2 2 6" xfId="1338"/>
    <cellStyle name="Currency 4 2 2 7" xfId="1339"/>
    <cellStyle name="Currency 4 2 2 8" xfId="1340"/>
    <cellStyle name="Currency 4 2 2 9" xfId="1341"/>
    <cellStyle name="Currency 4 2 3" xfId="1342"/>
    <cellStyle name="Currency 4 2 4" xfId="1343"/>
    <cellStyle name="Currency 4 2 5" xfId="1344"/>
    <cellStyle name="Currency 4 2 6" xfId="1345"/>
    <cellStyle name="Currency 4 2 7" xfId="1346"/>
    <cellStyle name="Currency 4 2 8" xfId="1347"/>
    <cellStyle name="Currency 4 2 9" xfId="1348"/>
    <cellStyle name="Currency 4 3" xfId="15663"/>
    <cellStyle name="Currency 5" xfId="1349"/>
    <cellStyle name="Currency 5 2" xfId="1350"/>
    <cellStyle name="Currency 5 2 10" xfId="1351"/>
    <cellStyle name="Currency 5 2 11" xfId="1352"/>
    <cellStyle name="Currency 5 2 12" xfId="1353"/>
    <cellStyle name="Currency 5 2 13" xfId="1354"/>
    <cellStyle name="Currency 5 2 14" xfId="1355"/>
    <cellStyle name="Currency 5 2 15" xfId="1356"/>
    <cellStyle name="Currency 5 2 16" xfId="1357"/>
    <cellStyle name="Currency 5 2 2" xfId="1358"/>
    <cellStyle name="Currency 5 2 2 10" xfId="1359"/>
    <cellStyle name="Currency 5 2 2 11" xfId="1360"/>
    <cellStyle name="Currency 5 2 2 12" xfId="1361"/>
    <cellStyle name="Currency 5 2 2 13" xfId="1362"/>
    <cellStyle name="Currency 5 2 2 14" xfId="1363"/>
    <cellStyle name="Currency 5 2 2 15" xfId="1364"/>
    <cellStyle name="Currency 5 2 2 2" xfId="1365"/>
    <cellStyle name="Currency 5 2 2 3" xfId="1366"/>
    <cellStyle name="Currency 5 2 2 4" xfId="1367"/>
    <cellStyle name="Currency 5 2 2 5" xfId="1368"/>
    <cellStyle name="Currency 5 2 2 6" xfId="1369"/>
    <cellStyle name="Currency 5 2 2 7" xfId="1370"/>
    <cellStyle name="Currency 5 2 2 8" xfId="1371"/>
    <cellStyle name="Currency 5 2 2 9" xfId="1372"/>
    <cellStyle name="Currency 5 2 3" xfId="1373"/>
    <cellStyle name="Currency 5 2 4" xfId="1374"/>
    <cellStyle name="Currency 5 2 5" xfId="1375"/>
    <cellStyle name="Currency 5 2 6" xfId="1376"/>
    <cellStyle name="Currency 5 2 7" xfId="1377"/>
    <cellStyle name="Currency 5 2 8" xfId="1378"/>
    <cellStyle name="Currency 5 2 9" xfId="1379"/>
    <cellStyle name="Currency 5 3" xfId="15664"/>
    <cellStyle name="Currency 6" xfId="1380"/>
    <cellStyle name="Currency 6 2" xfId="1381"/>
    <cellStyle name="Currency 6 2 10" xfId="1382"/>
    <cellStyle name="Currency 6 2 11" xfId="1383"/>
    <cellStyle name="Currency 6 2 12" xfId="1384"/>
    <cellStyle name="Currency 6 2 13" xfId="1385"/>
    <cellStyle name="Currency 6 2 14" xfId="1386"/>
    <cellStyle name="Currency 6 2 15" xfId="1387"/>
    <cellStyle name="Currency 6 2 16" xfId="1388"/>
    <cellStyle name="Currency 6 2 2" xfId="1389"/>
    <cellStyle name="Currency 6 2 2 10" xfId="1390"/>
    <cellStyle name="Currency 6 2 2 11" xfId="1391"/>
    <cellStyle name="Currency 6 2 2 12" xfId="1392"/>
    <cellStyle name="Currency 6 2 2 13" xfId="1393"/>
    <cellStyle name="Currency 6 2 2 14" xfId="1394"/>
    <cellStyle name="Currency 6 2 2 15" xfId="1395"/>
    <cellStyle name="Currency 6 2 2 2" xfId="1396"/>
    <cellStyle name="Currency 6 2 2 3" xfId="1397"/>
    <cellStyle name="Currency 6 2 2 4" xfId="1398"/>
    <cellStyle name="Currency 6 2 2 5" xfId="1399"/>
    <cellStyle name="Currency 6 2 2 6" xfId="1400"/>
    <cellStyle name="Currency 6 2 2 7" xfId="1401"/>
    <cellStyle name="Currency 6 2 2 8" xfId="1402"/>
    <cellStyle name="Currency 6 2 2 9" xfId="1403"/>
    <cellStyle name="Currency 6 2 3" xfId="1404"/>
    <cellStyle name="Currency 6 2 4" xfId="1405"/>
    <cellStyle name="Currency 6 2 5" xfId="1406"/>
    <cellStyle name="Currency 6 2 6" xfId="1407"/>
    <cellStyle name="Currency 6 2 7" xfId="1408"/>
    <cellStyle name="Currency 6 2 8" xfId="1409"/>
    <cellStyle name="Currency 6 2 9" xfId="1410"/>
    <cellStyle name="Currency 6 3" xfId="15665"/>
    <cellStyle name="Currency 7" xfId="1411"/>
    <cellStyle name="Currency 7 2" xfId="1412"/>
    <cellStyle name="Currency 7 2 10" xfId="1413"/>
    <cellStyle name="Currency 7 2 11" xfId="1414"/>
    <cellStyle name="Currency 7 2 12" xfId="1415"/>
    <cellStyle name="Currency 7 2 13" xfId="1416"/>
    <cellStyle name="Currency 7 2 14" xfId="1417"/>
    <cellStyle name="Currency 7 2 15" xfId="1418"/>
    <cellStyle name="Currency 7 2 16" xfId="1419"/>
    <cellStyle name="Currency 7 2 2" xfId="1420"/>
    <cellStyle name="Currency 7 2 2 10" xfId="1421"/>
    <cellStyle name="Currency 7 2 2 11" xfId="1422"/>
    <cellStyle name="Currency 7 2 2 12" xfId="1423"/>
    <cellStyle name="Currency 7 2 2 13" xfId="1424"/>
    <cellStyle name="Currency 7 2 2 14" xfId="1425"/>
    <cellStyle name="Currency 7 2 2 15" xfId="1426"/>
    <cellStyle name="Currency 7 2 2 2" xfId="1427"/>
    <cellStyle name="Currency 7 2 2 3" xfId="1428"/>
    <cellStyle name="Currency 7 2 2 4" xfId="1429"/>
    <cellStyle name="Currency 7 2 2 5" xfId="1430"/>
    <cellStyle name="Currency 7 2 2 6" xfId="1431"/>
    <cellStyle name="Currency 7 2 2 7" xfId="1432"/>
    <cellStyle name="Currency 7 2 2 8" xfId="1433"/>
    <cellStyle name="Currency 7 2 2 9" xfId="1434"/>
    <cellStyle name="Currency 7 2 3" xfId="1435"/>
    <cellStyle name="Currency 7 2 4" xfId="1436"/>
    <cellStyle name="Currency 7 2 5" xfId="1437"/>
    <cellStyle name="Currency 7 2 6" xfId="1438"/>
    <cellStyle name="Currency 7 2 7" xfId="1439"/>
    <cellStyle name="Currency 7 2 8" xfId="1440"/>
    <cellStyle name="Currency 7 2 9" xfId="1441"/>
    <cellStyle name="Currency 7 3" xfId="15666"/>
    <cellStyle name="Currency 8" xfId="1442"/>
    <cellStyle name="Currency 8 2" xfId="1443"/>
    <cellStyle name="Currency 8 2 10" xfId="1444"/>
    <cellStyle name="Currency 8 2 11" xfId="1445"/>
    <cellStyle name="Currency 8 2 12" xfId="1446"/>
    <cellStyle name="Currency 8 2 13" xfId="1447"/>
    <cellStyle name="Currency 8 2 14" xfId="1448"/>
    <cellStyle name="Currency 8 2 15" xfId="1449"/>
    <cellStyle name="Currency 8 2 16" xfId="1450"/>
    <cellStyle name="Currency 8 2 2" xfId="1451"/>
    <cellStyle name="Currency 8 2 2 10" xfId="1452"/>
    <cellStyle name="Currency 8 2 2 11" xfId="1453"/>
    <cellStyle name="Currency 8 2 2 12" xfId="1454"/>
    <cellStyle name="Currency 8 2 2 13" xfId="1455"/>
    <cellStyle name="Currency 8 2 2 14" xfId="1456"/>
    <cellStyle name="Currency 8 2 2 15" xfId="1457"/>
    <cellStyle name="Currency 8 2 2 2" xfId="1458"/>
    <cellStyle name="Currency 8 2 2 3" xfId="1459"/>
    <cellStyle name="Currency 8 2 2 4" xfId="1460"/>
    <cellStyle name="Currency 8 2 2 5" xfId="1461"/>
    <cellStyle name="Currency 8 2 2 6" xfId="1462"/>
    <cellStyle name="Currency 8 2 2 7" xfId="1463"/>
    <cellStyle name="Currency 8 2 2 8" xfId="1464"/>
    <cellStyle name="Currency 8 2 2 9" xfId="1465"/>
    <cellStyle name="Currency 8 2 3" xfId="1466"/>
    <cellStyle name="Currency 8 2 4" xfId="1467"/>
    <cellStyle name="Currency 8 2 5" xfId="1468"/>
    <cellStyle name="Currency 8 2 6" xfId="1469"/>
    <cellStyle name="Currency 8 2 7" xfId="1470"/>
    <cellStyle name="Currency 8 2 8" xfId="1471"/>
    <cellStyle name="Currency 8 2 9" xfId="1472"/>
    <cellStyle name="Currency 8 3" xfId="15667"/>
    <cellStyle name="Currency 9" xfId="1473"/>
    <cellStyle name="Currency 9 2" xfId="1474"/>
    <cellStyle name="Currency 9 2 10" xfId="1475"/>
    <cellStyle name="Currency 9 2 11" xfId="1476"/>
    <cellStyle name="Currency 9 2 12" xfId="1477"/>
    <cellStyle name="Currency 9 2 13" xfId="1478"/>
    <cellStyle name="Currency 9 2 14" xfId="1479"/>
    <cellStyle name="Currency 9 2 15" xfId="1480"/>
    <cellStyle name="Currency 9 2 16" xfId="1481"/>
    <cellStyle name="Currency 9 2 2" xfId="1482"/>
    <cellStyle name="Currency 9 2 2 10" xfId="1483"/>
    <cellStyle name="Currency 9 2 2 11" xfId="1484"/>
    <cellStyle name="Currency 9 2 2 12" xfId="1485"/>
    <cellStyle name="Currency 9 2 2 13" xfId="1486"/>
    <cellStyle name="Currency 9 2 2 14" xfId="1487"/>
    <cellStyle name="Currency 9 2 2 15" xfId="1488"/>
    <cellStyle name="Currency 9 2 2 2" xfId="1489"/>
    <cellStyle name="Currency 9 2 2 3" xfId="1490"/>
    <cellStyle name="Currency 9 2 2 4" xfId="1491"/>
    <cellStyle name="Currency 9 2 2 5" xfId="1492"/>
    <cellStyle name="Currency 9 2 2 6" xfId="1493"/>
    <cellStyle name="Currency 9 2 2 7" xfId="1494"/>
    <cellStyle name="Currency 9 2 2 8" xfId="1495"/>
    <cellStyle name="Currency 9 2 2 9" xfId="1496"/>
    <cellStyle name="Currency 9 2 3" xfId="1497"/>
    <cellStyle name="Currency 9 2 4" xfId="1498"/>
    <cellStyle name="Currency 9 2 5" xfId="1499"/>
    <cellStyle name="Currency 9 2 6" xfId="1500"/>
    <cellStyle name="Currency 9 2 7" xfId="1501"/>
    <cellStyle name="Currency 9 2 8" xfId="1502"/>
    <cellStyle name="Currency 9 2 9" xfId="1503"/>
    <cellStyle name="Currency 9 3" xfId="15668"/>
    <cellStyle name="Currency0" xfId="6"/>
    <cellStyle name="Currency0 2" xfId="15669"/>
    <cellStyle name="Currency0 2 2" xfId="26977"/>
    <cellStyle name="Currency0 3" xfId="26978"/>
    <cellStyle name="Currency0 4" xfId="26976"/>
    <cellStyle name="Date" xfId="7"/>
    <cellStyle name="Date [d-mmm-yy]" xfId="26979"/>
    <cellStyle name="Date 2" xfId="1504"/>
    <cellStyle name="Date 2 2" xfId="26980"/>
    <cellStyle name="Date 3" xfId="1505"/>
    <cellStyle name="Date 4" xfId="15630"/>
    <cellStyle name="Date 4 2" xfId="26981"/>
    <cellStyle name="Date 5" xfId="26982"/>
    <cellStyle name="Date Aligned" xfId="26983"/>
    <cellStyle name="Date_All Projects" xfId="26984"/>
    <cellStyle name="DateLong" xfId="26985"/>
    <cellStyle name="DateTime" xfId="26986"/>
    <cellStyle name="DateTime 2" xfId="26987"/>
    <cellStyle name="DateTime 2 2" xfId="26988"/>
    <cellStyle name="DateTime 3" xfId="26989"/>
    <cellStyle name="Decimal  .0" xfId="15629"/>
    <cellStyle name="Dezimal [0]_Compiling Utility Macros" xfId="1506"/>
    <cellStyle name="Dezimal_Compiling Utility Macros" xfId="1507"/>
    <cellStyle name="d-mmm" xfId="26990"/>
    <cellStyle name="d-mmm-yy" xfId="26991"/>
    <cellStyle name="Dollars &amp; Cents" xfId="1508"/>
    <cellStyle name="Dotted Line" xfId="26992"/>
    <cellStyle name="Edge" xfId="1509"/>
    <cellStyle name="Entered" xfId="1510"/>
    <cellStyle name="EPS" xfId="26993"/>
    <cellStyle name="Euro" xfId="1511"/>
    <cellStyle name="Euro 2" xfId="26994"/>
    <cellStyle name="Explanatory Text" xfId="19206" builtinId="53" customBuiltin="1"/>
    <cellStyle name="Explanatory Text 10" xfId="5263"/>
    <cellStyle name="Explanatory Text 11" xfId="5264"/>
    <cellStyle name="Explanatory Text 12" xfId="5265"/>
    <cellStyle name="Explanatory Text 13" xfId="5266"/>
    <cellStyle name="Explanatory Text 14" xfId="5267"/>
    <cellStyle name="Explanatory Text 15" xfId="5268"/>
    <cellStyle name="Explanatory Text 16" xfId="5269"/>
    <cellStyle name="Explanatory Text 17" xfId="5270"/>
    <cellStyle name="Explanatory Text 18" xfId="5271"/>
    <cellStyle name="Explanatory Text 19" xfId="5272"/>
    <cellStyle name="Explanatory Text 2" xfId="1512"/>
    <cellStyle name="Explanatory Text 2 2" xfId="5273"/>
    <cellStyle name="Explanatory Text 2 2 2" xfId="17488"/>
    <cellStyle name="Explanatory Text 2 2 2 2" xfId="26995"/>
    <cellStyle name="Explanatory Text 2 2 3" xfId="17278"/>
    <cellStyle name="Explanatory Text 2 3" xfId="5274"/>
    <cellStyle name="Explanatory Text 2 3 2" xfId="17110"/>
    <cellStyle name="Explanatory Text 2 3 3" xfId="26996"/>
    <cellStyle name="Explanatory Text 2 4" xfId="17073"/>
    <cellStyle name="Explanatory Text 20" xfId="5275"/>
    <cellStyle name="Explanatory Text 21" xfId="5276"/>
    <cellStyle name="Explanatory Text 22" xfId="5277"/>
    <cellStyle name="Explanatory Text 23" xfId="5278"/>
    <cellStyle name="Explanatory Text 24" xfId="5279"/>
    <cellStyle name="Explanatory Text 25" xfId="5280"/>
    <cellStyle name="Explanatory Text 26" xfId="5281"/>
    <cellStyle name="Explanatory Text 27" xfId="5282"/>
    <cellStyle name="Explanatory Text 28" xfId="5283"/>
    <cellStyle name="Explanatory Text 29" xfId="5284"/>
    <cellStyle name="Explanatory Text 3" xfId="5285"/>
    <cellStyle name="Explanatory Text 3 2" xfId="17542"/>
    <cellStyle name="Explanatory Text 3 2 2" xfId="26997"/>
    <cellStyle name="Explanatory Text 3 3" xfId="17279"/>
    <cellStyle name="Explanatory Text 30" xfId="5286"/>
    <cellStyle name="Explanatory Text 31" xfId="5287"/>
    <cellStyle name="Explanatory Text 32" xfId="5288"/>
    <cellStyle name="Explanatory Text 33" xfId="5289"/>
    <cellStyle name="Explanatory Text 34" xfId="5290"/>
    <cellStyle name="Explanatory Text 35" xfId="5291"/>
    <cellStyle name="Explanatory Text 36" xfId="5292"/>
    <cellStyle name="Explanatory Text 37" xfId="5293"/>
    <cellStyle name="Explanatory Text 38" xfId="5294"/>
    <cellStyle name="Explanatory Text 39" xfId="5295"/>
    <cellStyle name="Explanatory Text 4" xfId="5296"/>
    <cellStyle name="Explanatory Text 4 2" xfId="17280"/>
    <cellStyle name="Explanatory Text 40" xfId="5297"/>
    <cellStyle name="Explanatory Text 41" xfId="5298"/>
    <cellStyle name="Explanatory Text 42" xfId="5299"/>
    <cellStyle name="Explanatory Text 43" xfId="5300"/>
    <cellStyle name="Explanatory Text 44" xfId="5301"/>
    <cellStyle name="Explanatory Text 45" xfId="5302"/>
    <cellStyle name="Explanatory Text 46" xfId="5303"/>
    <cellStyle name="Explanatory Text 47" xfId="5304"/>
    <cellStyle name="Explanatory Text 48" xfId="5305"/>
    <cellStyle name="Explanatory Text 49" xfId="5306"/>
    <cellStyle name="Explanatory Text 5" xfId="5307"/>
    <cellStyle name="Explanatory Text 5 2" xfId="17281"/>
    <cellStyle name="Explanatory Text 50" xfId="5308"/>
    <cellStyle name="Explanatory Text 51" xfId="5309"/>
    <cellStyle name="Explanatory Text 52" xfId="5310"/>
    <cellStyle name="Explanatory Text 53" xfId="5311"/>
    <cellStyle name="Explanatory Text 54" xfId="5312"/>
    <cellStyle name="Explanatory Text 55" xfId="5313"/>
    <cellStyle name="Explanatory Text 56" xfId="5314"/>
    <cellStyle name="Explanatory Text 57" xfId="5315"/>
    <cellStyle name="Explanatory Text 58" xfId="5316"/>
    <cellStyle name="Explanatory Text 59" xfId="5317"/>
    <cellStyle name="Explanatory Text 6" xfId="5318"/>
    <cellStyle name="Explanatory Text 6 2" xfId="17282"/>
    <cellStyle name="Explanatory Text 60" xfId="5319"/>
    <cellStyle name="Explanatory Text 61" xfId="5320"/>
    <cellStyle name="Explanatory Text 62" xfId="5321"/>
    <cellStyle name="Explanatory Text 63" xfId="5322"/>
    <cellStyle name="Explanatory Text 64" xfId="5323"/>
    <cellStyle name="Explanatory Text 65" xfId="5324"/>
    <cellStyle name="Explanatory Text 66" xfId="5325"/>
    <cellStyle name="Explanatory Text 67" xfId="5326"/>
    <cellStyle name="Explanatory Text 68" xfId="5327"/>
    <cellStyle name="Explanatory Text 69" xfId="5328"/>
    <cellStyle name="Explanatory Text 7" xfId="5329"/>
    <cellStyle name="Explanatory Text 7 2" xfId="17283"/>
    <cellStyle name="Explanatory Text 70" xfId="5330"/>
    <cellStyle name="Explanatory Text 71" xfId="5331"/>
    <cellStyle name="Explanatory Text 72" xfId="5332"/>
    <cellStyle name="Explanatory Text 73" xfId="5333"/>
    <cellStyle name="Explanatory Text 74" xfId="5334"/>
    <cellStyle name="Explanatory Text 75" xfId="5335"/>
    <cellStyle name="Explanatory Text 76" xfId="5336"/>
    <cellStyle name="Explanatory Text 77" xfId="5337"/>
    <cellStyle name="Explanatory Text 78" xfId="5338"/>
    <cellStyle name="Explanatory Text 79" xfId="5339"/>
    <cellStyle name="Explanatory Text 8" xfId="5340"/>
    <cellStyle name="Explanatory Text 8 2" xfId="17446"/>
    <cellStyle name="Explanatory Text 80" xfId="15540"/>
    <cellStyle name="Explanatory Text 9" xfId="5341"/>
    <cellStyle name="Explanatory Text 9 2" xfId="17030"/>
    <cellStyle name="EY House" xfId="1513"/>
    <cellStyle name="F2" xfId="1514"/>
    <cellStyle name="F3" xfId="1515"/>
    <cellStyle name="F4" xfId="1516"/>
    <cellStyle name="F5" xfId="1517"/>
    <cellStyle name="F6" xfId="1518"/>
    <cellStyle name="F7" xfId="1519"/>
    <cellStyle name="F8" xfId="1520"/>
    <cellStyle name="FieldName" xfId="26998"/>
    <cellStyle name="FieldName 2" xfId="26999"/>
    <cellStyle name="FieldName 2 2" xfId="27000"/>
    <cellStyle name="FieldName 2 2 2" xfId="27001"/>
    <cellStyle name="FieldName 2 3" xfId="27002"/>
    <cellStyle name="Fixed" xfId="8"/>
    <cellStyle name="Fixed 2" xfId="1521"/>
    <cellStyle name="Fixed 2 2" xfId="27004"/>
    <cellStyle name="Fixed 2 3" xfId="27003"/>
    <cellStyle name="Fixed 3" xfId="1522"/>
    <cellStyle name="Fixed 3 2" xfId="27005"/>
    <cellStyle name="Fixed 4" xfId="27006"/>
    <cellStyle name="Fixed1 - Style1" xfId="1523"/>
    <cellStyle name="Followed Hyperlink" xfId="56419" builtinId="9" customBuiltin="1"/>
    <cellStyle name="Font: Calibri, 9pt regular" xfId="56417"/>
    <cellStyle name="Footnote" xfId="27007"/>
    <cellStyle name="Footnotes: all except top row" xfId="56420"/>
    <cellStyle name="Footnotes: top row" xfId="56415"/>
    <cellStyle name="fred" xfId="1524"/>
    <cellStyle name="Fred%" xfId="1525"/>
    <cellStyle name="General" xfId="27008"/>
    <cellStyle name="Geneva 9" xfId="27009"/>
    <cellStyle name="Good" xfId="19197" builtinId="26" customBuiltin="1"/>
    <cellStyle name="Good 10" xfId="5342"/>
    <cellStyle name="Good 10 2" xfId="27010"/>
    <cellStyle name="Good 11" xfId="5343"/>
    <cellStyle name="Good 11 2" xfId="27011"/>
    <cellStyle name="Good 12" xfId="5344"/>
    <cellStyle name="Good 13" xfId="5345"/>
    <cellStyle name="Good 14" xfId="5346"/>
    <cellStyle name="Good 15" xfId="5347"/>
    <cellStyle name="Good 16" xfId="5348"/>
    <cellStyle name="Good 17" xfId="5349"/>
    <cellStyle name="Good 18" xfId="5350"/>
    <cellStyle name="Good 19" xfId="5351"/>
    <cellStyle name="Good 2" xfId="1526"/>
    <cellStyle name="Good 2 2" xfId="5352"/>
    <cellStyle name="Good 2 2 2" xfId="17478"/>
    <cellStyle name="Good 2 2 2 2" xfId="27013"/>
    <cellStyle name="Good 2 2 3" xfId="17284"/>
    <cellStyle name="Good 2 2 4" xfId="27012"/>
    <cellStyle name="Good 2 3" xfId="5353"/>
    <cellStyle name="Good 2 3 2" xfId="17386"/>
    <cellStyle name="Good 2 3 2 2" xfId="27015"/>
    <cellStyle name="Good 2 3 3" xfId="27014"/>
    <cellStyle name="Good 2 4" xfId="17063"/>
    <cellStyle name="Good 2 4 2" xfId="27016"/>
    <cellStyle name="Good 2 5" xfId="16077"/>
    <cellStyle name="Good 2 5 2" xfId="27017"/>
    <cellStyle name="Good 2 6" xfId="27018"/>
    <cellStyle name="Good 2 7" xfId="27019"/>
    <cellStyle name="Good 2 8" xfId="19254"/>
    <cellStyle name="Good 20" xfId="5354"/>
    <cellStyle name="Good 21" xfId="5355"/>
    <cellStyle name="Good 22" xfId="5356"/>
    <cellStyle name="Good 23" xfId="5357"/>
    <cellStyle name="Good 24" xfId="5358"/>
    <cellStyle name="Good 25" xfId="5359"/>
    <cellStyle name="Good 26" xfId="5360"/>
    <cellStyle name="Good 27" xfId="5361"/>
    <cellStyle name="Good 28" xfId="5362"/>
    <cellStyle name="Good 29" xfId="5363"/>
    <cellStyle name="Good 3" xfId="5364"/>
    <cellStyle name="Good 3 2" xfId="17285"/>
    <cellStyle name="Good 3 2 2" xfId="27021"/>
    <cellStyle name="Good 3 3" xfId="27020"/>
    <cellStyle name="Good 30" xfId="5365"/>
    <cellStyle name="Good 31" xfId="5366"/>
    <cellStyle name="Good 32" xfId="5367"/>
    <cellStyle name="Good 33" xfId="5368"/>
    <cellStyle name="Good 34" xfId="5369"/>
    <cellStyle name="Good 35" xfId="5370"/>
    <cellStyle name="Good 36" xfId="5371"/>
    <cellStyle name="Good 37" xfId="5372"/>
    <cellStyle name="Good 38" xfId="5373"/>
    <cellStyle name="Good 39" xfId="5374"/>
    <cellStyle name="Good 4" xfId="5375"/>
    <cellStyle name="Good 4 2" xfId="17576"/>
    <cellStyle name="Good 4 3" xfId="17286"/>
    <cellStyle name="Good 4 4" xfId="27022"/>
    <cellStyle name="Good 40" xfId="5376"/>
    <cellStyle name="Good 41" xfId="5377"/>
    <cellStyle name="Good 42" xfId="5378"/>
    <cellStyle name="Good 43" xfId="5379"/>
    <cellStyle name="Good 44" xfId="5380"/>
    <cellStyle name="Good 45" xfId="5381"/>
    <cellStyle name="Good 46" xfId="5382"/>
    <cellStyle name="Good 47" xfId="5383"/>
    <cellStyle name="Good 48" xfId="5384"/>
    <cellStyle name="Good 49" xfId="5385"/>
    <cellStyle name="Good 5" xfId="5386"/>
    <cellStyle name="Good 5 2" xfId="17287"/>
    <cellStyle name="Good 5 3" xfId="27023"/>
    <cellStyle name="Good 50" xfId="5387"/>
    <cellStyle name="Good 51" xfId="5388"/>
    <cellStyle name="Good 52" xfId="5389"/>
    <cellStyle name="Good 53" xfId="5390"/>
    <cellStyle name="Good 54" xfId="5391"/>
    <cellStyle name="Good 55" xfId="5392"/>
    <cellStyle name="Good 56" xfId="5393"/>
    <cellStyle name="Good 57" xfId="5394"/>
    <cellStyle name="Good 58" xfId="5395"/>
    <cellStyle name="Good 59" xfId="5396"/>
    <cellStyle name="Good 6" xfId="5397"/>
    <cellStyle name="Good 6 2" xfId="17288"/>
    <cellStyle name="Good 6 3" xfId="27024"/>
    <cellStyle name="Good 60" xfId="5398"/>
    <cellStyle name="Good 61" xfId="5399"/>
    <cellStyle name="Good 62" xfId="5400"/>
    <cellStyle name="Good 63" xfId="5401"/>
    <cellStyle name="Good 64" xfId="5402"/>
    <cellStyle name="Good 65" xfId="5403"/>
    <cellStyle name="Good 66" xfId="5404"/>
    <cellStyle name="Good 67" xfId="5405"/>
    <cellStyle name="Good 68" xfId="5406"/>
    <cellStyle name="Good 69" xfId="5407"/>
    <cellStyle name="Good 7" xfId="5408"/>
    <cellStyle name="Good 7 2" xfId="17289"/>
    <cellStyle name="Good 7 3" xfId="27025"/>
    <cellStyle name="Good 70" xfId="5409"/>
    <cellStyle name="Good 71" xfId="5410"/>
    <cellStyle name="Good 72" xfId="5411"/>
    <cellStyle name="Good 73" xfId="5412"/>
    <cellStyle name="Good 74" xfId="5413"/>
    <cellStyle name="Good 75" xfId="5414"/>
    <cellStyle name="Good 76" xfId="5415"/>
    <cellStyle name="Good 77" xfId="5416"/>
    <cellStyle name="Good 78" xfId="5417"/>
    <cellStyle name="Good 79" xfId="5418"/>
    <cellStyle name="Good 8" xfId="5419"/>
    <cellStyle name="Good 8 2" xfId="17436"/>
    <cellStyle name="Good 8 3" xfId="27026"/>
    <cellStyle name="Good 80" xfId="15530"/>
    <cellStyle name="Good 9" xfId="5420"/>
    <cellStyle name="Good 9 2" xfId="17021"/>
    <cellStyle name="Good 9 3" xfId="27027"/>
    <cellStyle name="Green" xfId="1527"/>
    <cellStyle name="Green 2" xfId="10876"/>
    <cellStyle name="Grey" xfId="1528"/>
    <cellStyle name="Hard Percent" xfId="27028"/>
    <cellStyle name="HEADER" xfId="1529"/>
    <cellStyle name="Header: bottom row" xfId="56410"/>
    <cellStyle name="Header: top rows" xfId="56412"/>
    <cellStyle name="Header1" xfId="1530"/>
    <cellStyle name="Header2" xfId="1531"/>
    <cellStyle name="Header2 2" xfId="10798"/>
    <cellStyle name="HEADING" xfId="1532"/>
    <cellStyle name="Heading 1" xfId="19193" builtinId="16" customBuiltin="1"/>
    <cellStyle name="Heading 1 10" xfId="5421"/>
    <cellStyle name="Heading 1 10 2" xfId="17769"/>
    <cellStyle name="Heading 1 10 2 2" xfId="27030"/>
    <cellStyle name="Heading 1 11" xfId="5422"/>
    <cellStyle name="Heading 1 11 2" xfId="15978"/>
    <cellStyle name="Heading 1 11 3" xfId="27031"/>
    <cellStyle name="Heading 1 12" xfId="5423"/>
    <cellStyle name="Heading 1 13" xfId="5424"/>
    <cellStyle name="Heading 1 14" xfId="5425"/>
    <cellStyle name="Heading 1 15" xfId="5426"/>
    <cellStyle name="Heading 1 16" xfId="5427"/>
    <cellStyle name="Heading 1 17" xfId="5428"/>
    <cellStyle name="Heading 1 18" xfId="5429"/>
    <cellStyle name="Heading 1 19" xfId="5430"/>
    <cellStyle name="Heading 1 2" xfId="26"/>
    <cellStyle name="Heading 1 2 2" xfId="5431"/>
    <cellStyle name="Heading 1 2 2 2" xfId="17474"/>
    <cellStyle name="Heading 1 2 2 2 2" xfId="27032"/>
    <cellStyle name="Heading 1 2 2 3" xfId="17290"/>
    <cellStyle name="Heading 1 2 3" xfId="5432"/>
    <cellStyle name="Heading 1 2 3 2" xfId="17385"/>
    <cellStyle name="Heading 1 2 3 3" xfId="27033"/>
    <cellStyle name="Heading 1 2 4" xfId="15690"/>
    <cellStyle name="Heading 1 2 4 2" xfId="17059"/>
    <cellStyle name="Heading 1 20" xfId="5433"/>
    <cellStyle name="Heading 1 21" xfId="5434"/>
    <cellStyle name="Heading 1 22" xfId="5435"/>
    <cellStyle name="Heading 1 23" xfId="5436"/>
    <cellStyle name="Heading 1 24" xfId="5437"/>
    <cellStyle name="Heading 1 25" xfId="5438"/>
    <cellStyle name="Heading 1 26" xfId="5439"/>
    <cellStyle name="Heading 1 27" xfId="5440"/>
    <cellStyle name="Heading 1 28" xfId="5441"/>
    <cellStyle name="Heading 1 29" xfId="5442"/>
    <cellStyle name="Heading 1 3" xfId="5443"/>
    <cellStyle name="Heading 1 3 2" xfId="17291"/>
    <cellStyle name="Heading 1 3 2 2" xfId="27034"/>
    <cellStyle name="Heading 1 3 3" xfId="16041"/>
    <cellStyle name="Heading 1 30" xfId="5444"/>
    <cellStyle name="Heading 1 31" xfId="5445"/>
    <cellStyle name="Heading 1 32" xfId="5446"/>
    <cellStyle name="Heading 1 33" xfId="5447"/>
    <cellStyle name="Heading 1 34" xfId="5448"/>
    <cellStyle name="Heading 1 35" xfId="5449"/>
    <cellStyle name="Heading 1 36" xfId="5450"/>
    <cellStyle name="Heading 1 37" xfId="5451"/>
    <cellStyle name="Heading 1 38" xfId="5452"/>
    <cellStyle name="Heading 1 39" xfId="5453"/>
    <cellStyle name="Heading 1 4" xfId="5454"/>
    <cellStyle name="Heading 1 4 2" xfId="17564"/>
    <cellStyle name="Heading 1 4 2 2" xfId="27035"/>
    <cellStyle name="Heading 1 4 3" xfId="17292"/>
    <cellStyle name="Heading 1 4 4" xfId="16134"/>
    <cellStyle name="Heading 1 40" xfId="5455"/>
    <cellStyle name="Heading 1 41" xfId="5456"/>
    <cellStyle name="Heading 1 42" xfId="5457"/>
    <cellStyle name="Heading 1 43" xfId="5458"/>
    <cellStyle name="Heading 1 44" xfId="5459"/>
    <cellStyle name="Heading 1 45" xfId="5460"/>
    <cellStyle name="Heading 1 46" xfId="5461"/>
    <cellStyle name="Heading 1 47" xfId="5462"/>
    <cellStyle name="Heading 1 48" xfId="5463"/>
    <cellStyle name="Heading 1 49" xfId="5464"/>
    <cellStyle name="Heading 1 5" xfId="5465"/>
    <cellStyle name="Heading 1 5 2" xfId="17293"/>
    <cellStyle name="Heading 1 5 2 2" xfId="27036"/>
    <cellStyle name="Heading 1 50" xfId="5466"/>
    <cellStyle name="Heading 1 51" xfId="5467"/>
    <cellStyle name="Heading 1 52" xfId="5468"/>
    <cellStyle name="Heading 1 53" xfId="5469"/>
    <cellStyle name="Heading 1 54" xfId="5470"/>
    <cellStyle name="Heading 1 55" xfId="5471"/>
    <cellStyle name="Heading 1 56" xfId="5472"/>
    <cellStyle name="Heading 1 57" xfId="5473"/>
    <cellStyle name="Heading 1 58" xfId="5474"/>
    <cellStyle name="Heading 1 59" xfId="5475"/>
    <cellStyle name="Heading 1 6" xfId="5476"/>
    <cellStyle name="Heading 1 6 2" xfId="17294"/>
    <cellStyle name="Heading 1 6 2 2" xfId="27037"/>
    <cellStyle name="Heading 1 60" xfId="5477"/>
    <cellStyle name="Heading 1 61" xfId="5478"/>
    <cellStyle name="Heading 1 62" xfId="5479"/>
    <cellStyle name="Heading 1 63" xfId="5480"/>
    <cellStyle name="Heading 1 64" xfId="5481"/>
    <cellStyle name="Heading 1 65" xfId="5482"/>
    <cellStyle name="Heading 1 66" xfId="5483"/>
    <cellStyle name="Heading 1 67" xfId="5484"/>
    <cellStyle name="Heading 1 68" xfId="5485"/>
    <cellStyle name="Heading 1 69" xfId="5486"/>
    <cellStyle name="Heading 1 7" xfId="5487"/>
    <cellStyle name="Heading 1 7 2" xfId="17295"/>
    <cellStyle name="Heading 1 7 2 2" xfId="27038"/>
    <cellStyle name="Heading 1 70" xfId="5488"/>
    <cellStyle name="Heading 1 71" xfId="5489"/>
    <cellStyle name="Heading 1 72" xfId="5490"/>
    <cellStyle name="Heading 1 73" xfId="5491"/>
    <cellStyle name="Heading 1 74" xfId="5492"/>
    <cellStyle name="Heading 1 75" xfId="5493"/>
    <cellStyle name="Heading 1 76" xfId="5494"/>
    <cellStyle name="Heading 1 77" xfId="5495"/>
    <cellStyle name="Heading 1 78" xfId="5496"/>
    <cellStyle name="Heading 1 79" xfId="5497"/>
    <cellStyle name="Heading 1 8" xfId="5498"/>
    <cellStyle name="Heading 1 8 2" xfId="17432"/>
    <cellStyle name="Heading 1 8 2 2" xfId="27039"/>
    <cellStyle name="Heading 1 80" xfId="5499"/>
    <cellStyle name="Heading 1 81" xfId="15526"/>
    <cellStyle name="Heading 1 9" xfId="5500"/>
    <cellStyle name="Heading 1 9 2" xfId="17017"/>
    <cellStyle name="Heading 1 9 2 2" xfId="27040"/>
    <cellStyle name="Heading 2" xfId="19194" builtinId="17" customBuiltin="1"/>
    <cellStyle name="Heading 2 10" xfId="5501"/>
    <cellStyle name="Heading 2 10 2" xfId="17770"/>
    <cellStyle name="Heading 2 10 2 2" xfId="27041"/>
    <cellStyle name="Heading 2 11" xfId="5502"/>
    <cellStyle name="Heading 2 11 2" xfId="15979"/>
    <cellStyle name="Heading 2 11 3" xfId="27042"/>
    <cellStyle name="Heading 2 12" xfId="5503"/>
    <cellStyle name="Heading 2 13" xfId="5504"/>
    <cellStyle name="Heading 2 14" xfId="5505"/>
    <cellStyle name="Heading 2 15" xfId="5506"/>
    <cellStyle name="Heading 2 16" xfId="5507"/>
    <cellStyle name="Heading 2 17" xfId="5508"/>
    <cellStyle name="Heading 2 18" xfId="5509"/>
    <cellStyle name="Heading 2 19" xfId="5510"/>
    <cellStyle name="Heading 2 2" xfId="27"/>
    <cellStyle name="Heading 2 2 2" xfId="5511"/>
    <cellStyle name="Heading 2 2 2 2" xfId="17475"/>
    <cellStyle name="Heading 2 2 2 2 2" xfId="27043"/>
    <cellStyle name="Heading 2 2 2 3" xfId="17296"/>
    <cellStyle name="Heading 2 2 3" xfId="5512"/>
    <cellStyle name="Heading 2 2 3 2" xfId="17384"/>
    <cellStyle name="Heading 2 2 3 3" xfId="27044"/>
    <cellStyle name="Heading 2 2 4" xfId="15691"/>
    <cellStyle name="Heading 2 2 4 2" xfId="17060"/>
    <cellStyle name="Heading 2 20" xfId="5513"/>
    <cellStyle name="Heading 2 21" xfId="5514"/>
    <cellStyle name="Heading 2 22" xfId="5515"/>
    <cellStyle name="Heading 2 23" xfId="5516"/>
    <cellStyle name="Heading 2 24" xfId="5517"/>
    <cellStyle name="Heading 2 25" xfId="5518"/>
    <cellStyle name="Heading 2 26" xfId="5519"/>
    <cellStyle name="Heading 2 27" xfId="5520"/>
    <cellStyle name="Heading 2 28" xfId="5521"/>
    <cellStyle name="Heading 2 29" xfId="5522"/>
    <cellStyle name="Heading 2 3" xfId="5523"/>
    <cellStyle name="Heading 2 3 2" xfId="17297"/>
    <cellStyle name="Heading 2 3 2 2" xfId="27045"/>
    <cellStyle name="Heading 2 3 3" xfId="16042"/>
    <cellStyle name="Heading 2 30" xfId="5524"/>
    <cellStyle name="Heading 2 31" xfId="5525"/>
    <cellStyle name="Heading 2 32" xfId="5526"/>
    <cellStyle name="Heading 2 33" xfId="5527"/>
    <cellStyle name="Heading 2 34" xfId="5528"/>
    <cellStyle name="Heading 2 35" xfId="5529"/>
    <cellStyle name="Heading 2 36" xfId="5530"/>
    <cellStyle name="Heading 2 37" xfId="5531"/>
    <cellStyle name="Heading 2 38" xfId="5532"/>
    <cellStyle name="Heading 2 39" xfId="5533"/>
    <cellStyle name="Heading 2 4" xfId="5534"/>
    <cellStyle name="Heading 2 4 2" xfId="17554"/>
    <cellStyle name="Heading 2 4 2 2" xfId="27046"/>
    <cellStyle name="Heading 2 4 3" xfId="17298"/>
    <cellStyle name="Heading 2 4 4" xfId="16127"/>
    <cellStyle name="Heading 2 40" xfId="5535"/>
    <cellStyle name="Heading 2 41" xfId="5536"/>
    <cellStyle name="Heading 2 42" xfId="5537"/>
    <cellStyle name="Heading 2 43" xfId="5538"/>
    <cellStyle name="Heading 2 44" xfId="5539"/>
    <cellStyle name="Heading 2 45" xfId="5540"/>
    <cellStyle name="Heading 2 46" xfId="5541"/>
    <cellStyle name="Heading 2 47" xfId="5542"/>
    <cellStyle name="Heading 2 48" xfId="5543"/>
    <cellStyle name="Heading 2 49" xfId="5544"/>
    <cellStyle name="Heading 2 5" xfId="5545"/>
    <cellStyle name="Heading 2 5 2" xfId="17299"/>
    <cellStyle name="Heading 2 5 2 2" xfId="27047"/>
    <cellStyle name="Heading 2 50" xfId="5546"/>
    <cellStyle name="Heading 2 51" xfId="5547"/>
    <cellStyle name="Heading 2 52" xfId="5548"/>
    <cellStyle name="Heading 2 53" xfId="5549"/>
    <cellStyle name="Heading 2 54" xfId="5550"/>
    <cellStyle name="Heading 2 55" xfId="5551"/>
    <cellStyle name="Heading 2 56" xfId="5552"/>
    <cellStyle name="Heading 2 57" xfId="5553"/>
    <cellStyle name="Heading 2 58" xfId="5554"/>
    <cellStyle name="Heading 2 59" xfId="5555"/>
    <cellStyle name="Heading 2 6" xfId="5556"/>
    <cellStyle name="Heading 2 6 2" xfId="17300"/>
    <cellStyle name="Heading 2 6 2 2" xfId="27048"/>
    <cellStyle name="Heading 2 60" xfId="5557"/>
    <cellStyle name="Heading 2 61" xfId="5558"/>
    <cellStyle name="Heading 2 62" xfId="5559"/>
    <cellStyle name="Heading 2 63" xfId="5560"/>
    <cellStyle name="Heading 2 64" xfId="5561"/>
    <cellStyle name="Heading 2 65" xfId="5562"/>
    <cellStyle name="Heading 2 66" xfId="5563"/>
    <cellStyle name="Heading 2 67" xfId="5564"/>
    <cellStyle name="Heading 2 68" xfId="5565"/>
    <cellStyle name="Heading 2 69" xfId="5566"/>
    <cellStyle name="Heading 2 7" xfId="5567"/>
    <cellStyle name="Heading 2 7 2" xfId="17301"/>
    <cellStyle name="Heading 2 7 2 2" xfId="27049"/>
    <cellStyle name="Heading 2 70" xfId="5568"/>
    <cellStyle name="Heading 2 71" xfId="5569"/>
    <cellStyle name="Heading 2 72" xfId="5570"/>
    <cellStyle name="Heading 2 73" xfId="5571"/>
    <cellStyle name="Heading 2 74" xfId="5572"/>
    <cellStyle name="Heading 2 75" xfId="5573"/>
    <cellStyle name="Heading 2 76" xfId="5574"/>
    <cellStyle name="Heading 2 77" xfId="5575"/>
    <cellStyle name="Heading 2 78" xfId="5576"/>
    <cellStyle name="Heading 2 79" xfId="5577"/>
    <cellStyle name="Heading 2 8" xfId="5578"/>
    <cellStyle name="Heading 2 8 2" xfId="17433"/>
    <cellStyle name="Heading 2 8 2 2" xfId="27050"/>
    <cellStyle name="Heading 2 80" xfId="5579"/>
    <cellStyle name="Heading 2 81" xfId="15527"/>
    <cellStyle name="Heading 2 9" xfId="5580"/>
    <cellStyle name="Heading 2 9 2" xfId="17018"/>
    <cellStyle name="Heading 2 9 2 2" xfId="27051"/>
    <cellStyle name="Heading 3" xfId="19195" builtinId="18" customBuiltin="1"/>
    <cellStyle name="Heading 3 10" xfId="5581"/>
    <cellStyle name="Heading 3 10 2" xfId="17771"/>
    <cellStyle name="Heading 3 10 2 2" xfId="27052"/>
    <cellStyle name="Heading 3 11" xfId="5582"/>
    <cellStyle name="Heading 3 11 2" xfId="15980"/>
    <cellStyle name="Heading 3 11 3" xfId="27053"/>
    <cellStyle name="Heading 3 12" xfId="5583"/>
    <cellStyle name="Heading 3 13" xfId="5584"/>
    <cellStyle name="Heading 3 14" xfId="5585"/>
    <cellStyle name="Heading 3 15" xfId="5586"/>
    <cellStyle name="Heading 3 16" xfId="5587"/>
    <cellStyle name="Heading 3 17" xfId="5588"/>
    <cellStyle name="Heading 3 18" xfId="5589"/>
    <cellStyle name="Heading 3 19" xfId="5590"/>
    <cellStyle name="Heading 3 2" xfId="1533"/>
    <cellStyle name="Heading 3 2 2" xfId="5591"/>
    <cellStyle name="Heading 3 2 2 2" xfId="17476"/>
    <cellStyle name="Heading 3 2 2 2 2" xfId="27054"/>
    <cellStyle name="Heading 3 2 2 3" xfId="17302"/>
    <cellStyle name="Heading 3 2 3" xfId="5592"/>
    <cellStyle name="Heading 3 2 3 2" xfId="17383"/>
    <cellStyle name="Heading 3 2 3 3" xfId="27055"/>
    <cellStyle name="Heading 3 2 4" xfId="15692"/>
    <cellStyle name="Heading 3 2 4 2" xfId="17061"/>
    <cellStyle name="Heading 3 20" xfId="5593"/>
    <cellStyle name="Heading 3 21" xfId="5594"/>
    <cellStyle name="Heading 3 22" xfId="5595"/>
    <cellStyle name="Heading 3 23" xfId="5596"/>
    <cellStyle name="Heading 3 24" xfId="5597"/>
    <cellStyle name="Heading 3 25" xfId="5598"/>
    <cellStyle name="Heading 3 26" xfId="5599"/>
    <cellStyle name="Heading 3 27" xfId="5600"/>
    <cellStyle name="Heading 3 28" xfId="5601"/>
    <cellStyle name="Heading 3 29" xfId="5602"/>
    <cellStyle name="Heading 3 3" xfId="5603"/>
    <cellStyle name="Heading 3 3 2" xfId="17303"/>
    <cellStyle name="Heading 3 3 2 2" xfId="27056"/>
    <cellStyle name="Heading 3 3 3" xfId="16043"/>
    <cellStyle name="Heading 3 30" xfId="5604"/>
    <cellStyle name="Heading 3 31" xfId="5605"/>
    <cellStyle name="Heading 3 32" xfId="5606"/>
    <cellStyle name="Heading 3 33" xfId="5607"/>
    <cellStyle name="Heading 3 34" xfId="5608"/>
    <cellStyle name="Heading 3 35" xfId="5609"/>
    <cellStyle name="Heading 3 36" xfId="5610"/>
    <cellStyle name="Heading 3 37" xfId="5611"/>
    <cellStyle name="Heading 3 38" xfId="5612"/>
    <cellStyle name="Heading 3 39" xfId="5613"/>
    <cellStyle name="Heading 3 4" xfId="5614"/>
    <cellStyle name="Heading 3 4 2" xfId="17541"/>
    <cellStyle name="Heading 3 4 2 2" xfId="27057"/>
    <cellStyle name="Heading 3 4 3" xfId="17304"/>
    <cellStyle name="Heading 3 4 4" xfId="16119"/>
    <cellStyle name="Heading 3 40" xfId="5615"/>
    <cellStyle name="Heading 3 41" xfId="5616"/>
    <cellStyle name="Heading 3 42" xfId="5617"/>
    <cellStyle name="Heading 3 43" xfId="5618"/>
    <cellStyle name="Heading 3 44" xfId="5619"/>
    <cellStyle name="Heading 3 45" xfId="5620"/>
    <cellStyle name="Heading 3 46" xfId="5621"/>
    <cellStyle name="Heading 3 47" xfId="5622"/>
    <cellStyle name="Heading 3 48" xfId="5623"/>
    <cellStyle name="Heading 3 49" xfId="5624"/>
    <cellStyle name="Heading 3 5" xfId="5625"/>
    <cellStyle name="Heading 3 5 2" xfId="17305"/>
    <cellStyle name="Heading 3 5 2 2" xfId="27058"/>
    <cellStyle name="Heading 3 50" xfId="5626"/>
    <cellStyle name="Heading 3 51" xfId="5627"/>
    <cellStyle name="Heading 3 52" xfId="5628"/>
    <cellStyle name="Heading 3 53" xfId="5629"/>
    <cellStyle name="Heading 3 54" xfId="5630"/>
    <cellStyle name="Heading 3 55" xfId="5631"/>
    <cellStyle name="Heading 3 56" xfId="5632"/>
    <cellStyle name="Heading 3 57" xfId="5633"/>
    <cellStyle name="Heading 3 58" xfId="5634"/>
    <cellStyle name="Heading 3 59" xfId="5635"/>
    <cellStyle name="Heading 3 6" xfId="5636"/>
    <cellStyle name="Heading 3 6 2" xfId="17306"/>
    <cellStyle name="Heading 3 6 2 2" xfId="27059"/>
    <cellStyle name="Heading 3 60" xfId="5637"/>
    <cellStyle name="Heading 3 61" xfId="5638"/>
    <cellStyle name="Heading 3 62" xfId="5639"/>
    <cellStyle name="Heading 3 63" xfId="5640"/>
    <cellStyle name="Heading 3 64" xfId="5641"/>
    <cellStyle name="Heading 3 65" xfId="5642"/>
    <cellStyle name="Heading 3 66" xfId="5643"/>
    <cellStyle name="Heading 3 67" xfId="5644"/>
    <cellStyle name="Heading 3 68" xfId="5645"/>
    <cellStyle name="Heading 3 69" xfId="5646"/>
    <cellStyle name="Heading 3 7" xfId="5647"/>
    <cellStyle name="Heading 3 7 2" xfId="17307"/>
    <cellStyle name="Heading 3 7 2 2" xfId="27060"/>
    <cellStyle name="Heading 3 70" xfId="5648"/>
    <cellStyle name="Heading 3 71" xfId="5649"/>
    <cellStyle name="Heading 3 72" xfId="5650"/>
    <cellStyle name="Heading 3 73" xfId="5651"/>
    <cellStyle name="Heading 3 74" xfId="5652"/>
    <cellStyle name="Heading 3 75" xfId="5653"/>
    <cellStyle name="Heading 3 76" xfId="5654"/>
    <cellStyle name="Heading 3 77" xfId="5655"/>
    <cellStyle name="Heading 3 78" xfId="5656"/>
    <cellStyle name="Heading 3 79" xfId="5657"/>
    <cellStyle name="Heading 3 8" xfId="5658"/>
    <cellStyle name="Heading 3 8 2" xfId="17434"/>
    <cellStyle name="Heading 3 8 2 2" xfId="27061"/>
    <cellStyle name="Heading 3 80" xfId="5659"/>
    <cellStyle name="Heading 3 81" xfId="15528"/>
    <cellStyle name="Heading 3 9" xfId="5660"/>
    <cellStyle name="Heading 3 9 2" xfId="17019"/>
    <cellStyle name="Heading 3 9 2 2" xfId="27062"/>
    <cellStyle name="Heading 4" xfId="19196" builtinId="19" customBuiltin="1"/>
    <cellStyle name="Heading 4 10" xfId="5661"/>
    <cellStyle name="Heading 4 10 2" xfId="17772"/>
    <cellStyle name="Heading 4 10 2 2" xfId="27063"/>
    <cellStyle name="Heading 4 11" xfId="5662"/>
    <cellStyle name="Heading 4 11 2" xfId="15981"/>
    <cellStyle name="Heading 4 11 3" xfId="27064"/>
    <cellStyle name="Heading 4 12" xfId="5663"/>
    <cellStyle name="Heading 4 13" xfId="5664"/>
    <cellStyle name="Heading 4 14" xfId="5665"/>
    <cellStyle name="Heading 4 15" xfId="5666"/>
    <cellStyle name="Heading 4 16" xfId="5667"/>
    <cellStyle name="Heading 4 17" xfId="5668"/>
    <cellStyle name="Heading 4 18" xfId="5669"/>
    <cellStyle name="Heading 4 19" xfId="5670"/>
    <cellStyle name="Heading 4 2" xfId="1534"/>
    <cellStyle name="Heading 4 2 2" xfId="5671"/>
    <cellStyle name="Heading 4 2 2 2" xfId="17477"/>
    <cellStyle name="Heading 4 2 2 2 2" xfId="27065"/>
    <cellStyle name="Heading 4 2 2 3" xfId="17308"/>
    <cellStyle name="Heading 4 2 3" xfId="5672"/>
    <cellStyle name="Heading 4 2 3 2" xfId="17382"/>
    <cellStyle name="Heading 4 2 3 3" xfId="27066"/>
    <cellStyle name="Heading 4 2 4" xfId="15693"/>
    <cellStyle name="Heading 4 2 4 2" xfId="17062"/>
    <cellStyle name="Heading 4 20" xfId="5673"/>
    <cellStyle name="Heading 4 21" xfId="5674"/>
    <cellStyle name="Heading 4 22" xfId="5675"/>
    <cellStyle name="Heading 4 23" xfId="5676"/>
    <cellStyle name="Heading 4 24" xfId="5677"/>
    <cellStyle name="Heading 4 25" xfId="5678"/>
    <cellStyle name="Heading 4 26" xfId="5679"/>
    <cellStyle name="Heading 4 27" xfId="5680"/>
    <cellStyle name="Heading 4 28" xfId="5681"/>
    <cellStyle name="Heading 4 29" xfId="5682"/>
    <cellStyle name="Heading 4 3" xfId="5683"/>
    <cellStyle name="Heading 4 3 2" xfId="17309"/>
    <cellStyle name="Heading 4 3 2 2" xfId="27067"/>
    <cellStyle name="Heading 4 3 3" xfId="16044"/>
    <cellStyle name="Heading 4 30" xfId="5684"/>
    <cellStyle name="Heading 4 31" xfId="5685"/>
    <cellStyle name="Heading 4 32" xfId="5686"/>
    <cellStyle name="Heading 4 33" xfId="5687"/>
    <cellStyle name="Heading 4 34" xfId="5688"/>
    <cellStyle name="Heading 4 35" xfId="5689"/>
    <cellStyle name="Heading 4 36" xfId="5690"/>
    <cellStyle name="Heading 4 37" xfId="5691"/>
    <cellStyle name="Heading 4 38" xfId="5692"/>
    <cellStyle name="Heading 4 39" xfId="5693"/>
    <cellStyle name="Heading 4 4" xfId="5694"/>
    <cellStyle name="Heading 4 4 2" xfId="17575"/>
    <cellStyle name="Heading 4 4 2 2" xfId="27068"/>
    <cellStyle name="Heading 4 4 3" xfId="17310"/>
    <cellStyle name="Heading 4 4 4" xfId="16145"/>
    <cellStyle name="Heading 4 40" xfId="5695"/>
    <cellStyle name="Heading 4 41" xfId="5696"/>
    <cellStyle name="Heading 4 42" xfId="5697"/>
    <cellStyle name="Heading 4 43" xfId="5698"/>
    <cellStyle name="Heading 4 44" xfId="5699"/>
    <cellStyle name="Heading 4 45" xfId="5700"/>
    <cellStyle name="Heading 4 46" xfId="5701"/>
    <cellStyle name="Heading 4 47" xfId="5702"/>
    <cellStyle name="Heading 4 48" xfId="5703"/>
    <cellStyle name="Heading 4 49" xfId="5704"/>
    <cellStyle name="Heading 4 5" xfId="5705"/>
    <cellStyle name="Heading 4 5 2" xfId="17311"/>
    <cellStyle name="Heading 4 5 2 2" xfId="27069"/>
    <cellStyle name="Heading 4 50" xfId="5706"/>
    <cellStyle name="Heading 4 51" xfId="5707"/>
    <cellStyle name="Heading 4 52" xfId="5708"/>
    <cellStyle name="Heading 4 53" xfId="5709"/>
    <cellStyle name="Heading 4 54" xfId="5710"/>
    <cellStyle name="Heading 4 55" xfId="5711"/>
    <cellStyle name="Heading 4 56" xfId="5712"/>
    <cellStyle name="Heading 4 57" xfId="5713"/>
    <cellStyle name="Heading 4 58" xfId="5714"/>
    <cellStyle name="Heading 4 59" xfId="5715"/>
    <cellStyle name="Heading 4 6" xfId="5716"/>
    <cellStyle name="Heading 4 6 2" xfId="17312"/>
    <cellStyle name="Heading 4 6 2 2" xfId="27070"/>
    <cellStyle name="Heading 4 60" xfId="5717"/>
    <cellStyle name="Heading 4 61" xfId="5718"/>
    <cellStyle name="Heading 4 62" xfId="5719"/>
    <cellStyle name="Heading 4 63" xfId="5720"/>
    <cellStyle name="Heading 4 64" xfId="5721"/>
    <cellStyle name="Heading 4 65" xfId="5722"/>
    <cellStyle name="Heading 4 66" xfId="5723"/>
    <cellStyle name="Heading 4 67" xfId="5724"/>
    <cellStyle name="Heading 4 68" xfId="5725"/>
    <cellStyle name="Heading 4 69" xfId="5726"/>
    <cellStyle name="Heading 4 7" xfId="5727"/>
    <cellStyle name="Heading 4 7 2" xfId="17313"/>
    <cellStyle name="Heading 4 7 2 2" xfId="27071"/>
    <cellStyle name="Heading 4 70" xfId="5728"/>
    <cellStyle name="Heading 4 71" xfId="5729"/>
    <cellStyle name="Heading 4 72" xfId="5730"/>
    <cellStyle name="Heading 4 73" xfId="5731"/>
    <cellStyle name="Heading 4 74" xfId="5732"/>
    <cellStyle name="Heading 4 75" xfId="5733"/>
    <cellStyle name="Heading 4 76" xfId="5734"/>
    <cellStyle name="Heading 4 77" xfId="5735"/>
    <cellStyle name="Heading 4 78" xfId="5736"/>
    <cellStyle name="Heading 4 79" xfId="5737"/>
    <cellStyle name="Heading 4 8" xfId="5738"/>
    <cellStyle name="Heading 4 8 2" xfId="17435"/>
    <cellStyle name="Heading 4 8 2 2" xfId="27072"/>
    <cellStyle name="Heading 4 80" xfId="5739"/>
    <cellStyle name="Heading 4 81" xfId="15529"/>
    <cellStyle name="Heading 4 9" xfId="5740"/>
    <cellStyle name="Heading 4 9 2" xfId="17020"/>
    <cellStyle name="Heading 4 9 2 2" xfId="27073"/>
    <cellStyle name="HEADING 5" xfId="15689"/>
    <cellStyle name="HEADING 6" xfId="15619"/>
    <cellStyle name="HEADING 7" xfId="15637"/>
    <cellStyle name="Heading 8" xfId="27029"/>
    <cellStyle name="Heading1" xfId="1535"/>
    <cellStyle name="Heading1 2" xfId="27074"/>
    <cellStyle name="Heading1 2 2" xfId="27075"/>
    <cellStyle name="Heading1 3" xfId="27076"/>
    <cellStyle name="Heading2" xfId="1536"/>
    <cellStyle name="Heading2 2" xfId="27077"/>
    <cellStyle name="Heading2 2 2" xfId="27078"/>
    <cellStyle name="Heading2 3" xfId="27079"/>
    <cellStyle name="HeadlineStyle" xfId="1537"/>
    <cellStyle name="HeadlineStyleJustified" xfId="1538"/>
    <cellStyle name="Helvetica 9" xfId="27080"/>
    <cellStyle name="Helvetica 9 C" xfId="27081"/>
    <cellStyle name="HIGHLIGHT" xfId="1539"/>
    <cellStyle name="hilite" xfId="15607"/>
    <cellStyle name="Hyperlink" xfId="56418" builtinId="8" customBuiltin="1"/>
    <cellStyle name="Hyperlink 2" xfId="5741"/>
    <cellStyle name="Hyperlink 2 2" xfId="1540"/>
    <cellStyle name="Hyperlink 2 2 2" xfId="27083"/>
    <cellStyle name="Hyperlink 2 3" xfId="1541"/>
    <cellStyle name="Hyperlink 2 4" xfId="1542"/>
    <cellStyle name="Hyperlink 2 5" xfId="1543"/>
    <cellStyle name="Hyperlink 2 6" xfId="1544"/>
    <cellStyle name="Hyperlink 2 7" xfId="1545"/>
    <cellStyle name="Hyperlink 2 8" xfId="15606"/>
    <cellStyle name="Hyperlink 2 9" xfId="27082"/>
    <cellStyle name="Hyperlink 3" xfId="5742"/>
    <cellStyle name="Hyperlink 3 2" xfId="15605"/>
    <cellStyle name="Hyperlink 3 2 2" xfId="27085"/>
    <cellStyle name="Hyperlink 3 3" xfId="27084"/>
    <cellStyle name="Hyperlink 4" xfId="27086"/>
    <cellStyle name="Hyperlink 5" xfId="27087"/>
    <cellStyle name="Input" xfId="19200" builtinId="20" customBuiltin="1"/>
    <cellStyle name="Input [yellow]" xfId="1546"/>
    <cellStyle name="Input [yellow] 2" xfId="15698"/>
    <cellStyle name="Input [yellow] 2 2" xfId="10843"/>
    <cellStyle name="Input [yellow] 2 3" xfId="19111"/>
    <cellStyle name="Input [yellow] 3" xfId="10789"/>
    <cellStyle name="Input 10" xfId="5743"/>
    <cellStyle name="Input 10 2" xfId="10868"/>
    <cellStyle name="Input 10 3" xfId="27088"/>
    <cellStyle name="Input 11" xfId="5744"/>
    <cellStyle name="Input 11 2" xfId="19183"/>
    <cellStyle name="Input 11 3" xfId="27089"/>
    <cellStyle name="Input 12" xfId="5745"/>
    <cellStyle name="Input 12 2" xfId="19181"/>
    <cellStyle name="Input 13" xfId="5746"/>
    <cellStyle name="Input 13 2" xfId="19177"/>
    <cellStyle name="Input 14" xfId="5747"/>
    <cellStyle name="Input 14 2" xfId="19143"/>
    <cellStyle name="Input 15" xfId="5748"/>
    <cellStyle name="Input 15 2" xfId="19167"/>
    <cellStyle name="Input 16" xfId="5749"/>
    <cellStyle name="Input 16 2" xfId="19134"/>
    <cellStyle name="Input 17" xfId="5750"/>
    <cellStyle name="Input 17 2" xfId="19148"/>
    <cellStyle name="Input 18" xfId="5751"/>
    <cellStyle name="Input 18 2" xfId="19153"/>
    <cellStyle name="Input 19" xfId="5752"/>
    <cellStyle name="Input 19 2" xfId="19138"/>
    <cellStyle name="Input 2" xfId="1547"/>
    <cellStyle name="Input 2 2" xfId="5753"/>
    <cellStyle name="Input 2 2 2" xfId="17481"/>
    <cellStyle name="Input 2 2 2 2" xfId="27091"/>
    <cellStyle name="Input 2 2 3" xfId="17314"/>
    <cellStyle name="Input 2 2 4" xfId="19080"/>
    <cellStyle name="Input 2 2 5" xfId="27090"/>
    <cellStyle name="Input 2 3" xfId="5754"/>
    <cellStyle name="Input 2 3 2" xfId="17381"/>
    <cellStyle name="Input 2 3 2 2" xfId="27094"/>
    <cellStyle name="Input 2 3 2 3" xfId="27093"/>
    <cellStyle name="Input 2 3 3" xfId="27095"/>
    <cellStyle name="Input 2 3 4" xfId="27092"/>
    <cellStyle name="Input 2 4" xfId="17066"/>
    <cellStyle name="Input 2 4 2" xfId="27097"/>
    <cellStyle name="Input 2 4 3" xfId="27096"/>
    <cellStyle name="Input 2 5" xfId="16078"/>
    <cellStyle name="Input 2 5 2" xfId="19104"/>
    <cellStyle name="Input 2 5 3" xfId="27098"/>
    <cellStyle name="Input 2 6" xfId="10841"/>
    <cellStyle name="Input 20" xfId="5755"/>
    <cellStyle name="Input 20 2" xfId="19149"/>
    <cellStyle name="Input 21" xfId="5756"/>
    <cellStyle name="Input 21 2" xfId="19154"/>
    <cellStyle name="Input 22" xfId="5757"/>
    <cellStyle name="Input 22 2" xfId="19192"/>
    <cellStyle name="Input 23" xfId="5758"/>
    <cellStyle name="Input 23 2" xfId="19139"/>
    <cellStyle name="Input 24" xfId="5759"/>
    <cellStyle name="Input 24 2" xfId="19132"/>
    <cellStyle name="Input 25" xfId="5760"/>
    <cellStyle name="Input 25 2" xfId="19144"/>
    <cellStyle name="Input 26" xfId="5761"/>
    <cellStyle name="Input 26 2" xfId="19150"/>
    <cellStyle name="Input 27" xfId="5762"/>
    <cellStyle name="Input 27 2" xfId="19155"/>
    <cellStyle name="Input 28" xfId="5763"/>
    <cellStyle name="Input 28 2" xfId="19140"/>
    <cellStyle name="Input 29" xfId="5764"/>
    <cellStyle name="Input 29 2" xfId="19141"/>
    <cellStyle name="Input 3" xfId="1548"/>
    <cellStyle name="Input 3 2" xfId="15699"/>
    <cellStyle name="Input 3 2 2" xfId="17315"/>
    <cellStyle name="Input 3 2 3" xfId="19094"/>
    <cellStyle name="Input 3 2 4" xfId="27100"/>
    <cellStyle name="Input 3 3" xfId="10790"/>
    <cellStyle name="Input 3 4" xfId="19117"/>
    <cellStyle name="Input 3 5" xfId="27099"/>
    <cellStyle name="Input 30" xfId="5765"/>
    <cellStyle name="Input 30 2" xfId="19135"/>
    <cellStyle name="Input 31" xfId="5766"/>
    <cellStyle name="Input 31 2" xfId="19145"/>
    <cellStyle name="Input 32" xfId="5767"/>
    <cellStyle name="Input 32 2" xfId="19151"/>
    <cellStyle name="Input 33" xfId="5768"/>
    <cellStyle name="Input 33 2" xfId="19156"/>
    <cellStyle name="Input 34" xfId="5769"/>
    <cellStyle name="Input 34 2" xfId="19142"/>
    <cellStyle name="Input 35" xfId="5770"/>
    <cellStyle name="Input 35 2" xfId="19146"/>
    <cellStyle name="Input 36" xfId="5771"/>
    <cellStyle name="Input 36 2" xfId="19152"/>
    <cellStyle name="Input 37" xfId="5772"/>
    <cellStyle name="Input 37 2" xfId="19157"/>
    <cellStyle name="Input 38" xfId="5773"/>
    <cellStyle name="Input 38 2" xfId="10787"/>
    <cellStyle name="Input 39" xfId="5774"/>
    <cellStyle name="Input 39 2" xfId="10864"/>
    <cellStyle name="Input 4" xfId="1549"/>
    <cellStyle name="Input 4 2" xfId="15700"/>
    <cellStyle name="Input 4 2 2" xfId="19095"/>
    <cellStyle name="Input 4 3" xfId="17316"/>
    <cellStyle name="Input 4 4" xfId="10791"/>
    <cellStyle name="Input 4 5" xfId="19164"/>
    <cellStyle name="Input 4 6" xfId="27101"/>
    <cellStyle name="Input 40" xfId="5775"/>
    <cellStyle name="Input 40 2" xfId="19170"/>
    <cellStyle name="Input 41" xfId="5776"/>
    <cellStyle name="Input 41 2" xfId="19081"/>
    <cellStyle name="Input 42" xfId="5777"/>
    <cellStyle name="Input 42 2" xfId="19082"/>
    <cellStyle name="Input 43" xfId="5778"/>
    <cellStyle name="Input 43 2" xfId="19171"/>
    <cellStyle name="Input 44" xfId="5779"/>
    <cellStyle name="Input 44 2" xfId="19172"/>
    <cellStyle name="Input 45" xfId="5780"/>
    <cellStyle name="Input 45 2" xfId="19083"/>
    <cellStyle name="Input 46" xfId="5781"/>
    <cellStyle name="Input 46 2" xfId="19191"/>
    <cellStyle name="Input 47" xfId="5782"/>
    <cellStyle name="Input 47 2" xfId="19084"/>
    <cellStyle name="Input 48" xfId="5783"/>
    <cellStyle name="Input 48 2" xfId="19085"/>
    <cellStyle name="Input 49" xfId="5784"/>
    <cellStyle name="Input 49 2" xfId="19086"/>
    <cellStyle name="Input 5" xfId="1550"/>
    <cellStyle name="Input 5 2" xfId="15701"/>
    <cellStyle name="Input 5 2 2" xfId="19096"/>
    <cellStyle name="Input 5 3" xfId="17317"/>
    <cellStyle name="Input 5 4" xfId="10792"/>
    <cellStyle name="Input 5 5" xfId="10768"/>
    <cellStyle name="Input 5 6" xfId="27102"/>
    <cellStyle name="Input 50" xfId="5785"/>
    <cellStyle name="Input 50 2" xfId="19188"/>
    <cellStyle name="Input 51" xfId="5786"/>
    <cellStyle name="Input 51 2" xfId="19087"/>
    <cellStyle name="Input 52" xfId="5787"/>
    <cellStyle name="Input 52 2" xfId="19133"/>
    <cellStyle name="Input 53" xfId="5788"/>
    <cellStyle name="Input 53 2" xfId="19178"/>
    <cellStyle name="Input 54" xfId="5789"/>
    <cellStyle name="Input 54 2" xfId="19088"/>
    <cellStyle name="Input 55" xfId="5790"/>
    <cellStyle name="Input 55 2" xfId="19187"/>
    <cellStyle name="Input 56" xfId="5791"/>
    <cellStyle name="Input 56 2" xfId="19174"/>
    <cellStyle name="Input 57" xfId="5792"/>
    <cellStyle name="Input 57 2" xfId="19089"/>
    <cellStyle name="Input 58" xfId="5793"/>
    <cellStyle name="Input 58 2" xfId="19190"/>
    <cellStyle name="Input 59" xfId="5794"/>
    <cellStyle name="Input 59 2" xfId="19090"/>
    <cellStyle name="Input 6" xfId="1551"/>
    <cellStyle name="Input 6 2" xfId="17318"/>
    <cellStyle name="Input 6 3" xfId="10793"/>
    <cellStyle name="Input 6 4" xfId="10861"/>
    <cellStyle name="Input 6 5" xfId="27103"/>
    <cellStyle name="Input 60" xfId="5795"/>
    <cellStyle name="Input 60 2" xfId="19091"/>
    <cellStyle name="Input 61" xfId="5796"/>
    <cellStyle name="Input 61 2" xfId="19092"/>
    <cellStyle name="Input 62" xfId="5797"/>
    <cellStyle name="Input 62 2" xfId="19189"/>
    <cellStyle name="Input 63" xfId="5798"/>
    <cellStyle name="Input 63 2" xfId="19093"/>
    <cellStyle name="Input 64" xfId="5799"/>
    <cellStyle name="Input 64 2" xfId="10786"/>
    <cellStyle name="Input 65" xfId="5800"/>
    <cellStyle name="Input 65 2" xfId="10855"/>
    <cellStyle name="Input 66" xfId="5801"/>
    <cellStyle name="Input 66 2" xfId="10849"/>
    <cellStyle name="Input 67" xfId="5802"/>
    <cellStyle name="Input 67 2" xfId="10845"/>
    <cellStyle name="Input 68" xfId="5803"/>
    <cellStyle name="Input 68 2" xfId="10850"/>
    <cellStyle name="Input 69" xfId="5804"/>
    <cellStyle name="Input 69 2" xfId="10788"/>
    <cellStyle name="Input 7" xfId="1552"/>
    <cellStyle name="Input 7 2" xfId="17319"/>
    <cellStyle name="Input 7 3" xfId="10794"/>
    <cellStyle name="Input 7 4" xfId="10860"/>
    <cellStyle name="Input 7 5" xfId="27104"/>
    <cellStyle name="Input 70" xfId="5805"/>
    <cellStyle name="Input 70 2" xfId="10773"/>
    <cellStyle name="Input 71" xfId="5806"/>
    <cellStyle name="Input 71 2" xfId="10780"/>
    <cellStyle name="Input 72" xfId="5807"/>
    <cellStyle name="Input 72 2" xfId="19160"/>
    <cellStyle name="Input 73" xfId="5808"/>
    <cellStyle name="Input 73 2" xfId="10777"/>
    <cellStyle name="Input 74" xfId="5809"/>
    <cellStyle name="Input 74 2" xfId="10784"/>
    <cellStyle name="Input 75" xfId="5810"/>
    <cellStyle name="Input 75 2" xfId="10875"/>
    <cellStyle name="Input 76" xfId="5811"/>
    <cellStyle name="Input 76 2" xfId="10870"/>
    <cellStyle name="Input 77" xfId="5812"/>
    <cellStyle name="Input 77 2" xfId="10774"/>
    <cellStyle name="Input 78" xfId="5813"/>
    <cellStyle name="Input 78 2" xfId="10781"/>
    <cellStyle name="Input 79" xfId="5814"/>
    <cellStyle name="Input 8" xfId="5815"/>
    <cellStyle name="Input 8 2" xfId="17439"/>
    <cellStyle name="Input 8 3" xfId="19169"/>
    <cellStyle name="Input 8 4" xfId="27105"/>
    <cellStyle name="Input 80" xfId="15533"/>
    <cellStyle name="Input 81" xfId="15569"/>
    <cellStyle name="Input 82" xfId="15566"/>
    <cellStyle name="Input 83" xfId="15570"/>
    <cellStyle name="Input 84" xfId="15567"/>
    <cellStyle name="Input 85" xfId="15580"/>
    <cellStyle name="Input 86" xfId="15576"/>
    <cellStyle name="Input 87" xfId="15581"/>
    <cellStyle name="Input 88" xfId="15575"/>
    <cellStyle name="Input 89" xfId="15574"/>
    <cellStyle name="Input 9" xfId="5816"/>
    <cellStyle name="Input 9 2" xfId="17024"/>
    <cellStyle name="Input 9 3" xfId="10785"/>
    <cellStyle name="Input 9 4" xfId="27106"/>
    <cellStyle name="Input 90" xfId="15586"/>
    <cellStyle name="Input 91" xfId="15579"/>
    <cellStyle name="Input 92" xfId="15589"/>
    <cellStyle name="Input 93" xfId="15592"/>
    <cellStyle name="Input 94" xfId="15588"/>
    <cellStyle name="Input 95" xfId="15594"/>
    <cellStyle name="Input Percent [2]" xfId="27107"/>
    <cellStyle name="LeapYears" xfId="1553"/>
    <cellStyle name="Linked" xfId="27108"/>
    <cellStyle name="Linked Cell" xfId="19202" builtinId="24" customBuiltin="1"/>
    <cellStyle name="Linked Cell 10" xfId="5817"/>
    <cellStyle name="Linked Cell 10 2" xfId="27109"/>
    <cellStyle name="Linked Cell 11" xfId="5818"/>
    <cellStyle name="Linked Cell 11 2" xfId="27110"/>
    <cellStyle name="Linked Cell 12" xfId="5819"/>
    <cellStyle name="Linked Cell 13" xfId="5820"/>
    <cellStyle name="Linked Cell 14" xfId="5821"/>
    <cellStyle name="Linked Cell 15" xfId="5822"/>
    <cellStyle name="Linked Cell 16" xfId="5823"/>
    <cellStyle name="Linked Cell 17" xfId="5824"/>
    <cellStyle name="Linked Cell 18" xfId="5825"/>
    <cellStyle name="Linked Cell 19" xfId="5826"/>
    <cellStyle name="Linked Cell 2" xfId="1554"/>
    <cellStyle name="Linked Cell 2 2" xfId="5827"/>
    <cellStyle name="Linked Cell 2 2 2" xfId="17484"/>
    <cellStyle name="Linked Cell 2 2 2 2" xfId="27111"/>
    <cellStyle name="Linked Cell 2 2 3" xfId="17320"/>
    <cellStyle name="Linked Cell 2 3" xfId="5828"/>
    <cellStyle name="Linked Cell 2 3 2" xfId="17109"/>
    <cellStyle name="Linked Cell 2 3 3" xfId="27112"/>
    <cellStyle name="Linked Cell 2 4" xfId="17069"/>
    <cellStyle name="Linked Cell 20" xfId="5829"/>
    <cellStyle name="Linked Cell 21" xfId="5830"/>
    <cellStyle name="Linked Cell 22" xfId="5831"/>
    <cellStyle name="Linked Cell 23" xfId="5832"/>
    <cellStyle name="Linked Cell 24" xfId="5833"/>
    <cellStyle name="Linked Cell 25" xfId="5834"/>
    <cellStyle name="Linked Cell 26" xfId="5835"/>
    <cellStyle name="Linked Cell 27" xfId="5836"/>
    <cellStyle name="Linked Cell 28" xfId="5837"/>
    <cellStyle name="Linked Cell 29" xfId="5838"/>
    <cellStyle name="Linked Cell 3" xfId="5839"/>
    <cellStyle name="Linked Cell 3 2" xfId="17553"/>
    <cellStyle name="Linked Cell 3 3" xfId="17321"/>
    <cellStyle name="Linked Cell 30" xfId="5840"/>
    <cellStyle name="Linked Cell 31" xfId="5841"/>
    <cellStyle name="Linked Cell 32" xfId="5842"/>
    <cellStyle name="Linked Cell 33" xfId="5843"/>
    <cellStyle name="Linked Cell 34" xfId="5844"/>
    <cellStyle name="Linked Cell 35" xfId="5845"/>
    <cellStyle name="Linked Cell 36" xfId="5846"/>
    <cellStyle name="Linked Cell 37" xfId="5847"/>
    <cellStyle name="Linked Cell 38" xfId="5848"/>
    <cellStyle name="Linked Cell 39" xfId="5849"/>
    <cellStyle name="Linked Cell 4" xfId="5850"/>
    <cellStyle name="Linked Cell 4 2" xfId="17322"/>
    <cellStyle name="Linked Cell 4 2 2" xfId="27113"/>
    <cellStyle name="Linked Cell 40" xfId="5851"/>
    <cellStyle name="Linked Cell 41" xfId="5852"/>
    <cellStyle name="Linked Cell 42" xfId="5853"/>
    <cellStyle name="Linked Cell 43" xfId="5854"/>
    <cellStyle name="Linked Cell 44" xfId="5855"/>
    <cellStyle name="Linked Cell 45" xfId="5856"/>
    <cellStyle name="Linked Cell 46" xfId="5857"/>
    <cellStyle name="Linked Cell 47" xfId="5858"/>
    <cellStyle name="Linked Cell 48" xfId="5859"/>
    <cellStyle name="Linked Cell 49" xfId="5860"/>
    <cellStyle name="Linked Cell 5" xfId="5861"/>
    <cellStyle name="Linked Cell 5 2" xfId="17323"/>
    <cellStyle name="Linked Cell 5 2 2" xfId="27114"/>
    <cellStyle name="Linked Cell 50" xfId="5862"/>
    <cellStyle name="Linked Cell 51" xfId="5863"/>
    <cellStyle name="Linked Cell 52" xfId="5864"/>
    <cellStyle name="Linked Cell 53" xfId="5865"/>
    <cellStyle name="Linked Cell 54" xfId="5866"/>
    <cellStyle name="Linked Cell 55" xfId="5867"/>
    <cellStyle name="Linked Cell 56" xfId="5868"/>
    <cellStyle name="Linked Cell 57" xfId="5869"/>
    <cellStyle name="Linked Cell 58" xfId="5870"/>
    <cellStyle name="Linked Cell 59" xfId="5871"/>
    <cellStyle name="Linked Cell 6" xfId="5872"/>
    <cellStyle name="Linked Cell 6 2" xfId="17324"/>
    <cellStyle name="Linked Cell 6 2 2" xfId="27115"/>
    <cellStyle name="Linked Cell 60" xfId="5873"/>
    <cellStyle name="Linked Cell 61" xfId="5874"/>
    <cellStyle name="Linked Cell 62" xfId="5875"/>
    <cellStyle name="Linked Cell 63" xfId="5876"/>
    <cellStyle name="Linked Cell 64" xfId="5877"/>
    <cellStyle name="Linked Cell 65" xfId="5878"/>
    <cellStyle name="Linked Cell 66" xfId="5879"/>
    <cellStyle name="Linked Cell 67" xfId="5880"/>
    <cellStyle name="Linked Cell 68" xfId="5881"/>
    <cellStyle name="Linked Cell 69" xfId="5882"/>
    <cellStyle name="Linked Cell 7" xfId="5883"/>
    <cellStyle name="Linked Cell 7 2" xfId="17325"/>
    <cellStyle name="Linked Cell 7 2 2" xfId="27116"/>
    <cellStyle name="Linked Cell 70" xfId="5884"/>
    <cellStyle name="Linked Cell 71" xfId="5885"/>
    <cellStyle name="Linked Cell 72" xfId="5886"/>
    <cellStyle name="Linked Cell 73" xfId="5887"/>
    <cellStyle name="Linked Cell 74" xfId="5888"/>
    <cellStyle name="Linked Cell 75" xfId="5889"/>
    <cellStyle name="Linked Cell 76" xfId="5890"/>
    <cellStyle name="Linked Cell 77" xfId="5891"/>
    <cellStyle name="Linked Cell 78" xfId="5892"/>
    <cellStyle name="Linked Cell 79" xfId="5893"/>
    <cellStyle name="Linked Cell 8" xfId="5894"/>
    <cellStyle name="Linked Cell 8 2" xfId="17442"/>
    <cellStyle name="Linked Cell 8 2 2" xfId="27117"/>
    <cellStyle name="Linked Cell 80" xfId="15536"/>
    <cellStyle name="Linked Cell 9" xfId="5895"/>
    <cellStyle name="Linked Cell 9 2" xfId="17027"/>
    <cellStyle name="Linked Cell 9 2 2" xfId="27118"/>
    <cellStyle name="Locked" xfId="27119"/>
    <cellStyle name="Maintenance" xfId="1555"/>
    <cellStyle name="Milliers [0]_CREATIVE" xfId="27120"/>
    <cellStyle name="Milliers_CREATIVE" xfId="27121"/>
    <cellStyle name="Moneda [0]_Mex-Braz-Arg" xfId="1556"/>
    <cellStyle name="Moneda_Mex-Braz-Arg" xfId="1557"/>
    <cellStyle name="Monétaire [0]_CREATIVE" xfId="27122"/>
    <cellStyle name="Monétaire_CREATIVE" xfId="27123"/>
    <cellStyle name="MonthYears" xfId="27124"/>
    <cellStyle name="Multiple" xfId="27125"/>
    <cellStyle name="Neutral" xfId="19199" builtinId="28" customBuiltin="1"/>
    <cellStyle name="Neutral 10" xfId="5896"/>
    <cellStyle name="Neutral 10 2" xfId="27126"/>
    <cellStyle name="Neutral 11" xfId="5897"/>
    <cellStyle name="Neutral 11 2" xfId="27127"/>
    <cellStyle name="Neutral 12" xfId="5898"/>
    <cellStyle name="Neutral 13" xfId="5899"/>
    <cellStyle name="Neutral 14" xfId="5900"/>
    <cellStyle name="Neutral 15" xfId="5901"/>
    <cellStyle name="Neutral 16" xfId="5902"/>
    <cellStyle name="Neutral 17" xfId="5903"/>
    <cellStyle name="Neutral 18" xfId="5904"/>
    <cellStyle name="Neutral 19" xfId="5905"/>
    <cellStyle name="Neutral 2" xfId="1558"/>
    <cellStyle name="Neutral 2 2" xfId="5906"/>
    <cellStyle name="Neutral 2 2 2" xfId="17480"/>
    <cellStyle name="Neutral 2 2 2 2" xfId="27129"/>
    <cellStyle name="Neutral 2 2 3" xfId="17326"/>
    <cellStyle name="Neutral 2 2 4" xfId="27128"/>
    <cellStyle name="Neutral 2 3" xfId="5907"/>
    <cellStyle name="Neutral 2 3 2" xfId="17380"/>
    <cellStyle name="Neutral 2 3 2 2" xfId="27131"/>
    <cellStyle name="Neutral 2 3 3" xfId="27130"/>
    <cellStyle name="Neutral 2 4" xfId="17065"/>
    <cellStyle name="Neutral 2 4 2" xfId="27132"/>
    <cellStyle name="Neutral 2 5" xfId="16079"/>
    <cellStyle name="Neutral 20" xfId="5908"/>
    <cellStyle name="Neutral 21" xfId="5909"/>
    <cellStyle name="Neutral 22" xfId="5910"/>
    <cellStyle name="Neutral 23" xfId="5911"/>
    <cellStyle name="Neutral 24" xfId="5912"/>
    <cellStyle name="Neutral 25" xfId="5913"/>
    <cellStyle name="Neutral 26" xfId="5914"/>
    <cellStyle name="Neutral 27" xfId="5915"/>
    <cellStyle name="Neutral 28" xfId="5916"/>
    <cellStyle name="Neutral 29" xfId="5917"/>
    <cellStyle name="Neutral 3" xfId="5918"/>
    <cellStyle name="Neutral 3 2" xfId="17327"/>
    <cellStyle name="Neutral 3 2 2" xfId="27134"/>
    <cellStyle name="Neutral 3 3" xfId="27133"/>
    <cellStyle name="Neutral 30" xfId="5919"/>
    <cellStyle name="Neutral 31" xfId="5920"/>
    <cellStyle name="Neutral 32" xfId="5921"/>
    <cellStyle name="Neutral 33" xfId="5922"/>
    <cellStyle name="Neutral 34" xfId="5923"/>
    <cellStyle name="Neutral 35" xfId="5924"/>
    <cellStyle name="Neutral 36" xfId="5925"/>
    <cellStyle name="Neutral 37" xfId="5926"/>
    <cellStyle name="Neutral 38" xfId="5927"/>
    <cellStyle name="Neutral 39" xfId="5928"/>
    <cellStyle name="Neutral 4" xfId="5929"/>
    <cellStyle name="Neutral 4 2" xfId="17540"/>
    <cellStyle name="Neutral 4 3" xfId="17328"/>
    <cellStyle name="Neutral 4 4" xfId="27135"/>
    <cellStyle name="Neutral 40" xfId="5930"/>
    <cellStyle name="Neutral 41" xfId="5931"/>
    <cellStyle name="Neutral 42" xfId="5932"/>
    <cellStyle name="Neutral 43" xfId="5933"/>
    <cellStyle name="Neutral 44" xfId="5934"/>
    <cellStyle name="Neutral 45" xfId="5935"/>
    <cellStyle name="Neutral 46" xfId="5936"/>
    <cellStyle name="Neutral 47" xfId="5937"/>
    <cellStyle name="Neutral 48" xfId="5938"/>
    <cellStyle name="Neutral 49" xfId="5939"/>
    <cellStyle name="Neutral 5" xfId="5940"/>
    <cellStyle name="Neutral 5 2" xfId="17329"/>
    <cellStyle name="Neutral 5 3" xfId="27136"/>
    <cellStyle name="Neutral 50" xfId="5941"/>
    <cellStyle name="Neutral 51" xfId="5942"/>
    <cellStyle name="Neutral 52" xfId="5943"/>
    <cellStyle name="Neutral 53" xfId="5944"/>
    <cellStyle name="Neutral 54" xfId="5945"/>
    <cellStyle name="Neutral 55" xfId="5946"/>
    <cellStyle name="Neutral 56" xfId="5947"/>
    <cellStyle name="Neutral 57" xfId="5948"/>
    <cellStyle name="Neutral 58" xfId="5949"/>
    <cellStyle name="Neutral 59" xfId="5950"/>
    <cellStyle name="Neutral 6" xfId="5951"/>
    <cellStyle name="Neutral 6 2" xfId="17330"/>
    <cellStyle name="Neutral 6 3" xfId="27137"/>
    <cellStyle name="Neutral 60" xfId="5952"/>
    <cellStyle name="Neutral 61" xfId="5953"/>
    <cellStyle name="Neutral 62" xfId="5954"/>
    <cellStyle name="Neutral 63" xfId="5955"/>
    <cellStyle name="Neutral 64" xfId="5956"/>
    <cellStyle name="Neutral 65" xfId="5957"/>
    <cellStyle name="Neutral 66" xfId="5958"/>
    <cellStyle name="Neutral 67" xfId="5959"/>
    <cellStyle name="Neutral 68" xfId="5960"/>
    <cellStyle name="Neutral 69" xfId="5961"/>
    <cellStyle name="Neutral 7" xfId="5962"/>
    <cellStyle name="Neutral 7 2" xfId="17331"/>
    <cellStyle name="Neutral 7 3" xfId="27138"/>
    <cellStyle name="Neutral 70" xfId="5963"/>
    <cellStyle name="Neutral 71" xfId="5964"/>
    <cellStyle name="Neutral 72" xfId="5965"/>
    <cellStyle name="Neutral 73" xfId="5966"/>
    <cellStyle name="Neutral 74" xfId="5967"/>
    <cellStyle name="Neutral 75" xfId="5968"/>
    <cellStyle name="Neutral 76" xfId="5969"/>
    <cellStyle name="Neutral 77" xfId="5970"/>
    <cellStyle name="Neutral 78" xfId="5971"/>
    <cellStyle name="Neutral 79" xfId="5972"/>
    <cellStyle name="Neutral 8" xfId="5973"/>
    <cellStyle name="Neutral 8 2" xfId="17438"/>
    <cellStyle name="Neutral 8 3" xfId="27139"/>
    <cellStyle name="Neutral 80" xfId="15532"/>
    <cellStyle name="Neutral 9" xfId="5974"/>
    <cellStyle name="Neutral 9 2" xfId="17023"/>
    <cellStyle name="Neutral 9 3" xfId="27140"/>
    <cellStyle name="NEW" xfId="27141"/>
    <cellStyle name="NIS" xfId="1559"/>
    <cellStyle name="NIS 2" xfId="15706"/>
    <cellStyle name="no dec" xfId="1560"/>
    <cellStyle name="Norma࿬" xfId="27142"/>
    <cellStyle name="Normal" xfId="0" builtinId="0"/>
    <cellStyle name="Normal - Style1" xfId="1561"/>
    <cellStyle name="Normal - Style1 2" xfId="1562"/>
    <cellStyle name="Normal - Style1 3" xfId="1563"/>
    <cellStyle name="Normal - Style1 4" xfId="15708"/>
    <cellStyle name="Normal - Style1 5" xfId="15604"/>
    <cellStyle name="Normal - Style2" xfId="1564"/>
    <cellStyle name="Normal - Style2 2" xfId="15603"/>
    <cellStyle name="Normal - Style3" xfId="1565"/>
    <cellStyle name="Normal - Style3 2" xfId="15602"/>
    <cellStyle name="Normal - Style4" xfId="1566"/>
    <cellStyle name="Normal - Style4 2" xfId="15601"/>
    <cellStyle name="Normal - Style5" xfId="1567"/>
    <cellStyle name="Normal - Style5 2" xfId="15767"/>
    <cellStyle name="Normal - Style6" xfId="1568"/>
    <cellStyle name="Normal - Style6 2" xfId="15768"/>
    <cellStyle name="Normal - Style7" xfId="1569"/>
    <cellStyle name="Normal - Style7 2" xfId="15769"/>
    <cellStyle name="Normal - Style8" xfId="1570"/>
    <cellStyle name="Normal - Style8 2" xfId="15770"/>
    <cellStyle name="Normal 10" xfId="1571"/>
    <cellStyle name="Normal 10 10" xfId="5975"/>
    <cellStyle name="Normal 10 10 2" xfId="16492"/>
    <cellStyle name="Normal 10 10 3" xfId="16707"/>
    <cellStyle name="Normal 10 10 4" xfId="16921"/>
    <cellStyle name="Normal 10 11" xfId="5976"/>
    <cellStyle name="Normal 10 11 2" xfId="16505"/>
    <cellStyle name="Normal 10 11 3" xfId="16720"/>
    <cellStyle name="Normal 10 11 4" xfId="16934"/>
    <cellStyle name="Normal 10 12" xfId="5977"/>
    <cellStyle name="Normal 10 12 2" xfId="16518"/>
    <cellStyle name="Normal 10 12 3" xfId="16733"/>
    <cellStyle name="Normal 10 12 4" xfId="16947"/>
    <cellStyle name="Normal 10 12 5" xfId="16303"/>
    <cellStyle name="Normal 10 13" xfId="5978"/>
    <cellStyle name="Normal 10 13 2" xfId="16531"/>
    <cellStyle name="Normal 10 13 3" xfId="16746"/>
    <cellStyle name="Normal 10 13 4" xfId="16960"/>
    <cellStyle name="Normal 10 13 5" xfId="16315"/>
    <cellStyle name="Normal 10 14" xfId="5979"/>
    <cellStyle name="Normal 10 14 2" xfId="16544"/>
    <cellStyle name="Normal 10 14 3" xfId="16759"/>
    <cellStyle name="Normal 10 14 4" xfId="16973"/>
    <cellStyle name="Normal 10 15" xfId="16338"/>
    <cellStyle name="Normal 10 15 2" xfId="16557"/>
    <cellStyle name="Normal 10 15 3" xfId="16772"/>
    <cellStyle name="Normal 10 15 4" xfId="16986"/>
    <cellStyle name="Normal 10 16" xfId="16350"/>
    <cellStyle name="Normal 10 16 2" xfId="16570"/>
    <cellStyle name="Normal 10 16 3" xfId="16785"/>
    <cellStyle name="Normal 10 16 4" xfId="16999"/>
    <cellStyle name="Normal 10 17" xfId="16362"/>
    <cellStyle name="Normal 10 17 2" xfId="16583"/>
    <cellStyle name="Normal 10 17 3" xfId="16798"/>
    <cellStyle name="Normal 10 17 4" xfId="17012"/>
    <cellStyle name="Normal 10 18" xfId="17332"/>
    <cellStyle name="Normal 10 18 2" xfId="17711"/>
    <cellStyle name="Normal 10 18 2 2" xfId="18063"/>
    <cellStyle name="Normal 10 18 2 2 2" xfId="18865"/>
    <cellStyle name="Normal 10 18 2 3" xfId="18527"/>
    <cellStyle name="Normal 10 18 3" xfId="17909"/>
    <cellStyle name="Normal 10 18 3 2" xfId="18711"/>
    <cellStyle name="Normal 10 18 4" xfId="18373"/>
    <cellStyle name="Normal 10 19" xfId="16186"/>
    <cellStyle name="Normal 10 2" xfId="5980"/>
    <cellStyle name="Normal 10 2 2" xfId="16385"/>
    <cellStyle name="Normal 10 2 3" xfId="16602"/>
    <cellStyle name="Normal 10 2 4" xfId="16813"/>
    <cellStyle name="Normal 10 20" xfId="15811"/>
    <cellStyle name="Normal 10 3" xfId="5981"/>
    <cellStyle name="Normal 10 3 2" xfId="16397"/>
    <cellStyle name="Normal 10 3 3" xfId="16615"/>
    <cellStyle name="Normal 10 3 4" xfId="16826"/>
    <cellStyle name="Normal 10 4" xfId="5982"/>
    <cellStyle name="Normal 10 4 2" xfId="16410"/>
    <cellStyle name="Normal 10 4 3" xfId="16628"/>
    <cellStyle name="Normal 10 4 4" xfId="16839"/>
    <cellStyle name="Normal 10 5" xfId="5983"/>
    <cellStyle name="Normal 10 5 2" xfId="16424"/>
    <cellStyle name="Normal 10 5 3" xfId="16641"/>
    <cellStyle name="Normal 10 5 4" xfId="16853"/>
    <cellStyle name="Normal 10 6" xfId="5984"/>
    <cellStyle name="Normal 10 6 2" xfId="16437"/>
    <cellStyle name="Normal 10 6 3" xfId="16654"/>
    <cellStyle name="Normal 10 6 4" xfId="16866"/>
    <cellStyle name="Normal 10 7" xfId="5985"/>
    <cellStyle name="Normal 10 7 2" xfId="16451"/>
    <cellStyle name="Normal 10 7 3" xfId="16667"/>
    <cellStyle name="Normal 10 7 4" xfId="16880"/>
    <cellStyle name="Normal 10 8" xfId="5986"/>
    <cellStyle name="Normal 10 8 2" xfId="16464"/>
    <cellStyle name="Normal 10 8 3" xfId="16680"/>
    <cellStyle name="Normal 10 8 4" xfId="16893"/>
    <cellStyle name="Normal 10 9" xfId="5987"/>
    <cellStyle name="Normal 10 9 2" xfId="16478"/>
    <cellStyle name="Normal 10 9 3" xfId="16693"/>
    <cellStyle name="Normal 10 9 4" xfId="16907"/>
    <cellStyle name="Normal 100" xfId="1572"/>
    <cellStyle name="Normal 100 2" xfId="1573"/>
    <cellStyle name="Normal 100 2 2" xfId="27144"/>
    <cellStyle name="Normal 100 2 3" xfId="27143"/>
    <cellStyle name="Normal 100 3" xfId="27145"/>
    <cellStyle name="Normal 101" xfId="1574"/>
    <cellStyle name="Normal 101 2" xfId="10795"/>
    <cellStyle name="Normal 101 2 2" xfId="27147"/>
    <cellStyle name="Normal 101 2 3" xfId="27146"/>
    <cellStyle name="Normal 101 3" xfId="27148"/>
    <cellStyle name="Normal 101 3 2" xfId="27149"/>
    <cellStyle name="Normal 101 4" xfId="27150"/>
    <cellStyle name="Normal 101 5" xfId="27151"/>
    <cellStyle name="Normal 101 6" xfId="19391"/>
    <cellStyle name="Normal 102" xfId="10759"/>
    <cellStyle name="Normal 102 2" xfId="19121"/>
    <cellStyle name="Normal 102 2 2" xfId="27152"/>
    <cellStyle name="Normal 102 3" xfId="27153"/>
    <cellStyle name="Normal 102 4" xfId="27154"/>
    <cellStyle name="Normal 102 5" xfId="27155"/>
    <cellStyle name="Normal 102 6" xfId="19409"/>
    <cellStyle name="Normal 103" xfId="15524"/>
    <cellStyle name="Normal 103 2" xfId="19392"/>
    <cellStyle name="Normal 104" xfId="15525"/>
    <cellStyle name="Normal 104 2" xfId="27156"/>
    <cellStyle name="Normal 105" xfId="15572"/>
    <cellStyle name="Normal 105 2" xfId="19389"/>
    <cellStyle name="Normal 106" xfId="15568"/>
    <cellStyle name="Normal 106 2" xfId="19397"/>
    <cellStyle name="Normal 107" xfId="15571"/>
    <cellStyle name="Normal 107 2" xfId="27158"/>
    <cellStyle name="Normal 107 3" xfId="27159"/>
    <cellStyle name="Normal 107 4" xfId="27160"/>
    <cellStyle name="Normal 107 5" xfId="27157"/>
    <cellStyle name="Normal 1077" xfId="5988"/>
    <cellStyle name="Normal 1077 2" xfId="5989"/>
    <cellStyle name="Normal 1077 2 2" xfId="5990"/>
    <cellStyle name="Normal 1077 2 3" xfId="5991"/>
    <cellStyle name="Normal 1077 3" xfId="5992"/>
    <cellStyle name="Normal 1077 3 2" xfId="5993"/>
    <cellStyle name="Normal 1077 3 2 2" xfId="5994"/>
    <cellStyle name="Normal 1077 3 2 3" xfId="5995"/>
    <cellStyle name="Normal 1077 3 3" xfId="5996"/>
    <cellStyle name="Normal 1077 3 4" xfId="5997"/>
    <cellStyle name="Normal 1077 3 5" xfId="5998"/>
    <cellStyle name="Normal 1077 4" xfId="5999"/>
    <cellStyle name="Normal 1077 5" xfId="6000"/>
    <cellStyle name="Normal 1077 6" xfId="6001"/>
    <cellStyle name="Normal 108" xfId="15573"/>
    <cellStyle name="Normal 108 2" xfId="27162"/>
    <cellStyle name="Normal 108 3" xfId="27163"/>
    <cellStyle name="Normal 108 4" xfId="27164"/>
    <cellStyle name="Normal 108 5" xfId="27161"/>
    <cellStyle name="Normal 1080" xfId="6002"/>
    <cellStyle name="Normal 1080 2" xfId="6003"/>
    <cellStyle name="Normal 1080 3" xfId="6004"/>
    <cellStyle name="Normal 1081" xfId="6005"/>
    <cellStyle name="Normal 1081 2" xfId="6006"/>
    <cellStyle name="Normal 1081 3" xfId="6007"/>
    <cellStyle name="Normal 1082" xfId="6008"/>
    <cellStyle name="Normal 1082 2" xfId="6009"/>
    <cellStyle name="Normal 1082 3" xfId="6010"/>
    <cellStyle name="Normal 1083" xfId="6011"/>
    <cellStyle name="Normal 1083 2" xfId="6012"/>
    <cellStyle name="Normal 1083 3" xfId="6013"/>
    <cellStyle name="Normal 1084" xfId="6014"/>
    <cellStyle name="Normal 1084 2" xfId="6015"/>
    <cellStyle name="Normal 1084 3" xfId="6016"/>
    <cellStyle name="Normal 1085" xfId="6017"/>
    <cellStyle name="Normal 1085 2" xfId="6018"/>
    <cellStyle name="Normal 1085 3" xfId="6019"/>
    <cellStyle name="Normal 1086" xfId="6020"/>
    <cellStyle name="Normal 1086 2" xfId="6021"/>
    <cellStyle name="Normal 1086 3" xfId="6022"/>
    <cellStyle name="Normal 1087" xfId="6023"/>
    <cellStyle name="Normal 1087 2" xfId="6024"/>
    <cellStyle name="Normal 1087 3" xfId="6025"/>
    <cellStyle name="Normal 1088" xfId="6026"/>
    <cellStyle name="Normal 1089" xfId="6027"/>
    <cellStyle name="Normal 109" xfId="6028"/>
    <cellStyle name="Normal 109 2" xfId="27166"/>
    <cellStyle name="Normal 109 2 2" xfId="27167"/>
    <cellStyle name="Normal 109 3" xfId="27168"/>
    <cellStyle name="Normal 109 3 2" xfId="27169"/>
    <cellStyle name="Normal 109 4" xfId="27170"/>
    <cellStyle name="Normal 109 5" xfId="27171"/>
    <cellStyle name="Normal 109 6" xfId="27165"/>
    <cellStyle name="Normal 1090" xfId="6029"/>
    <cellStyle name="Normal 1092" xfId="6030"/>
    <cellStyle name="Normal 1093" xfId="6031"/>
    <cellStyle name="Normal 1094" xfId="6032"/>
    <cellStyle name="Normal 1095" xfId="6033"/>
    <cellStyle name="Normal 1096" xfId="6034"/>
    <cellStyle name="Normal 1097" xfId="6035"/>
    <cellStyle name="Normal 1098" xfId="6036"/>
    <cellStyle name="Normal 1099" xfId="6037"/>
    <cellStyle name="Normal 11" xfId="1575"/>
    <cellStyle name="Normal 11 10" xfId="6038"/>
    <cellStyle name="Normal 11 10 2" xfId="16493"/>
    <cellStyle name="Normal 11 10 2 2" xfId="27174"/>
    <cellStyle name="Normal 11 10 2 3" xfId="27175"/>
    <cellStyle name="Normal 11 10 2 4" xfId="27176"/>
    <cellStyle name="Normal 11 10 2 5" xfId="27173"/>
    <cellStyle name="Normal 11 10 3" xfId="16708"/>
    <cellStyle name="Normal 11 10 3 2" xfId="27178"/>
    <cellStyle name="Normal 11 10 3 3" xfId="27179"/>
    <cellStyle name="Normal 11 10 3 4" xfId="27177"/>
    <cellStyle name="Normal 11 10 4" xfId="16922"/>
    <cellStyle name="Normal 11 10 4 2" xfId="27180"/>
    <cellStyle name="Normal 11 10 5" xfId="27181"/>
    <cellStyle name="Normal 11 10 6" xfId="27172"/>
    <cellStyle name="Normal 11 11" xfId="6039"/>
    <cellStyle name="Normal 11 11 2" xfId="16506"/>
    <cellStyle name="Normal 11 11 3" xfId="16721"/>
    <cellStyle name="Normal 11 11 4" xfId="16935"/>
    <cellStyle name="Normal 11 11 5" xfId="27182"/>
    <cellStyle name="Normal 11 12" xfId="6040"/>
    <cellStyle name="Normal 11 12 2" xfId="16519"/>
    <cellStyle name="Normal 11 12 3" xfId="16734"/>
    <cellStyle name="Normal 11 12 4" xfId="16948"/>
    <cellStyle name="Normal 11 12 5" xfId="16304"/>
    <cellStyle name="Normal 11 12 6" xfId="27183"/>
    <cellStyle name="Normal 11 13" xfId="6041"/>
    <cellStyle name="Normal 11 13 2" xfId="16532"/>
    <cellStyle name="Normal 11 13 3" xfId="16747"/>
    <cellStyle name="Normal 11 13 4" xfId="16961"/>
    <cellStyle name="Normal 11 13 5" xfId="16316"/>
    <cellStyle name="Normal 11 13 6" xfId="27184"/>
    <cellStyle name="Normal 11 14" xfId="6042"/>
    <cellStyle name="Normal 11 14 2" xfId="16545"/>
    <cellStyle name="Normal 11 14 3" xfId="16760"/>
    <cellStyle name="Normal 11 14 4" xfId="16974"/>
    <cellStyle name="Normal 11 14 5" xfId="16327"/>
    <cellStyle name="Normal 11 14 6" xfId="27185"/>
    <cellStyle name="Normal 11 15" xfId="16339"/>
    <cellStyle name="Normal 11 15 2" xfId="16558"/>
    <cellStyle name="Normal 11 15 3" xfId="16773"/>
    <cellStyle name="Normal 11 15 4" xfId="16987"/>
    <cellStyle name="Normal 11 16" xfId="16351"/>
    <cellStyle name="Normal 11 16 2" xfId="16571"/>
    <cellStyle name="Normal 11 16 3" xfId="16786"/>
    <cellStyle name="Normal 11 16 4" xfId="17000"/>
    <cellStyle name="Normal 11 17" xfId="16363"/>
    <cellStyle name="Normal 11 17 2" xfId="16584"/>
    <cellStyle name="Normal 11 17 3" xfId="16799"/>
    <cellStyle name="Normal 11 17 4" xfId="17013"/>
    <cellStyle name="Normal 11 18" xfId="17333"/>
    <cellStyle name="Normal 11 18 2" xfId="17712"/>
    <cellStyle name="Normal 11 18 2 2" xfId="18064"/>
    <cellStyle name="Normal 11 18 2 2 2" xfId="18866"/>
    <cellStyle name="Normal 11 18 2 3" xfId="18528"/>
    <cellStyle name="Normal 11 18 3" xfId="17910"/>
    <cellStyle name="Normal 11 18 3 2" xfId="18712"/>
    <cellStyle name="Normal 11 18 4" xfId="18374"/>
    <cellStyle name="Normal 11 19" xfId="16187"/>
    <cellStyle name="Normal 11 2" xfId="6043"/>
    <cellStyle name="Normal 11 2 2" xfId="6044"/>
    <cellStyle name="Normal 11 2 2 2" xfId="27186"/>
    <cellStyle name="Normal 11 2 3" xfId="16603"/>
    <cellStyle name="Normal 11 2 3 2" xfId="27187"/>
    <cellStyle name="Normal 11 2 4" xfId="16814"/>
    <cellStyle name="Normal 11 2 4 2" xfId="27188"/>
    <cellStyle name="Normal 11 2 5" xfId="19255"/>
    <cellStyle name="Normal 11 2 5 2" xfId="27189"/>
    <cellStyle name="Normal 11 2 6" xfId="27190"/>
    <cellStyle name="Normal 11 20" xfId="15812"/>
    <cellStyle name="Normal 11 3" xfId="6045"/>
    <cellStyle name="Normal 11 3 10" xfId="19256"/>
    <cellStyle name="Normal 11 3 2" xfId="16398"/>
    <cellStyle name="Normal 11 3 2 2" xfId="19258"/>
    <cellStyle name="Normal 11 3 2 2 2" xfId="27191"/>
    <cellStyle name="Normal 11 3 2 2 2 2" xfId="27192"/>
    <cellStyle name="Normal 11 3 2 2 2 2 2" xfId="27193"/>
    <cellStyle name="Normal 11 3 2 2 2 2 3" xfId="27194"/>
    <cellStyle name="Normal 11 3 2 2 2 3" xfId="27195"/>
    <cellStyle name="Normal 11 3 2 2 2 3 2" xfId="27196"/>
    <cellStyle name="Normal 11 3 2 2 2 4" xfId="27197"/>
    <cellStyle name="Normal 11 3 2 2 3" xfId="27198"/>
    <cellStyle name="Normal 11 3 2 2 3 2" xfId="27199"/>
    <cellStyle name="Normal 11 3 2 2 3 3" xfId="27200"/>
    <cellStyle name="Normal 11 3 2 2 3 4" xfId="27201"/>
    <cellStyle name="Normal 11 3 2 2 4" xfId="27202"/>
    <cellStyle name="Normal 11 3 2 2 4 2" xfId="27203"/>
    <cellStyle name="Normal 11 3 2 2 4 3" xfId="27204"/>
    <cellStyle name="Normal 11 3 2 2 5" xfId="27205"/>
    <cellStyle name="Normal 11 3 2 2 6" xfId="27206"/>
    <cellStyle name="Normal 11 3 2 3" xfId="19259"/>
    <cellStyle name="Normal 11 3 2 3 2" xfId="27207"/>
    <cellStyle name="Normal 11 3 2 3 2 2" xfId="27208"/>
    <cellStyle name="Normal 11 3 2 3 2 2 2" xfId="27209"/>
    <cellStyle name="Normal 11 3 2 3 2 2 3" xfId="27210"/>
    <cellStyle name="Normal 11 3 2 3 2 3" xfId="27211"/>
    <cellStyle name="Normal 11 3 2 3 2 3 2" xfId="27212"/>
    <cellStyle name="Normal 11 3 2 3 2 4" xfId="27213"/>
    <cellStyle name="Normal 11 3 2 3 3" xfId="27214"/>
    <cellStyle name="Normal 11 3 2 3 3 2" xfId="27215"/>
    <cellStyle name="Normal 11 3 2 3 3 3" xfId="27216"/>
    <cellStyle name="Normal 11 3 2 3 3 4" xfId="27217"/>
    <cellStyle name="Normal 11 3 2 3 4" xfId="27218"/>
    <cellStyle name="Normal 11 3 2 3 4 2" xfId="27219"/>
    <cellStyle name="Normal 11 3 2 3 4 3" xfId="27220"/>
    <cellStyle name="Normal 11 3 2 3 5" xfId="27221"/>
    <cellStyle name="Normal 11 3 2 3 6" xfId="27222"/>
    <cellStyle name="Normal 11 3 2 4" xfId="27223"/>
    <cellStyle name="Normal 11 3 2 4 2" xfId="27224"/>
    <cellStyle name="Normal 11 3 2 4 2 2" xfId="27225"/>
    <cellStyle name="Normal 11 3 2 4 2 3" xfId="27226"/>
    <cellStyle name="Normal 11 3 2 4 3" xfId="27227"/>
    <cellStyle name="Normal 11 3 2 4 3 2" xfId="27228"/>
    <cellStyle name="Normal 11 3 2 4 4" xfId="27229"/>
    <cellStyle name="Normal 11 3 2 5" xfId="27230"/>
    <cellStyle name="Normal 11 3 2 5 2" xfId="27231"/>
    <cellStyle name="Normal 11 3 2 5 3" xfId="27232"/>
    <cellStyle name="Normal 11 3 2 5 4" xfId="27233"/>
    <cellStyle name="Normal 11 3 2 6" xfId="27234"/>
    <cellStyle name="Normal 11 3 2 6 2" xfId="27235"/>
    <cellStyle name="Normal 11 3 2 6 3" xfId="27236"/>
    <cellStyle name="Normal 11 3 2 7" xfId="27237"/>
    <cellStyle name="Normal 11 3 2 8" xfId="27238"/>
    <cellStyle name="Normal 11 3 2 9" xfId="19257"/>
    <cellStyle name="Normal 11 3 3" xfId="16616"/>
    <cellStyle name="Normal 11 3 3 2" xfId="27239"/>
    <cellStyle name="Normal 11 3 3 2 2" xfId="27240"/>
    <cellStyle name="Normal 11 3 3 2 2 2" xfId="27241"/>
    <cellStyle name="Normal 11 3 3 2 2 3" xfId="27242"/>
    <cellStyle name="Normal 11 3 3 2 3" xfId="27243"/>
    <cellStyle name="Normal 11 3 3 2 3 2" xfId="27244"/>
    <cellStyle name="Normal 11 3 3 2 4" xfId="27245"/>
    <cellStyle name="Normal 11 3 3 3" xfId="27246"/>
    <cellStyle name="Normal 11 3 3 3 2" xfId="27247"/>
    <cellStyle name="Normal 11 3 3 3 3" xfId="27248"/>
    <cellStyle name="Normal 11 3 3 3 4" xfId="27249"/>
    <cellStyle name="Normal 11 3 3 4" xfId="27250"/>
    <cellStyle name="Normal 11 3 3 4 2" xfId="27251"/>
    <cellStyle name="Normal 11 3 3 4 3" xfId="27252"/>
    <cellStyle name="Normal 11 3 3 5" xfId="27253"/>
    <cellStyle name="Normal 11 3 3 6" xfId="27254"/>
    <cellStyle name="Normal 11 3 3 7" xfId="19260"/>
    <cellStyle name="Normal 11 3 4" xfId="16827"/>
    <cellStyle name="Normal 11 3 4 2" xfId="27255"/>
    <cellStyle name="Normal 11 3 4 2 2" xfId="27256"/>
    <cellStyle name="Normal 11 3 4 2 2 2" xfId="27257"/>
    <cellStyle name="Normal 11 3 4 2 2 3" xfId="27258"/>
    <cellStyle name="Normal 11 3 4 2 3" xfId="27259"/>
    <cellStyle name="Normal 11 3 4 2 3 2" xfId="27260"/>
    <cellStyle name="Normal 11 3 4 2 4" xfId="27261"/>
    <cellStyle name="Normal 11 3 4 3" xfId="27262"/>
    <cellStyle name="Normal 11 3 4 3 2" xfId="27263"/>
    <cellStyle name="Normal 11 3 4 3 3" xfId="27264"/>
    <cellStyle name="Normal 11 3 4 3 4" xfId="27265"/>
    <cellStyle name="Normal 11 3 4 4" xfId="27266"/>
    <cellStyle name="Normal 11 3 4 4 2" xfId="27267"/>
    <cellStyle name="Normal 11 3 4 4 3" xfId="27268"/>
    <cellStyle name="Normal 11 3 4 5" xfId="27269"/>
    <cellStyle name="Normal 11 3 4 6" xfId="27270"/>
    <cellStyle name="Normal 11 3 4 7" xfId="19261"/>
    <cellStyle name="Normal 11 3 5" xfId="27271"/>
    <cellStyle name="Normal 11 3 5 2" xfId="27272"/>
    <cellStyle name="Normal 11 3 5 2 2" xfId="27273"/>
    <cellStyle name="Normal 11 3 5 2 3" xfId="27274"/>
    <cellStyle name="Normal 11 3 5 3" xfId="27275"/>
    <cellStyle name="Normal 11 3 5 3 2" xfId="27276"/>
    <cellStyle name="Normal 11 3 5 4" xfId="27277"/>
    <cellStyle name="Normal 11 3 6" xfId="27278"/>
    <cellStyle name="Normal 11 3 6 2" xfId="27279"/>
    <cellStyle name="Normal 11 3 6 3" xfId="27280"/>
    <cellStyle name="Normal 11 3 6 4" xfId="27281"/>
    <cellStyle name="Normal 11 3 7" xfId="27282"/>
    <cellStyle name="Normal 11 3 7 2" xfId="27283"/>
    <cellStyle name="Normal 11 3 7 3" xfId="27284"/>
    <cellStyle name="Normal 11 3 8" xfId="27285"/>
    <cellStyle name="Normal 11 3 9" xfId="27286"/>
    <cellStyle name="Normal 11 4" xfId="6046"/>
    <cellStyle name="Normal 11 4 10" xfId="19262"/>
    <cellStyle name="Normal 11 4 2" xfId="16411"/>
    <cellStyle name="Normal 11 4 2 2" xfId="19264"/>
    <cellStyle name="Normal 11 4 2 2 2" xfId="27287"/>
    <cellStyle name="Normal 11 4 2 2 2 2" xfId="27288"/>
    <cellStyle name="Normal 11 4 2 2 2 2 2" xfId="27289"/>
    <cellStyle name="Normal 11 4 2 2 2 2 3" xfId="27290"/>
    <cellStyle name="Normal 11 4 2 2 2 3" xfId="27291"/>
    <cellStyle name="Normal 11 4 2 2 2 3 2" xfId="27292"/>
    <cellStyle name="Normal 11 4 2 2 2 4" xfId="27293"/>
    <cellStyle name="Normal 11 4 2 2 3" xfId="27294"/>
    <cellStyle name="Normal 11 4 2 2 3 2" xfId="27295"/>
    <cellStyle name="Normal 11 4 2 2 3 3" xfId="27296"/>
    <cellStyle name="Normal 11 4 2 2 3 4" xfId="27297"/>
    <cellStyle name="Normal 11 4 2 2 4" xfId="27298"/>
    <cellStyle name="Normal 11 4 2 2 4 2" xfId="27299"/>
    <cellStyle name="Normal 11 4 2 2 4 3" xfId="27300"/>
    <cellStyle name="Normal 11 4 2 2 5" xfId="27301"/>
    <cellStyle name="Normal 11 4 2 2 6" xfId="27302"/>
    <cellStyle name="Normal 11 4 2 3" xfId="19265"/>
    <cellStyle name="Normal 11 4 2 3 2" xfId="27303"/>
    <cellStyle name="Normal 11 4 2 3 2 2" xfId="27304"/>
    <cellStyle name="Normal 11 4 2 3 2 2 2" xfId="27305"/>
    <cellStyle name="Normal 11 4 2 3 2 2 3" xfId="27306"/>
    <cellStyle name="Normal 11 4 2 3 2 3" xfId="27307"/>
    <cellStyle name="Normal 11 4 2 3 2 3 2" xfId="27308"/>
    <cellStyle name="Normal 11 4 2 3 2 4" xfId="27309"/>
    <cellStyle name="Normal 11 4 2 3 3" xfId="27310"/>
    <cellStyle name="Normal 11 4 2 3 3 2" xfId="27311"/>
    <cellStyle name="Normal 11 4 2 3 3 3" xfId="27312"/>
    <cellStyle name="Normal 11 4 2 3 3 4" xfId="27313"/>
    <cellStyle name="Normal 11 4 2 3 4" xfId="27314"/>
    <cellStyle name="Normal 11 4 2 3 4 2" xfId="27315"/>
    <cellStyle name="Normal 11 4 2 3 4 3" xfId="27316"/>
    <cellStyle name="Normal 11 4 2 3 5" xfId="27317"/>
    <cellStyle name="Normal 11 4 2 3 6" xfId="27318"/>
    <cellStyle name="Normal 11 4 2 4" xfId="27319"/>
    <cellStyle name="Normal 11 4 2 4 2" xfId="27320"/>
    <cellStyle name="Normal 11 4 2 4 2 2" xfId="27321"/>
    <cellStyle name="Normal 11 4 2 4 2 3" xfId="27322"/>
    <cellStyle name="Normal 11 4 2 4 3" xfId="27323"/>
    <cellStyle name="Normal 11 4 2 4 3 2" xfId="27324"/>
    <cellStyle name="Normal 11 4 2 4 4" xfId="27325"/>
    <cellStyle name="Normal 11 4 2 5" xfId="27326"/>
    <cellStyle name="Normal 11 4 2 5 2" xfId="27327"/>
    <cellStyle name="Normal 11 4 2 5 3" xfId="27328"/>
    <cellStyle name="Normal 11 4 2 5 4" xfId="27329"/>
    <cellStyle name="Normal 11 4 2 6" xfId="27330"/>
    <cellStyle name="Normal 11 4 2 6 2" xfId="27331"/>
    <cellStyle name="Normal 11 4 2 6 3" xfId="27332"/>
    <cellStyle name="Normal 11 4 2 7" xfId="27333"/>
    <cellStyle name="Normal 11 4 2 8" xfId="27334"/>
    <cellStyle name="Normal 11 4 2 9" xfId="19263"/>
    <cellStyle name="Normal 11 4 3" xfId="16629"/>
    <cellStyle name="Normal 11 4 3 2" xfId="27335"/>
    <cellStyle name="Normal 11 4 3 2 2" xfId="27336"/>
    <cellStyle name="Normal 11 4 3 2 2 2" xfId="27337"/>
    <cellStyle name="Normal 11 4 3 2 2 3" xfId="27338"/>
    <cellStyle name="Normal 11 4 3 2 3" xfId="27339"/>
    <cellStyle name="Normal 11 4 3 2 3 2" xfId="27340"/>
    <cellStyle name="Normal 11 4 3 2 4" xfId="27341"/>
    <cellStyle name="Normal 11 4 3 3" xfId="27342"/>
    <cellStyle name="Normal 11 4 3 3 2" xfId="27343"/>
    <cellStyle name="Normal 11 4 3 3 3" xfId="27344"/>
    <cellStyle name="Normal 11 4 3 3 4" xfId="27345"/>
    <cellStyle name="Normal 11 4 3 4" xfId="27346"/>
    <cellStyle name="Normal 11 4 3 4 2" xfId="27347"/>
    <cellStyle name="Normal 11 4 3 4 3" xfId="27348"/>
    <cellStyle name="Normal 11 4 3 5" xfId="27349"/>
    <cellStyle name="Normal 11 4 3 6" xfId="27350"/>
    <cellStyle name="Normal 11 4 3 7" xfId="19266"/>
    <cellStyle name="Normal 11 4 4" xfId="16840"/>
    <cellStyle name="Normal 11 4 4 2" xfId="27351"/>
    <cellStyle name="Normal 11 4 4 2 2" xfId="27352"/>
    <cellStyle name="Normal 11 4 4 2 2 2" xfId="27353"/>
    <cellStyle name="Normal 11 4 4 2 2 3" xfId="27354"/>
    <cellStyle name="Normal 11 4 4 2 3" xfId="27355"/>
    <cellStyle name="Normal 11 4 4 2 3 2" xfId="27356"/>
    <cellStyle name="Normal 11 4 4 2 4" xfId="27357"/>
    <cellStyle name="Normal 11 4 4 3" xfId="27358"/>
    <cellStyle name="Normal 11 4 4 3 2" xfId="27359"/>
    <cellStyle name="Normal 11 4 4 3 3" xfId="27360"/>
    <cellStyle name="Normal 11 4 4 3 4" xfId="27361"/>
    <cellStyle name="Normal 11 4 4 4" xfId="27362"/>
    <cellStyle name="Normal 11 4 4 4 2" xfId="27363"/>
    <cellStyle name="Normal 11 4 4 4 3" xfId="27364"/>
    <cellStyle name="Normal 11 4 4 5" xfId="27365"/>
    <cellStyle name="Normal 11 4 4 6" xfId="27366"/>
    <cellStyle name="Normal 11 4 4 7" xfId="19267"/>
    <cellStyle name="Normal 11 4 5" xfId="27367"/>
    <cellStyle name="Normal 11 4 5 2" xfId="27368"/>
    <cellStyle name="Normal 11 4 5 2 2" xfId="27369"/>
    <cellStyle name="Normal 11 4 5 2 3" xfId="27370"/>
    <cellStyle name="Normal 11 4 5 3" xfId="27371"/>
    <cellStyle name="Normal 11 4 5 3 2" xfId="27372"/>
    <cellStyle name="Normal 11 4 5 4" xfId="27373"/>
    <cellStyle name="Normal 11 4 6" xfId="27374"/>
    <cellStyle name="Normal 11 4 6 2" xfId="27375"/>
    <cellStyle name="Normal 11 4 6 3" xfId="27376"/>
    <cellStyle name="Normal 11 4 6 4" xfId="27377"/>
    <cellStyle name="Normal 11 4 7" xfId="27378"/>
    <cellStyle name="Normal 11 4 7 2" xfId="27379"/>
    <cellStyle name="Normal 11 4 7 3" xfId="27380"/>
    <cellStyle name="Normal 11 4 8" xfId="27381"/>
    <cellStyle name="Normal 11 4 9" xfId="27382"/>
    <cellStyle name="Normal 11 5" xfId="6047"/>
    <cellStyle name="Normal 11 5 10" xfId="19268"/>
    <cellStyle name="Normal 11 5 2" xfId="16425"/>
    <cellStyle name="Normal 11 5 2 2" xfId="19270"/>
    <cellStyle name="Normal 11 5 2 2 2" xfId="27383"/>
    <cellStyle name="Normal 11 5 2 2 2 2" xfId="27384"/>
    <cellStyle name="Normal 11 5 2 2 2 2 2" xfId="27385"/>
    <cellStyle name="Normal 11 5 2 2 2 2 3" xfId="27386"/>
    <cellStyle name="Normal 11 5 2 2 2 3" xfId="27387"/>
    <cellStyle name="Normal 11 5 2 2 2 3 2" xfId="27388"/>
    <cellStyle name="Normal 11 5 2 2 2 4" xfId="27389"/>
    <cellStyle name="Normal 11 5 2 2 3" xfId="27390"/>
    <cellStyle name="Normal 11 5 2 2 3 2" xfId="27391"/>
    <cellStyle name="Normal 11 5 2 2 3 3" xfId="27392"/>
    <cellStyle name="Normal 11 5 2 2 3 4" xfId="27393"/>
    <cellStyle name="Normal 11 5 2 2 4" xfId="27394"/>
    <cellStyle name="Normal 11 5 2 2 4 2" xfId="27395"/>
    <cellStyle name="Normal 11 5 2 2 4 3" xfId="27396"/>
    <cellStyle name="Normal 11 5 2 2 5" xfId="27397"/>
    <cellStyle name="Normal 11 5 2 2 6" xfId="27398"/>
    <cellStyle name="Normal 11 5 2 3" xfId="19271"/>
    <cellStyle name="Normal 11 5 2 3 2" xfId="27399"/>
    <cellStyle name="Normal 11 5 2 3 2 2" xfId="27400"/>
    <cellStyle name="Normal 11 5 2 3 2 2 2" xfId="27401"/>
    <cellStyle name="Normal 11 5 2 3 2 2 3" xfId="27402"/>
    <cellStyle name="Normal 11 5 2 3 2 3" xfId="27403"/>
    <cellStyle name="Normal 11 5 2 3 2 3 2" xfId="27404"/>
    <cellStyle name="Normal 11 5 2 3 2 4" xfId="27405"/>
    <cellStyle name="Normal 11 5 2 3 3" xfId="27406"/>
    <cellStyle name="Normal 11 5 2 3 3 2" xfId="27407"/>
    <cellStyle name="Normal 11 5 2 3 3 3" xfId="27408"/>
    <cellStyle name="Normal 11 5 2 3 3 4" xfId="27409"/>
    <cellStyle name="Normal 11 5 2 3 4" xfId="27410"/>
    <cellStyle name="Normal 11 5 2 3 4 2" xfId="27411"/>
    <cellStyle name="Normal 11 5 2 3 4 3" xfId="27412"/>
    <cellStyle name="Normal 11 5 2 3 5" xfId="27413"/>
    <cellStyle name="Normal 11 5 2 3 6" xfId="27414"/>
    <cellStyle name="Normal 11 5 2 4" xfId="27415"/>
    <cellStyle name="Normal 11 5 2 4 2" xfId="27416"/>
    <cellStyle name="Normal 11 5 2 4 2 2" xfId="27417"/>
    <cellStyle name="Normal 11 5 2 4 2 3" xfId="27418"/>
    <cellStyle name="Normal 11 5 2 4 3" xfId="27419"/>
    <cellStyle name="Normal 11 5 2 4 3 2" xfId="27420"/>
    <cellStyle name="Normal 11 5 2 4 4" xfId="27421"/>
    <cellStyle name="Normal 11 5 2 5" xfId="27422"/>
    <cellStyle name="Normal 11 5 2 5 2" xfId="27423"/>
    <cellStyle name="Normal 11 5 2 5 3" xfId="27424"/>
    <cellStyle name="Normal 11 5 2 5 4" xfId="27425"/>
    <cellStyle name="Normal 11 5 2 6" xfId="27426"/>
    <cellStyle name="Normal 11 5 2 6 2" xfId="27427"/>
    <cellStyle name="Normal 11 5 2 6 3" xfId="27428"/>
    <cellStyle name="Normal 11 5 2 7" xfId="27429"/>
    <cellStyle name="Normal 11 5 2 8" xfId="27430"/>
    <cellStyle name="Normal 11 5 2 9" xfId="19269"/>
    <cellStyle name="Normal 11 5 3" xfId="16642"/>
    <cellStyle name="Normal 11 5 3 2" xfId="27431"/>
    <cellStyle name="Normal 11 5 3 2 2" xfId="27432"/>
    <cellStyle name="Normal 11 5 3 2 2 2" xfId="27433"/>
    <cellStyle name="Normal 11 5 3 2 2 3" xfId="27434"/>
    <cellStyle name="Normal 11 5 3 2 3" xfId="27435"/>
    <cellStyle name="Normal 11 5 3 2 3 2" xfId="27436"/>
    <cellStyle name="Normal 11 5 3 2 4" xfId="27437"/>
    <cellStyle name="Normal 11 5 3 3" xfId="27438"/>
    <cellStyle name="Normal 11 5 3 3 2" xfId="27439"/>
    <cellStyle name="Normal 11 5 3 3 3" xfId="27440"/>
    <cellStyle name="Normal 11 5 3 3 4" xfId="27441"/>
    <cellStyle name="Normal 11 5 3 4" xfId="27442"/>
    <cellStyle name="Normal 11 5 3 4 2" xfId="27443"/>
    <cellStyle name="Normal 11 5 3 4 3" xfId="27444"/>
    <cellStyle name="Normal 11 5 3 5" xfId="27445"/>
    <cellStyle name="Normal 11 5 3 6" xfId="27446"/>
    <cellStyle name="Normal 11 5 3 7" xfId="19272"/>
    <cellStyle name="Normal 11 5 4" xfId="16854"/>
    <cellStyle name="Normal 11 5 4 2" xfId="27447"/>
    <cellStyle name="Normal 11 5 4 2 2" xfId="27448"/>
    <cellStyle name="Normal 11 5 4 2 2 2" xfId="27449"/>
    <cellStyle name="Normal 11 5 4 2 2 3" xfId="27450"/>
    <cellStyle name="Normal 11 5 4 2 3" xfId="27451"/>
    <cellStyle name="Normal 11 5 4 2 3 2" xfId="27452"/>
    <cellStyle name="Normal 11 5 4 2 4" xfId="27453"/>
    <cellStyle name="Normal 11 5 4 3" xfId="27454"/>
    <cellStyle name="Normal 11 5 4 3 2" xfId="27455"/>
    <cellStyle name="Normal 11 5 4 3 3" xfId="27456"/>
    <cellStyle name="Normal 11 5 4 3 4" xfId="27457"/>
    <cellStyle name="Normal 11 5 4 4" xfId="27458"/>
    <cellStyle name="Normal 11 5 4 4 2" xfId="27459"/>
    <cellStyle name="Normal 11 5 4 4 3" xfId="27460"/>
    <cellStyle name="Normal 11 5 4 5" xfId="27461"/>
    <cellStyle name="Normal 11 5 4 6" xfId="27462"/>
    <cellStyle name="Normal 11 5 4 7" xfId="19273"/>
    <cellStyle name="Normal 11 5 5" xfId="27463"/>
    <cellStyle name="Normal 11 5 5 2" xfId="27464"/>
    <cellStyle name="Normal 11 5 5 2 2" xfId="27465"/>
    <cellStyle name="Normal 11 5 5 2 3" xfId="27466"/>
    <cellStyle name="Normal 11 5 5 3" xfId="27467"/>
    <cellStyle name="Normal 11 5 5 3 2" xfId="27468"/>
    <cellStyle name="Normal 11 5 5 4" xfId="27469"/>
    <cellStyle name="Normal 11 5 6" xfId="27470"/>
    <cellStyle name="Normal 11 5 6 2" xfId="27471"/>
    <cellStyle name="Normal 11 5 6 3" xfId="27472"/>
    <cellStyle name="Normal 11 5 6 4" xfId="27473"/>
    <cellStyle name="Normal 11 5 7" xfId="27474"/>
    <cellStyle name="Normal 11 5 7 2" xfId="27475"/>
    <cellStyle name="Normal 11 5 7 3" xfId="27476"/>
    <cellStyle name="Normal 11 5 8" xfId="27477"/>
    <cellStyle name="Normal 11 5 9" xfId="27478"/>
    <cellStyle name="Normal 11 6" xfId="6048"/>
    <cellStyle name="Normal 11 6 2" xfId="16438"/>
    <cellStyle name="Normal 11 6 2 2" xfId="27479"/>
    <cellStyle name="Normal 11 6 2 2 2" xfId="27480"/>
    <cellStyle name="Normal 11 6 2 2 2 2" xfId="27481"/>
    <cellStyle name="Normal 11 6 2 2 2 3" xfId="27482"/>
    <cellStyle name="Normal 11 6 2 2 3" xfId="27483"/>
    <cellStyle name="Normal 11 6 2 2 3 2" xfId="27484"/>
    <cellStyle name="Normal 11 6 2 2 4" xfId="27485"/>
    <cellStyle name="Normal 11 6 2 3" xfId="27486"/>
    <cellStyle name="Normal 11 6 2 3 2" xfId="27487"/>
    <cellStyle name="Normal 11 6 2 3 3" xfId="27488"/>
    <cellStyle name="Normal 11 6 2 3 4" xfId="27489"/>
    <cellStyle name="Normal 11 6 2 4" xfId="27490"/>
    <cellStyle name="Normal 11 6 2 4 2" xfId="27491"/>
    <cellStyle name="Normal 11 6 2 4 3" xfId="27492"/>
    <cellStyle name="Normal 11 6 2 5" xfId="27493"/>
    <cellStyle name="Normal 11 6 2 6" xfId="27494"/>
    <cellStyle name="Normal 11 6 2 7" xfId="19275"/>
    <cellStyle name="Normal 11 6 3" xfId="16655"/>
    <cellStyle name="Normal 11 6 3 2" xfId="27495"/>
    <cellStyle name="Normal 11 6 3 2 2" xfId="27496"/>
    <cellStyle name="Normal 11 6 3 2 2 2" xfId="27497"/>
    <cellStyle name="Normal 11 6 3 2 2 3" xfId="27498"/>
    <cellStyle name="Normal 11 6 3 2 3" xfId="27499"/>
    <cellStyle name="Normal 11 6 3 2 3 2" xfId="27500"/>
    <cellStyle name="Normal 11 6 3 2 4" xfId="27501"/>
    <cellStyle name="Normal 11 6 3 3" xfId="27502"/>
    <cellStyle name="Normal 11 6 3 3 2" xfId="27503"/>
    <cellStyle name="Normal 11 6 3 3 3" xfId="27504"/>
    <cellStyle name="Normal 11 6 3 3 4" xfId="27505"/>
    <cellStyle name="Normal 11 6 3 4" xfId="27506"/>
    <cellStyle name="Normal 11 6 3 4 2" xfId="27507"/>
    <cellStyle name="Normal 11 6 3 4 3" xfId="27508"/>
    <cellStyle name="Normal 11 6 3 5" xfId="27509"/>
    <cellStyle name="Normal 11 6 3 6" xfId="27510"/>
    <cellStyle name="Normal 11 6 3 7" xfId="19276"/>
    <cellStyle name="Normal 11 6 4" xfId="16867"/>
    <cellStyle name="Normal 11 6 4 2" xfId="27512"/>
    <cellStyle name="Normal 11 6 4 2 2" xfId="27513"/>
    <cellStyle name="Normal 11 6 4 2 3" xfId="27514"/>
    <cellStyle name="Normal 11 6 4 3" xfId="27515"/>
    <cellStyle name="Normal 11 6 4 3 2" xfId="27516"/>
    <cellStyle name="Normal 11 6 4 4" xfId="27517"/>
    <cellStyle name="Normal 11 6 4 5" xfId="27511"/>
    <cellStyle name="Normal 11 6 5" xfId="27518"/>
    <cellStyle name="Normal 11 6 5 2" xfId="27519"/>
    <cellStyle name="Normal 11 6 5 3" xfId="27520"/>
    <cellStyle name="Normal 11 6 5 4" xfId="27521"/>
    <cellStyle name="Normal 11 6 6" xfId="27522"/>
    <cellStyle name="Normal 11 6 6 2" xfId="27523"/>
    <cellStyle name="Normal 11 6 6 3" xfId="27524"/>
    <cellStyle name="Normal 11 6 7" xfId="27525"/>
    <cellStyle name="Normal 11 6 8" xfId="27526"/>
    <cellStyle name="Normal 11 6 9" xfId="19274"/>
    <cellStyle name="Normal 11 7" xfId="6049"/>
    <cellStyle name="Normal 11 7 2" xfId="16452"/>
    <cellStyle name="Normal 11 7 2 2" xfId="27528"/>
    <cellStyle name="Normal 11 7 2 2 2" xfId="27529"/>
    <cellStyle name="Normal 11 7 2 2 3" xfId="27530"/>
    <cellStyle name="Normal 11 7 2 3" xfId="27531"/>
    <cellStyle name="Normal 11 7 2 3 2" xfId="27532"/>
    <cellStyle name="Normal 11 7 2 4" xfId="27533"/>
    <cellStyle name="Normal 11 7 2 5" xfId="27527"/>
    <cellStyle name="Normal 11 7 3" xfId="16668"/>
    <cellStyle name="Normal 11 7 3 2" xfId="27535"/>
    <cellStyle name="Normal 11 7 3 3" xfId="27536"/>
    <cellStyle name="Normal 11 7 3 4" xfId="27537"/>
    <cellStyle name="Normal 11 7 3 5" xfId="27534"/>
    <cellStyle name="Normal 11 7 4" xfId="16881"/>
    <cellStyle name="Normal 11 7 4 2" xfId="27539"/>
    <cellStyle name="Normal 11 7 4 3" xfId="27540"/>
    <cellStyle name="Normal 11 7 4 4" xfId="27538"/>
    <cellStyle name="Normal 11 7 5" xfId="27541"/>
    <cellStyle name="Normal 11 7 6" xfId="27542"/>
    <cellStyle name="Normal 11 7 7" xfId="19277"/>
    <cellStyle name="Normal 11 8" xfId="6050"/>
    <cellStyle name="Normal 11 8 2" xfId="16465"/>
    <cellStyle name="Normal 11 8 2 2" xfId="27544"/>
    <cellStyle name="Normal 11 8 2 2 2" xfId="27545"/>
    <cellStyle name="Normal 11 8 2 2 3" xfId="27546"/>
    <cellStyle name="Normal 11 8 2 3" xfId="27547"/>
    <cellStyle name="Normal 11 8 2 3 2" xfId="27548"/>
    <cellStyle name="Normal 11 8 2 4" xfId="27549"/>
    <cellStyle name="Normal 11 8 2 5" xfId="27543"/>
    <cellStyle name="Normal 11 8 3" xfId="16681"/>
    <cellStyle name="Normal 11 8 3 2" xfId="27551"/>
    <cellStyle name="Normal 11 8 3 3" xfId="27552"/>
    <cellStyle name="Normal 11 8 3 4" xfId="27553"/>
    <cellStyle name="Normal 11 8 3 5" xfId="27550"/>
    <cellStyle name="Normal 11 8 4" xfId="16894"/>
    <cellStyle name="Normal 11 8 4 2" xfId="27555"/>
    <cellStyle name="Normal 11 8 4 3" xfId="27556"/>
    <cellStyle name="Normal 11 8 4 4" xfId="27554"/>
    <cellStyle name="Normal 11 8 5" xfId="27557"/>
    <cellStyle name="Normal 11 8 6" xfId="27558"/>
    <cellStyle name="Normal 11 8 7" xfId="19278"/>
    <cellStyle name="Normal 11 9" xfId="6051"/>
    <cellStyle name="Normal 11 9 2" xfId="16479"/>
    <cellStyle name="Normal 11 9 3" xfId="16694"/>
    <cellStyle name="Normal 11 9 4" xfId="16908"/>
    <cellStyle name="Normal 11 9 5" xfId="27559"/>
    <cellStyle name="Normal 110" xfId="6052"/>
    <cellStyle name="Normal 110 2" xfId="27560"/>
    <cellStyle name="Normal 110 2 2" xfId="27561"/>
    <cellStyle name="Normal 110 2 3" xfId="27562"/>
    <cellStyle name="Normal 110 3" xfId="27563"/>
    <cellStyle name="Normal 110 3 2" xfId="27564"/>
    <cellStyle name="Normal 110 4" xfId="27565"/>
    <cellStyle name="Normal 110 5" xfId="27566"/>
    <cellStyle name="Normal 110 6" xfId="19396"/>
    <cellStyle name="Normal 1100" xfId="6053"/>
    <cellStyle name="Normal 1101" xfId="6054"/>
    <cellStyle name="Normal 1102" xfId="6055"/>
    <cellStyle name="Normal 1103" xfId="6056"/>
    <cellStyle name="Normal 1104" xfId="6057"/>
    <cellStyle name="Normal 1105" xfId="6058"/>
    <cellStyle name="Normal 1106" xfId="6059"/>
    <cellStyle name="Normal 1107" xfId="6060"/>
    <cellStyle name="Normal 1108" xfId="6061"/>
    <cellStyle name="Normal 111" xfId="6062"/>
    <cellStyle name="Normal 111 2" xfId="27568"/>
    <cellStyle name="Normal 111 2 2" xfId="27569"/>
    <cellStyle name="Normal 111 2 3" xfId="27570"/>
    <cellStyle name="Normal 111 3" xfId="27571"/>
    <cellStyle name="Normal 111 3 2" xfId="27572"/>
    <cellStyle name="Normal 111 4" xfId="27573"/>
    <cellStyle name="Normal 111 5" xfId="27574"/>
    <cellStyle name="Normal 111 6" xfId="27567"/>
    <cellStyle name="Normal 1110" xfId="6063"/>
    <cellStyle name="Normal 1111" xfId="6064"/>
    <cellStyle name="Normal 1112" xfId="6065"/>
    <cellStyle name="Normal 1113" xfId="6066"/>
    <cellStyle name="Normal 1114" xfId="6067"/>
    <cellStyle name="Normal 1115" xfId="6068"/>
    <cellStyle name="Normal 1116" xfId="6069"/>
    <cellStyle name="Normal 1117" xfId="6070"/>
    <cellStyle name="Normal 1118" xfId="6071"/>
    <cellStyle name="Normal 1119" xfId="6072"/>
    <cellStyle name="Normal 112" xfId="15584"/>
    <cellStyle name="Normal 112 2" xfId="27576"/>
    <cellStyle name="Normal 112 3" xfId="27577"/>
    <cellStyle name="Normal 112 4" xfId="27578"/>
    <cellStyle name="Normal 112 5" xfId="27575"/>
    <cellStyle name="Normal 1120" xfId="6073"/>
    <cellStyle name="Normal 1121" xfId="6074"/>
    <cellStyle name="Normal 1122" xfId="6075"/>
    <cellStyle name="Normal 1123" xfId="6076"/>
    <cellStyle name="Normal 1124" xfId="6077"/>
    <cellStyle name="Normal 1125" xfId="6078"/>
    <cellStyle name="Normal 1126" xfId="6079"/>
    <cellStyle name="Normal 1127" xfId="6080"/>
    <cellStyle name="Normal 1128" xfId="6081"/>
    <cellStyle name="Normal 1129" xfId="6082"/>
    <cellStyle name="Normal 113" xfId="6083"/>
    <cellStyle name="Normal 113 2" xfId="6084"/>
    <cellStyle name="Normal 113 2 2" xfId="27580"/>
    <cellStyle name="Normal 113 3" xfId="6085"/>
    <cellStyle name="Normal 113 3 2" xfId="27581"/>
    <cellStyle name="Normal 113 4" xfId="27582"/>
    <cellStyle name="Normal 113 5" xfId="27579"/>
    <cellStyle name="Normal 114" xfId="6086"/>
    <cellStyle name="Normal 114 2" xfId="6087"/>
    <cellStyle name="Normal 114 3" xfId="6088"/>
    <cellStyle name="Normal 114 4" xfId="27583"/>
    <cellStyle name="Normal 1142" xfId="6089"/>
    <cellStyle name="Normal 1146" xfId="6090"/>
    <cellStyle name="Normal 1147" xfId="6091"/>
    <cellStyle name="Normal 1148" xfId="6092"/>
    <cellStyle name="Normal 1149" xfId="6093"/>
    <cellStyle name="Normal 115" xfId="6094"/>
    <cellStyle name="Normal 115 2" xfId="6095"/>
    <cellStyle name="Normal 115 3" xfId="6096"/>
    <cellStyle name="Normal 115 4" xfId="27584"/>
    <cellStyle name="Normal 1150" xfId="6097"/>
    <cellStyle name="Normal 1151" xfId="6098"/>
    <cellStyle name="Normal 1153" xfId="6099"/>
    <cellStyle name="Normal 1154" xfId="6100"/>
    <cellStyle name="Normal 1155" xfId="6101"/>
    <cellStyle name="Normal 1157" xfId="6102"/>
    <cellStyle name="Normal 1158" xfId="6103"/>
    <cellStyle name="Normal 1159" xfId="6104"/>
    <cellStyle name="Normal 116" xfId="6105"/>
    <cellStyle name="Normal 116 2" xfId="6106"/>
    <cellStyle name="Normal 116 2 2" xfId="27586"/>
    <cellStyle name="Normal 116 2 3" xfId="27585"/>
    <cellStyle name="Normal 116 3" xfId="6107"/>
    <cellStyle name="Normal 116 4" xfId="6108"/>
    <cellStyle name="Normal 1160" xfId="6109"/>
    <cellStyle name="Normal 1161" xfId="6110"/>
    <cellStyle name="Normal 1162" xfId="6111"/>
    <cellStyle name="Normal 1164" xfId="6112"/>
    <cellStyle name="Normal 1165" xfId="6113"/>
    <cellStyle name="Normal 1166" xfId="6114"/>
    <cellStyle name="Normal 1167" xfId="6115"/>
    <cellStyle name="Normal 1168" xfId="6116"/>
    <cellStyle name="Normal 117" xfId="6117"/>
    <cellStyle name="Normal 117 2" xfId="6118"/>
    <cellStyle name="Normal 117 2 2" xfId="27588"/>
    <cellStyle name="Normal 117 2 3" xfId="27587"/>
    <cellStyle name="Normal 117 3" xfId="6119"/>
    <cellStyle name="Normal 117 4" xfId="6120"/>
    <cellStyle name="Normal 118" xfId="6121"/>
    <cellStyle name="Normal 118 2" xfId="6122"/>
    <cellStyle name="Normal 118 2 2" xfId="27590"/>
    <cellStyle name="Normal 118 2 3" xfId="27589"/>
    <cellStyle name="Normal 118 3" xfId="6123"/>
    <cellStyle name="Normal 118 4" xfId="6124"/>
    <cellStyle name="Normal 118 4 2" xfId="10889"/>
    <cellStyle name="Normal 119" xfId="6125"/>
    <cellStyle name="Normal 119 2" xfId="6126"/>
    <cellStyle name="Normal 119 2 2" xfId="10891"/>
    <cellStyle name="Normal 119 2 2 2" xfId="27593"/>
    <cellStyle name="Normal 119 2 3" xfId="27594"/>
    <cellStyle name="Normal 119 2 4" xfId="27592"/>
    <cellStyle name="Normal 119 3" xfId="6127"/>
    <cellStyle name="Normal 119 3 2" xfId="10892"/>
    <cellStyle name="Normal 119 3 2 2" xfId="27596"/>
    <cellStyle name="Normal 119 3 3" xfId="27595"/>
    <cellStyle name="Normal 119 4" xfId="6128"/>
    <cellStyle name="Normal 119 4 2" xfId="10893"/>
    <cellStyle name="Normal 119 4 3" xfId="27597"/>
    <cellStyle name="Normal 119 5" xfId="10890"/>
    <cellStyle name="Normal 119 5 2" xfId="27598"/>
    <cellStyle name="Normal 119 6" xfId="27591"/>
    <cellStyle name="Normal 12" xfId="1576"/>
    <cellStyle name="Normal 12 10" xfId="6129"/>
    <cellStyle name="Normal 12 10 2" xfId="16494"/>
    <cellStyle name="Normal 12 10 3" xfId="16709"/>
    <cellStyle name="Normal 12 10 4" xfId="16923"/>
    <cellStyle name="Normal 12 10 5" xfId="16282"/>
    <cellStyle name="Normal 12 10 6" xfId="10894"/>
    <cellStyle name="Normal 12 10 7" xfId="27599"/>
    <cellStyle name="Normal 12 11" xfId="6130"/>
    <cellStyle name="Normal 12 11 2" xfId="16507"/>
    <cellStyle name="Normal 12 11 3" xfId="16722"/>
    <cellStyle name="Normal 12 11 4" xfId="16936"/>
    <cellStyle name="Normal 12 11 5" xfId="16293"/>
    <cellStyle name="Normal 12 11 6" xfId="10895"/>
    <cellStyle name="Normal 12 11 7" xfId="27600"/>
    <cellStyle name="Normal 12 12" xfId="6131"/>
    <cellStyle name="Normal 12 12 2" xfId="16520"/>
    <cellStyle name="Normal 12 12 3" xfId="16735"/>
    <cellStyle name="Normal 12 12 4" xfId="16949"/>
    <cellStyle name="Normal 12 12 5" xfId="16305"/>
    <cellStyle name="Normal 12 12 6" xfId="10896"/>
    <cellStyle name="Normal 12 13" xfId="6132"/>
    <cellStyle name="Normal 12 13 2" xfId="16533"/>
    <cellStyle name="Normal 12 13 3" xfId="16748"/>
    <cellStyle name="Normal 12 13 4" xfId="16962"/>
    <cellStyle name="Normal 12 13 5" xfId="16317"/>
    <cellStyle name="Normal 12 13 6" xfId="10897"/>
    <cellStyle name="Normal 12 14" xfId="6133"/>
    <cellStyle name="Normal 12 14 2" xfId="16546"/>
    <cellStyle name="Normal 12 14 3" xfId="16761"/>
    <cellStyle name="Normal 12 14 4" xfId="16975"/>
    <cellStyle name="Normal 12 14 5" xfId="16328"/>
    <cellStyle name="Normal 12 14 6" xfId="10898"/>
    <cellStyle name="Normal 12 15" xfId="6134"/>
    <cellStyle name="Normal 12 15 2" xfId="16559"/>
    <cellStyle name="Normal 12 15 3" xfId="16774"/>
    <cellStyle name="Normal 12 15 4" xfId="16988"/>
    <cellStyle name="Normal 12 15 5" xfId="16340"/>
    <cellStyle name="Normal 12 15 6" xfId="10899"/>
    <cellStyle name="Normal 12 16" xfId="6135"/>
    <cellStyle name="Normal 12 16 2" xfId="16572"/>
    <cellStyle name="Normal 12 16 3" xfId="16787"/>
    <cellStyle name="Normal 12 16 4" xfId="17001"/>
    <cellStyle name="Normal 12 16 5" xfId="16352"/>
    <cellStyle name="Normal 12 16 6" xfId="10900"/>
    <cellStyle name="Normal 12 17" xfId="6136"/>
    <cellStyle name="Normal 12 17 2" xfId="16585"/>
    <cellStyle name="Normal 12 17 3" xfId="16800"/>
    <cellStyle name="Normal 12 17 4" xfId="17014"/>
    <cellStyle name="Normal 12 17 5" xfId="16364"/>
    <cellStyle name="Normal 12 17 6" xfId="10901"/>
    <cellStyle name="Normal 12 18" xfId="6137"/>
    <cellStyle name="Normal 12 18 2" xfId="17713"/>
    <cellStyle name="Normal 12 18 2 2" xfId="18065"/>
    <cellStyle name="Normal 12 18 2 2 2" xfId="18867"/>
    <cellStyle name="Normal 12 18 2 3" xfId="18529"/>
    <cellStyle name="Normal 12 18 3" xfId="17911"/>
    <cellStyle name="Normal 12 18 3 2" xfId="18713"/>
    <cellStyle name="Normal 12 18 4" xfId="18375"/>
    <cellStyle name="Normal 12 18 5" xfId="17334"/>
    <cellStyle name="Normal 12 18 6" xfId="10902"/>
    <cellStyle name="Normal 12 19" xfId="6138"/>
    <cellStyle name="Normal 12 19 2" xfId="16188"/>
    <cellStyle name="Normal 12 19 3" xfId="10903"/>
    <cellStyle name="Normal 12 2" xfId="6139"/>
    <cellStyle name="Normal 12 2 10" xfId="27601"/>
    <cellStyle name="Normal 12 2 2" xfId="6140"/>
    <cellStyle name="Normal 12 2 2 2" xfId="16386"/>
    <cellStyle name="Normal 12 2 2 2 2" xfId="27603"/>
    <cellStyle name="Normal 12 2 2 2 2 2" xfId="27604"/>
    <cellStyle name="Normal 12 2 2 2 3" xfId="27605"/>
    <cellStyle name="Normal 12 2 2 2 4" xfId="27606"/>
    <cellStyle name="Normal 12 2 2 2 5" xfId="27602"/>
    <cellStyle name="Normal 12 2 2 3" xfId="10905"/>
    <cellStyle name="Normal 12 2 2 3 2" xfId="27608"/>
    <cellStyle name="Normal 12 2 2 3 2 2" xfId="27609"/>
    <cellStyle name="Normal 12 2 2 3 3" xfId="27610"/>
    <cellStyle name="Normal 12 2 2 3 4" xfId="27611"/>
    <cellStyle name="Normal 12 2 2 3 5" xfId="27607"/>
    <cellStyle name="Normal 12 2 2 4" xfId="27612"/>
    <cellStyle name="Normal 12 2 2 4 2" xfId="27613"/>
    <cellStyle name="Normal 12 2 2 5" xfId="27614"/>
    <cellStyle name="Normal 12 2 2 6" xfId="27615"/>
    <cellStyle name="Normal 12 2 2 7" xfId="27616"/>
    <cellStyle name="Normal 12 2 2 8" xfId="27617"/>
    <cellStyle name="Normal 12 2 3" xfId="6141"/>
    <cellStyle name="Normal 12 2 3 2" xfId="16604"/>
    <cellStyle name="Normal 12 2 3 2 2" xfId="27620"/>
    <cellStyle name="Normal 12 2 3 2 2 2" xfId="27621"/>
    <cellStyle name="Normal 12 2 3 2 3" xfId="27622"/>
    <cellStyle name="Normal 12 2 3 2 4" xfId="27623"/>
    <cellStyle name="Normal 12 2 3 2 5" xfId="27619"/>
    <cellStyle name="Normal 12 2 3 3" xfId="10906"/>
    <cellStyle name="Normal 12 2 3 3 2" xfId="27625"/>
    <cellStyle name="Normal 12 2 3 3 2 2" xfId="27626"/>
    <cellStyle name="Normal 12 2 3 3 3" xfId="27627"/>
    <cellStyle name="Normal 12 2 3 3 4" xfId="27628"/>
    <cellStyle name="Normal 12 2 3 3 5" xfId="27624"/>
    <cellStyle name="Normal 12 2 3 4" xfId="27629"/>
    <cellStyle name="Normal 12 2 3 4 2" xfId="27630"/>
    <cellStyle name="Normal 12 2 3 5" xfId="27631"/>
    <cellStyle name="Normal 12 2 3 6" xfId="27632"/>
    <cellStyle name="Normal 12 2 3 7" xfId="27633"/>
    <cellStyle name="Normal 12 2 3 8" xfId="27618"/>
    <cellStyle name="Normal 12 2 4" xfId="16815"/>
    <cellStyle name="Normal 12 2 4 2" xfId="27635"/>
    <cellStyle name="Normal 12 2 4 2 2" xfId="27636"/>
    <cellStyle name="Normal 12 2 4 3" xfId="27637"/>
    <cellStyle name="Normal 12 2 4 4" xfId="27638"/>
    <cellStyle name="Normal 12 2 4 5" xfId="27634"/>
    <cellStyle name="Normal 12 2 5" xfId="16200"/>
    <cellStyle name="Normal 12 2 5 2" xfId="27640"/>
    <cellStyle name="Normal 12 2 5 2 2" xfId="27641"/>
    <cellStyle name="Normal 12 2 5 3" xfId="27642"/>
    <cellStyle name="Normal 12 2 5 4" xfId="27643"/>
    <cellStyle name="Normal 12 2 5 5" xfId="27639"/>
    <cellStyle name="Normal 12 2 6" xfId="18169"/>
    <cellStyle name="Normal 12 2 6 2" xfId="27644"/>
    <cellStyle name="Normal 12 2 7" xfId="15879"/>
    <cellStyle name="Normal 12 2 8" xfId="10904"/>
    <cellStyle name="Normal 12 2 8 2" xfId="27645"/>
    <cellStyle name="Normal 12 2 9" xfId="27646"/>
    <cellStyle name="Normal 12 20" xfId="15715"/>
    <cellStyle name="Normal 12 20 2" xfId="18105"/>
    <cellStyle name="Normal 12 21" xfId="15813"/>
    <cellStyle name="Normal 12 3" xfId="6142"/>
    <cellStyle name="Normal 12 3 2" xfId="16399"/>
    <cellStyle name="Normal 12 3 3" xfId="16617"/>
    <cellStyle name="Normal 12 3 4" xfId="16828"/>
    <cellStyle name="Normal 12 3 5" xfId="16210"/>
    <cellStyle name="Normal 12 3 6" xfId="10907"/>
    <cellStyle name="Normal 12 4" xfId="6143"/>
    <cellStyle name="Normal 12 4 2" xfId="16412"/>
    <cellStyle name="Normal 12 4 2 2" xfId="27647"/>
    <cellStyle name="Normal 12 4 2 2 2" xfId="27648"/>
    <cellStyle name="Normal 12 4 2 3" xfId="27649"/>
    <cellStyle name="Normal 12 4 2 4" xfId="27650"/>
    <cellStyle name="Normal 12 4 2 5" xfId="27651"/>
    <cellStyle name="Normal 12 4 3" xfId="16630"/>
    <cellStyle name="Normal 12 4 3 2" xfId="27653"/>
    <cellStyle name="Normal 12 4 3 2 2" xfId="27654"/>
    <cellStyle name="Normal 12 4 3 3" xfId="27655"/>
    <cellStyle name="Normal 12 4 3 4" xfId="27656"/>
    <cellStyle name="Normal 12 4 3 5" xfId="27652"/>
    <cellStyle name="Normal 12 4 4" xfId="16841"/>
    <cellStyle name="Normal 12 4 4 2" xfId="27658"/>
    <cellStyle name="Normal 12 4 4 3" xfId="27657"/>
    <cellStyle name="Normal 12 4 5" xfId="16220"/>
    <cellStyle name="Normal 12 4 5 2" xfId="27659"/>
    <cellStyle name="Normal 12 4 6" xfId="10908"/>
    <cellStyle name="Normal 12 4 6 2" xfId="27660"/>
    <cellStyle name="Normal 12 4 7" xfId="27661"/>
    <cellStyle name="Normal 12 4 8" xfId="27662"/>
    <cellStyle name="Normal 12 5" xfId="6144"/>
    <cellStyle name="Normal 12 5 2" xfId="16426"/>
    <cellStyle name="Normal 12 5 2 2" xfId="27663"/>
    <cellStyle name="Normal 12 5 2 2 2" xfId="27664"/>
    <cellStyle name="Normal 12 5 2 3" xfId="27665"/>
    <cellStyle name="Normal 12 5 2 4" xfId="27666"/>
    <cellStyle name="Normal 12 5 2 5" xfId="27667"/>
    <cellStyle name="Normal 12 5 3" xfId="16643"/>
    <cellStyle name="Normal 12 5 3 2" xfId="27669"/>
    <cellStyle name="Normal 12 5 3 2 2" xfId="27670"/>
    <cellStyle name="Normal 12 5 3 3" xfId="27671"/>
    <cellStyle name="Normal 12 5 3 4" xfId="27672"/>
    <cellStyle name="Normal 12 5 3 5" xfId="27668"/>
    <cellStyle name="Normal 12 5 4" xfId="16855"/>
    <cellStyle name="Normal 12 5 4 2" xfId="27674"/>
    <cellStyle name="Normal 12 5 4 3" xfId="27673"/>
    <cellStyle name="Normal 12 5 5" xfId="16231"/>
    <cellStyle name="Normal 12 5 5 2" xfId="27675"/>
    <cellStyle name="Normal 12 5 6" xfId="10909"/>
    <cellStyle name="Normal 12 5 6 2" xfId="27676"/>
    <cellStyle name="Normal 12 5 7" xfId="27677"/>
    <cellStyle name="Normal 12 5 8" xfId="27678"/>
    <cellStyle name="Normal 12 6" xfId="6145"/>
    <cellStyle name="Normal 12 6 2" xfId="16439"/>
    <cellStyle name="Normal 12 6 2 2" xfId="27680"/>
    <cellStyle name="Normal 12 6 2 3" xfId="27679"/>
    <cellStyle name="Normal 12 6 3" xfId="16656"/>
    <cellStyle name="Normal 12 6 3 2" xfId="27681"/>
    <cellStyle name="Normal 12 6 4" xfId="16868"/>
    <cellStyle name="Normal 12 6 4 2" xfId="27682"/>
    <cellStyle name="Normal 12 6 5" xfId="16242"/>
    <cellStyle name="Normal 12 6 6" xfId="10910"/>
    <cellStyle name="Normal 12 7" xfId="6146"/>
    <cellStyle name="Normal 12 7 2" xfId="16453"/>
    <cellStyle name="Normal 12 7 2 2" xfId="27685"/>
    <cellStyle name="Normal 12 7 2 3" xfId="27684"/>
    <cellStyle name="Normal 12 7 3" xfId="16669"/>
    <cellStyle name="Normal 12 7 3 2" xfId="27686"/>
    <cellStyle name="Normal 12 7 4" xfId="16882"/>
    <cellStyle name="Normal 12 7 4 2" xfId="27687"/>
    <cellStyle name="Normal 12 7 5" xfId="16252"/>
    <cellStyle name="Normal 12 7 6" xfId="10911"/>
    <cellStyle name="Normal 12 7 7" xfId="27683"/>
    <cellStyle name="Normal 12 8" xfId="6147"/>
    <cellStyle name="Normal 12 8 2" xfId="16466"/>
    <cellStyle name="Normal 12 8 2 2" xfId="27689"/>
    <cellStyle name="Normal 12 8 3" xfId="16682"/>
    <cellStyle name="Normal 12 8 4" xfId="16895"/>
    <cellStyle name="Normal 12 8 5" xfId="16262"/>
    <cellStyle name="Normal 12 8 6" xfId="10912"/>
    <cellStyle name="Normal 12 8 7" xfId="27688"/>
    <cellStyle name="Normal 12 9" xfId="6148"/>
    <cellStyle name="Normal 12 9 2" xfId="16480"/>
    <cellStyle name="Normal 12 9 3" xfId="16695"/>
    <cellStyle name="Normal 12 9 4" xfId="16909"/>
    <cellStyle name="Normal 12 9 5" xfId="16272"/>
    <cellStyle name="Normal 12 9 6" xfId="10913"/>
    <cellStyle name="Normal 12 9 7" xfId="27690"/>
    <cellStyle name="Normal 120" xfId="6149"/>
    <cellStyle name="Normal 120 2" xfId="6150"/>
    <cellStyle name="Normal 120 2 2" xfId="10915"/>
    <cellStyle name="Normal 120 2 3" xfId="27692"/>
    <cellStyle name="Normal 120 3" xfId="6151"/>
    <cellStyle name="Normal 120 3 2" xfId="10916"/>
    <cellStyle name="Normal 120 3 3" xfId="27693"/>
    <cellStyle name="Normal 120 4" xfId="10914"/>
    <cellStyle name="Normal 120 4 2" xfId="27694"/>
    <cellStyle name="Normal 120 5" xfId="27691"/>
    <cellStyle name="Normal 121" xfId="6152"/>
    <cellStyle name="Normal 121 2" xfId="6153"/>
    <cellStyle name="Normal 121 2 2" xfId="10918"/>
    <cellStyle name="Normal 121 2 2 2" xfId="27697"/>
    <cellStyle name="Normal 121 2 3" xfId="27698"/>
    <cellStyle name="Normal 121 2 4" xfId="27696"/>
    <cellStyle name="Normal 121 3" xfId="6154"/>
    <cellStyle name="Normal 121 3 2" xfId="10919"/>
    <cellStyle name="Normal 121 3 2 2" xfId="27700"/>
    <cellStyle name="Normal 121 3 3" xfId="27699"/>
    <cellStyle name="Normal 121 4" xfId="6155"/>
    <cellStyle name="Normal 121 4 2" xfId="10920"/>
    <cellStyle name="Normal 121 4 3" xfId="27701"/>
    <cellStyle name="Normal 121 5" xfId="10917"/>
    <cellStyle name="Normal 121 5 2" xfId="27702"/>
    <cellStyle name="Normal 121 6" xfId="27695"/>
    <cellStyle name="Normal 122" xfId="6156"/>
    <cellStyle name="Normal 122 2" xfId="6157"/>
    <cellStyle name="Normal 122 2 2" xfId="10922"/>
    <cellStyle name="Normal 122 2 2 2" xfId="27705"/>
    <cellStyle name="Normal 122 2 3" xfId="27706"/>
    <cellStyle name="Normal 122 2 4" xfId="27704"/>
    <cellStyle name="Normal 122 3" xfId="6158"/>
    <cellStyle name="Normal 122 3 2" xfId="10923"/>
    <cellStyle name="Normal 122 3 2 2" xfId="27708"/>
    <cellStyle name="Normal 122 3 3" xfId="27707"/>
    <cellStyle name="Normal 122 4" xfId="6159"/>
    <cellStyle name="Normal 122 4 2" xfId="10924"/>
    <cellStyle name="Normal 122 4 3" xfId="27709"/>
    <cellStyle name="Normal 122 5" xfId="10921"/>
    <cellStyle name="Normal 122 5 2" xfId="27710"/>
    <cellStyle name="Normal 122 6" xfId="27703"/>
    <cellStyle name="Normal 123" xfId="6160"/>
    <cellStyle name="Normal 123 2" xfId="6161"/>
    <cellStyle name="Normal 123 2 2" xfId="10926"/>
    <cellStyle name="Normal 123 2 2 2" xfId="27712"/>
    <cellStyle name="Normal 123 2 3" xfId="27713"/>
    <cellStyle name="Normal 123 2 4" xfId="27711"/>
    <cellStyle name="Normal 123 3" xfId="6162"/>
    <cellStyle name="Normal 123 3 2" xfId="10927"/>
    <cellStyle name="Normal 123 3 2 2" xfId="27715"/>
    <cellStyle name="Normal 123 3 3" xfId="27714"/>
    <cellStyle name="Normal 123 4" xfId="6163"/>
    <cellStyle name="Normal 123 4 2" xfId="10928"/>
    <cellStyle name="Normal 123 4 3" xfId="27716"/>
    <cellStyle name="Normal 123 5" xfId="10925"/>
    <cellStyle name="Normal 123 6" xfId="19390"/>
    <cellStyle name="Normal 124" xfId="6164"/>
    <cellStyle name="Normal 124 2" xfId="6165"/>
    <cellStyle name="Normal 124 2 2" xfId="10930"/>
    <cellStyle name="Normal 124 2 2 2" xfId="27719"/>
    <cellStyle name="Normal 124 2 3" xfId="27720"/>
    <cellStyle name="Normal 124 2 4" xfId="27718"/>
    <cellStyle name="Normal 124 3" xfId="18925"/>
    <cellStyle name="Normal 124 3 2" xfId="27722"/>
    <cellStyle name="Normal 124 3 3" xfId="27721"/>
    <cellStyle name="Normal 124 4" xfId="10929"/>
    <cellStyle name="Normal 124 4 2" xfId="27723"/>
    <cellStyle name="Normal 124 5" xfId="27724"/>
    <cellStyle name="Normal 124 6" xfId="27717"/>
    <cellStyle name="Normal 125" xfId="6166"/>
    <cellStyle name="Normal 125 2" xfId="6167"/>
    <cellStyle name="Normal 125 2 2" xfId="10932"/>
    <cellStyle name="Normal 125 2 2 2" xfId="27727"/>
    <cellStyle name="Normal 125 2 3" xfId="27726"/>
    <cellStyle name="Normal 125 3" xfId="6168"/>
    <cellStyle name="Normal 125 3 2" xfId="10933"/>
    <cellStyle name="Normal 125 3 3" xfId="27728"/>
    <cellStyle name="Normal 125 4" xfId="6169"/>
    <cellStyle name="Normal 125 4 2" xfId="10934"/>
    <cellStyle name="Normal 125 5" xfId="10931"/>
    <cellStyle name="Normal 125 6" xfId="27725"/>
    <cellStyle name="Normal 126" xfId="6170"/>
    <cellStyle name="Normal 126 2" xfId="6171"/>
    <cellStyle name="Normal 126 2 2" xfId="10936"/>
    <cellStyle name="Normal 126 2 2 2" xfId="27731"/>
    <cellStyle name="Normal 126 2 3" xfId="27730"/>
    <cellStyle name="Normal 126 3" xfId="6172"/>
    <cellStyle name="Normal 126 3 2" xfId="10937"/>
    <cellStyle name="Normal 126 3 3" xfId="27732"/>
    <cellStyle name="Normal 126 4" xfId="6173"/>
    <cellStyle name="Normal 126 4 2" xfId="10938"/>
    <cellStyle name="Normal 126 5" xfId="10935"/>
    <cellStyle name="Normal 126 6" xfId="27729"/>
    <cellStyle name="Normal 127" xfId="6174"/>
    <cellStyle name="Normal 127 2" xfId="6175"/>
    <cellStyle name="Normal 127 2 2" xfId="10940"/>
    <cellStyle name="Normal 127 2 2 2" xfId="27735"/>
    <cellStyle name="Normal 127 2 3" xfId="27734"/>
    <cellStyle name="Normal 127 3" xfId="6176"/>
    <cellStyle name="Normal 127 3 2" xfId="10941"/>
    <cellStyle name="Normal 127 3 3" xfId="27736"/>
    <cellStyle name="Normal 127 4" xfId="6177"/>
    <cellStyle name="Normal 127 4 2" xfId="10942"/>
    <cellStyle name="Normal 127 5" xfId="10939"/>
    <cellStyle name="Normal 127 6" xfId="27733"/>
    <cellStyle name="Normal 128" xfId="6178"/>
    <cellStyle name="Normal 128 2" xfId="6179"/>
    <cellStyle name="Normal 128 2 2" xfId="10944"/>
    <cellStyle name="Normal 128 2 3" xfId="27738"/>
    <cellStyle name="Normal 128 3" xfId="6180"/>
    <cellStyle name="Normal 128 3 2" xfId="10945"/>
    <cellStyle name="Normal 128 3 3" xfId="27739"/>
    <cellStyle name="Normal 128 4" xfId="10943"/>
    <cellStyle name="Normal 128 4 2" xfId="27740"/>
    <cellStyle name="Normal 128 5" xfId="27737"/>
    <cellStyle name="Normal 129" xfId="6181"/>
    <cellStyle name="Normal 129 2" xfId="6182"/>
    <cellStyle name="Normal 129 2 2" xfId="10947"/>
    <cellStyle name="Normal 129 2 2 2" xfId="27743"/>
    <cellStyle name="Normal 129 2 3" xfId="27742"/>
    <cellStyle name="Normal 129 3" xfId="6183"/>
    <cellStyle name="Normal 129 3 2" xfId="10948"/>
    <cellStyle name="Normal 129 3 3" xfId="27744"/>
    <cellStyle name="Normal 129 4" xfId="6184"/>
    <cellStyle name="Normal 129 4 2" xfId="10949"/>
    <cellStyle name="Normal 129 4 3" xfId="27745"/>
    <cellStyle name="Normal 129 5" xfId="10946"/>
    <cellStyle name="Normal 129 6" xfId="27741"/>
    <cellStyle name="Normal 13" xfId="1577"/>
    <cellStyle name="Normal 13 10" xfId="16283"/>
    <cellStyle name="Normal 13 10 2" xfId="16495"/>
    <cellStyle name="Normal 13 10 3" xfId="16710"/>
    <cellStyle name="Normal 13 10 4" xfId="16924"/>
    <cellStyle name="Normal 13 11" xfId="16294"/>
    <cellStyle name="Normal 13 11 2" xfId="16508"/>
    <cellStyle name="Normal 13 11 3" xfId="16723"/>
    <cellStyle name="Normal 13 11 4" xfId="16937"/>
    <cellStyle name="Normal 13 12" xfId="16306"/>
    <cellStyle name="Normal 13 12 2" xfId="16521"/>
    <cellStyle name="Normal 13 12 3" xfId="16736"/>
    <cellStyle name="Normal 13 12 4" xfId="16950"/>
    <cellStyle name="Normal 13 13" xfId="16318"/>
    <cellStyle name="Normal 13 13 2" xfId="16534"/>
    <cellStyle name="Normal 13 13 3" xfId="16749"/>
    <cellStyle name="Normal 13 13 4" xfId="16963"/>
    <cellStyle name="Normal 13 14" xfId="16329"/>
    <cellStyle name="Normal 13 14 2" xfId="16547"/>
    <cellStyle name="Normal 13 14 3" xfId="16762"/>
    <cellStyle name="Normal 13 14 4" xfId="16976"/>
    <cellStyle name="Normal 13 15" xfId="16341"/>
    <cellStyle name="Normal 13 15 2" xfId="16560"/>
    <cellStyle name="Normal 13 15 3" xfId="16775"/>
    <cellStyle name="Normal 13 15 4" xfId="16989"/>
    <cellStyle name="Normal 13 16" xfId="16353"/>
    <cellStyle name="Normal 13 16 2" xfId="16573"/>
    <cellStyle name="Normal 13 16 3" xfId="16788"/>
    <cellStyle name="Normal 13 16 4" xfId="17002"/>
    <cellStyle name="Normal 13 17" xfId="16365"/>
    <cellStyle name="Normal 13 17 2" xfId="16586"/>
    <cellStyle name="Normal 13 17 3" xfId="16801"/>
    <cellStyle name="Normal 13 17 4" xfId="17015"/>
    <cellStyle name="Normal 13 18" xfId="17335"/>
    <cellStyle name="Normal 13 18 2" xfId="17714"/>
    <cellStyle name="Normal 13 18 2 2" xfId="18066"/>
    <cellStyle name="Normal 13 18 2 2 2" xfId="18868"/>
    <cellStyle name="Normal 13 18 2 3" xfId="18530"/>
    <cellStyle name="Normal 13 18 3" xfId="17912"/>
    <cellStyle name="Normal 13 18 3 2" xfId="18714"/>
    <cellStyle name="Normal 13 18 4" xfId="18376"/>
    <cellStyle name="Normal 13 19" xfId="16189"/>
    <cellStyle name="Normal 13 2" xfId="6185"/>
    <cellStyle name="Normal 13 2 2" xfId="16387"/>
    <cellStyle name="Normal 13 2 2 2" xfId="27746"/>
    <cellStyle name="Normal 13 2 3" xfId="16605"/>
    <cellStyle name="Normal 13 2 4" xfId="16816"/>
    <cellStyle name="Normal 13 2 5" xfId="16201"/>
    <cellStyle name="Normal 13 2 6" xfId="10950"/>
    <cellStyle name="Normal 13 3" xfId="6186"/>
    <cellStyle name="Normal 13 3 2" xfId="16400"/>
    <cellStyle name="Normal 13 3 3" xfId="16618"/>
    <cellStyle name="Normal 13 3 4" xfId="16829"/>
    <cellStyle name="Normal 13 3 5" xfId="16211"/>
    <cellStyle name="Normal 13 3 6" xfId="10951"/>
    <cellStyle name="Normal 13 4" xfId="6187"/>
    <cellStyle name="Normal 13 4 2" xfId="16413"/>
    <cellStyle name="Normal 13 4 3" xfId="16631"/>
    <cellStyle name="Normal 13 4 4" xfId="16842"/>
    <cellStyle name="Normal 13 4 5" xfId="16221"/>
    <cellStyle name="Normal 13 4 6" xfId="10952"/>
    <cellStyle name="Normal 13 5" xfId="6188"/>
    <cellStyle name="Normal 13 5 2" xfId="16427"/>
    <cellStyle name="Normal 13 5 3" xfId="16644"/>
    <cellStyle name="Normal 13 5 4" xfId="16856"/>
    <cellStyle name="Normal 13 5 5" xfId="16232"/>
    <cellStyle name="Normal 13 5 6" xfId="10953"/>
    <cellStyle name="Normal 13 6" xfId="15716"/>
    <cellStyle name="Normal 13 6 2" xfId="16440"/>
    <cellStyle name="Normal 13 6 3" xfId="16657"/>
    <cellStyle name="Normal 13 6 4" xfId="16869"/>
    <cellStyle name="Normal 13 6 5" xfId="16243"/>
    <cellStyle name="Normal 13 7" xfId="16253"/>
    <cellStyle name="Normal 13 7 2" xfId="16454"/>
    <cellStyle name="Normal 13 7 3" xfId="16670"/>
    <cellStyle name="Normal 13 7 4" xfId="16883"/>
    <cellStyle name="Normal 13 8" xfId="16263"/>
    <cellStyle name="Normal 13 8 2" xfId="16467"/>
    <cellStyle name="Normal 13 8 3" xfId="16683"/>
    <cellStyle name="Normal 13 8 4" xfId="16896"/>
    <cellStyle name="Normal 13 9" xfId="16273"/>
    <cellStyle name="Normal 13 9 2" xfId="16481"/>
    <cellStyle name="Normal 13 9 3" xfId="16696"/>
    <cellStyle name="Normal 13 9 4" xfId="16910"/>
    <cellStyle name="Normal 130" xfId="6189"/>
    <cellStyle name="Normal 130 2" xfId="6190"/>
    <cellStyle name="Normal 130 2 2" xfId="10955"/>
    <cellStyle name="Normal 130 2 2 2" xfId="27749"/>
    <cellStyle name="Normal 130 2 3" xfId="27748"/>
    <cellStyle name="Normal 130 3" xfId="6191"/>
    <cellStyle name="Normal 130 3 2" xfId="10956"/>
    <cellStyle name="Normal 130 3 3" xfId="27750"/>
    <cellStyle name="Normal 130 4" xfId="6192"/>
    <cellStyle name="Normal 130 4 2" xfId="10957"/>
    <cellStyle name="Normal 130 4 3" xfId="27751"/>
    <cellStyle name="Normal 130 5" xfId="10954"/>
    <cellStyle name="Normal 130 6" xfId="27747"/>
    <cellStyle name="Normal 131" xfId="6193"/>
    <cellStyle name="Normal 131 2" xfId="6194"/>
    <cellStyle name="Normal 131 2 2" xfId="10959"/>
    <cellStyle name="Normal 131 2 2 2" xfId="27754"/>
    <cellStyle name="Normal 131 2 3" xfId="27753"/>
    <cellStyle name="Normal 131 3" xfId="6195"/>
    <cellStyle name="Normal 131 3 2" xfId="10960"/>
    <cellStyle name="Normal 131 3 3" xfId="27755"/>
    <cellStyle name="Normal 131 4" xfId="6196"/>
    <cellStyle name="Normal 131 4 2" xfId="10961"/>
    <cellStyle name="Normal 131 5" xfId="10958"/>
    <cellStyle name="Normal 131 6" xfId="27752"/>
    <cellStyle name="Normal 132" xfId="6197"/>
    <cellStyle name="Normal 132 2" xfId="6198"/>
    <cellStyle name="Normal 132 2 2" xfId="10963"/>
    <cellStyle name="Normal 132 3" xfId="6199"/>
    <cellStyle name="Normal 132 3 2" xfId="10964"/>
    <cellStyle name="Normal 132 4" xfId="10962"/>
    <cellStyle name="Normal 132 5" xfId="27756"/>
    <cellStyle name="Normal 133" xfId="6200"/>
    <cellStyle name="Normal 133 2" xfId="6201"/>
    <cellStyle name="Normal 133 2 2" xfId="10966"/>
    <cellStyle name="Normal 133 2 3" xfId="27757"/>
    <cellStyle name="Normal 133 3" xfId="6202"/>
    <cellStyle name="Normal 133 3 2" xfId="10967"/>
    <cellStyle name="Normal 133 3 3" xfId="27758"/>
    <cellStyle name="Normal 133 4" xfId="10965"/>
    <cellStyle name="Normal 133 4 2" xfId="27759"/>
    <cellStyle name="Normal 133 5" xfId="19395"/>
    <cellStyle name="Normal 134" xfId="6203"/>
    <cellStyle name="Normal 134 2" xfId="6204"/>
    <cellStyle name="Normal 134 2 2" xfId="10969"/>
    <cellStyle name="Normal 134 2 2 2" xfId="27761"/>
    <cellStyle name="Normal 134 2 3" xfId="27762"/>
    <cellStyle name="Normal 134 2 4" xfId="27760"/>
    <cellStyle name="Normal 134 3" xfId="6205"/>
    <cellStyle name="Normal 134 3 2" xfId="10970"/>
    <cellStyle name="Normal 134 3 2 2" xfId="27764"/>
    <cellStyle name="Normal 134 3 3" xfId="27763"/>
    <cellStyle name="Normal 134 4" xfId="6206"/>
    <cellStyle name="Normal 134 4 2" xfId="10971"/>
    <cellStyle name="Normal 134 4 3" xfId="27765"/>
    <cellStyle name="Normal 134 5" xfId="10968"/>
    <cellStyle name="Normal 134 6" xfId="19408"/>
    <cellStyle name="Normal 135" xfId="6207"/>
    <cellStyle name="Normal 135 2" xfId="6208"/>
    <cellStyle name="Normal 135 2 2" xfId="10973"/>
    <cellStyle name="Normal 135 2 2 2" xfId="27767"/>
    <cellStyle name="Normal 135 2 3" xfId="27768"/>
    <cellStyle name="Normal 135 2 4" xfId="27766"/>
    <cellStyle name="Normal 135 3" xfId="6209"/>
    <cellStyle name="Normal 135 3 2" xfId="10974"/>
    <cellStyle name="Normal 135 3 2 2" xfId="27770"/>
    <cellStyle name="Normal 135 3 3" xfId="27769"/>
    <cellStyle name="Normal 135 4" xfId="6210"/>
    <cellStyle name="Normal 135 4 2" xfId="10975"/>
    <cellStyle name="Normal 135 4 3" xfId="27771"/>
    <cellStyle name="Normal 135 5" xfId="10972"/>
    <cellStyle name="Normal 135 5 2" xfId="27772"/>
    <cellStyle name="Normal 135 6" xfId="19407"/>
    <cellStyle name="Normal 136" xfId="6211"/>
    <cellStyle name="Normal 136 2" xfId="6212"/>
    <cellStyle name="Normal 136 2 2" xfId="10977"/>
    <cellStyle name="Normal 136 2 2 2" xfId="27775"/>
    <cellStyle name="Normal 136 2 3" xfId="27774"/>
    <cellStyle name="Normal 136 3" xfId="6213"/>
    <cellStyle name="Normal 136 3 2" xfId="10978"/>
    <cellStyle name="Normal 136 3 3" xfId="27776"/>
    <cellStyle name="Normal 136 4" xfId="6214"/>
    <cellStyle name="Normal 136 4 2" xfId="10979"/>
    <cellStyle name="Normal 136 5" xfId="10976"/>
    <cellStyle name="Normal 136 6" xfId="27773"/>
    <cellStyle name="Normal 137" xfId="6215"/>
    <cellStyle name="Normal 137 2" xfId="6216"/>
    <cellStyle name="Normal 137 2 2" xfId="10981"/>
    <cellStyle name="Normal 137 2 2 2" xfId="27778"/>
    <cellStyle name="Normal 137 2 3" xfId="27777"/>
    <cellStyle name="Normal 137 3" xfId="6217"/>
    <cellStyle name="Normal 137 3 2" xfId="10982"/>
    <cellStyle name="Normal 137 3 3" xfId="27779"/>
    <cellStyle name="Normal 137 4" xfId="6218"/>
    <cellStyle name="Normal 137 4 2" xfId="10983"/>
    <cellStyle name="Normal 137 5" xfId="19022"/>
    <cellStyle name="Normal 137 6" xfId="10980"/>
    <cellStyle name="Normal 137 7" xfId="19402"/>
    <cellStyle name="Normal 138" xfId="6219"/>
    <cellStyle name="Normal 138 2" xfId="6220"/>
    <cellStyle name="Normal 138 2 2" xfId="10985"/>
    <cellStyle name="Normal 138 2 2 2" xfId="27782"/>
    <cellStyle name="Normal 138 2 3" xfId="27783"/>
    <cellStyle name="Normal 138 2 4" xfId="27781"/>
    <cellStyle name="Normal 138 3" xfId="6221"/>
    <cellStyle name="Normal 138 3 2" xfId="10986"/>
    <cellStyle name="Normal 138 3 2 2" xfId="27785"/>
    <cellStyle name="Normal 138 3 3" xfId="27784"/>
    <cellStyle name="Normal 138 4" xfId="6222"/>
    <cellStyle name="Normal 138 4 2" xfId="10987"/>
    <cellStyle name="Normal 138 4 3" xfId="27786"/>
    <cellStyle name="Normal 138 5" xfId="10984"/>
    <cellStyle name="Normal 138 5 2" xfId="27787"/>
    <cellStyle name="Normal 138 6" xfId="27780"/>
    <cellStyle name="Normal 139" xfId="6223"/>
    <cellStyle name="Normal 139 2" xfId="6224"/>
    <cellStyle name="Normal 139 2 2" xfId="10989"/>
    <cellStyle name="Normal 139 2 3" xfId="27789"/>
    <cellStyle name="Normal 139 3" xfId="6225"/>
    <cellStyle name="Normal 139 3 2" xfId="10990"/>
    <cellStyle name="Normal 139 3 3" xfId="27790"/>
    <cellStyle name="Normal 139 4" xfId="10988"/>
    <cellStyle name="Normal 139 4 2" xfId="27791"/>
    <cellStyle name="Normal 139 5" xfId="27788"/>
    <cellStyle name="Normal 14" xfId="1578"/>
    <cellStyle name="Normal 14 10" xfId="16284"/>
    <cellStyle name="Normal 14 10 2" xfId="16496"/>
    <cellStyle name="Normal 14 10 3" xfId="16711"/>
    <cellStyle name="Normal 14 10 4" xfId="16925"/>
    <cellStyle name="Normal 14 11" xfId="16295"/>
    <cellStyle name="Normal 14 11 2" xfId="16509"/>
    <cellStyle name="Normal 14 11 3" xfId="16724"/>
    <cellStyle name="Normal 14 11 4" xfId="16938"/>
    <cellStyle name="Normal 14 12" xfId="16307"/>
    <cellStyle name="Normal 14 12 2" xfId="16522"/>
    <cellStyle name="Normal 14 12 3" xfId="16737"/>
    <cellStyle name="Normal 14 12 4" xfId="16951"/>
    <cellStyle name="Normal 14 13" xfId="16319"/>
    <cellStyle name="Normal 14 13 2" xfId="16535"/>
    <cellStyle name="Normal 14 13 3" xfId="16750"/>
    <cellStyle name="Normal 14 13 4" xfId="16964"/>
    <cellStyle name="Normal 14 14" xfId="16330"/>
    <cellStyle name="Normal 14 14 2" xfId="16548"/>
    <cellStyle name="Normal 14 14 3" xfId="16763"/>
    <cellStyle name="Normal 14 14 4" xfId="16977"/>
    <cellStyle name="Normal 14 15" xfId="16342"/>
    <cellStyle name="Normal 14 15 2" xfId="16561"/>
    <cellStyle name="Normal 14 15 3" xfId="16776"/>
    <cellStyle name="Normal 14 15 4" xfId="16990"/>
    <cellStyle name="Normal 14 16" xfId="16354"/>
    <cellStyle name="Normal 14 16 2" xfId="16574"/>
    <cellStyle name="Normal 14 16 3" xfId="16789"/>
    <cellStyle name="Normal 14 16 4" xfId="17003"/>
    <cellStyle name="Normal 14 17" xfId="16366"/>
    <cellStyle name="Normal 14 17 2" xfId="16587"/>
    <cellStyle name="Normal 14 17 3" xfId="16802"/>
    <cellStyle name="Normal 14 17 4" xfId="17016"/>
    <cellStyle name="Normal 14 18" xfId="17336"/>
    <cellStyle name="Normal 14 18 2" xfId="17715"/>
    <cellStyle name="Normal 14 18 2 2" xfId="18067"/>
    <cellStyle name="Normal 14 18 2 2 2" xfId="18869"/>
    <cellStyle name="Normal 14 18 2 3" xfId="18531"/>
    <cellStyle name="Normal 14 18 3" xfId="17913"/>
    <cellStyle name="Normal 14 18 3 2" xfId="18715"/>
    <cellStyle name="Normal 14 18 4" xfId="18377"/>
    <cellStyle name="Normal 14 19" xfId="16190"/>
    <cellStyle name="Normal 14 2" xfId="6226"/>
    <cellStyle name="Normal 14 2 2" xfId="6227"/>
    <cellStyle name="Normal 14 2 2 2" xfId="16388"/>
    <cellStyle name="Normal 14 2 2 2 2" xfId="27795"/>
    <cellStyle name="Normal 14 2 2 2 3" xfId="27794"/>
    <cellStyle name="Normal 14 2 2 3" xfId="10992"/>
    <cellStyle name="Normal 14 2 2 3 2" xfId="27796"/>
    <cellStyle name="Normal 14 2 2 4" xfId="27797"/>
    <cellStyle name="Normal 14 2 2 5" xfId="27793"/>
    <cellStyle name="Normal 14 2 3" xfId="6228"/>
    <cellStyle name="Normal 14 2 3 2" xfId="16606"/>
    <cellStyle name="Normal 14 2 3 2 2" xfId="27800"/>
    <cellStyle name="Normal 14 2 3 2 3" xfId="27799"/>
    <cellStyle name="Normal 14 2 3 3" xfId="10993"/>
    <cellStyle name="Normal 14 2 3 3 2" xfId="27801"/>
    <cellStyle name="Normal 14 2 3 4" xfId="27802"/>
    <cellStyle name="Normal 14 2 3 5" xfId="27798"/>
    <cellStyle name="Normal 14 2 4" xfId="16817"/>
    <cellStyle name="Normal 14 2 4 2" xfId="27804"/>
    <cellStyle name="Normal 14 2 4 3" xfId="27803"/>
    <cellStyle name="Normal 14 2 5" xfId="16202"/>
    <cellStyle name="Normal 14 2 5 2" xfId="27805"/>
    <cellStyle name="Normal 14 2 6" xfId="10991"/>
    <cellStyle name="Normal 14 2 6 2" xfId="27806"/>
    <cellStyle name="Normal 14 2 7" xfId="27807"/>
    <cellStyle name="Normal 14 2 8" xfId="27792"/>
    <cellStyle name="Normal 14 20" xfId="18167"/>
    <cellStyle name="Normal 14 21" xfId="15875"/>
    <cellStyle name="Normal 14 3" xfId="6229"/>
    <cellStyle name="Normal 14 3 2" xfId="16401"/>
    <cellStyle name="Normal 14 3 2 2" xfId="27810"/>
    <cellStyle name="Normal 14 3 2 2 2" xfId="27811"/>
    <cellStyle name="Normal 14 3 2 3" xfId="27812"/>
    <cellStyle name="Normal 14 3 2 4" xfId="27813"/>
    <cellStyle name="Normal 14 3 2 5" xfId="27809"/>
    <cellStyle name="Normal 14 3 3" xfId="16619"/>
    <cellStyle name="Normal 14 3 3 2" xfId="27815"/>
    <cellStyle name="Normal 14 3 3 2 2" xfId="27816"/>
    <cellStyle name="Normal 14 3 3 3" xfId="27817"/>
    <cellStyle name="Normal 14 3 3 4" xfId="27818"/>
    <cellStyle name="Normal 14 3 3 5" xfId="27814"/>
    <cellStyle name="Normal 14 3 4" xfId="16830"/>
    <cellStyle name="Normal 14 3 4 2" xfId="27820"/>
    <cellStyle name="Normal 14 3 4 3" xfId="27819"/>
    <cellStyle name="Normal 14 3 5" xfId="16212"/>
    <cellStyle name="Normal 14 3 5 2" xfId="27821"/>
    <cellStyle name="Normal 14 3 6" xfId="10994"/>
    <cellStyle name="Normal 14 3 6 2" xfId="27822"/>
    <cellStyle name="Normal 14 3 7" xfId="27823"/>
    <cellStyle name="Normal 14 3 8" xfId="27808"/>
    <cellStyle name="Normal 14 4" xfId="6230"/>
    <cellStyle name="Normal 14 4 2" xfId="16414"/>
    <cellStyle name="Normal 14 4 2 2" xfId="27825"/>
    <cellStyle name="Normal 14 4 2 3" xfId="27824"/>
    <cellStyle name="Normal 14 4 3" xfId="16632"/>
    <cellStyle name="Normal 14 4 3 2" xfId="27826"/>
    <cellStyle name="Normal 14 4 4" xfId="16843"/>
    <cellStyle name="Normal 14 4 4 2" xfId="27827"/>
    <cellStyle name="Normal 14 4 5" xfId="16222"/>
    <cellStyle name="Normal 14 4 6" xfId="10995"/>
    <cellStyle name="Normal 14 5" xfId="6231"/>
    <cellStyle name="Normal 14 5 2" xfId="16428"/>
    <cellStyle name="Normal 14 5 2 2" xfId="27830"/>
    <cellStyle name="Normal 14 5 2 3" xfId="27829"/>
    <cellStyle name="Normal 14 5 3" xfId="16645"/>
    <cellStyle name="Normal 14 5 3 2" xfId="27831"/>
    <cellStyle name="Normal 14 5 4" xfId="16857"/>
    <cellStyle name="Normal 14 5 4 2" xfId="27832"/>
    <cellStyle name="Normal 14 5 5" xfId="16233"/>
    <cellStyle name="Normal 14 5 6" xfId="10996"/>
    <cellStyle name="Normal 14 5 7" xfId="27828"/>
    <cellStyle name="Normal 14 6" xfId="6232"/>
    <cellStyle name="Normal 14 6 2" xfId="16441"/>
    <cellStyle name="Normal 14 6 2 2" xfId="27834"/>
    <cellStyle name="Normal 14 6 3" xfId="16658"/>
    <cellStyle name="Normal 14 6 4" xfId="16870"/>
    <cellStyle name="Normal 14 6 5" xfId="16244"/>
    <cellStyle name="Normal 14 6 6" xfId="10997"/>
    <cellStyle name="Normal 14 6 7" xfId="27833"/>
    <cellStyle name="Normal 14 7" xfId="15717"/>
    <cellStyle name="Normal 14 7 2" xfId="16455"/>
    <cellStyle name="Normal 14 7 3" xfId="16671"/>
    <cellStyle name="Normal 14 7 4" xfId="16884"/>
    <cellStyle name="Normal 14 7 5" xfId="16254"/>
    <cellStyle name="Normal 14 7 6" xfId="27835"/>
    <cellStyle name="Normal 14 8" xfId="16264"/>
    <cellStyle name="Normal 14 8 2" xfId="16468"/>
    <cellStyle name="Normal 14 8 3" xfId="16684"/>
    <cellStyle name="Normal 14 8 4" xfId="16897"/>
    <cellStyle name="Normal 14 8 5" xfId="27836"/>
    <cellStyle name="Normal 14 9" xfId="16274"/>
    <cellStyle name="Normal 14 9 2" xfId="16482"/>
    <cellStyle name="Normal 14 9 3" xfId="16697"/>
    <cellStyle name="Normal 14 9 4" xfId="16911"/>
    <cellStyle name="Normal 14 9 5" xfId="27837"/>
    <cellStyle name="Normal 140" xfId="6233"/>
    <cellStyle name="Normal 140 2" xfId="6234"/>
    <cellStyle name="Normal 140 2 2" xfId="10999"/>
    <cellStyle name="Normal 140 2 3" xfId="27839"/>
    <cellStyle name="Normal 140 3" xfId="6235"/>
    <cellStyle name="Normal 140 3 2" xfId="11000"/>
    <cellStyle name="Normal 140 3 3" xfId="27840"/>
    <cellStyle name="Normal 140 4" xfId="19033"/>
    <cellStyle name="Normal 140 4 2" xfId="27841"/>
    <cellStyle name="Normal 140 5" xfId="10998"/>
    <cellStyle name="Normal 140 6" xfId="27838"/>
    <cellStyle name="Normal 141" xfId="6236"/>
    <cellStyle name="Normal 141 2" xfId="6237"/>
    <cellStyle name="Normal 141 2 2" xfId="11002"/>
    <cellStyle name="Normal 141 2 3" xfId="27842"/>
    <cellStyle name="Normal 141 3" xfId="6238"/>
    <cellStyle name="Normal 141 3 2" xfId="11003"/>
    <cellStyle name="Normal 141 3 3" xfId="27843"/>
    <cellStyle name="Normal 141 4" xfId="18915"/>
    <cellStyle name="Normal 141 4 2" xfId="27844"/>
    <cellStyle name="Normal 141 5" xfId="11001"/>
    <cellStyle name="Normal 141 5 2" xfId="27845"/>
    <cellStyle name="Normal 141 6" xfId="19399"/>
    <cellStyle name="Normal 142" xfId="6239"/>
    <cellStyle name="Normal 142 2" xfId="6240"/>
    <cellStyle name="Normal 142 2 2" xfId="11005"/>
    <cellStyle name="Normal 142 2 3" xfId="27847"/>
    <cellStyle name="Normal 142 3" xfId="6241"/>
    <cellStyle name="Normal 142 3 2" xfId="11006"/>
    <cellStyle name="Normal 142 4" xfId="19007"/>
    <cellStyle name="Normal 142 5" xfId="11004"/>
    <cellStyle name="Normal 142 6" xfId="27846"/>
    <cellStyle name="Normal 143" xfId="6242"/>
    <cellStyle name="Normal 143 2" xfId="6243"/>
    <cellStyle name="Normal 143 2 2" xfId="11008"/>
    <cellStyle name="Normal 143 2 3" xfId="27848"/>
    <cellStyle name="Normal 143 3" xfId="6244"/>
    <cellStyle name="Normal 143 3 2" xfId="11009"/>
    <cellStyle name="Normal 143 3 3" xfId="27849"/>
    <cellStyle name="Normal 143 4" xfId="18961"/>
    <cellStyle name="Normal 143 4 2" xfId="27850"/>
    <cellStyle name="Normal 143 5" xfId="11007"/>
    <cellStyle name="Normal 143 5 2" xfId="27851"/>
    <cellStyle name="Normal 143 6" xfId="27852"/>
    <cellStyle name="Normal 143 7" xfId="19400"/>
    <cellStyle name="Normal 144" xfId="6245"/>
    <cellStyle name="Normal 144 2" xfId="6246"/>
    <cellStyle name="Normal 144 2 2" xfId="11011"/>
    <cellStyle name="Normal 144 2 3" xfId="27853"/>
    <cellStyle name="Normal 144 3" xfId="6247"/>
    <cellStyle name="Normal 144 3 2" xfId="11012"/>
    <cellStyle name="Normal 144 3 3" xfId="27854"/>
    <cellStyle name="Normal 144 4" xfId="19002"/>
    <cellStyle name="Normal 144 4 2" xfId="27855"/>
    <cellStyle name="Normal 144 5" xfId="11010"/>
    <cellStyle name="Normal 144 5 2" xfId="27856"/>
    <cellStyle name="Normal 144 6" xfId="19403"/>
    <cellStyle name="Normal 145" xfId="6248"/>
    <cellStyle name="Normal 145 2" xfId="6249"/>
    <cellStyle name="Normal 145 2 2" xfId="11014"/>
    <cellStyle name="Normal 145 2 3" xfId="27857"/>
    <cellStyle name="Normal 145 3" xfId="6250"/>
    <cellStyle name="Normal 145 3 2" xfId="11015"/>
    <cellStyle name="Normal 145 3 3" xfId="27858"/>
    <cellStyle name="Normal 145 4" xfId="18969"/>
    <cellStyle name="Normal 145 4 2" xfId="27859"/>
    <cellStyle name="Normal 145 5" xfId="11013"/>
    <cellStyle name="Normal 145 5 2" xfId="27860"/>
    <cellStyle name="Normal 145 6" xfId="19401"/>
    <cellStyle name="Normal 146" xfId="6251"/>
    <cellStyle name="Normal 146 2" xfId="6252"/>
    <cellStyle name="Normal 146 2 2" xfId="11017"/>
    <cellStyle name="Normal 146 2 3" xfId="27862"/>
    <cellStyle name="Normal 146 3" xfId="6253"/>
    <cellStyle name="Normal 146 3 2" xfId="11018"/>
    <cellStyle name="Normal 146 3 3" xfId="27863"/>
    <cellStyle name="Normal 146 4" xfId="19077"/>
    <cellStyle name="Normal 146 4 2" xfId="27864"/>
    <cellStyle name="Normal 146 5" xfId="11016"/>
    <cellStyle name="Normal 146 6" xfId="27861"/>
    <cellStyle name="Normal 147" xfId="6254"/>
    <cellStyle name="Normal 147 2" xfId="6255"/>
    <cellStyle name="Normal 147 2 2" xfId="11020"/>
    <cellStyle name="Normal 147 2 3" xfId="27866"/>
    <cellStyle name="Normal 147 3" xfId="6256"/>
    <cellStyle name="Normal 147 3 2" xfId="11021"/>
    <cellStyle name="Normal 147 3 3" xfId="27867"/>
    <cellStyle name="Normal 147 4" xfId="19057"/>
    <cellStyle name="Normal 147 4 2" xfId="27868"/>
    <cellStyle name="Normal 147 5" xfId="11019"/>
    <cellStyle name="Normal 147 6" xfId="27865"/>
    <cellStyle name="Normal 148" xfId="6257"/>
    <cellStyle name="Normal 148 2" xfId="6258"/>
    <cellStyle name="Normal 148 2 2" xfId="11023"/>
    <cellStyle name="Normal 148 3" xfId="6259"/>
    <cellStyle name="Normal 148 3 2" xfId="11024"/>
    <cellStyle name="Normal 148 4" xfId="18952"/>
    <cellStyle name="Normal 148 5" xfId="11022"/>
    <cellStyle name="Normal 148 6" xfId="27869"/>
    <cellStyle name="Normal 149" xfId="6260"/>
    <cellStyle name="Normal 149 2" xfId="6261"/>
    <cellStyle name="Normal 149 2 2" xfId="11026"/>
    <cellStyle name="Normal 149 2 3" xfId="27871"/>
    <cellStyle name="Normal 149 3" xfId="6262"/>
    <cellStyle name="Normal 149 3 2" xfId="11027"/>
    <cellStyle name="Normal 149 3 3" xfId="27872"/>
    <cellStyle name="Normal 149 4" xfId="19047"/>
    <cellStyle name="Normal 149 4 2" xfId="27873"/>
    <cellStyle name="Normal 149 5" xfId="11025"/>
    <cellStyle name="Normal 149 5 2" xfId="27874"/>
    <cellStyle name="Normal 149 6" xfId="27870"/>
    <cellStyle name="Normal 15" xfId="1579"/>
    <cellStyle name="Normal 15 2" xfId="6263"/>
    <cellStyle name="Normal 15 2 2" xfId="17625"/>
    <cellStyle name="Normal 15 2 2 2" xfId="17967"/>
    <cellStyle name="Normal 15 2 2 2 2" xfId="18769"/>
    <cellStyle name="Normal 15 2 2 2 3" xfId="27875"/>
    <cellStyle name="Normal 15 2 2 3" xfId="18431"/>
    <cellStyle name="Normal 15 2 2 3 2" xfId="27876"/>
    <cellStyle name="Normal 15 2 2 4" xfId="27877"/>
    <cellStyle name="Normal 15 2 2 5" xfId="27878"/>
    <cellStyle name="Normal 15 2 2 6" xfId="27879"/>
    <cellStyle name="Normal 15 2 3" xfId="17823"/>
    <cellStyle name="Normal 15 2 3 2" xfId="18615"/>
    <cellStyle name="Normal 15 2 3 3" xfId="27880"/>
    <cellStyle name="Normal 15 2 4" xfId="18277"/>
    <cellStyle name="Normal 15 2 5" xfId="16375"/>
    <cellStyle name="Normal 15 2 6" xfId="11028"/>
    <cellStyle name="Normal 15 2 7" xfId="19279"/>
    <cellStyle name="Normal 15 3" xfId="6264"/>
    <cellStyle name="Normal 15 3 2" xfId="17635"/>
    <cellStyle name="Normal 15 3 2 2" xfId="17977"/>
    <cellStyle name="Normal 15 3 2 2 2" xfId="18779"/>
    <cellStyle name="Normal 15 3 2 3" xfId="18441"/>
    <cellStyle name="Normal 15 3 2 4" xfId="27881"/>
    <cellStyle name="Normal 15 3 3" xfId="17833"/>
    <cellStyle name="Normal 15 3 3 2" xfId="18625"/>
    <cellStyle name="Normal 15 3 4" xfId="18287"/>
    <cellStyle name="Normal 15 3 5" xfId="16592"/>
    <cellStyle name="Normal 15 3 6" xfId="11029"/>
    <cellStyle name="Normal 15 3 7" xfId="19280"/>
    <cellStyle name="Normal 15 4" xfId="6265"/>
    <cellStyle name="Normal 15 4 2" xfId="17631"/>
    <cellStyle name="Normal 15 4 2 2" xfId="17973"/>
    <cellStyle name="Normal 15 4 2 2 2" xfId="18775"/>
    <cellStyle name="Normal 15 4 2 3" xfId="18437"/>
    <cellStyle name="Normal 15 4 2 4" xfId="27882"/>
    <cellStyle name="Normal 15 4 3" xfId="17829"/>
    <cellStyle name="Normal 15 4 3 2" xfId="18621"/>
    <cellStyle name="Normal 15 4 4" xfId="18283"/>
    <cellStyle name="Normal 15 4 5" xfId="16588"/>
    <cellStyle name="Normal 15 4 6" xfId="11030"/>
    <cellStyle name="Normal 15 4 7" xfId="19281"/>
    <cellStyle name="Normal 15 5" xfId="6266"/>
    <cellStyle name="Normal 15 5 2" xfId="17959"/>
    <cellStyle name="Normal 15 5 2 2" xfId="18761"/>
    <cellStyle name="Normal 15 5 2 3" xfId="27883"/>
    <cellStyle name="Normal 15 5 3" xfId="18423"/>
    <cellStyle name="Normal 15 5 4" xfId="17617"/>
    <cellStyle name="Normal 15 5 5" xfId="11031"/>
    <cellStyle name="Normal 15 5 6" xfId="19282"/>
    <cellStyle name="Normal 15 6" xfId="15718"/>
    <cellStyle name="Normal 15 6 2" xfId="18607"/>
    <cellStyle name="Normal 15 6 2 2" xfId="27884"/>
    <cellStyle name="Normal 15 6 2 3" xfId="27885"/>
    <cellStyle name="Normal 15 6 3" xfId="17815"/>
    <cellStyle name="Normal 15 6 3 2" xfId="27886"/>
    <cellStyle name="Normal 15 6 4" xfId="27887"/>
    <cellStyle name="Normal 15 7" xfId="16191"/>
    <cellStyle name="Normal 15 7 2" xfId="18269"/>
    <cellStyle name="Normal 15 7 3" xfId="27888"/>
    <cellStyle name="Normal 15 8" xfId="18168"/>
    <cellStyle name="Normal 15 9" xfId="15878"/>
    <cellStyle name="Normal 150" xfId="6267"/>
    <cellStyle name="Normal 150 2" xfId="6268"/>
    <cellStyle name="Normal 150 2 2" xfId="11033"/>
    <cellStyle name="Normal 150 2 3" xfId="27890"/>
    <cellStyle name="Normal 150 3" xfId="6269"/>
    <cellStyle name="Normal 150 3 2" xfId="11034"/>
    <cellStyle name="Normal 150 3 3" xfId="27891"/>
    <cellStyle name="Normal 150 4" xfId="19051"/>
    <cellStyle name="Normal 150 4 2" xfId="27892"/>
    <cellStyle name="Normal 150 5" xfId="11032"/>
    <cellStyle name="Normal 150 5 2" xfId="27893"/>
    <cellStyle name="Normal 150 6" xfId="27889"/>
    <cellStyle name="Normal 151" xfId="6270"/>
    <cellStyle name="Normal 151 2" xfId="6271"/>
    <cellStyle name="Normal 151 2 2" xfId="11036"/>
    <cellStyle name="Normal 151 2 3" xfId="27895"/>
    <cellStyle name="Normal 151 3" xfId="6272"/>
    <cellStyle name="Normal 151 3 2" xfId="11037"/>
    <cellStyle name="Normal 151 3 3" xfId="27896"/>
    <cellStyle name="Normal 151 4" xfId="18927"/>
    <cellStyle name="Normal 151 4 2" xfId="27897"/>
    <cellStyle name="Normal 151 5" xfId="11035"/>
    <cellStyle name="Normal 151 5 2" xfId="27898"/>
    <cellStyle name="Normal 151 6" xfId="27894"/>
    <cellStyle name="Normal 152" xfId="6273"/>
    <cellStyle name="Normal 152 2" xfId="6274"/>
    <cellStyle name="Normal 152 2 2" xfId="11039"/>
    <cellStyle name="Normal 152 2 3" xfId="27900"/>
    <cellStyle name="Normal 152 3" xfId="6275"/>
    <cellStyle name="Normal 152 3 2" xfId="11040"/>
    <cellStyle name="Normal 152 3 3" xfId="27901"/>
    <cellStyle name="Normal 152 4" xfId="16292"/>
    <cellStyle name="Normal 152 4 2" xfId="27902"/>
    <cellStyle name="Normal 152 5" xfId="11038"/>
    <cellStyle name="Normal 152 6" xfId="27899"/>
    <cellStyle name="Normal 153" xfId="6276"/>
    <cellStyle name="Normal 153 2" xfId="6277"/>
    <cellStyle name="Normal 153 2 2" xfId="11042"/>
    <cellStyle name="Normal 153 2 3" xfId="27904"/>
    <cellStyle name="Normal 153 3" xfId="6278"/>
    <cellStyle name="Normal 153 3 2" xfId="11043"/>
    <cellStyle name="Normal 153 3 3" xfId="27905"/>
    <cellStyle name="Normal 153 4" xfId="19053"/>
    <cellStyle name="Normal 153 4 2" xfId="27906"/>
    <cellStyle name="Normal 153 5" xfId="11041"/>
    <cellStyle name="Normal 153 6" xfId="27903"/>
    <cellStyle name="Normal 154" xfId="6279"/>
    <cellStyle name="Normal 154 2" xfId="6280"/>
    <cellStyle name="Normal 154 2 2" xfId="11045"/>
    <cellStyle name="Normal 154 3" xfId="6281"/>
    <cellStyle name="Normal 154 3 2" xfId="11046"/>
    <cellStyle name="Normal 154 4" xfId="19078"/>
    <cellStyle name="Normal 154 5" xfId="11044"/>
    <cellStyle name="Normal 154 6" xfId="27907"/>
    <cellStyle name="Normal 155" xfId="6282"/>
    <cellStyle name="Normal 155 2" xfId="6283"/>
    <cellStyle name="Normal 155 2 2" xfId="11048"/>
    <cellStyle name="Normal 155 2 3" xfId="27909"/>
    <cellStyle name="Normal 155 3" xfId="6284"/>
    <cellStyle name="Normal 155 3 2" xfId="11049"/>
    <cellStyle name="Normal 155 4" xfId="15795"/>
    <cellStyle name="Normal 155 5" xfId="11047"/>
    <cellStyle name="Normal 155 6" xfId="27908"/>
    <cellStyle name="Normal 156" xfId="6285"/>
    <cellStyle name="Normal 156 2" xfId="6286"/>
    <cellStyle name="Normal 156 2 2" xfId="11051"/>
    <cellStyle name="Normal 156 2 3" xfId="27911"/>
    <cellStyle name="Normal 156 3" xfId="6287"/>
    <cellStyle name="Normal 156 3 2" xfId="11052"/>
    <cellStyle name="Normal 156 4" xfId="19034"/>
    <cellStyle name="Normal 156 5" xfId="11050"/>
    <cellStyle name="Normal 156 6" xfId="27910"/>
    <cellStyle name="Normal 157" xfId="6288"/>
    <cellStyle name="Normal 157 2" xfId="6289"/>
    <cellStyle name="Normal 157 2 2" xfId="11054"/>
    <cellStyle name="Normal 157 2 3" xfId="27913"/>
    <cellStyle name="Normal 157 3" xfId="6290"/>
    <cellStyle name="Normal 157 3 2" xfId="11055"/>
    <cellStyle name="Normal 157 4" xfId="11053"/>
    <cellStyle name="Normal 157 5" xfId="27912"/>
    <cellStyle name="Normal 158" xfId="6291"/>
    <cellStyle name="Normal 158 2" xfId="11056"/>
    <cellStyle name="Normal 158 2 2" xfId="27915"/>
    <cellStyle name="Normal 158 3" xfId="27914"/>
    <cellStyle name="Normal 159" xfId="6292"/>
    <cellStyle name="Normal 159 2" xfId="11057"/>
    <cellStyle name="Normal 159 2 2" xfId="27917"/>
    <cellStyle name="Normal 159 3" xfId="27916"/>
    <cellStyle name="Normal 16" xfId="1580"/>
    <cellStyle name="Normal 16 10" xfId="15941"/>
    <cellStyle name="Normal 16 10 2" xfId="27918"/>
    <cellStyle name="Normal 16 2" xfId="6293"/>
    <cellStyle name="Normal 16 2 2" xfId="17648"/>
    <cellStyle name="Normal 16 2 2 2" xfId="17990"/>
    <cellStyle name="Normal 16 2 2 2 2" xfId="18792"/>
    <cellStyle name="Normal 16 2 2 2 3" xfId="27919"/>
    <cellStyle name="Normal 16 2 2 3" xfId="18454"/>
    <cellStyle name="Normal 16 2 2 3 2" xfId="27920"/>
    <cellStyle name="Normal 16 2 2 4" xfId="27921"/>
    <cellStyle name="Normal 16 2 2 5" xfId="27922"/>
    <cellStyle name="Normal 16 2 3" xfId="17846"/>
    <cellStyle name="Normal 16 2 3 2" xfId="18638"/>
    <cellStyle name="Normal 16 2 3 2 2" xfId="27924"/>
    <cellStyle name="Normal 16 2 3 3" xfId="27923"/>
    <cellStyle name="Normal 16 2 4" xfId="18300"/>
    <cellStyle name="Normal 16 2 4 2" xfId="27926"/>
    <cellStyle name="Normal 16 2 4 3" xfId="27925"/>
    <cellStyle name="Normal 16 2 5" xfId="17127"/>
    <cellStyle name="Normal 16 2 6" xfId="11058"/>
    <cellStyle name="Normal 16 2 6 2" xfId="27927"/>
    <cellStyle name="Normal 16 2 7" xfId="27928"/>
    <cellStyle name="Normal 16 2 8" xfId="19283"/>
    <cellStyle name="Normal 16 3" xfId="6294"/>
    <cellStyle name="Normal 16 3 2" xfId="17056"/>
    <cellStyle name="Normal 16 3 2 2" xfId="27930"/>
    <cellStyle name="Normal 16 3 2 3" xfId="27931"/>
    <cellStyle name="Normal 16 3 2 4" xfId="27929"/>
    <cellStyle name="Normal 16 3 3" xfId="11059"/>
    <cellStyle name="Normal 16 3 3 2" xfId="27932"/>
    <cellStyle name="Normal 16 3 4" xfId="27933"/>
    <cellStyle name="Normal 16 3 5" xfId="27934"/>
    <cellStyle name="Normal 16 3 6" xfId="19284"/>
    <cellStyle name="Normal 16 4" xfId="6295"/>
    <cellStyle name="Normal 16 4 2" xfId="11060"/>
    <cellStyle name="Normal 16 4 2 2" xfId="27936"/>
    <cellStyle name="Normal 16 4 2 3" xfId="27935"/>
    <cellStyle name="Normal 16 4 3" xfId="27937"/>
    <cellStyle name="Normal 16 4 4" xfId="19285"/>
    <cellStyle name="Normal 16 5" xfId="6296"/>
    <cellStyle name="Normal 16 5 2" xfId="11061"/>
    <cellStyle name="Normal 16 5 2 2" xfId="27938"/>
    <cellStyle name="Normal 16 5 3" xfId="27939"/>
    <cellStyle name="Normal 16 5 4" xfId="19286"/>
    <cellStyle name="Normal 16 6" xfId="6297"/>
    <cellStyle name="Normal 16 6 2" xfId="11062"/>
    <cellStyle name="Normal 16 6 2 2" xfId="27942"/>
    <cellStyle name="Normal 16 6 2 3" xfId="27943"/>
    <cellStyle name="Normal 16 6 2 4" xfId="27941"/>
    <cellStyle name="Normal 16 6 3" xfId="27944"/>
    <cellStyle name="Normal 16 6 3 2" xfId="27945"/>
    <cellStyle name="Normal 16 6 4" xfId="27946"/>
    <cellStyle name="Normal 16 6 5" xfId="27940"/>
    <cellStyle name="Normal 16 7" xfId="6298"/>
    <cellStyle name="Normal 16 7 2" xfId="11063"/>
    <cellStyle name="Normal 16 7 2 2" xfId="27948"/>
    <cellStyle name="Normal 16 7 3" xfId="27947"/>
    <cellStyle name="Normal 16 8" xfId="6299"/>
    <cellStyle name="Normal 16 8 2" xfId="11064"/>
    <cellStyle name="Normal 16 8 3" xfId="27949"/>
    <cellStyle name="Normal 16 9" xfId="15719"/>
    <cellStyle name="Normal 16 9 2" xfId="27950"/>
    <cellStyle name="Normal 160" xfId="15582"/>
    <cellStyle name="Normal 160 2" xfId="27952"/>
    <cellStyle name="Normal 160 3" xfId="27951"/>
    <cellStyle name="Normal 161" xfId="6300"/>
    <cellStyle name="Normal 161 2" xfId="11065"/>
    <cellStyle name="Normal 161 2 2" xfId="27954"/>
    <cellStyle name="Normal 161 3" xfId="27953"/>
    <cellStyle name="Normal 162" xfId="15578"/>
    <cellStyle name="Normal 162 2" xfId="27956"/>
    <cellStyle name="Normal 162 3" xfId="19243"/>
    <cellStyle name="Normal 162 4" xfId="27955"/>
    <cellStyle name="Normal 163" xfId="15583"/>
    <cellStyle name="Normal 163 2" xfId="27958"/>
    <cellStyle name="Normal 163 3" xfId="27957"/>
    <cellStyle name="Normal 164" xfId="15585"/>
    <cellStyle name="Normal 164 2" xfId="27959"/>
    <cellStyle name="Normal 165" xfId="6301"/>
    <cellStyle name="Normal 165 2" xfId="11066"/>
    <cellStyle name="Normal 165 3" xfId="27960"/>
    <cellStyle name="Normal 166" xfId="6302"/>
    <cellStyle name="Normal 166 2" xfId="11067"/>
    <cellStyle name="Normal 166 3" xfId="27961"/>
    <cellStyle name="Normal 167" xfId="6303"/>
    <cellStyle name="Normal 167 2" xfId="11068"/>
    <cellStyle name="Normal 167 3" xfId="27962"/>
    <cellStyle name="Normal 168" xfId="6304"/>
    <cellStyle name="Normal 168 2" xfId="6305"/>
    <cellStyle name="Normal 168 2 2" xfId="6306"/>
    <cellStyle name="Normal 168 2 2 2" xfId="11071"/>
    <cellStyle name="Normal 168 2 3" xfId="6307"/>
    <cellStyle name="Normal 168 2 3 2" xfId="11072"/>
    <cellStyle name="Normal 168 2 4" xfId="11070"/>
    <cellStyle name="Normal 168 3" xfId="6308"/>
    <cellStyle name="Normal 168 3 2" xfId="11073"/>
    <cellStyle name="Normal 168 4" xfId="6309"/>
    <cellStyle name="Normal 168 4 2" xfId="11074"/>
    <cellStyle name="Normal 168 5" xfId="6310"/>
    <cellStyle name="Normal 168 5 2" xfId="11075"/>
    <cellStyle name="Normal 168 6" xfId="18978"/>
    <cellStyle name="Normal 168 7" xfId="11069"/>
    <cellStyle name="Normal 169" xfId="6311"/>
    <cellStyle name="Normal 169 2" xfId="6312"/>
    <cellStyle name="Normal 169 2 2" xfId="6313"/>
    <cellStyle name="Normal 169 2 2 2" xfId="11078"/>
    <cellStyle name="Normal 169 2 3" xfId="6314"/>
    <cellStyle name="Normal 169 2 3 2" xfId="11079"/>
    <cellStyle name="Normal 169 2 4" xfId="11077"/>
    <cellStyle name="Normal 169 3" xfId="6315"/>
    <cellStyle name="Normal 169 3 2" xfId="11080"/>
    <cellStyle name="Normal 169 4" xfId="6316"/>
    <cellStyle name="Normal 169 4 2" xfId="11081"/>
    <cellStyle name="Normal 169 5" xfId="6317"/>
    <cellStyle name="Normal 169 5 2" xfId="11082"/>
    <cellStyle name="Normal 169 6" xfId="17872"/>
    <cellStyle name="Normal 169 7" xfId="11076"/>
    <cellStyle name="Normal 17" xfId="1581"/>
    <cellStyle name="Normal 17 10" xfId="17058"/>
    <cellStyle name="Normal 17 2" xfId="6318"/>
    <cellStyle name="Normal 17 2 2" xfId="17716"/>
    <cellStyle name="Normal 17 2 2 2" xfId="18068"/>
    <cellStyle name="Normal 17 2 2 2 2" xfId="18870"/>
    <cellStyle name="Normal 17 2 2 3" xfId="18532"/>
    <cellStyle name="Normal 17 2 3" xfId="17914"/>
    <cellStyle name="Normal 17 2 3 2" xfId="18716"/>
    <cellStyle name="Normal 17 2 4" xfId="18378"/>
    <cellStyle name="Normal 17 2 5" xfId="17337"/>
    <cellStyle name="Normal 17 2 6" xfId="11083"/>
    <cellStyle name="Normal 17 2 6 2" xfId="27963"/>
    <cellStyle name="Normal 17 2 7" xfId="27964"/>
    <cellStyle name="Normal 17 3" xfId="6319"/>
    <cellStyle name="Normal 17 3 2" xfId="11084"/>
    <cellStyle name="Normal 17 3 2 2" xfId="27967"/>
    <cellStyle name="Normal 17 3 2 3" xfId="27968"/>
    <cellStyle name="Normal 17 3 2 4" xfId="27966"/>
    <cellStyle name="Normal 17 3 3" xfId="27969"/>
    <cellStyle name="Normal 17 3 3 2" xfId="27970"/>
    <cellStyle name="Normal 17 3 4" xfId="27971"/>
    <cellStyle name="Normal 17 3 5" xfId="27972"/>
    <cellStyle name="Normal 17 3 6" xfId="27965"/>
    <cellStyle name="Normal 17 4" xfId="6320"/>
    <cellStyle name="Normal 17 4 2" xfId="11085"/>
    <cellStyle name="Normal 17 4 2 2" xfId="27974"/>
    <cellStyle name="Normal 17 4 3" xfId="27975"/>
    <cellStyle name="Normal 17 4 4" xfId="27973"/>
    <cellStyle name="Normal 17 5" xfId="6321"/>
    <cellStyle name="Normal 17 5 2" xfId="11086"/>
    <cellStyle name="Normal 17 5 2 2" xfId="27977"/>
    <cellStyle name="Normal 17 5 3" xfId="27976"/>
    <cellStyle name="Normal 17 6" xfId="6322"/>
    <cellStyle name="Normal 17 6 2" xfId="11087"/>
    <cellStyle name="Normal 17 6 3" xfId="27978"/>
    <cellStyle name="Normal 17 7" xfId="6323"/>
    <cellStyle name="Normal 17 7 2" xfId="11088"/>
    <cellStyle name="Normal 17 7 3" xfId="27979"/>
    <cellStyle name="Normal 17 8" xfId="6324"/>
    <cellStyle name="Normal 17 8 2" xfId="11089"/>
    <cellStyle name="Normal 17 9" xfId="15720"/>
    <cellStyle name="Normal 170" xfId="6325"/>
    <cellStyle name="Normal 170 2" xfId="11090"/>
    <cellStyle name="Normal 170 3" xfId="27980"/>
    <cellStyle name="Normal 171" xfId="6326"/>
    <cellStyle name="Normal 171 2" xfId="11091"/>
    <cellStyle name="Normal 171 3" xfId="27981"/>
    <cellStyle name="Normal 172" xfId="6327"/>
    <cellStyle name="Normal 172 2" xfId="11092"/>
    <cellStyle name="Normal 172 3" xfId="27982"/>
    <cellStyle name="Normal 173" xfId="6328"/>
    <cellStyle name="Normal 173 2" xfId="11093"/>
    <cellStyle name="Normal 173 3" xfId="27983"/>
    <cellStyle name="Normal 174" xfId="6329"/>
    <cellStyle name="Normal 174 2" xfId="6330"/>
    <cellStyle name="Normal 174 2 2" xfId="6331"/>
    <cellStyle name="Normal 174 2 2 2" xfId="11096"/>
    <cellStyle name="Normal 174 2 3" xfId="6332"/>
    <cellStyle name="Normal 174 2 3 2" xfId="11097"/>
    <cellStyle name="Normal 174 2 4" xfId="11095"/>
    <cellStyle name="Normal 174 3" xfId="6333"/>
    <cellStyle name="Normal 174 3 2" xfId="11098"/>
    <cellStyle name="Normal 174 4" xfId="6334"/>
    <cellStyle name="Normal 174 4 2" xfId="11099"/>
    <cellStyle name="Normal 174 5" xfId="6335"/>
    <cellStyle name="Normal 174 5 2" xfId="11100"/>
    <cellStyle name="Normal 174 6" xfId="18912"/>
    <cellStyle name="Normal 174 7" xfId="11094"/>
    <cellStyle name="Normal 174 8" xfId="27984"/>
    <cellStyle name="Normal 175" xfId="6336"/>
    <cellStyle name="Normal 175 2" xfId="6337"/>
    <cellStyle name="Normal 175 2 2" xfId="6338"/>
    <cellStyle name="Normal 175 2 2 2" xfId="11103"/>
    <cellStyle name="Normal 175 2 3" xfId="6339"/>
    <cellStyle name="Normal 175 2 3 2" xfId="11104"/>
    <cellStyle name="Normal 175 2 4" xfId="11102"/>
    <cellStyle name="Normal 175 3" xfId="6340"/>
    <cellStyle name="Normal 175 3 2" xfId="11105"/>
    <cellStyle name="Normal 175 4" xfId="6341"/>
    <cellStyle name="Normal 175 4 2" xfId="11106"/>
    <cellStyle name="Normal 175 5" xfId="6342"/>
    <cellStyle name="Normal 175 5 2" xfId="11107"/>
    <cellStyle name="Normal 175 6" xfId="19062"/>
    <cellStyle name="Normal 175 7" xfId="11101"/>
    <cellStyle name="Normal 175 8" xfId="27985"/>
    <cellStyle name="Normal 176" xfId="6343"/>
    <cellStyle name="Normal 176 2" xfId="6344"/>
    <cellStyle name="Normal 176 2 2" xfId="6345"/>
    <cellStyle name="Normal 176 2 2 2" xfId="11110"/>
    <cellStyle name="Normal 176 2 3" xfId="6346"/>
    <cellStyle name="Normal 176 2 3 2" xfId="11111"/>
    <cellStyle name="Normal 176 2 4" xfId="11109"/>
    <cellStyle name="Normal 176 3" xfId="6347"/>
    <cellStyle name="Normal 176 3 2" xfId="11112"/>
    <cellStyle name="Normal 176 4" xfId="6348"/>
    <cellStyle name="Normal 176 4 2" xfId="11113"/>
    <cellStyle name="Normal 176 5" xfId="6349"/>
    <cellStyle name="Normal 176 5 2" xfId="11114"/>
    <cellStyle name="Normal 176 6" xfId="18935"/>
    <cellStyle name="Normal 176 7" xfId="11108"/>
    <cellStyle name="Normal 176 8" xfId="27986"/>
    <cellStyle name="Normal 177" xfId="6350"/>
    <cellStyle name="Normal 177 2" xfId="6351"/>
    <cellStyle name="Normal 177 2 2" xfId="6352"/>
    <cellStyle name="Normal 177 2 2 2" xfId="11117"/>
    <cellStyle name="Normal 177 2 3" xfId="6353"/>
    <cellStyle name="Normal 177 2 3 2" xfId="11118"/>
    <cellStyle name="Normal 177 2 4" xfId="11116"/>
    <cellStyle name="Normal 177 3" xfId="6354"/>
    <cellStyle name="Normal 177 3 2" xfId="11119"/>
    <cellStyle name="Normal 177 4" xfId="6355"/>
    <cellStyle name="Normal 177 4 2" xfId="11120"/>
    <cellStyle name="Normal 177 5" xfId="6356"/>
    <cellStyle name="Normal 177 5 2" xfId="11121"/>
    <cellStyle name="Normal 177 6" xfId="18971"/>
    <cellStyle name="Normal 177 7" xfId="11115"/>
    <cellStyle name="Normal 177 8" xfId="27987"/>
    <cellStyle name="Normal 178" xfId="6357"/>
    <cellStyle name="Normal 178 2" xfId="11122"/>
    <cellStyle name="Normal 178 3" xfId="27988"/>
    <cellStyle name="Normal 179" xfId="15587"/>
    <cellStyle name="Normal 179 2" xfId="27989"/>
    <cellStyle name="Normal 18" xfId="1582"/>
    <cellStyle name="Normal 18 2" xfId="6358"/>
    <cellStyle name="Normal 18 2 2" xfId="11123"/>
    <cellStyle name="Normal 18 2 2 2" xfId="27992"/>
    <cellStyle name="Normal 18 2 2 2 2" xfId="27993"/>
    <cellStyle name="Normal 18 2 2 2 2 2" xfId="27994"/>
    <cellStyle name="Normal 18 2 2 2 3" xfId="27995"/>
    <cellStyle name="Normal 18 2 2 3" xfId="27996"/>
    <cellStyle name="Normal 18 2 2 4" xfId="27991"/>
    <cellStyle name="Normal 18 2 3" xfId="27997"/>
    <cellStyle name="Normal 18 2 3 2" xfId="27998"/>
    <cellStyle name="Normal 18 2 4" xfId="27999"/>
    <cellStyle name="Normal 18 2 4 2" xfId="28000"/>
    <cellStyle name="Normal 18 2 5" xfId="28001"/>
    <cellStyle name="Normal 18 2 6" xfId="28002"/>
    <cellStyle name="Normal 18 2 7" xfId="28003"/>
    <cellStyle name="Normal 18 2 8" xfId="27990"/>
    <cellStyle name="Normal 18 3" xfId="6359"/>
    <cellStyle name="Normal 18 3 2" xfId="11124"/>
    <cellStyle name="Normal 18 3 2 2" xfId="28006"/>
    <cellStyle name="Normal 18 3 2 2 2" xfId="28007"/>
    <cellStyle name="Normal 18 3 2 2 2 2" xfId="28008"/>
    <cellStyle name="Normal 18 3 2 2 3" xfId="28009"/>
    <cellStyle name="Normal 18 3 2 3" xfId="28010"/>
    <cellStyle name="Normal 18 3 2 3 2" xfId="28011"/>
    <cellStyle name="Normal 18 3 2 3 2 2" xfId="28012"/>
    <cellStyle name="Normal 18 3 2 3 3" xfId="28013"/>
    <cellStyle name="Normal 18 3 2 4" xfId="28014"/>
    <cellStyle name="Normal 18 3 2 5" xfId="28015"/>
    <cellStyle name="Normal 18 3 2 6" xfId="28016"/>
    <cellStyle name="Normal 18 3 2 7" xfId="28005"/>
    <cellStyle name="Normal 18 3 3" xfId="28017"/>
    <cellStyle name="Normal 18 3 3 2" xfId="28018"/>
    <cellStyle name="Normal 18 3 4" xfId="28019"/>
    <cellStyle name="Normal 18 3 5" xfId="28020"/>
    <cellStyle name="Normal 18 3 5 2" xfId="28021"/>
    <cellStyle name="Normal 18 3 6" xfId="28004"/>
    <cellStyle name="Normal 18 4" xfId="6360"/>
    <cellStyle name="Normal 18 4 2" xfId="11125"/>
    <cellStyle name="Normal 18 4 2 2" xfId="28024"/>
    <cellStyle name="Normal 18 4 2 3" xfId="28023"/>
    <cellStyle name="Normal 18 4 3" xfId="28025"/>
    <cellStyle name="Normal 18 4 4" xfId="28026"/>
    <cellStyle name="Normal 18 4 5" xfId="28027"/>
    <cellStyle name="Normal 18 4 6" xfId="28022"/>
    <cellStyle name="Normal 18 5" xfId="6361"/>
    <cellStyle name="Normal 18 5 2" xfId="11126"/>
    <cellStyle name="Normal 18 5 2 2" xfId="28029"/>
    <cellStyle name="Normal 18 5 3" xfId="28030"/>
    <cellStyle name="Normal 18 5 4" xfId="28028"/>
    <cellStyle name="Normal 18 6" xfId="15721"/>
    <cellStyle name="Normal 18 6 2" xfId="28031"/>
    <cellStyle name="Normal 18 7" xfId="17103"/>
    <cellStyle name="Normal 18 7 2" xfId="28032"/>
    <cellStyle name="Normal 180" xfId="6362"/>
    <cellStyle name="Normal 180 2" xfId="11127"/>
    <cellStyle name="Normal 181" xfId="6363"/>
    <cellStyle name="Normal 181 2" xfId="11128"/>
    <cellStyle name="Normal 182" xfId="6364"/>
    <cellStyle name="Normal 182 2" xfId="11129"/>
    <cellStyle name="Normal 183" xfId="6365"/>
    <cellStyle name="Normal 183 2" xfId="6366"/>
    <cellStyle name="Normal 183 2 2" xfId="6367"/>
    <cellStyle name="Normal 183 2 2 2" xfId="11132"/>
    <cellStyle name="Normal 183 2 3" xfId="6368"/>
    <cellStyle name="Normal 183 2 3 2" xfId="11133"/>
    <cellStyle name="Normal 183 2 4" xfId="11131"/>
    <cellStyle name="Normal 183 3" xfId="6369"/>
    <cellStyle name="Normal 183 3 2" xfId="11134"/>
    <cellStyle name="Normal 183 4" xfId="6370"/>
    <cellStyle name="Normal 183 4 2" xfId="11135"/>
    <cellStyle name="Normal 183 5" xfId="6371"/>
    <cellStyle name="Normal 183 5 2" xfId="11136"/>
    <cellStyle name="Normal 183 6" xfId="19071"/>
    <cellStyle name="Normal 183 7" xfId="11130"/>
    <cellStyle name="Normal 184" xfId="6372"/>
    <cellStyle name="Normal 184 2" xfId="6373"/>
    <cellStyle name="Normal 184 2 2" xfId="6374"/>
    <cellStyle name="Normal 184 2 2 2" xfId="11139"/>
    <cellStyle name="Normal 184 2 3" xfId="6375"/>
    <cellStyle name="Normal 184 2 3 2" xfId="11140"/>
    <cellStyle name="Normal 184 2 4" xfId="11138"/>
    <cellStyle name="Normal 184 3" xfId="6376"/>
    <cellStyle name="Normal 184 3 2" xfId="11141"/>
    <cellStyle name="Normal 184 4" xfId="6377"/>
    <cellStyle name="Normal 184 4 2" xfId="11142"/>
    <cellStyle name="Normal 184 5" xfId="6378"/>
    <cellStyle name="Normal 184 5 2" xfId="11143"/>
    <cellStyle name="Normal 184 6" xfId="18979"/>
    <cellStyle name="Normal 184 7" xfId="11137"/>
    <cellStyle name="Normal 185" xfId="6379"/>
    <cellStyle name="Normal 185 2" xfId="11144"/>
    <cellStyle name="Normal 186" xfId="6380"/>
    <cellStyle name="Normal 186 2" xfId="11145"/>
    <cellStyle name="Normal 187" xfId="6381"/>
    <cellStyle name="Normal 187 2" xfId="11146"/>
    <cellStyle name="Normal 188" xfId="6382"/>
    <cellStyle name="Normal 188 2" xfId="6383"/>
    <cellStyle name="Normal 188 2 2" xfId="6384"/>
    <cellStyle name="Normal 188 2 2 2" xfId="11149"/>
    <cellStyle name="Normal 188 2 3" xfId="6385"/>
    <cellStyle name="Normal 188 2 3 2" xfId="11150"/>
    <cellStyle name="Normal 188 2 4" xfId="11148"/>
    <cellStyle name="Normal 188 3" xfId="6386"/>
    <cellStyle name="Normal 188 3 2" xfId="11151"/>
    <cellStyle name="Normal 188 4" xfId="6387"/>
    <cellStyle name="Normal 188 4 2" xfId="11152"/>
    <cellStyle name="Normal 188 5" xfId="6388"/>
    <cellStyle name="Normal 188 5 2" xfId="11153"/>
    <cellStyle name="Normal 188 6" xfId="18980"/>
    <cellStyle name="Normal 188 7" xfId="11147"/>
    <cellStyle name="Normal 189" xfId="6389"/>
    <cellStyle name="Normal 189 2" xfId="11154"/>
    <cellStyle name="Normal 19" xfId="1583"/>
    <cellStyle name="Normal 19 2" xfId="6390"/>
    <cellStyle name="Normal 19 2 2" xfId="17627"/>
    <cellStyle name="Normal 19 2 2 2" xfId="17969"/>
    <cellStyle name="Normal 19 2 2 2 2" xfId="18771"/>
    <cellStyle name="Normal 19 2 2 3" xfId="18433"/>
    <cellStyle name="Normal 19 2 3" xfId="17825"/>
    <cellStyle name="Normal 19 2 3 2" xfId="18617"/>
    <cellStyle name="Normal 19 2 3 2 2" xfId="28033"/>
    <cellStyle name="Normal 19 2 3 2 2 2" xfId="28034"/>
    <cellStyle name="Normal 19 2 3 2 3" xfId="28035"/>
    <cellStyle name="Normal 19 2 3 3" xfId="28036"/>
    <cellStyle name="Normal 19 2 3 3 2" xfId="28037"/>
    <cellStyle name="Normal 19 2 3 3 2 2" xfId="28038"/>
    <cellStyle name="Normal 19 2 3 3 3" xfId="28039"/>
    <cellStyle name="Normal 19 2 3 4" xfId="28040"/>
    <cellStyle name="Normal 19 2 3 5" xfId="28041"/>
    <cellStyle name="Normal 19 2 3 6" xfId="28042"/>
    <cellStyle name="Normal 19 2 4" xfId="18279"/>
    <cellStyle name="Normal 19 2 5" xfId="16415"/>
    <cellStyle name="Normal 19 2 5 2" xfId="28043"/>
    <cellStyle name="Normal 19 2 6" xfId="11155"/>
    <cellStyle name="Normal 19 2 6 2" xfId="28044"/>
    <cellStyle name="Normal 19 2 7" xfId="28045"/>
    <cellStyle name="Normal 19 3" xfId="15722"/>
    <cellStyle name="Normal 19 3 2" xfId="17637"/>
    <cellStyle name="Normal 19 3 2 2" xfId="17979"/>
    <cellStyle name="Normal 19 3 2 2 2" xfId="18781"/>
    <cellStyle name="Normal 19 3 2 3" xfId="18443"/>
    <cellStyle name="Normal 19 3 3" xfId="17835"/>
    <cellStyle name="Normal 19 3 3 2" xfId="18627"/>
    <cellStyle name="Normal 19 3 4" xfId="18289"/>
    <cellStyle name="Normal 19 3 5" xfId="28046"/>
    <cellStyle name="Normal 19 4" xfId="6391"/>
    <cellStyle name="Normal 19 4 2" xfId="17643"/>
    <cellStyle name="Normal 19 4 2 2" xfId="17985"/>
    <cellStyle name="Normal 19 4 2 2 2" xfId="18787"/>
    <cellStyle name="Normal 19 4 2 3" xfId="18449"/>
    <cellStyle name="Normal 19 4 3" xfId="17841"/>
    <cellStyle name="Normal 19 4 3 2" xfId="18633"/>
    <cellStyle name="Normal 19 4 3 3" xfId="28048"/>
    <cellStyle name="Normal 19 4 4" xfId="18295"/>
    <cellStyle name="Normal 19 4 5" xfId="16844"/>
    <cellStyle name="Normal 19 4 6" xfId="18973"/>
    <cellStyle name="Normal 19 4 7" xfId="11156"/>
    <cellStyle name="Normal 19 4 8" xfId="28047"/>
    <cellStyle name="Normal 19 5" xfId="17619"/>
    <cellStyle name="Normal 19 5 2" xfId="17961"/>
    <cellStyle name="Normal 19 5 2 2" xfId="18763"/>
    <cellStyle name="Normal 19 5 3" xfId="18425"/>
    <cellStyle name="Normal 19 6" xfId="17817"/>
    <cellStyle name="Normal 19 6 2" xfId="18609"/>
    <cellStyle name="Normal 19 7" xfId="18271"/>
    <cellStyle name="Normal 190" xfId="15593"/>
    <cellStyle name="Normal 191" xfId="6392"/>
    <cellStyle name="Normal 191 2" xfId="6393"/>
    <cellStyle name="Normal 191 2 2" xfId="6394"/>
    <cellStyle name="Normal 191 2 2 2" xfId="11159"/>
    <cellStyle name="Normal 191 2 3" xfId="6395"/>
    <cellStyle name="Normal 191 2 3 2" xfId="11160"/>
    <cellStyle name="Normal 191 2 4" xfId="11158"/>
    <cellStyle name="Normal 191 3" xfId="6396"/>
    <cellStyle name="Normal 191 3 2" xfId="11161"/>
    <cellStyle name="Normal 191 4" xfId="6397"/>
    <cellStyle name="Normal 191 4 2" xfId="11162"/>
    <cellStyle name="Normal 191 5" xfId="6398"/>
    <cellStyle name="Normal 191 5 2" xfId="11163"/>
    <cellStyle name="Normal 191 6" xfId="19036"/>
    <cellStyle name="Normal 191 7" xfId="11157"/>
    <cellStyle name="Normal 192" xfId="6399"/>
    <cellStyle name="Normal 192 2" xfId="11164"/>
    <cellStyle name="Normal 193" xfId="6400"/>
    <cellStyle name="Normal 193 2" xfId="11165"/>
    <cellStyle name="Normal 194" xfId="6401"/>
    <cellStyle name="Normal 194 2" xfId="11166"/>
    <cellStyle name="Normal 195" xfId="6402"/>
    <cellStyle name="Normal 195 2" xfId="11167"/>
    <cellStyle name="Normal 196" xfId="6403"/>
    <cellStyle name="Normal 196 2" xfId="11168"/>
    <cellStyle name="Normal 197" xfId="6404"/>
    <cellStyle name="Normal 197 2" xfId="11169"/>
    <cellStyle name="Normal 198" xfId="6405"/>
    <cellStyle name="Normal 198 2" xfId="11170"/>
    <cellStyle name="Normal 199" xfId="6406"/>
    <cellStyle name="Normal 199 2" xfId="6407"/>
    <cellStyle name="Normal 199 2 2" xfId="6408"/>
    <cellStyle name="Normal 199 2 2 2" xfId="11173"/>
    <cellStyle name="Normal 199 2 3" xfId="6409"/>
    <cellStyle name="Normal 199 2 3 2" xfId="11174"/>
    <cellStyle name="Normal 199 2 4" xfId="11172"/>
    <cellStyle name="Normal 199 3" xfId="6410"/>
    <cellStyle name="Normal 199 3 2" xfId="11175"/>
    <cellStyle name="Normal 199 4" xfId="6411"/>
    <cellStyle name="Normal 199 4 2" xfId="11176"/>
    <cellStyle name="Normal 199 5" xfId="6412"/>
    <cellStyle name="Normal 199 5 2" xfId="11177"/>
    <cellStyle name="Normal 199 6" xfId="18970"/>
    <cellStyle name="Normal 199 7" xfId="11171"/>
    <cellStyle name="Normal 2" xfId="9"/>
    <cellStyle name="Normal 2 10" xfId="1584"/>
    <cellStyle name="Normal 2 10 2" xfId="6413"/>
    <cellStyle name="Normal 2 10 2 2" xfId="16456"/>
    <cellStyle name="Normal 2 10 2 3" xfId="11178"/>
    <cellStyle name="Normal 2 10 3" xfId="16672"/>
    <cellStyle name="Normal 2 10 4" xfId="16885"/>
    <cellStyle name="Normal 2 10 5" xfId="15702"/>
    <cellStyle name="Normal 2 100" xfId="6414"/>
    <cellStyle name="Normal 2 100 2" xfId="11179"/>
    <cellStyle name="Normal 2 100 3" xfId="28049"/>
    <cellStyle name="Normal 2 101" xfId="6415"/>
    <cellStyle name="Normal 2 101 2" xfId="11180"/>
    <cellStyle name="Normal 2 101 3" xfId="28050"/>
    <cellStyle name="Normal 2 102" xfId="6416"/>
    <cellStyle name="Normal 2 102 2" xfId="11181"/>
    <cellStyle name="Normal 2 102 3" xfId="28051"/>
    <cellStyle name="Normal 2 103" xfId="6417"/>
    <cellStyle name="Normal 2 103 2" xfId="11182"/>
    <cellStyle name="Normal 2 103 3" xfId="28052"/>
    <cellStyle name="Normal 2 104" xfId="6418"/>
    <cellStyle name="Normal 2 104 2" xfId="11183"/>
    <cellStyle name="Normal 2 104 3" xfId="28053"/>
    <cellStyle name="Normal 2 105" xfId="6419"/>
    <cellStyle name="Normal 2 105 2" xfId="11184"/>
    <cellStyle name="Normal 2 105 3" xfId="28054"/>
    <cellStyle name="Normal 2 106" xfId="6420"/>
    <cellStyle name="Normal 2 106 2" xfId="11185"/>
    <cellStyle name="Normal 2 106 3" xfId="28055"/>
    <cellStyle name="Normal 2 107" xfId="6421"/>
    <cellStyle name="Normal 2 107 2" xfId="11186"/>
    <cellStyle name="Normal 2 107 3" xfId="28056"/>
    <cellStyle name="Normal 2 108" xfId="6422"/>
    <cellStyle name="Normal 2 108 2" xfId="11187"/>
    <cellStyle name="Normal 2 108 3" xfId="28057"/>
    <cellStyle name="Normal 2 109" xfId="6423"/>
    <cellStyle name="Normal 2 109 2" xfId="11188"/>
    <cellStyle name="Normal 2 109 3" xfId="28058"/>
    <cellStyle name="Normal 2 11" xfId="1585"/>
    <cellStyle name="Normal 2 11 2" xfId="16470"/>
    <cellStyle name="Normal 2 11 3" xfId="16685"/>
    <cellStyle name="Normal 2 11 4" xfId="16899"/>
    <cellStyle name="Normal 2 110" xfId="6424"/>
    <cellStyle name="Normal 2 110 2" xfId="11189"/>
    <cellStyle name="Normal 2 110 3" xfId="28059"/>
    <cellStyle name="Normal 2 111" xfId="6425"/>
    <cellStyle name="Normal 2 111 2" xfId="11190"/>
    <cellStyle name="Normal 2 111 3" xfId="28060"/>
    <cellStyle name="Normal 2 112" xfId="6426"/>
    <cellStyle name="Normal 2 112 2" xfId="11191"/>
    <cellStyle name="Normal 2 112 3" xfId="28061"/>
    <cellStyle name="Normal 2 113" xfId="6427"/>
    <cellStyle name="Normal 2 113 2" xfId="11192"/>
    <cellStyle name="Normal 2 113 3" xfId="28062"/>
    <cellStyle name="Normal 2 114" xfId="6428"/>
    <cellStyle name="Normal 2 114 2" xfId="11193"/>
    <cellStyle name="Normal 2 114 3" xfId="28063"/>
    <cellStyle name="Normal 2 115" xfId="6429"/>
    <cellStyle name="Normal 2 115 2" xfId="11194"/>
    <cellStyle name="Normal 2 115 3" xfId="28064"/>
    <cellStyle name="Normal 2 116" xfId="6430"/>
    <cellStyle name="Normal 2 116 2" xfId="11195"/>
    <cellStyle name="Normal 2 116 3" xfId="28065"/>
    <cellStyle name="Normal 2 117" xfId="6431"/>
    <cellStyle name="Normal 2 117 2" xfId="11196"/>
    <cellStyle name="Normal 2 117 3" xfId="28066"/>
    <cellStyle name="Normal 2 118" xfId="6432"/>
    <cellStyle name="Normal 2 118 2" xfId="11197"/>
    <cellStyle name="Normal 2 118 3" xfId="28067"/>
    <cellStyle name="Normal 2 119" xfId="6433"/>
    <cellStyle name="Normal 2 119 2" xfId="11198"/>
    <cellStyle name="Normal 2 119 3" xfId="28068"/>
    <cellStyle name="Normal 2 12" xfId="1586"/>
    <cellStyle name="Normal 2 12 2" xfId="16484"/>
    <cellStyle name="Normal 2 12 3" xfId="16699"/>
    <cellStyle name="Normal 2 12 4" xfId="16913"/>
    <cellStyle name="Normal 2 120" xfId="6434"/>
    <cellStyle name="Normal 2 120 2" xfId="11199"/>
    <cellStyle name="Normal 2 120 3" xfId="28069"/>
    <cellStyle name="Normal 2 121" xfId="6435"/>
    <cellStyle name="Normal 2 121 2" xfId="11200"/>
    <cellStyle name="Normal 2 121 3" xfId="28070"/>
    <cellStyle name="Normal 2 122" xfId="6436"/>
    <cellStyle name="Normal 2 122 2" xfId="11201"/>
    <cellStyle name="Normal 2 122 3" xfId="28071"/>
    <cellStyle name="Normal 2 123" xfId="6437"/>
    <cellStyle name="Normal 2 123 2" xfId="11202"/>
    <cellStyle name="Normal 2 123 3" xfId="28072"/>
    <cellStyle name="Normal 2 124" xfId="6438"/>
    <cellStyle name="Normal 2 124 2" xfId="11203"/>
    <cellStyle name="Normal 2 124 3" xfId="28073"/>
    <cellStyle name="Normal 2 125" xfId="6439"/>
    <cellStyle name="Normal 2 125 2" xfId="11204"/>
    <cellStyle name="Normal 2 125 3" xfId="28074"/>
    <cellStyle name="Normal 2 126" xfId="6440"/>
    <cellStyle name="Normal 2 126 2" xfId="11205"/>
    <cellStyle name="Normal 2 126 3" xfId="28075"/>
    <cellStyle name="Normal 2 127" xfId="6441"/>
    <cellStyle name="Normal 2 127 2" xfId="11206"/>
    <cellStyle name="Normal 2 127 3" xfId="28076"/>
    <cellStyle name="Normal 2 128" xfId="6442"/>
    <cellStyle name="Normal 2 128 2" xfId="11207"/>
    <cellStyle name="Normal 2 128 3" xfId="28077"/>
    <cellStyle name="Normal 2 129" xfId="6443"/>
    <cellStyle name="Normal 2 129 2" xfId="11208"/>
    <cellStyle name="Normal 2 129 3" xfId="28078"/>
    <cellStyle name="Normal 2 13" xfId="1587"/>
    <cellStyle name="Normal 2 13 2" xfId="16497"/>
    <cellStyle name="Normal 2 13 3" xfId="16712"/>
    <cellStyle name="Normal 2 13 4" xfId="16926"/>
    <cellStyle name="Normal 2 130" xfId="6444"/>
    <cellStyle name="Normal 2 130 2" xfId="11209"/>
    <cellStyle name="Normal 2 130 3" xfId="28079"/>
    <cellStyle name="Normal 2 131" xfId="6445"/>
    <cellStyle name="Normal 2 131 2" xfId="11210"/>
    <cellStyle name="Normal 2 131 3" xfId="28080"/>
    <cellStyle name="Normal 2 132" xfId="6446"/>
    <cellStyle name="Normal 2 132 10" xfId="11211"/>
    <cellStyle name="Normal 2 132 11" xfId="28081"/>
    <cellStyle name="Normal 2 132 2" xfId="6447"/>
    <cellStyle name="Normal 2 132 2 2" xfId="11212"/>
    <cellStyle name="Normal 2 132 2 3" xfId="28082"/>
    <cellStyle name="Normal 2 132 3" xfId="6448"/>
    <cellStyle name="Normal 2 132 3 2" xfId="11213"/>
    <cellStyle name="Normal 2 132 3 3" xfId="28083"/>
    <cellStyle name="Normal 2 132 4" xfId="6449"/>
    <cellStyle name="Normal 2 132 4 2" xfId="11214"/>
    <cellStyle name="Normal 2 132 4 3" xfId="28084"/>
    <cellStyle name="Normal 2 132 5" xfId="6450"/>
    <cellStyle name="Normal 2 132 5 2" xfId="11215"/>
    <cellStyle name="Normal 2 132 5 2 2" xfId="28086"/>
    <cellStyle name="Normal 2 132 5 3" xfId="28085"/>
    <cellStyle name="Normal 2 132 6" xfId="6451"/>
    <cellStyle name="Normal 2 132 6 2" xfId="11216"/>
    <cellStyle name="Normal 2 132 6 3" xfId="28087"/>
    <cellStyle name="Normal 2 132 7" xfId="6452"/>
    <cellStyle name="Normal 2 132 7 2" xfId="11217"/>
    <cellStyle name="Normal 2 132 8" xfId="6453"/>
    <cellStyle name="Normal 2 132 8 2" xfId="11218"/>
    <cellStyle name="Normal 2 132 9" xfId="6454"/>
    <cellStyle name="Normal 2 132 9 2" xfId="11219"/>
    <cellStyle name="Normal 2 133" xfId="6455"/>
    <cellStyle name="Normal 2 133 2" xfId="11220"/>
    <cellStyle name="Normal 2 133 3" xfId="28088"/>
    <cellStyle name="Normal 2 134" xfId="6456"/>
    <cellStyle name="Normal 2 134 2" xfId="6457"/>
    <cellStyle name="Normal 2 134 2 2" xfId="11222"/>
    <cellStyle name="Normal 2 134 2 2 2" xfId="28091"/>
    <cellStyle name="Normal 2 134 2 3" xfId="28090"/>
    <cellStyle name="Normal 2 134 3" xfId="6458"/>
    <cellStyle name="Normal 2 134 3 2" xfId="11223"/>
    <cellStyle name="Normal 2 134 3 3" xfId="28092"/>
    <cellStyle name="Normal 2 134 4" xfId="6459"/>
    <cellStyle name="Normal 2 134 4 2" xfId="11224"/>
    <cellStyle name="Normal 2 134 5" xfId="6460"/>
    <cellStyle name="Normal 2 134 5 2" xfId="11225"/>
    <cellStyle name="Normal 2 134 6" xfId="6461"/>
    <cellStyle name="Normal 2 134 6 2" xfId="11226"/>
    <cellStyle name="Normal 2 134 7" xfId="11221"/>
    <cellStyle name="Normal 2 134 8" xfId="28089"/>
    <cellStyle name="Normal 2 135" xfId="6462"/>
    <cellStyle name="Normal 2 135 2" xfId="6463"/>
    <cellStyle name="Normal 2 135 2 2" xfId="11228"/>
    <cellStyle name="Normal 2 135 2 2 2" xfId="28095"/>
    <cellStyle name="Normal 2 135 2 3" xfId="28094"/>
    <cellStyle name="Normal 2 135 3" xfId="6464"/>
    <cellStyle name="Normal 2 135 3 2" xfId="11229"/>
    <cellStyle name="Normal 2 135 3 3" xfId="28096"/>
    <cellStyle name="Normal 2 135 4" xfId="6465"/>
    <cellStyle name="Normal 2 135 4 2" xfId="11230"/>
    <cellStyle name="Normal 2 135 5" xfId="6466"/>
    <cellStyle name="Normal 2 135 5 2" xfId="11231"/>
    <cellStyle name="Normal 2 135 6" xfId="6467"/>
    <cellStyle name="Normal 2 135 6 2" xfId="11232"/>
    <cellStyle name="Normal 2 135 7" xfId="11227"/>
    <cellStyle name="Normal 2 135 8" xfId="28093"/>
    <cellStyle name="Normal 2 136" xfId="6468"/>
    <cellStyle name="Normal 2 136 2" xfId="11233"/>
    <cellStyle name="Normal 2 136 3" xfId="28097"/>
    <cellStyle name="Normal 2 137" xfId="6469"/>
    <cellStyle name="Normal 2 137 2" xfId="11234"/>
    <cellStyle name="Normal 2 137 2 2" xfId="28100"/>
    <cellStyle name="Normal 2 137 2 2 2" xfId="28101"/>
    <cellStyle name="Normal 2 137 2 3" xfId="28102"/>
    <cellStyle name="Normal 2 137 2 4" xfId="28099"/>
    <cellStyle name="Normal 2 137 3" xfId="28103"/>
    <cellStyle name="Normal 2 137 3 2" xfId="28104"/>
    <cellStyle name="Normal 2 137 4" xfId="28105"/>
    <cellStyle name="Normal 2 137 5" xfId="28098"/>
    <cellStyle name="Normal 2 138" xfId="6470"/>
    <cellStyle name="Normal 2 138 2" xfId="11235"/>
    <cellStyle name="Normal 2 138 2 2" xfId="28108"/>
    <cellStyle name="Normal 2 138 2 3" xfId="28107"/>
    <cellStyle name="Normal 2 138 3" xfId="28109"/>
    <cellStyle name="Normal 2 138 4" xfId="28106"/>
    <cellStyle name="Normal 2 139" xfId="6471"/>
    <cellStyle name="Normal 2 139 2" xfId="11236"/>
    <cellStyle name="Normal 2 139 2 2" xfId="28112"/>
    <cellStyle name="Normal 2 139 2 3" xfId="28111"/>
    <cellStyle name="Normal 2 139 3" xfId="28113"/>
    <cellStyle name="Normal 2 139 4" xfId="28110"/>
    <cellStyle name="Normal 2 14" xfId="1588"/>
    <cellStyle name="Normal 2 14 2" xfId="16510"/>
    <cellStyle name="Normal 2 14 3" xfId="16725"/>
    <cellStyle name="Normal 2 14 4" xfId="16939"/>
    <cellStyle name="Normal 2 140" xfId="6472"/>
    <cellStyle name="Normal 2 140 2" xfId="11237"/>
    <cellStyle name="Normal 2 140 2 2" xfId="28116"/>
    <cellStyle name="Normal 2 140 2 3" xfId="28115"/>
    <cellStyle name="Normal 2 140 3" xfId="28117"/>
    <cellStyle name="Normal 2 140 4" xfId="28118"/>
    <cellStyle name="Normal 2 140 4 2" xfId="28119"/>
    <cellStyle name="Normal 2 140 5" xfId="28120"/>
    <cellStyle name="Normal 2 140 6" xfId="28114"/>
    <cellStyle name="Normal 2 141" xfId="6473"/>
    <cellStyle name="Normal 2 141 2" xfId="11238"/>
    <cellStyle name="Normal 2 141 2 2" xfId="28122"/>
    <cellStyle name="Normal 2 141 3" xfId="28123"/>
    <cellStyle name="Normal 2 141 4" xfId="28124"/>
    <cellStyle name="Normal 2 141 5" xfId="28125"/>
    <cellStyle name="Normal 2 141 6" xfId="28121"/>
    <cellStyle name="Normal 2 142" xfId="6474"/>
    <cellStyle name="Normal 2 142 2" xfId="11239"/>
    <cellStyle name="Normal 2 142 3" xfId="28126"/>
    <cellStyle name="Normal 2 143" xfId="6475"/>
    <cellStyle name="Normal 2 143 2" xfId="11240"/>
    <cellStyle name="Normal 2 143 2 2" xfId="28128"/>
    <cellStyle name="Normal 2 143 3" xfId="28129"/>
    <cellStyle name="Normal 2 143 3 2" xfId="28130"/>
    <cellStyle name="Normal 2 143 4" xfId="28131"/>
    <cellStyle name="Normal 2 143 5" xfId="28127"/>
    <cellStyle name="Normal 2 144" xfId="6476"/>
    <cellStyle name="Normal 2 144 2" xfId="11241"/>
    <cellStyle name="Normal 2 145" xfId="6477"/>
    <cellStyle name="Normal 2 145 2" xfId="11242"/>
    <cellStyle name="Normal 2 145 3" xfId="28132"/>
    <cellStyle name="Normal 2 146" xfId="6478"/>
    <cellStyle name="Normal 2 146 2" xfId="11243"/>
    <cellStyle name="Normal 2 147" xfId="6479"/>
    <cellStyle name="Normal 2 147 2" xfId="11244"/>
    <cellStyle name="Normal 2 148" xfId="6480"/>
    <cellStyle name="Normal 2 148 2" xfId="11245"/>
    <cellStyle name="Normal 2 149" xfId="6481"/>
    <cellStyle name="Normal 2 149 2" xfId="11246"/>
    <cellStyle name="Normal 2 15" xfId="1589"/>
    <cellStyle name="Normal 2 15 2" xfId="16523"/>
    <cellStyle name="Normal 2 15 3" xfId="16738"/>
    <cellStyle name="Normal 2 15 4" xfId="16952"/>
    <cellStyle name="Normal 2 150" xfId="6482"/>
    <cellStyle name="Normal 2 150 2" xfId="11247"/>
    <cellStyle name="Normal 2 151" xfId="6483"/>
    <cellStyle name="Normal 2 151 2" xfId="11248"/>
    <cellStyle name="Normal 2 152" xfId="6484"/>
    <cellStyle name="Normal 2 152 2" xfId="11249"/>
    <cellStyle name="Normal 2 153" xfId="6485"/>
    <cellStyle name="Normal 2 153 2" xfId="11250"/>
    <cellStyle name="Normal 2 154" xfId="6486"/>
    <cellStyle name="Normal 2 154 2" xfId="11251"/>
    <cellStyle name="Normal 2 155" xfId="6487"/>
    <cellStyle name="Normal 2 155 2" xfId="11252"/>
    <cellStyle name="Normal 2 156" xfId="6488"/>
    <cellStyle name="Normal 2 156 2" xfId="11253"/>
    <cellStyle name="Normal 2 157" xfId="6489"/>
    <cellStyle name="Normal 2 157 2" xfId="11254"/>
    <cellStyle name="Normal 2 158" xfId="6490"/>
    <cellStyle name="Normal 2 158 2" xfId="11255"/>
    <cellStyle name="Normal 2 159" xfId="6491"/>
    <cellStyle name="Normal 2 159 2" xfId="11256"/>
    <cellStyle name="Normal 2 16" xfId="1590"/>
    <cellStyle name="Normal 2 16 2" xfId="16536"/>
    <cellStyle name="Normal 2 16 3" xfId="16751"/>
    <cellStyle name="Normal 2 16 4" xfId="16965"/>
    <cellStyle name="Normal 2 160" xfId="6492"/>
    <cellStyle name="Normal 2 160 2" xfId="11257"/>
    <cellStyle name="Normal 2 161" xfId="6493"/>
    <cellStyle name="Normal 2 161 2" xfId="11258"/>
    <cellStyle name="Normal 2 162" xfId="6494"/>
    <cellStyle name="Normal 2 162 2" xfId="11259"/>
    <cellStyle name="Normal 2 163" xfId="6495"/>
    <cellStyle name="Normal 2 163 2" xfId="11260"/>
    <cellStyle name="Normal 2 164" xfId="6496"/>
    <cellStyle name="Normal 2 164 2" xfId="11261"/>
    <cellStyle name="Normal 2 165" xfId="6497"/>
    <cellStyle name="Normal 2 165 2" xfId="11262"/>
    <cellStyle name="Normal 2 166" xfId="6498"/>
    <cellStyle name="Normal 2 166 2" xfId="11263"/>
    <cellStyle name="Normal 2 167" xfId="6499"/>
    <cellStyle name="Normal 2 167 2" xfId="11264"/>
    <cellStyle name="Normal 2 168" xfId="6500"/>
    <cellStyle name="Normal 2 168 2" xfId="11265"/>
    <cellStyle name="Normal 2 169" xfId="6501"/>
    <cellStyle name="Normal 2 169 2" xfId="11266"/>
    <cellStyle name="Normal 2 17" xfId="1591"/>
    <cellStyle name="Normal 2 17 2" xfId="16549"/>
    <cellStyle name="Normal 2 17 3" xfId="16764"/>
    <cellStyle name="Normal 2 17 4" xfId="16978"/>
    <cellStyle name="Normal 2 170" xfId="6502"/>
    <cellStyle name="Normal 2 170 2" xfId="11267"/>
    <cellStyle name="Normal 2 171" xfId="6503"/>
    <cellStyle name="Normal 2 171 2" xfId="11268"/>
    <cellStyle name="Normal 2 172" xfId="6504"/>
    <cellStyle name="Normal 2 172 2" xfId="11269"/>
    <cellStyle name="Normal 2 173" xfId="6505"/>
    <cellStyle name="Normal 2 173 2" xfId="11270"/>
    <cellStyle name="Normal 2 174" xfId="6506"/>
    <cellStyle name="Normal 2 174 2" xfId="11271"/>
    <cellStyle name="Normal 2 175" xfId="6507"/>
    <cellStyle name="Normal 2 175 2" xfId="11272"/>
    <cellStyle name="Normal 2 176" xfId="6508"/>
    <cellStyle name="Normal 2 176 2" xfId="11273"/>
    <cellStyle name="Normal 2 177" xfId="6509"/>
    <cellStyle name="Normal 2 177 2" xfId="11274"/>
    <cellStyle name="Normal 2 178" xfId="6510"/>
    <cellStyle name="Normal 2 178 2" xfId="11275"/>
    <cellStyle name="Normal 2 179" xfId="6511"/>
    <cellStyle name="Normal 2 179 2" xfId="11276"/>
    <cellStyle name="Normal 2 18" xfId="1592"/>
    <cellStyle name="Normal 2 18 2" xfId="16562"/>
    <cellStyle name="Normal 2 18 3" xfId="16777"/>
    <cellStyle name="Normal 2 18 4" xfId="16991"/>
    <cellStyle name="Normal 2 180" xfId="6512"/>
    <cellStyle name="Normal 2 180 2" xfId="11277"/>
    <cellStyle name="Normal 2 181" xfId="6513"/>
    <cellStyle name="Normal 2 181 2" xfId="11278"/>
    <cellStyle name="Normal 2 182" xfId="6514"/>
    <cellStyle name="Normal 2 182 2" xfId="11279"/>
    <cellStyle name="Normal 2 183" xfId="6515"/>
    <cellStyle name="Normal 2 183 2" xfId="11280"/>
    <cellStyle name="Normal 2 184" xfId="6516"/>
    <cellStyle name="Normal 2 184 2" xfId="11281"/>
    <cellStyle name="Normal 2 185" xfId="6517"/>
    <cellStyle name="Normal 2 185 2" xfId="11282"/>
    <cellStyle name="Normal 2 186" xfId="6518"/>
    <cellStyle name="Normal 2 186 2" xfId="11283"/>
    <cellStyle name="Normal 2 187" xfId="6519"/>
    <cellStyle name="Normal 2 187 2" xfId="11284"/>
    <cellStyle name="Normal 2 188" xfId="6520"/>
    <cellStyle name="Normal 2 188 2" xfId="11285"/>
    <cellStyle name="Normal 2 189" xfId="6521"/>
    <cellStyle name="Normal 2 189 2" xfId="11286"/>
    <cellStyle name="Normal 2 19" xfId="1593"/>
    <cellStyle name="Normal 2 19 2" xfId="16575"/>
    <cellStyle name="Normal 2 19 3" xfId="16790"/>
    <cellStyle name="Normal 2 19 4" xfId="17004"/>
    <cellStyle name="Normal 2 190" xfId="6522"/>
    <cellStyle name="Normal 2 190 2" xfId="11287"/>
    <cellStyle name="Normal 2 191" xfId="6523"/>
    <cellStyle name="Normal 2 191 2" xfId="11288"/>
    <cellStyle name="Normal 2 192" xfId="6524"/>
    <cellStyle name="Normal 2 192 2" xfId="11289"/>
    <cellStyle name="Normal 2 193" xfId="6525"/>
    <cellStyle name="Normal 2 193 2" xfId="11290"/>
    <cellStyle name="Normal 2 194" xfId="6526"/>
    <cellStyle name="Normal 2 194 2" xfId="11291"/>
    <cellStyle name="Normal 2 195" xfId="6527"/>
    <cellStyle name="Normal 2 195 2" xfId="11292"/>
    <cellStyle name="Normal 2 196" xfId="6528"/>
    <cellStyle name="Normal 2 196 2" xfId="11293"/>
    <cellStyle name="Normal 2 197" xfId="6529"/>
    <cellStyle name="Normal 2 197 2" xfId="11294"/>
    <cellStyle name="Normal 2 198" xfId="6530"/>
    <cellStyle name="Normal 2 198 2" xfId="11295"/>
    <cellStyle name="Normal 2 199" xfId="6531"/>
    <cellStyle name="Normal 2 199 2" xfId="11296"/>
    <cellStyle name="Normal 2 2" xfId="10"/>
    <cellStyle name="Normal 2 2 10" xfId="6532"/>
    <cellStyle name="Normal 2 2 10 2" xfId="11297"/>
    <cellStyle name="Normal 2 2 10 3" xfId="28133"/>
    <cellStyle name="Normal 2 2 11" xfId="6533"/>
    <cellStyle name="Normal 2 2 11 2" xfId="11298"/>
    <cellStyle name="Normal 2 2 12" xfId="6534"/>
    <cellStyle name="Normal 2 2 12 2" xfId="11299"/>
    <cellStyle name="Normal 2 2 13" xfId="6535"/>
    <cellStyle name="Normal 2 2 13 2" xfId="11300"/>
    <cellStyle name="Normal 2 2 14" xfId="6536"/>
    <cellStyle name="Normal 2 2 14 2" xfId="11301"/>
    <cellStyle name="Normal 2 2 15" xfId="6537"/>
    <cellStyle name="Normal 2 2 15 2" xfId="11302"/>
    <cellStyle name="Normal 2 2 16" xfId="6538"/>
    <cellStyle name="Normal 2 2 16 2" xfId="11303"/>
    <cellStyle name="Normal 2 2 17" xfId="6539"/>
    <cellStyle name="Normal 2 2 17 2" xfId="11304"/>
    <cellStyle name="Normal 2 2 18" xfId="6540"/>
    <cellStyle name="Normal 2 2 18 2" xfId="11305"/>
    <cellStyle name="Normal 2 2 19" xfId="6541"/>
    <cellStyle name="Normal 2 2 19 2" xfId="11306"/>
    <cellStyle name="Normal 2 2 2" xfId="1594"/>
    <cellStyle name="Normal 2 2 2 10" xfId="6542"/>
    <cellStyle name="Normal 2 2 2 10 2" xfId="11307"/>
    <cellStyle name="Normal 2 2 2 11" xfId="6543"/>
    <cellStyle name="Normal 2 2 2 11 2" xfId="11308"/>
    <cellStyle name="Normal 2 2 2 12" xfId="6544"/>
    <cellStyle name="Normal 2 2 2 12 2" xfId="11309"/>
    <cellStyle name="Normal 2 2 2 13" xfId="6545"/>
    <cellStyle name="Normal 2 2 2 13 2" xfId="11310"/>
    <cellStyle name="Normal 2 2 2 14" xfId="6546"/>
    <cellStyle name="Normal 2 2 2 14 2" xfId="11311"/>
    <cellStyle name="Normal 2 2 2 15" xfId="6547"/>
    <cellStyle name="Normal 2 2 2 15 2" xfId="11312"/>
    <cellStyle name="Normal 2 2 2 16" xfId="6548"/>
    <cellStyle name="Normal 2 2 2 16 2" xfId="11313"/>
    <cellStyle name="Normal 2 2 2 17" xfId="6549"/>
    <cellStyle name="Normal 2 2 2 17 2" xfId="11314"/>
    <cellStyle name="Normal 2 2 2 18" xfId="6550"/>
    <cellStyle name="Normal 2 2 2 18 2" xfId="11315"/>
    <cellStyle name="Normal 2 2 2 19" xfId="6551"/>
    <cellStyle name="Normal 2 2 2 19 2" xfId="11316"/>
    <cellStyle name="Normal 2 2 2 2" xfId="1595"/>
    <cellStyle name="Normal 2 2 2 2 10" xfId="6552"/>
    <cellStyle name="Normal 2 2 2 2 10 2" xfId="11317"/>
    <cellStyle name="Normal 2 2 2 2 11" xfId="6553"/>
    <cellStyle name="Normal 2 2 2 2 11 2" xfId="11318"/>
    <cellStyle name="Normal 2 2 2 2 12" xfId="6554"/>
    <cellStyle name="Normal 2 2 2 2 12 2" xfId="11319"/>
    <cellStyle name="Normal 2 2 2 2 13" xfId="6555"/>
    <cellStyle name="Normal 2 2 2 2 13 2" xfId="11320"/>
    <cellStyle name="Normal 2 2 2 2 14" xfId="6556"/>
    <cellStyle name="Normal 2 2 2 2 14 2" xfId="11321"/>
    <cellStyle name="Normal 2 2 2 2 15" xfId="6557"/>
    <cellStyle name="Normal 2 2 2 2 15 2" xfId="11322"/>
    <cellStyle name="Normal 2 2 2 2 16" xfId="6558"/>
    <cellStyle name="Normal 2 2 2 2 16 2" xfId="11323"/>
    <cellStyle name="Normal 2 2 2 2 17" xfId="6559"/>
    <cellStyle name="Normal 2 2 2 2 17 2" xfId="11324"/>
    <cellStyle name="Normal 2 2 2 2 18" xfId="6560"/>
    <cellStyle name="Normal 2 2 2 2 18 2" xfId="11325"/>
    <cellStyle name="Normal 2 2 2 2 19" xfId="6561"/>
    <cellStyle name="Normal 2 2 2 2 19 2" xfId="11326"/>
    <cellStyle name="Normal 2 2 2 2 2" xfId="6562"/>
    <cellStyle name="Normal 2 2 2 2 2 2" xfId="6563"/>
    <cellStyle name="Normal 2 2 2 2 2 2 2" xfId="11328"/>
    <cellStyle name="Normal 2 2 2 2 2 3" xfId="11327"/>
    <cellStyle name="Normal 2 2 2 2 2 4" xfId="28136"/>
    <cellStyle name="Normal 2 2 2 2 20" xfId="6564"/>
    <cellStyle name="Normal 2 2 2 2 20 2" xfId="11329"/>
    <cellStyle name="Normal 2 2 2 2 21" xfId="6565"/>
    <cellStyle name="Normal 2 2 2 2 21 2" xfId="11330"/>
    <cellStyle name="Normal 2 2 2 2 22" xfId="6566"/>
    <cellStyle name="Normal 2 2 2 2 22 2" xfId="11331"/>
    <cellStyle name="Normal 2 2 2 2 23" xfId="6567"/>
    <cellStyle name="Normal 2 2 2 2 23 2" xfId="11332"/>
    <cellStyle name="Normal 2 2 2 2 24" xfId="6568"/>
    <cellStyle name="Normal 2 2 2 2 24 2" xfId="11333"/>
    <cellStyle name="Normal 2 2 2 2 25" xfId="6569"/>
    <cellStyle name="Normal 2 2 2 2 25 2" xfId="11334"/>
    <cellStyle name="Normal 2 2 2 2 26" xfId="6570"/>
    <cellStyle name="Normal 2 2 2 2 26 2" xfId="11335"/>
    <cellStyle name="Normal 2 2 2 2 27" xfId="6571"/>
    <cellStyle name="Normal 2 2 2 2 27 2" xfId="11336"/>
    <cellStyle name="Normal 2 2 2 2 28" xfId="6572"/>
    <cellStyle name="Normal 2 2 2 2 28 2" xfId="11337"/>
    <cellStyle name="Normal 2 2 2 2 29" xfId="6573"/>
    <cellStyle name="Normal 2 2 2 2 29 2" xfId="11338"/>
    <cellStyle name="Normal 2 2 2 2 3" xfId="6574"/>
    <cellStyle name="Normal 2 2 2 2 3 2" xfId="11339"/>
    <cellStyle name="Normal 2 2 2 2 30" xfId="6575"/>
    <cellStyle name="Normal 2 2 2 2 30 2" xfId="11340"/>
    <cellStyle name="Normal 2 2 2 2 31" xfId="6576"/>
    <cellStyle name="Normal 2 2 2 2 31 2" xfId="11341"/>
    <cellStyle name="Normal 2 2 2 2 32" xfId="16017"/>
    <cellStyle name="Normal 2 2 2 2 33" xfId="28135"/>
    <cellStyle name="Normal 2 2 2 2 4" xfId="6577"/>
    <cellStyle name="Normal 2 2 2 2 4 2" xfId="11342"/>
    <cellStyle name="Normal 2 2 2 2 5" xfId="6578"/>
    <cellStyle name="Normal 2 2 2 2 5 2" xfId="11343"/>
    <cellStyle name="Normal 2 2 2 2 6" xfId="6579"/>
    <cellStyle name="Normal 2 2 2 2 6 2" xfId="11344"/>
    <cellStyle name="Normal 2 2 2 2 7" xfId="6580"/>
    <cellStyle name="Normal 2 2 2 2 7 2" xfId="11345"/>
    <cellStyle name="Normal 2 2 2 2 8" xfId="6581"/>
    <cellStyle name="Normal 2 2 2 2 8 2" xfId="11346"/>
    <cellStyle name="Normal 2 2 2 2 9" xfId="6582"/>
    <cellStyle name="Normal 2 2 2 2 9 2" xfId="11347"/>
    <cellStyle name="Normal 2 2 2 20" xfId="6583"/>
    <cellStyle name="Normal 2 2 2 20 2" xfId="11348"/>
    <cellStyle name="Normal 2 2 2 21" xfId="6584"/>
    <cellStyle name="Normal 2 2 2 21 2" xfId="11349"/>
    <cellStyle name="Normal 2 2 2 22" xfId="6585"/>
    <cellStyle name="Normal 2 2 2 22 2" xfId="11350"/>
    <cellStyle name="Normal 2 2 2 23" xfId="6586"/>
    <cellStyle name="Normal 2 2 2 23 2" xfId="11351"/>
    <cellStyle name="Normal 2 2 2 24" xfId="6587"/>
    <cellStyle name="Normal 2 2 2 24 2" xfId="11352"/>
    <cellStyle name="Normal 2 2 2 25" xfId="6588"/>
    <cellStyle name="Normal 2 2 2 25 2" xfId="11353"/>
    <cellStyle name="Normal 2 2 2 26" xfId="6589"/>
    <cellStyle name="Normal 2 2 2 26 2" xfId="11354"/>
    <cellStyle name="Normal 2 2 2 27" xfId="6590"/>
    <cellStyle name="Normal 2 2 2 27 2" xfId="11355"/>
    <cellStyle name="Normal 2 2 2 28" xfId="6591"/>
    <cellStyle name="Normal 2 2 2 28 2" xfId="11356"/>
    <cellStyle name="Normal 2 2 2 29" xfId="6592"/>
    <cellStyle name="Normal 2 2 2 29 2" xfId="11357"/>
    <cellStyle name="Normal 2 2 2 3" xfId="6593"/>
    <cellStyle name="Normal 2 2 2 3 2" xfId="11358"/>
    <cellStyle name="Normal 2 2 2 3 2 2" xfId="28138"/>
    <cellStyle name="Normal 2 2 2 3 3" xfId="28137"/>
    <cellStyle name="Normal 2 2 2 30" xfId="6594"/>
    <cellStyle name="Normal 2 2 2 30 2" xfId="11359"/>
    <cellStyle name="Normal 2 2 2 31" xfId="6595"/>
    <cellStyle name="Normal 2 2 2 31 2" xfId="11360"/>
    <cellStyle name="Normal 2 2 2 32" xfId="6596"/>
    <cellStyle name="Normal 2 2 2 32 2" xfId="11361"/>
    <cellStyle name="Normal 2 2 2 33" xfId="6597"/>
    <cellStyle name="Normal 2 2 2 33 2" xfId="11362"/>
    <cellStyle name="Normal 2 2 2 34" xfId="6598"/>
    <cellStyle name="Normal 2 2 2 34 2" xfId="11363"/>
    <cellStyle name="Normal 2 2 2 35" xfId="15815"/>
    <cellStyle name="Normal 2 2 2 36" xfId="28134"/>
    <cellStyle name="Normal 2 2 2 4" xfId="6599"/>
    <cellStyle name="Normal 2 2 2 4 2" xfId="11364"/>
    <cellStyle name="Normal 2 2 2 4 2 2" xfId="28140"/>
    <cellStyle name="Normal 2 2 2 4 3" xfId="28139"/>
    <cellStyle name="Normal 2 2 2 5" xfId="6600"/>
    <cellStyle name="Normal 2 2 2 5 2" xfId="6601"/>
    <cellStyle name="Normal 2 2 2 5 2 2" xfId="11366"/>
    <cellStyle name="Normal 2 2 2 5 2 2 2" xfId="28143"/>
    <cellStyle name="Normal 2 2 2 5 2 3" xfId="28142"/>
    <cellStyle name="Normal 2 2 2 5 3" xfId="11365"/>
    <cellStyle name="Normal 2 2 2 5 3 2" xfId="28144"/>
    <cellStyle name="Normal 2 2 2 5 4" xfId="28141"/>
    <cellStyle name="Normal 2 2 2 6" xfId="6602"/>
    <cellStyle name="Normal 2 2 2 6 2" xfId="11367"/>
    <cellStyle name="Normal 2 2 2 6 3" xfId="28145"/>
    <cellStyle name="Normal 2 2 2 7" xfId="6603"/>
    <cellStyle name="Normal 2 2 2 7 2" xfId="11368"/>
    <cellStyle name="Normal 2 2 2 7 2 2" xfId="28147"/>
    <cellStyle name="Normal 2 2 2 7 3" xfId="28146"/>
    <cellStyle name="Normal 2 2 2 8" xfId="6604"/>
    <cellStyle name="Normal 2 2 2 8 2" xfId="11369"/>
    <cellStyle name="Normal 2 2 2 8 3" xfId="28148"/>
    <cellStyle name="Normal 2 2 2 9" xfId="6605"/>
    <cellStyle name="Normal 2 2 2 9 2" xfId="11370"/>
    <cellStyle name="Normal 2 2 2 9 3" xfId="28149"/>
    <cellStyle name="Normal 2 2 20" xfId="6606"/>
    <cellStyle name="Normal 2 2 20 2" xfId="11371"/>
    <cellStyle name="Normal 2 2 21" xfId="6607"/>
    <cellStyle name="Normal 2 2 21 2" xfId="11372"/>
    <cellStyle name="Normal 2 2 22" xfId="6608"/>
    <cellStyle name="Normal 2 2 22 2" xfId="11373"/>
    <cellStyle name="Normal 2 2 23" xfId="6609"/>
    <cellStyle name="Normal 2 2 23 2" xfId="11374"/>
    <cellStyle name="Normal 2 2 24" xfId="6610"/>
    <cellStyle name="Normal 2 2 24 2" xfId="11375"/>
    <cellStyle name="Normal 2 2 25" xfId="6611"/>
    <cellStyle name="Normal 2 2 25 2" xfId="11376"/>
    <cellStyle name="Normal 2 2 26" xfId="6612"/>
    <cellStyle name="Normal 2 2 26 2" xfId="11377"/>
    <cellStyle name="Normal 2 2 27" xfId="6613"/>
    <cellStyle name="Normal 2 2 27 2" xfId="11378"/>
    <cellStyle name="Normal 2 2 28" xfId="6614"/>
    <cellStyle name="Normal 2 2 28 2" xfId="11379"/>
    <cellStyle name="Normal 2 2 29" xfId="6615"/>
    <cellStyle name="Normal 2 2 29 2" xfId="11380"/>
    <cellStyle name="Normal 2 2 3" xfId="1596"/>
    <cellStyle name="Normal 2 2 3 2" xfId="16152"/>
    <cellStyle name="Normal 2 2 3 2 2" xfId="28151"/>
    <cellStyle name="Normal 2 2 3 3" xfId="28150"/>
    <cellStyle name="Normal 2 2 30" xfId="6616"/>
    <cellStyle name="Normal 2 2 30 2" xfId="11381"/>
    <cellStyle name="Normal 2 2 31" xfId="6617"/>
    <cellStyle name="Normal 2 2 31 2" xfId="11382"/>
    <cellStyle name="Normal 2 2 32" xfId="6618"/>
    <cellStyle name="Normal 2 2 32 2" xfId="6619"/>
    <cellStyle name="Normal 2 2 32 2 2" xfId="11384"/>
    <cellStyle name="Normal 2 2 32 3" xfId="19067"/>
    <cellStyle name="Normal 2 2 32 4" xfId="11383"/>
    <cellStyle name="Normal 2 2 33" xfId="6620"/>
    <cellStyle name="Normal 2 2 33 2" xfId="11385"/>
    <cellStyle name="Normal 2 2 34" xfId="6621"/>
    <cellStyle name="Normal 2 2 34 2" xfId="11386"/>
    <cellStyle name="Normal 2 2 35" xfId="6622"/>
    <cellStyle name="Normal 2 2 35 2" xfId="11387"/>
    <cellStyle name="Normal 2 2 36" xfId="6623"/>
    <cellStyle name="Normal 2 2 36 2" xfId="11388"/>
    <cellStyle name="Normal 2 2 37" xfId="6624"/>
    <cellStyle name="Normal 2 2 37 2" xfId="11389"/>
    <cellStyle name="Normal 2 2 38" xfId="15814"/>
    <cellStyle name="Normal 2 2 4" xfId="1597"/>
    <cellStyle name="Normal 2 2 4 2" xfId="15982"/>
    <cellStyle name="Normal 2 2 4 2 2" xfId="28153"/>
    <cellStyle name="Normal 2 2 4 3" xfId="28152"/>
    <cellStyle name="Normal 2 2 5" xfId="6625"/>
    <cellStyle name="Normal 2 2 5 2" xfId="11390"/>
    <cellStyle name="Normal 2 2 5 2 2" xfId="28155"/>
    <cellStyle name="Normal 2 2 5 3" xfId="28154"/>
    <cellStyle name="Normal 2 2 6" xfId="6626"/>
    <cellStyle name="Normal 2 2 6 2" xfId="6627"/>
    <cellStyle name="Normal 2 2 6 2 2" xfId="11392"/>
    <cellStyle name="Normal 2 2 6 2 3" xfId="28157"/>
    <cellStyle name="Normal 2 2 6 3" xfId="11391"/>
    <cellStyle name="Normal 2 2 6 4" xfId="28156"/>
    <cellStyle name="Normal 2 2 7" xfId="6628"/>
    <cellStyle name="Normal 2 2 7 2" xfId="11393"/>
    <cellStyle name="Normal 2 2 7 2 2" xfId="28159"/>
    <cellStyle name="Normal 2 2 7 3" xfId="28160"/>
    <cellStyle name="Normal 2 2 7 4" xfId="28158"/>
    <cellStyle name="Normal 2 2 8" xfId="6629"/>
    <cellStyle name="Normal 2 2 8 2" xfId="11394"/>
    <cellStyle name="Normal 2 2 8 2 2" xfId="28162"/>
    <cellStyle name="Normal 2 2 8 3" xfId="28161"/>
    <cellStyle name="Normal 2 2 9" xfId="6630"/>
    <cellStyle name="Normal 2 2 9 2" xfId="11395"/>
    <cellStyle name="Normal 2 2 9 3" xfId="28163"/>
    <cellStyle name="Normal 2 20" xfId="1598"/>
    <cellStyle name="Normal 2 20 2" xfId="16371"/>
    <cellStyle name="Normal 2 20 2 2" xfId="19289"/>
    <cellStyle name="Normal 2 20 3" xfId="28164"/>
    <cellStyle name="Normal 2 20 4" xfId="19288"/>
    <cellStyle name="Normal 2 200" xfId="6631"/>
    <cellStyle name="Normal 2 200 2" xfId="11396"/>
    <cellStyle name="Normal 2 201" xfId="6632"/>
    <cellStyle name="Normal 2 201 2" xfId="11397"/>
    <cellStyle name="Normal 2 202" xfId="6633"/>
    <cellStyle name="Normal 2 202 2" xfId="11398"/>
    <cellStyle name="Normal 2 203" xfId="6634"/>
    <cellStyle name="Normal 2 203 2" xfId="11399"/>
    <cellStyle name="Normal 2 204" xfId="6635"/>
    <cellStyle name="Normal 2 204 2" xfId="11400"/>
    <cellStyle name="Normal 2 205" xfId="6636"/>
    <cellStyle name="Normal 2 205 2" xfId="11401"/>
    <cellStyle name="Normal 2 206" xfId="6637"/>
    <cellStyle name="Normal 2 206 2" xfId="11402"/>
    <cellStyle name="Normal 2 207" xfId="6638"/>
    <cellStyle name="Normal 2 207 2" xfId="11403"/>
    <cellStyle name="Normal 2 208" xfId="6639"/>
    <cellStyle name="Normal 2 208 2" xfId="11404"/>
    <cellStyle name="Normal 2 209" xfId="6640"/>
    <cellStyle name="Normal 2 209 2" xfId="11405"/>
    <cellStyle name="Normal 2 21" xfId="1599"/>
    <cellStyle name="Normal 2 21 2" xfId="17623"/>
    <cellStyle name="Normal 2 21 2 2" xfId="17965"/>
    <cellStyle name="Normal 2 21 2 2 2" xfId="18767"/>
    <cellStyle name="Normal 2 21 2 3" xfId="18429"/>
    <cellStyle name="Normal 2 21 2 4" xfId="28165"/>
    <cellStyle name="Normal 2 21 3" xfId="17821"/>
    <cellStyle name="Normal 2 21 3 2" xfId="18613"/>
    <cellStyle name="Normal 2 21 3 3" xfId="28166"/>
    <cellStyle name="Normal 2 21 4" xfId="18275"/>
    <cellStyle name="Normal 2 21 5" xfId="16373"/>
    <cellStyle name="Normal 2 210" xfId="6641"/>
    <cellStyle name="Normal 2 210 2" xfId="11406"/>
    <cellStyle name="Normal 2 211" xfId="6642"/>
    <cellStyle name="Normal 2 211 2" xfId="11407"/>
    <cellStyle name="Normal 2 212" xfId="6643"/>
    <cellStyle name="Normal 2 212 2" xfId="11408"/>
    <cellStyle name="Normal 2 213" xfId="6644"/>
    <cellStyle name="Normal 2 213 2" xfId="11409"/>
    <cellStyle name="Normal 2 214" xfId="6645"/>
    <cellStyle name="Normal 2 214 2" xfId="11410"/>
    <cellStyle name="Normal 2 215" xfId="6646"/>
    <cellStyle name="Normal 2 215 2" xfId="11411"/>
    <cellStyle name="Normal 2 216" xfId="6647"/>
    <cellStyle name="Normal 2 216 2" xfId="11412"/>
    <cellStyle name="Normal 2 217" xfId="6648"/>
    <cellStyle name="Normal 2 217 2" xfId="11413"/>
    <cellStyle name="Normal 2 218" xfId="6649"/>
    <cellStyle name="Normal 2 218 2" xfId="11414"/>
    <cellStyle name="Normal 2 219" xfId="6650"/>
    <cellStyle name="Normal 2 219 2" xfId="11415"/>
    <cellStyle name="Normal 2 22" xfId="1600"/>
    <cellStyle name="Normal 2 22 2" xfId="17632"/>
    <cellStyle name="Normal 2 22 2 2" xfId="17974"/>
    <cellStyle name="Normal 2 22 2 2 2" xfId="18776"/>
    <cellStyle name="Normal 2 22 2 3" xfId="18438"/>
    <cellStyle name="Normal 2 22 2 4" xfId="28167"/>
    <cellStyle name="Normal 2 22 3" xfId="17830"/>
    <cellStyle name="Normal 2 22 3 2" xfId="18622"/>
    <cellStyle name="Normal 2 22 4" xfId="18284"/>
    <cellStyle name="Normal 2 22 5" xfId="16589"/>
    <cellStyle name="Normal 2 220" xfId="6651"/>
    <cellStyle name="Normal 2 220 2" xfId="11416"/>
    <cellStyle name="Normal 2 221" xfId="6652"/>
    <cellStyle name="Normal 2 221 2" xfId="11417"/>
    <cellStyle name="Normal 2 222" xfId="6653"/>
    <cellStyle name="Normal 2 222 2" xfId="11418"/>
    <cellStyle name="Normal 2 223" xfId="6654"/>
    <cellStyle name="Normal 2 223 2" xfId="6655"/>
    <cellStyle name="Normal 2 223 2 2" xfId="11420"/>
    <cellStyle name="Normal 2 223 3" xfId="6656"/>
    <cellStyle name="Normal 2 223 3 2" xfId="11421"/>
    <cellStyle name="Normal 2 223 4" xfId="6657"/>
    <cellStyle name="Normal 2 223 4 2" xfId="11422"/>
    <cellStyle name="Normal 2 223 5" xfId="6658"/>
    <cellStyle name="Normal 2 223 5 2" xfId="11423"/>
    <cellStyle name="Normal 2 223 6" xfId="11419"/>
    <cellStyle name="Normal 2 224" xfId="6659"/>
    <cellStyle name="Normal 2 224 2" xfId="11424"/>
    <cellStyle name="Normal 2 225" xfId="6660"/>
    <cellStyle name="Normal 2 225 2" xfId="11425"/>
    <cellStyle name="Normal 2 226" xfId="6661"/>
    <cellStyle name="Normal 2 226 2" xfId="11426"/>
    <cellStyle name="Normal 2 227" xfId="6662"/>
    <cellStyle name="Normal 2 227 2" xfId="11427"/>
    <cellStyle name="Normal 2 228" xfId="6663"/>
    <cellStyle name="Normal 2 228 2" xfId="11428"/>
    <cellStyle name="Normal 2 229" xfId="6664"/>
    <cellStyle name="Normal 2 229 2" xfId="11429"/>
    <cellStyle name="Normal 2 23" xfId="1601"/>
    <cellStyle name="Normal 2 23 2" xfId="17634"/>
    <cellStyle name="Normal 2 23 2 2" xfId="17976"/>
    <cellStyle name="Normal 2 23 2 2 2" xfId="18778"/>
    <cellStyle name="Normal 2 23 2 3" xfId="18440"/>
    <cellStyle name="Normal 2 23 2 4" xfId="28168"/>
    <cellStyle name="Normal 2 23 3" xfId="17832"/>
    <cellStyle name="Normal 2 23 3 2" xfId="18624"/>
    <cellStyle name="Normal 2 23 4" xfId="18286"/>
    <cellStyle name="Normal 2 23 5" xfId="16591"/>
    <cellStyle name="Normal 2 23 6" xfId="19384"/>
    <cellStyle name="Normal 2 230" xfId="6665"/>
    <cellStyle name="Normal 2 230 2" xfId="11430"/>
    <cellStyle name="Normal 2 231" xfId="6666"/>
    <cellStyle name="Normal 2 231 2" xfId="11431"/>
    <cellStyle name="Normal 2 232" xfId="6667"/>
    <cellStyle name="Normal 2 232 2" xfId="11432"/>
    <cellStyle name="Normal 2 233" xfId="6668"/>
    <cellStyle name="Normal 2 233 2" xfId="11433"/>
    <cellStyle name="Normal 2 234" xfId="6669"/>
    <cellStyle name="Normal 2 234 2" xfId="11434"/>
    <cellStyle name="Normal 2 235" xfId="6670"/>
    <cellStyle name="Normal 2 235 2" xfId="11435"/>
    <cellStyle name="Normal 2 236" xfId="6671"/>
    <cellStyle name="Normal 2 236 2" xfId="11436"/>
    <cellStyle name="Normal 2 237" xfId="6672"/>
    <cellStyle name="Normal 2 237 2" xfId="11437"/>
    <cellStyle name="Normal 2 238" xfId="6673"/>
    <cellStyle name="Normal 2 238 2" xfId="11438"/>
    <cellStyle name="Normal 2 239" xfId="6674"/>
    <cellStyle name="Normal 2 239 2" xfId="11439"/>
    <cellStyle name="Normal 2 24" xfId="1602"/>
    <cellStyle name="Normal 2 24 2" xfId="17125"/>
    <cellStyle name="Normal 2 24 2 2" xfId="28169"/>
    <cellStyle name="Normal 2 24 3" xfId="19287"/>
    <cellStyle name="Normal 2 240" xfId="6675"/>
    <cellStyle name="Normal 2 240 2" xfId="11440"/>
    <cellStyle name="Normal 2 241" xfId="6676"/>
    <cellStyle name="Normal 2 241 2" xfId="11441"/>
    <cellStyle name="Normal 2 242" xfId="6677"/>
    <cellStyle name="Normal 2 242 2" xfId="11442"/>
    <cellStyle name="Normal 2 243" xfId="6678"/>
    <cellStyle name="Normal 2 243 2" xfId="11443"/>
    <cellStyle name="Normal 2 244" xfId="6679"/>
    <cellStyle name="Normal 2 244 2" xfId="11444"/>
    <cellStyle name="Normal 2 245" xfId="6680"/>
    <cellStyle name="Normal 2 245 2" xfId="11445"/>
    <cellStyle name="Normal 2 246" xfId="6681"/>
    <cellStyle name="Normal 2 246 2" xfId="11446"/>
    <cellStyle name="Normal 2 247" xfId="6682"/>
    <cellStyle name="Normal 2 247 2" xfId="11447"/>
    <cellStyle name="Normal 2 248" xfId="6683"/>
    <cellStyle name="Normal 2 248 2" xfId="11448"/>
    <cellStyle name="Normal 2 249" xfId="6684"/>
    <cellStyle name="Normal 2 249 2" xfId="11449"/>
    <cellStyle name="Normal 2 25" xfId="1603"/>
    <cellStyle name="Normal 2 25 2" xfId="17413"/>
    <cellStyle name="Normal 2 25 3" xfId="28170"/>
    <cellStyle name="Normal 2 250" xfId="6685"/>
    <cellStyle name="Normal 2 250 2" xfId="11450"/>
    <cellStyle name="Normal 2 251" xfId="6686"/>
    <cellStyle name="Normal 2 251 2" xfId="11451"/>
    <cellStyle name="Normal 2 252" xfId="6687"/>
    <cellStyle name="Normal 2 252 2" xfId="11452"/>
    <cellStyle name="Normal 2 253" xfId="6688"/>
    <cellStyle name="Normal 2 253 2" xfId="11453"/>
    <cellStyle name="Normal 2 254" xfId="6689"/>
    <cellStyle name="Normal 2 254 2" xfId="11454"/>
    <cellStyle name="Normal 2 255" xfId="6690"/>
    <cellStyle name="Normal 2 255 2" xfId="11455"/>
    <cellStyle name="Normal 2 256" xfId="6691"/>
    <cellStyle name="Normal 2 256 2" xfId="11456"/>
    <cellStyle name="Normal 2 257" xfId="6692"/>
    <cellStyle name="Normal 2 257 2" xfId="11457"/>
    <cellStyle name="Normal 2 258" xfId="6693"/>
    <cellStyle name="Normal 2 258 2" xfId="11458"/>
    <cellStyle name="Normal 2 259" xfId="15771"/>
    <cellStyle name="Normal 2 26" xfId="1604"/>
    <cellStyle name="Normal 2 26 2" xfId="17418"/>
    <cellStyle name="Normal 2 26 3" xfId="28171"/>
    <cellStyle name="Normal 2 27" xfId="1605"/>
    <cellStyle name="Normal 2 27 2" xfId="17615"/>
    <cellStyle name="Normal 2 27 2 2" xfId="17957"/>
    <cellStyle name="Normal 2 27 2 2 2" xfId="18759"/>
    <cellStyle name="Normal 2 27 2 3" xfId="18421"/>
    <cellStyle name="Normal 2 27 3" xfId="17813"/>
    <cellStyle name="Normal 2 27 3 2" xfId="18605"/>
    <cellStyle name="Normal 2 27 4" xfId="18267"/>
    <cellStyle name="Normal 2 27 5" xfId="16178"/>
    <cellStyle name="Normal 2 27 6" xfId="28172"/>
    <cellStyle name="Normal 2 28" xfId="1606"/>
    <cellStyle name="Normal 2 28 2" xfId="28173"/>
    <cellStyle name="Normal 2 29" xfId="1607"/>
    <cellStyle name="Normal 2 29 2" xfId="28174"/>
    <cellStyle name="Normal 2 3" xfId="1608"/>
    <cellStyle name="Normal 2 3 10" xfId="15725"/>
    <cellStyle name="Normal 2 3 11" xfId="15816"/>
    <cellStyle name="Normal 2 3 2" xfId="6694"/>
    <cellStyle name="Normal 2 3 2 2" xfId="6695"/>
    <cellStyle name="Normal 2 3 2 2 10" xfId="28176"/>
    <cellStyle name="Normal 2 3 2 2 2" xfId="6696"/>
    <cellStyle name="Normal 2 3 2 2 2 2" xfId="18172"/>
    <cellStyle name="Normal 2 3 2 2 2 2 2" xfId="28177"/>
    <cellStyle name="Normal 2 3 2 2 2 2 2 2" xfId="28178"/>
    <cellStyle name="Normal 2 3 2 2 2 2 2 2 2" xfId="28179"/>
    <cellStyle name="Normal 2 3 2 2 2 2 2 3" xfId="28180"/>
    <cellStyle name="Normal 2 3 2 2 2 2 2 4" xfId="28181"/>
    <cellStyle name="Normal 2 3 2 2 2 2 3" xfId="28182"/>
    <cellStyle name="Normal 2 3 2 2 2 2 3 2" xfId="28183"/>
    <cellStyle name="Normal 2 3 2 2 2 2 3 2 2" xfId="28184"/>
    <cellStyle name="Normal 2 3 2 2 2 2 3 3" xfId="28185"/>
    <cellStyle name="Normal 2 3 2 2 2 2 3 4" xfId="28186"/>
    <cellStyle name="Normal 2 3 2 2 2 2 4" xfId="28187"/>
    <cellStyle name="Normal 2 3 2 2 2 2 4 2" xfId="28188"/>
    <cellStyle name="Normal 2 3 2 2 2 2 5" xfId="28189"/>
    <cellStyle name="Normal 2 3 2 2 2 2 6" xfId="28190"/>
    <cellStyle name="Normal 2 3 2 2 2 2 7" xfId="28191"/>
    <cellStyle name="Normal 2 3 2 2 2 3" xfId="15882"/>
    <cellStyle name="Normal 2 3 2 2 2 3 2" xfId="28192"/>
    <cellStyle name="Normal 2 3 2 2 2 3 2 2" xfId="28193"/>
    <cellStyle name="Normal 2 3 2 2 2 3 2 2 2" xfId="28194"/>
    <cellStyle name="Normal 2 3 2 2 2 3 2 3" xfId="28195"/>
    <cellStyle name="Normal 2 3 2 2 2 3 2 4" xfId="28196"/>
    <cellStyle name="Normal 2 3 2 2 2 3 3" xfId="28197"/>
    <cellStyle name="Normal 2 3 2 2 2 3 3 2" xfId="28198"/>
    <cellStyle name="Normal 2 3 2 2 2 3 3 2 2" xfId="28199"/>
    <cellStyle name="Normal 2 3 2 2 2 3 3 3" xfId="28200"/>
    <cellStyle name="Normal 2 3 2 2 2 3 3 4" xfId="28201"/>
    <cellStyle name="Normal 2 3 2 2 2 3 4" xfId="28202"/>
    <cellStyle name="Normal 2 3 2 2 2 3 4 2" xfId="28203"/>
    <cellStyle name="Normal 2 3 2 2 2 3 5" xfId="28204"/>
    <cellStyle name="Normal 2 3 2 2 2 3 6" xfId="28205"/>
    <cellStyle name="Normal 2 3 2 2 2 3 7" xfId="28206"/>
    <cellStyle name="Normal 2 3 2 2 2 4" xfId="11461"/>
    <cellStyle name="Normal 2 3 2 2 2 4 2" xfId="28208"/>
    <cellStyle name="Normal 2 3 2 2 2 4 2 2" xfId="28209"/>
    <cellStyle name="Normal 2 3 2 2 2 4 3" xfId="28210"/>
    <cellStyle name="Normal 2 3 2 2 2 4 4" xfId="28211"/>
    <cellStyle name="Normal 2 3 2 2 2 4 5" xfId="28207"/>
    <cellStyle name="Normal 2 3 2 2 2 5" xfId="28212"/>
    <cellStyle name="Normal 2 3 2 2 2 5 2" xfId="28213"/>
    <cellStyle name="Normal 2 3 2 2 2 5 2 2" xfId="28214"/>
    <cellStyle name="Normal 2 3 2 2 2 5 3" xfId="28215"/>
    <cellStyle name="Normal 2 3 2 2 2 5 4" xfId="28216"/>
    <cellStyle name="Normal 2 3 2 2 2 6" xfId="28217"/>
    <cellStyle name="Normal 2 3 2 2 2 6 2" xfId="28218"/>
    <cellStyle name="Normal 2 3 2 2 2 7" xfId="28219"/>
    <cellStyle name="Normal 2 3 2 2 2 8" xfId="28220"/>
    <cellStyle name="Normal 2 3 2 2 2 9" xfId="28221"/>
    <cellStyle name="Normal 2 3 2 2 3" xfId="6697"/>
    <cellStyle name="Normal 2 3 2 2 3 2" xfId="18108"/>
    <cellStyle name="Normal 2 3 2 2 3 2 2" xfId="28222"/>
    <cellStyle name="Normal 2 3 2 2 3 2 2 2" xfId="28223"/>
    <cellStyle name="Normal 2 3 2 2 3 2 3" xfId="28224"/>
    <cellStyle name="Normal 2 3 2 2 3 2 4" xfId="28225"/>
    <cellStyle name="Normal 2 3 2 2 3 3" xfId="11462"/>
    <cellStyle name="Normal 2 3 2 2 3 3 2" xfId="28227"/>
    <cellStyle name="Normal 2 3 2 2 3 3 2 2" xfId="28228"/>
    <cellStyle name="Normal 2 3 2 2 3 3 3" xfId="28229"/>
    <cellStyle name="Normal 2 3 2 2 3 3 4" xfId="28230"/>
    <cellStyle name="Normal 2 3 2 2 3 3 5" xfId="28226"/>
    <cellStyle name="Normal 2 3 2 2 3 4" xfId="28231"/>
    <cellStyle name="Normal 2 3 2 2 3 4 2" xfId="28232"/>
    <cellStyle name="Normal 2 3 2 2 3 5" xfId="28233"/>
    <cellStyle name="Normal 2 3 2 2 3 6" xfId="28234"/>
    <cellStyle name="Normal 2 3 2 2 3 7" xfId="28235"/>
    <cellStyle name="Normal 2 3 2 2 4" xfId="15818"/>
    <cellStyle name="Normal 2 3 2 2 4 2" xfId="28236"/>
    <cellStyle name="Normal 2 3 2 2 4 2 2" xfId="28237"/>
    <cellStyle name="Normal 2 3 2 2 4 2 2 2" xfId="28238"/>
    <cellStyle name="Normal 2 3 2 2 4 2 3" xfId="28239"/>
    <cellStyle name="Normal 2 3 2 2 4 2 4" xfId="28240"/>
    <cellStyle name="Normal 2 3 2 2 4 3" xfId="28241"/>
    <cellStyle name="Normal 2 3 2 2 4 3 2" xfId="28242"/>
    <cellStyle name="Normal 2 3 2 2 4 3 2 2" xfId="28243"/>
    <cellStyle name="Normal 2 3 2 2 4 3 3" xfId="28244"/>
    <cellStyle name="Normal 2 3 2 2 4 3 4" xfId="28245"/>
    <cellStyle name="Normal 2 3 2 2 4 4" xfId="28246"/>
    <cellStyle name="Normal 2 3 2 2 4 4 2" xfId="28247"/>
    <cellStyle name="Normal 2 3 2 2 4 5" xfId="28248"/>
    <cellStyle name="Normal 2 3 2 2 4 6" xfId="28249"/>
    <cellStyle name="Normal 2 3 2 2 4 7" xfId="28250"/>
    <cellStyle name="Normal 2 3 2 2 5" xfId="11460"/>
    <cellStyle name="Normal 2 3 2 2 5 2" xfId="28252"/>
    <cellStyle name="Normal 2 3 2 2 5 2 2" xfId="28253"/>
    <cellStyle name="Normal 2 3 2 2 5 3" xfId="28254"/>
    <cellStyle name="Normal 2 3 2 2 5 4" xfId="28255"/>
    <cellStyle name="Normal 2 3 2 2 5 5" xfId="28251"/>
    <cellStyle name="Normal 2 3 2 2 6" xfId="28256"/>
    <cellStyle name="Normal 2 3 2 2 6 2" xfId="28257"/>
    <cellStyle name="Normal 2 3 2 2 6 2 2" xfId="28258"/>
    <cellStyle name="Normal 2 3 2 2 6 3" xfId="28259"/>
    <cellStyle name="Normal 2 3 2 2 6 4" xfId="28260"/>
    <cellStyle name="Normal 2 3 2 2 7" xfId="28261"/>
    <cellStyle name="Normal 2 3 2 2 7 2" xfId="28262"/>
    <cellStyle name="Normal 2 3 2 2 8" xfId="28263"/>
    <cellStyle name="Normal 2 3 2 2 9" xfId="28264"/>
    <cellStyle name="Normal 2 3 2 3" xfId="6698"/>
    <cellStyle name="Normal 2 3 2 3 2" xfId="18171"/>
    <cellStyle name="Normal 2 3 2 3 2 2" xfId="28266"/>
    <cellStyle name="Normal 2 3 2 3 3" xfId="15881"/>
    <cellStyle name="Normal 2 3 2 3 4" xfId="11463"/>
    <cellStyle name="Normal 2 3 2 3 5" xfId="28265"/>
    <cellStyle name="Normal 2 3 2 4" xfId="6699"/>
    <cellStyle name="Normal 2 3 2 4 2" xfId="17520"/>
    <cellStyle name="Normal 2 3 2 4 3" xfId="11464"/>
    <cellStyle name="Normal 2 3 2 4 4" xfId="28267"/>
    <cellStyle name="Normal 2 3 2 5" xfId="6700"/>
    <cellStyle name="Normal 2 3 2 5 2" xfId="18107"/>
    <cellStyle name="Normal 2 3 2 5 3" xfId="11465"/>
    <cellStyle name="Normal 2 3 2 6" xfId="15817"/>
    <cellStyle name="Normal 2 3 2 7" xfId="11459"/>
    <cellStyle name="Normal 2 3 2 8" xfId="28175"/>
    <cellStyle name="Normal 2 3 3" xfId="6701"/>
    <cellStyle name="Normal 2 3 3 2" xfId="6702"/>
    <cellStyle name="Normal 2 3 3 2 2" xfId="18173"/>
    <cellStyle name="Normal 2 3 3 2 3" xfId="15883"/>
    <cellStyle name="Normal 2 3 3 2 4" xfId="11467"/>
    <cellStyle name="Normal 2 3 3 2 5" xfId="28269"/>
    <cellStyle name="Normal 2 3 3 3" xfId="6703"/>
    <cellStyle name="Normal 2 3 3 3 2" xfId="16193"/>
    <cellStyle name="Normal 2 3 3 3 3" xfId="11468"/>
    <cellStyle name="Normal 2 3 3 4" xfId="18109"/>
    <cellStyle name="Normal 2 3 3 5" xfId="15819"/>
    <cellStyle name="Normal 2 3 3 6" xfId="11466"/>
    <cellStyle name="Normal 2 3 3 7" xfId="28268"/>
    <cellStyle name="Normal 2 3 4" xfId="6704"/>
    <cellStyle name="Normal 2 3 4 2" xfId="18170"/>
    <cellStyle name="Normal 2 3 4 2 2" xfId="28272"/>
    <cellStyle name="Normal 2 3 4 2 2 2" xfId="28273"/>
    <cellStyle name="Normal 2 3 4 2 3" xfId="28274"/>
    <cellStyle name="Normal 2 3 4 2 4" xfId="28271"/>
    <cellStyle name="Normal 2 3 4 3" xfId="15880"/>
    <cellStyle name="Normal 2 3 4 3 2" xfId="28276"/>
    <cellStyle name="Normal 2 3 4 3 3" xfId="28275"/>
    <cellStyle name="Normal 2 3 4 4" xfId="11469"/>
    <cellStyle name="Normal 2 3 4 4 2" xfId="28277"/>
    <cellStyle name="Normal 2 3 4 5" xfId="28278"/>
    <cellStyle name="Normal 2 3 4 5 2" xfId="28279"/>
    <cellStyle name="Normal 2 3 4 5 3" xfId="28280"/>
    <cellStyle name="Normal 2 3 4 5 3 2" xfId="28281"/>
    <cellStyle name="Normal 2 3 4 6" xfId="28282"/>
    <cellStyle name="Normal 2 3 4 7" xfId="28270"/>
    <cellStyle name="Normal 2 3 5" xfId="6705"/>
    <cellStyle name="Normal 2 3 5 2" xfId="15983"/>
    <cellStyle name="Normal 2 3 5 2 2" xfId="28285"/>
    <cellStyle name="Normal 2 3 5 2 3" xfId="28284"/>
    <cellStyle name="Normal 2 3 5 3" xfId="11470"/>
    <cellStyle name="Normal 2 3 5 3 2" xfId="28286"/>
    <cellStyle name="Normal 2 3 5 4" xfId="28283"/>
    <cellStyle name="Normal 2 3 6" xfId="6706"/>
    <cellStyle name="Normal 2 3 6 2" xfId="18106"/>
    <cellStyle name="Normal 2 3 6 2 2" xfId="28287"/>
    <cellStyle name="Normal 2 3 6 3" xfId="11471"/>
    <cellStyle name="Normal 2 3 6 3 2" xfId="28288"/>
    <cellStyle name="Normal 2 3 6 4" xfId="28289"/>
    <cellStyle name="Normal 2 3 7" xfId="6707"/>
    <cellStyle name="Normal 2 3 7 2" xfId="11472"/>
    <cellStyle name="Normal 2 3 7 2 2" xfId="28291"/>
    <cellStyle name="Normal 2 3 7 3" xfId="28290"/>
    <cellStyle name="Normal 2 3 8" xfId="6708"/>
    <cellStyle name="Normal 2 3 8 2" xfId="11473"/>
    <cellStyle name="Normal 2 3 9" xfId="6709"/>
    <cellStyle name="Normal 2 3 9 2" xfId="11474"/>
    <cellStyle name="Normal 2 30" xfId="1609"/>
    <cellStyle name="Normal 2 30 2" xfId="28292"/>
    <cellStyle name="Normal 2 31" xfId="1610"/>
    <cellStyle name="Normal 2 31 2" xfId="28293"/>
    <cellStyle name="Normal 2 32" xfId="1611"/>
    <cellStyle name="Normal 2 32 2" xfId="28294"/>
    <cellStyle name="Normal 2 33" xfId="1612"/>
    <cellStyle name="Normal 2 33 2" xfId="28295"/>
    <cellStyle name="Normal 2 34" xfId="1613"/>
    <cellStyle name="Normal 2 34 2" xfId="28296"/>
    <cellStyle name="Normal 2 35" xfId="1614"/>
    <cellStyle name="Normal 2 35 2" xfId="28297"/>
    <cellStyle name="Normal 2 36" xfId="1615"/>
    <cellStyle name="Normal 2 36 2" xfId="28298"/>
    <cellStyle name="Normal 2 37" xfId="1616"/>
    <cellStyle name="Normal 2 37 2" xfId="28299"/>
    <cellStyle name="Normal 2 38" xfId="1617"/>
    <cellStyle name="Normal 2 38 2" xfId="28300"/>
    <cellStyle name="Normal 2 39" xfId="1618"/>
    <cellStyle name="Normal 2 39 2" xfId="28301"/>
    <cellStyle name="Normal 2 4" xfId="1619"/>
    <cellStyle name="Normal 2 4 2" xfId="15821"/>
    <cellStyle name="Normal 2 4 2 2" xfId="15885"/>
    <cellStyle name="Normal 2 4 2 2 2" xfId="18175"/>
    <cellStyle name="Normal 2 4 2 2 2 2" xfId="28303"/>
    <cellStyle name="Normal 2 4 2 2 3" xfId="28302"/>
    <cellStyle name="Normal 2 4 2 3" xfId="16377"/>
    <cellStyle name="Normal 2 4 2 4" xfId="18111"/>
    <cellStyle name="Normal 2 4 3" xfId="15884"/>
    <cellStyle name="Normal 2 4 3 2" xfId="16594"/>
    <cellStyle name="Normal 2 4 3 3" xfId="18174"/>
    <cellStyle name="Normal 2 4 3 4" xfId="28304"/>
    <cellStyle name="Normal 2 4 4" xfId="16805"/>
    <cellStyle name="Normal 2 4 4 2" xfId="28305"/>
    <cellStyle name="Normal 2 4 5" xfId="16016"/>
    <cellStyle name="Normal 2 4 6" xfId="18110"/>
    <cellStyle name="Normal 2 4 7" xfId="15820"/>
    <cellStyle name="Normal 2 40" xfId="1620"/>
    <cellStyle name="Normal 2 40 2" xfId="28306"/>
    <cellStyle name="Normal 2 41" xfId="1621"/>
    <cellStyle name="Normal 2 41 2" xfId="28307"/>
    <cellStyle name="Normal 2 42" xfId="1622"/>
    <cellStyle name="Normal 2 42 2" xfId="28308"/>
    <cellStyle name="Normal 2 43" xfId="1623"/>
    <cellStyle name="Normal 2 43 2" xfId="28309"/>
    <cellStyle name="Normal 2 44" xfId="6710"/>
    <cellStyle name="Normal 2 44 2" xfId="11475"/>
    <cellStyle name="Normal 2 44 3" xfId="28310"/>
    <cellStyle name="Normal 2 45" xfId="6711"/>
    <cellStyle name="Normal 2 45 2" xfId="11476"/>
    <cellStyle name="Normal 2 45 3" xfId="28311"/>
    <cellStyle name="Normal 2 46" xfId="6712"/>
    <cellStyle name="Normal 2 46 2" xfId="11477"/>
    <cellStyle name="Normal 2 46 3" xfId="28312"/>
    <cellStyle name="Normal 2 47" xfId="6713"/>
    <cellStyle name="Normal 2 47 2" xfId="11478"/>
    <cellStyle name="Normal 2 47 3" xfId="28313"/>
    <cellStyle name="Normal 2 48" xfId="6714"/>
    <cellStyle name="Normal 2 48 2" xfId="11479"/>
    <cellStyle name="Normal 2 48 3" xfId="28314"/>
    <cellStyle name="Normal 2 49" xfId="6715"/>
    <cellStyle name="Normal 2 49 2" xfId="11480"/>
    <cellStyle name="Normal 2 49 3" xfId="28315"/>
    <cellStyle name="Normal 2 5" xfId="1624"/>
    <cellStyle name="Normal 2 5 2" xfId="15886"/>
    <cellStyle name="Normal 2 5 2 2" xfId="16389"/>
    <cellStyle name="Normal 2 5 2 3" xfId="18176"/>
    <cellStyle name="Normal 2 5 3" xfId="16607"/>
    <cellStyle name="Normal 2 5 4" xfId="16818"/>
    <cellStyle name="Normal 2 5 5" xfId="16203"/>
    <cellStyle name="Normal 2 5 6" xfId="18112"/>
    <cellStyle name="Normal 2 5 7" xfId="15822"/>
    <cellStyle name="Normal 2 50" xfId="6716"/>
    <cellStyle name="Normal 2 50 2" xfId="11481"/>
    <cellStyle name="Normal 2 50 3" xfId="28316"/>
    <cellStyle name="Normal 2 51" xfId="6717"/>
    <cellStyle name="Normal 2 51 2" xfId="11482"/>
    <cellStyle name="Normal 2 51 3" xfId="28317"/>
    <cellStyle name="Normal 2 52" xfId="6718"/>
    <cellStyle name="Normal 2 52 2" xfId="11483"/>
    <cellStyle name="Normal 2 52 3" xfId="28318"/>
    <cellStyle name="Normal 2 53" xfId="6719"/>
    <cellStyle name="Normal 2 53 2" xfId="11484"/>
    <cellStyle name="Normal 2 53 3" xfId="28319"/>
    <cellStyle name="Normal 2 54" xfId="6720"/>
    <cellStyle name="Normal 2 54 2" xfId="11485"/>
    <cellStyle name="Normal 2 54 3" xfId="28320"/>
    <cellStyle name="Normal 2 55" xfId="6721"/>
    <cellStyle name="Normal 2 55 2" xfId="11486"/>
    <cellStyle name="Normal 2 55 3" xfId="28321"/>
    <cellStyle name="Normal 2 56" xfId="6722"/>
    <cellStyle name="Normal 2 56 2" xfId="11487"/>
    <cellStyle name="Normal 2 56 3" xfId="28322"/>
    <cellStyle name="Normal 2 57" xfId="6723"/>
    <cellStyle name="Normal 2 57 2" xfId="11488"/>
    <cellStyle name="Normal 2 57 3" xfId="28323"/>
    <cellStyle name="Normal 2 58" xfId="6724"/>
    <cellStyle name="Normal 2 58 2" xfId="11489"/>
    <cellStyle name="Normal 2 58 3" xfId="28324"/>
    <cellStyle name="Normal 2 59" xfId="6725"/>
    <cellStyle name="Normal 2 59 2" xfId="11490"/>
    <cellStyle name="Normal 2 59 3" xfId="28325"/>
    <cellStyle name="Normal 2 6" xfId="1625"/>
    <cellStyle name="Normal 2 6 2" xfId="16402"/>
    <cellStyle name="Normal 2 6 3" xfId="16620"/>
    <cellStyle name="Normal 2 6 4" xfId="16831"/>
    <cellStyle name="Normal 2 60" xfId="6726"/>
    <cellStyle name="Normal 2 60 2" xfId="11491"/>
    <cellStyle name="Normal 2 60 3" xfId="28326"/>
    <cellStyle name="Normal 2 61" xfId="6727"/>
    <cellStyle name="Normal 2 61 2" xfId="11492"/>
    <cellStyle name="Normal 2 61 3" xfId="28327"/>
    <cellStyle name="Normal 2 62" xfId="6728"/>
    <cellStyle name="Normal 2 62 2" xfId="11493"/>
    <cellStyle name="Normal 2 62 3" xfId="28328"/>
    <cellStyle name="Normal 2 63" xfId="6729"/>
    <cellStyle name="Normal 2 63 2" xfId="11494"/>
    <cellStyle name="Normal 2 63 3" xfId="28329"/>
    <cellStyle name="Normal 2 64" xfId="6730"/>
    <cellStyle name="Normal 2 64 2" xfId="11495"/>
    <cellStyle name="Normal 2 64 3" xfId="28330"/>
    <cellStyle name="Normal 2 65" xfId="6731"/>
    <cellStyle name="Normal 2 65 2" xfId="11496"/>
    <cellStyle name="Normal 2 65 3" xfId="28331"/>
    <cellStyle name="Normal 2 66" xfId="6732"/>
    <cellStyle name="Normal 2 66 2" xfId="11497"/>
    <cellStyle name="Normal 2 66 3" xfId="28332"/>
    <cellStyle name="Normal 2 67" xfId="6733"/>
    <cellStyle name="Normal 2 67 2" xfId="11498"/>
    <cellStyle name="Normal 2 67 3" xfId="28333"/>
    <cellStyle name="Normal 2 68" xfId="6734"/>
    <cellStyle name="Normal 2 68 2" xfId="11499"/>
    <cellStyle name="Normal 2 68 3" xfId="28334"/>
    <cellStyle name="Normal 2 69" xfId="6735"/>
    <cellStyle name="Normal 2 69 2" xfId="11500"/>
    <cellStyle name="Normal 2 69 3" xfId="28335"/>
    <cellStyle name="Normal 2 7" xfId="1626"/>
    <cellStyle name="Normal 2 7 2" xfId="16416"/>
    <cellStyle name="Normal 2 7 3" xfId="16633"/>
    <cellStyle name="Normal 2 7 4" xfId="16845"/>
    <cellStyle name="Normal 2 7 5" xfId="16223"/>
    <cellStyle name="Normal 2 70" xfId="6736"/>
    <cellStyle name="Normal 2 70 2" xfId="11501"/>
    <cellStyle name="Normal 2 70 3" xfId="28336"/>
    <cellStyle name="Normal 2 71" xfId="6737"/>
    <cellStyle name="Normal 2 71 2" xfId="11502"/>
    <cellStyle name="Normal 2 71 3" xfId="28337"/>
    <cellStyle name="Normal 2 72" xfId="6738"/>
    <cellStyle name="Normal 2 72 2" xfId="11503"/>
    <cellStyle name="Normal 2 72 3" xfId="28338"/>
    <cellStyle name="Normal 2 73" xfId="6739"/>
    <cellStyle name="Normal 2 73 2" xfId="11504"/>
    <cellStyle name="Normal 2 73 3" xfId="28339"/>
    <cellStyle name="Normal 2 74" xfId="6740"/>
    <cellStyle name="Normal 2 74 2" xfId="11505"/>
    <cellStyle name="Normal 2 74 3" xfId="28340"/>
    <cellStyle name="Normal 2 75" xfId="6741"/>
    <cellStyle name="Normal 2 75 2" xfId="11506"/>
    <cellStyle name="Normal 2 75 3" xfId="28341"/>
    <cellStyle name="Normal 2 76" xfId="6742"/>
    <cellStyle name="Normal 2 76 2" xfId="11507"/>
    <cellStyle name="Normal 2 76 3" xfId="28342"/>
    <cellStyle name="Normal 2 77" xfId="6743"/>
    <cellStyle name="Normal 2 77 2" xfId="11508"/>
    <cellStyle name="Normal 2 77 3" xfId="28343"/>
    <cellStyle name="Normal 2 78" xfId="6744"/>
    <cellStyle name="Normal 2 78 2" xfId="11509"/>
    <cellStyle name="Normal 2 78 3" xfId="28344"/>
    <cellStyle name="Normal 2 79" xfId="6745"/>
    <cellStyle name="Normal 2 79 2" xfId="11510"/>
    <cellStyle name="Normal 2 79 3" xfId="28345"/>
    <cellStyle name="Normal 2 8" xfId="1627"/>
    <cellStyle name="Normal 2 8 2" xfId="16429"/>
    <cellStyle name="Normal 2 8 3" xfId="16646"/>
    <cellStyle name="Normal 2 8 4" xfId="16858"/>
    <cellStyle name="Normal 2 8 5" xfId="16234"/>
    <cellStyle name="Normal 2 80" xfId="6746"/>
    <cellStyle name="Normal 2 80 2" xfId="11511"/>
    <cellStyle name="Normal 2 80 3" xfId="28346"/>
    <cellStyle name="Normal 2 81" xfId="6747"/>
    <cellStyle name="Normal 2 81 2" xfId="11512"/>
    <cellStyle name="Normal 2 81 3" xfId="28347"/>
    <cellStyle name="Normal 2 82" xfId="6748"/>
    <cellStyle name="Normal 2 82 2" xfId="11513"/>
    <cellStyle name="Normal 2 82 3" xfId="28348"/>
    <cellStyle name="Normal 2 83" xfId="6749"/>
    <cellStyle name="Normal 2 83 2" xfId="11514"/>
    <cellStyle name="Normal 2 83 3" xfId="28349"/>
    <cellStyle name="Normal 2 84" xfId="6750"/>
    <cellStyle name="Normal 2 84 2" xfId="11515"/>
    <cellStyle name="Normal 2 84 3" xfId="28350"/>
    <cellStyle name="Normal 2 85" xfId="6751"/>
    <cellStyle name="Normal 2 85 2" xfId="11516"/>
    <cellStyle name="Normal 2 85 3" xfId="28351"/>
    <cellStyle name="Normal 2 86" xfId="6752"/>
    <cellStyle name="Normal 2 86 2" xfId="11517"/>
    <cellStyle name="Normal 2 86 3" xfId="28352"/>
    <cellStyle name="Normal 2 87" xfId="6753"/>
    <cellStyle name="Normal 2 87 2" xfId="11518"/>
    <cellStyle name="Normal 2 87 3" xfId="28353"/>
    <cellStyle name="Normal 2 88" xfId="6754"/>
    <cellStyle name="Normal 2 88 2" xfId="11519"/>
    <cellStyle name="Normal 2 88 3" xfId="28354"/>
    <cellStyle name="Normal 2 89" xfId="6755"/>
    <cellStyle name="Normal 2 89 2" xfId="11520"/>
    <cellStyle name="Normal 2 89 3" xfId="28355"/>
    <cellStyle name="Normal 2 9" xfId="1628"/>
    <cellStyle name="Normal 2 9 2" xfId="16443"/>
    <cellStyle name="Normal 2 9 3" xfId="16659"/>
    <cellStyle name="Normal 2 9 4" xfId="16872"/>
    <cellStyle name="Normal 2 90" xfId="6756"/>
    <cellStyle name="Normal 2 90 2" xfId="11521"/>
    <cellStyle name="Normal 2 90 3" xfId="28356"/>
    <cellStyle name="Normal 2 91" xfId="6757"/>
    <cellStyle name="Normal 2 91 2" xfId="11522"/>
    <cellStyle name="Normal 2 91 3" xfId="28357"/>
    <cellStyle name="Normal 2 92" xfId="6758"/>
    <cellStyle name="Normal 2 92 2" xfId="11523"/>
    <cellStyle name="Normal 2 92 3" xfId="28358"/>
    <cellStyle name="Normal 2 93" xfId="6759"/>
    <cellStyle name="Normal 2 93 2" xfId="11524"/>
    <cellStyle name="Normal 2 93 3" xfId="28359"/>
    <cellStyle name="Normal 2 94" xfId="6760"/>
    <cellStyle name="Normal 2 94 2" xfId="11525"/>
    <cellStyle name="Normal 2 94 3" xfId="28360"/>
    <cellStyle name="Normal 2 95" xfId="6761"/>
    <cellStyle name="Normal 2 95 2" xfId="11526"/>
    <cellStyle name="Normal 2 95 3" xfId="28361"/>
    <cellStyle name="Normal 2 96" xfId="6762"/>
    <cellStyle name="Normal 2 96 2" xfId="11527"/>
    <cellStyle name="Normal 2 96 3" xfId="28362"/>
    <cellStyle name="Normal 2 97" xfId="6763"/>
    <cellStyle name="Normal 2 97 2" xfId="11528"/>
    <cellStyle name="Normal 2 97 3" xfId="28363"/>
    <cellStyle name="Normal 2 98" xfId="6764"/>
    <cellStyle name="Normal 2 98 2" xfId="11529"/>
    <cellStyle name="Normal 2 98 3" xfId="28364"/>
    <cellStyle name="Normal 2 99" xfId="6765"/>
    <cellStyle name="Normal 2 99 2" xfId="11530"/>
    <cellStyle name="Normal 2 99 3" xfId="28365"/>
    <cellStyle name="Normal 20" xfId="1629"/>
    <cellStyle name="Normal 20 2" xfId="6766"/>
    <cellStyle name="Normal 20 2 2" xfId="11531"/>
    <cellStyle name="Normal 20 2 2 2" xfId="28368"/>
    <cellStyle name="Normal 20 2 2 3" xfId="28369"/>
    <cellStyle name="Normal 20 2 2 4" xfId="28367"/>
    <cellStyle name="Normal 20 2 3" xfId="28370"/>
    <cellStyle name="Normal 20 2 3 2" xfId="28371"/>
    <cellStyle name="Normal 20 2 3 3" xfId="28372"/>
    <cellStyle name="Normal 20 2 4" xfId="28373"/>
    <cellStyle name="Normal 20 2 5" xfId="28374"/>
    <cellStyle name="Normal 20 2 6" xfId="28375"/>
    <cellStyle name="Normal 20 2 7" xfId="28376"/>
    <cellStyle name="Normal 20 2 8" xfId="28366"/>
    <cellStyle name="Normal 20 3" xfId="15726"/>
    <cellStyle name="Normal 20 3 2" xfId="28377"/>
    <cellStyle name="Normal 20 3 2 2" xfId="28378"/>
    <cellStyle name="Normal 20 3 2 3" xfId="28379"/>
    <cellStyle name="Normal 20 3 3" xfId="28380"/>
    <cellStyle name="Normal 20 3 3 2" xfId="28381"/>
    <cellStyle name="Normal 20 3 4" xfId="28382"/>
    <cellStyle name="Normal 20 3 5" xfId="28383"/>
    <cellStyle name="Normal 20 4" xfId="17104"/>
    <cellStyle name="Normal 20 4 2" xfId="28385"/>
    <cellStyle name="Normal 20 4 3" xfId="28384"/>
    <cellStyle name="Normal 20 5" xfId="28386"/>
    <cellStyle name="Normal 20 6" xfId="28387"/>
    <cellStyle name="Normal 200" xfId="6767"/>
    <cellStyle name="Normal 200 2" xfId="6768"/>
    <cellStyle name="Normal 200 2 2" xfId="6769"/>
    <cellStyle name="Normal 200 2 2 2" xfId="11534"/>
    <cellStyle name="Normal 200 2 3" xfId="6770"/>
    <cellStyle name="Normal 200 2 3 2" xfId="11535"/>
    <cellStyle name="Normal 200 2 4" xfId="11533"/>
    <cellStyle name="Normal 200 3" xfId="6771"/>
    <cellStyle name="Normal 200 3 2" xfId="11536"/>
    <cellStyle name="Normal 200 4" xfId="6772"/>
    <cellStyle name="Normal 200 4 2" xfId="11537"/>
    <cellStyle name="Normal 200 5" xfId="6773"/>
    <cellStyle name="Normal 200 5 2" xfId="11538"/>
    <cellStyle name="Normal 200 6" xfId="19001"/>
    <cellStyle name="Normal 200 7" xfId="11532"/>
    <cellStyle name="Normal 201" xfId="6774"/>
    <cellStyle name="Normal 201 2" xfId="6775"/>
    <cellStyle name="Normal 201 2 2" xfId="6776"/>
    <cellStyle name="Normal 201 2 2 2" xfId="11541"/>
    <cellStyle name="Normal 201 2 3" xfId="6777"/>
    <cellStyle name="Normal 201 2 3 2" xfId="11542"/>
    <cellStyle name="Normal 201 2 4" xfId="11540"/>
    <cellStyle name="Normal 201 3" xfId="6778"/>
    <cellStyle name="Normal 201 3 2" xfId="11543"/>
    <cellStyle name="Normal 201 4" xfId="6779"/>
    <cellStyle name="Normal 201 4 2" xfId="11544"/>
    <cellStyle name="Normal 201 5" xfId="6780"/>
    <cellStyle name="Normal 201 5 2" xfId="11545"/>
    <cellStyle name="Normal 201 6" xfId="19058"/>
    <cellStyle name="Normal 201 7" xfId="11539"/>
    <cellStyle name="Normal 202" xfId="6781"/>
    <cellStyle name="Normal 202 2" xfId="6782"/>
    <cellStyle name="Normal 202 2 2" xfId="6783"/>
    <cellStyle name="Normal 202 2 2 2" xfId="11548"/>
    <cellStyle name="Normal 202 2 3" xfId="6784"/>
    <cellStyle name="Normal 202 2 3 2" xfId="11549"/>
    <cellStyle name="Normal 202 2 4" xfId="11547"/>
    <cellStyle name="Normal 202 3" xfId="6785"/>
    <cellStyle name="Normal 202 3 2" xfId="11550"/>
    <cellStyle name="Normal 202 4" xfId="6786"/>
    <cellStyle name="Normal 202 4 2" xfId="11551"/>
    <cellStyle name="Normal 202 5" xfId="6787"/>
    <cellStyle name="Normal 202 5 2" xfId="11552"/>
    <cellStyle name="Normal 202 6" xfId="19021"/>
    <cellStyle name="Normal 202 7" xfId="11546"/>
    <cellStyle name="Normal 203" xfId="6788"/>
    <cellStyle name="Normal 203 2" xfId="6789"/>
    <cellStyle name="Normal 203 2 2" xfId="6790"/>
    <cellStyle name="Normal 203 2 2 2" xfId="11555"/>
    <cellStyle name="Normal 203 2 3" xfId="6791"/>
    <cellStyle name="Normal 203 2 3 2" xfId="11556"/>
    <cellStyle name="Normal 203 2 4" xfId="11554"/>
    <cellStyle name="Normal 203 3" xfId="6792"/>
    <cellStyle name="Normal 203 3 2" xfId="11557"/>
    <cellStyle name="Normal 203 4" xfId="6793"/>
    <cellStyle name="Normal 203 4 2" xfId="11558"/>
    <cellStyle name="Normal 203 5" xfId="6794"/>
    <cellStyle name="Normal 203 5 2" xfId="11559"/>
    <cellStyle name="Normal 203 6" xfId="18991"/>
    <cellStyle name="Normal 203 7" xfId="11553"/>
    <cellStyle name="Normal 204" xfId="6795"/>
    <cellStyle name="Normal 204 2" xfId="6796"/>
    <cellStyle name="Normal 204 2 2" xfId="6797"/>
    <cellStyle name="Normal 204 2 2 2" xfId="11562"/>
    <cellStyle name="Normal 204 2 3" xfId="6798"/>
    <cellStyle name="Normal 204 2 3 2" xfId="11563"/>
    <cellStyle name="Normal 204 2 4" xfId="11561"/>
    <cellStyle name="Normal 204 3" xfId="6799"/>
    <cellStyle name="Normal 204 3 2" xfId="11564"/>
    <cellStyle name="Normal 204 4" xfId="6800"/>
    <cellStyle name="Normal 204 4 2" xfId="11565"/>
    <cellStyle name="Normal 204 5" xfId="6801"/>
    <cellStyle name="Normal 204 5 2" xfId="11566"/>
    <cellStyle name="Normal 204 6" xfId="19024"/>
    <cellStyle name="Normal 204 7" xfId="11560"/>
    <cellStyle name="Normal 205" xfId="6802"/>
    <cellStyle name="Normal 205 2" xfId="6803"/>
    <cellStyle name="Normal 205 2 2" xfId="6804"/>
    <cellStyle name="Normal 205 2 2 2" xfId="11569"/>
    <cellStyle name="Normal 205 2 3" xfId="6805"/>
    <cellStyle name="Normal 205 2 3 2" xfId="11570"/>
    <cellStyle name="Normal 205 2 4" xfId="11568"/>
    <cellStyle name="Normal 205 3" xfId="6806"/>
    <cellStyle name="Normal 205 3 2" xfId="11571"/>
    <cellStyle name="Normal 205 4" xfId="6807"/>
    <cellStyle name="Normal 205 4 2" xfId="11572"/>
    <cellStyle name="Normal 205 5" xfId="6808"/>
    <cellStyle name="Normal 205 5 2" xfId="11573"/>
    <cellStyle name="Normal 205 6" xfId="18916"/>
    <cellStyle name="Normal 205 7" xfId="11567"/>
    <cellStyle name="Normal 206" xfId="6809"/>
    <cellStyle name="Normal 206 2" xfId="6810"/>
    <cellStyle name="Normal 206 2 2" xfId="6811"/>
    <cellStyle name="Normal 206 2 2 2" xfId="11576"/>
    <cellStyle name="Normal 206 2 3" xfId="6812"/>
    <cellStyle name="Normal 206 2 3 2" xfId="11577"/>
    <cellStyle name="Normal 206 2 4" xfId="11575"/>
    <cellStyle name="Normal 206 3" xfId="6813"/>
    <cellStyle name="Normal 206 3 2" xfId="11578"/>
    <cellStyle name="Normal 206 4" xfId="6814"/>
    <cellStyle name="Normal 206 4 2" xfId="11579"/>
    <cellStyle name="Normal 206 5" xfId="6815"/>
    <cellStyle name="Normal 206 5 2" xfId="11580"/>
    <cellStyle name="Normal 206 6" xfId="19070"/>
    <cellStyle name="Normal 206 7" xfId="11574"/>
    <cellStyle name="Normal 207" xfId="6816"/>
    <cellStyle name="Normal 207 2" xfId="6817"/>
    <cellStyle name="Normal 207 2 2" xfId="6818"/>
    <cellStyle name="Normal 207 2 2 2" xfId="11583"/>
    <cellStyle name="Normal 207 2 3" xfId="6819"/>
    <cellStyle name="Normal 207 2 3 2" xfId="11584"/>
    <cellStyle name="Normal 207 2 4" xfId="11582"/>
    <cellStyle name="Normal 207 3" xfId="6820"/>
    <cellStyle name="Normal 207 3 2" xfId="11585"/>
    <cellStyle name="Normal 207 4" xfId="6821"/>
    <cellStyle name="Normal 207 4 2" xfId="11586"/>
    <cellStyle name="Normal 207 5" xfId="6822"/>
    <cellStyle name="Normal 207 5 2" xfId="11587"/>
    <cellStyle name="Normal 207 6" xfId="19044"/>
    <cellStyle name="Normal 207 7" xfId="11581"/>
    <cellStyle name="Normal 208" xfId="6823"/>
    <cellStyle name="Normal 208 2" xfId="6824"/>
    <cellStyle name="Normal 208 2 2" xfId="6825"/>
    <cellStyle name="Normal 208 2 2 2" xfId="11590"/>
    <cellStyle name="Normal 208 2 3" xfId="6826"/>
    <cellStyle name="Normal 208 2 3 2" xfId="11591"/>
    <cellStyle name="Normal 208 2 4" xfId="11589"/>
    <cellStyle name="Normal 208 3" xfId="6827"/>
    <cellStyle name="Normal 208 3 2" xfId="11592"/>
    <cellStyle name="Normal 208 4" xfId="6828"/>
    <cellStyle name="Normal 208 4 2" xfId="11593"/>
    <cellStyle name="Normal 208 5" xfId="6829"/>
    <cellStyle name="Normal 208 5 2" xfId="11594"/>
    <cellStyle name="Normal 208 6" xfId="18964"/>
    <cellStyle name="Normal 208 7" xfId="11588"/>
    <cellStyle name="Normal 209" xfId="6830"/>
    <cellStyle name="Normal 209 2" xfId="6831"/>
    <cellStyle name="Normal 209 2 2" xfId="6832"/>
    <cellStyle name="Normal 209 2 2 2" xfId="11597"/>
    <cellStyle name="Normal 209 2 3" xfId="6833"/>
    <cellStyle name="Normal 209 2 3 2" xfId="11598"/>
    <cellStyle name="Normal 209 2 4" xfId="11596"/>
    <cellStyle name="Normal 209 3" xfId="6834"/>
    <cellStyle name="Normal 209 3 2" xfId="11599"/>
    <cellStyle name="Normal 209 4" xfId="6835"/>
    <cellStyle name="Normal 209 4 2" xfId="11600"/>
    <cellStyle name="Normal 209 5" xfId="6836"/>
    <cellStyle name="Normal 209 5 2" xfId="11601"/>
    <cellStyle name="Normal 209 6" xfId="19010"/>
    <cellStyle name="Normal 209 7" xfId="11595"/>
    <cellStyle name="Normal 21" xfId="1630"/>
    <cellStyle name="Normal 21 2" xfId="6837"/>
    <cellStyle name="Normal 21 2 2" xfId="17628"/>
    <cellStyle name="Normal 21 2 2 2" xfId="17970"/>
    <cellStyle name="Normal 21 2 2 2 2" xfId="18772"/>
    <cellStyle name="Normal 21 2 2 3" xfId="18434"/>
    <cellStyle name="Normal 21 2 2 4" xfId="28388"/>
    <cellStyle name="Normal 21 2 3" xfId="17826"/>
    <cellStyle name="Normal 21 2 3 2" xfId="18618"/>
    <cellStyle name="Normal 21 2 4" xfId="18280"/>
    <cellStyle name="Normal 21 2 5" xfId="16442"/>
    <cellStyle name="Normal 21 2 6" xfId="11602"/>
    <cellStyle name="Normal 21 2 6 2" xfId="28389"/>
    <cellStyle name="Normal 21 2 7" xfId="28390"/>
    <cellStyle name="Normal 21 3" xfId="15727"/>
    <cellStyle name="Normal 21 3 2" xfId="17638"/>
    <cellStyle name="Normal 21 3 2 2" xfId="17980"/>
    <cellStyle name="Normal 21 3 2 2 2" xfId="18782"/>
    <cellStyle name="Normal 21 3 2 3" xfId="18444"/>
    <cellStyle name="Normal 21 3 3" xfId="17836"/>
    <cellStyle name="Normal 21 3 3 2" xfId="18628"/>
    <cellStyle name="Normal 21 3 4" xfId="18290"/>
    <cellStyle name="Normal 21 3 5" xfId="28391"/>
    <cellStyle name="Normal 21 4" xfId="16871"/>
    <cellStyle name="Normal 21 4 2" xfId="17644"/>
    <cellStyle name="Normal 21 4 2 2" xfId="17986"/>
    <cellStyle name="Normal 21 4 2 2 2" xfId="18788"/>
    <cellStyle name="Normal 21 4 2 3" xfId="18450"/>
    <cellStyle name="Normal 21 4 3" xfId="17842"/>
    <cellStyle name="Normal 21 4 3 2" xfId="18634"/>
    <cellStyle name="Normal 21 4 4" xfId="18296"/>
    <cellStyle name="Normal 21 4 5" xfId="28392"/>
    <cellStyle name="Normal 21 5" xfId="17620"/>
    <cellStyle name="Normal 21 5 2" xfId="17962"/>
    <cellStyle name="Normal 21 5 2 2" xfId="18764"/>
    <cellStyle name="Normal 21 5 3" xfId="18426"/>
    <cellStyle name="Normal 21 6" xfId="17818"/>
    <cellStyle name="Normal 21 6 2" xfId="18610"/>
    <cellStyle name="Normal 21 7" xfId="18272"/>
    <cellStyle name="Normal 210" xfId="6838"/>
    <cellStyle name="Normal 210 2" xfId="6839"/>
    <cellStyle name="Normal 210 2 2" xfId="6840"/>
    <cellStyle name="Normal 210 2 2 2" xfId="11605"/>
    <cellStyle name="Normal 210 2 3" xfId="6841"/>
    <cellStyle name="Normal 210 2 3 2" xfId="11606"/>
    <cellStyle name="Normal 210 2 4" xfId="11604"/>
    <cellStyle name="Normal 210 3" xfId="6842"/>
    <cellStyle name="Normal 210 3 2" xfId="11607"/>
    <cellStyle name="Normal 210 4" xfId="6843"/>
    <cellStyle name="Normal 210 4 2" xfId="11608"/>
    <cellStyle name="Normal 210 5" xfId="6844"/>
    <cellStyle name="Normal 210 5 2" xfId="11609"/>
    <cellStyle name="Normal 210 6" xfId="18993"/>
    <cellStyle name="Normal 210 7" xfId="11603"/>
    <cellStyle name="Normal 211" xfId="6845"/>
    <cellStyle name="Normal 211 2" xfId="11610"/>
    <cellStyle name="Normal 212" xfId="6846"/>
    <cellStyle name="Normal 212 2" xfId="11611"/>
    <cellStyle name="Normal 213" xfId="6847"/>
    <cellStyle name="Normal 213 2" xfId="6848"/>
    <cellStyle name="Normal 213 2 2" xfId="6849"/>
    <cellStyle name="Normal 213 2 2 2" xfId="11614"/>
    <cellStyle name="Normal 213 2 3" xfId="6850"/>
    <cellStyle name="Normal 213 2 3 2" xfId="11615"/>
    <cellStyle name="Normal 213 2 4" xfId="11613"/>
    <cellStyle name="Normal 213 3" xfId="6851"/>
    <cellStyle name="Normal 213 3 2" xfId="11616"/>
    <cellStyle name="Normal 213 4" xfId="6852"/>
    <cellStyle name="Normal 213 4 2" xfId="11617"/>
    <cellStyle name="Normal 213 5" xfId="6853"/>
    <cellStyle name="Normal 213 5 2" xfId="11618"/>
    <cellStyle name="Normal 213 6" xfId="18956"/>
    <cellStyle name="Normal 213 7" xfId="11612"/>
    <cellStyle name="Normal 214" xfId="6854"/>
    <cellStyle name="Normal 214 2" xfId="6855"/>
    <cellStyle name="Normal 214 2 2" xfId="6856"/>
    <cellStyle name="Normal 214 2 2 2" xfId="11621"/>
    <cellStyle name="Normal 214 2 3" xfId="6857"/>
    <cellStyle name="Normal 214 2 3 2" xfId="11622"/>
    <cellStyle name="Normal 214 2 4" xfId="11620"/>
    <cellStyle name="Normal 214 3" xfId="6858"/>
    <cellStyle name="Normal 214 3 2" xfId="11623"/>
    <cellStyle name="Normal 214 4" xfId="6859"/>
    <cellStyle name="Normal 214 4 2" xfId="11624"/>
    <cellStyle name="Normal 214 5" xfId="6860"/>
    <cellStyle name="Normal 214 5 2" xfId="11625"/>
    <cellStyle name="Normal 214 6" xfId="19019"/>
    <cellStyle name="Normal 214 7" xfId="11619"/>
    <cellStyle name="Normal 215" xfId="6861"/>
    <cellStyle name="Normal 215 2" xfId="6862"/>
    <cellStyle name="Normal 215 2 2" xfId="6863"/>
    <cellStyle name="Normal 215 2 2 2" xfId="11628"/>
    <cellStyle name="Normal 215 2 3" xfId="6864"/>
    <cellStyle name="Normal 215 2 3 2" xfId="11629"/>
    <cellStyle name="Normal 215 2 4" xfId="11627"/>
    <cellStyle name="Normal 215 3" xfId="6865"/>
    <cellStyle name="Normal 215 3 2" xfId="11630"/>
    <cellStyle name="Normal 215 4" xfId="6866"/>
    <cellStyle name="Normal 215 4 2" xfId="11631"/>
    <cellStyle name="Normal 215 5" xfId="6867"/>
    <cellStyle name="Normal 215 5 2" xfId="11632"/>
    <cellStyle name="Normal 215 6" xfId="18934"/>
    <cellStyle name="Normal 215 7" xfId="11626"/>
    <cellStyle name="Normal 216" xfId="6868"/>
    <cellStyle name="Normal 216 2" xfId="6869"/>
    <cellStyle name="Normal 216 2 2" xfId="6870"/>
    <cellStyle name="Normal 216 2 2 2" xfId="11635"/>
    <cellStyle name="Normal 216 2 3" xfId="6871"/>
    <cellStyle name="Normal 216 2 3 2" xfId="11636"/>
    <cellStyle name="Normal 216 2 4" xfId="11634"/>
    <cellStyle name="Normal 216 3" xfId="6872"/>
    <cellStyle name="Normal 216 3 2" xfId="11637"/>
    <cellStyle name="Normal 216 4" xfId="6873"/>
    <cellStyle name="Normal 216 4 2" xfId="11638"/>
    <cellStyle name="Normal 216 5" xfId="6874"/>
    <cellStyle name="Normal 216 5 2" xfId="11639"/>
    <cellStyle name="Normal 216 6" xfId="18992"/>
    <cellStyle name="Normal 216 7" xfId="11633"/>
    <cellStyle name="Normal 217" xfId="6875"/>
    <cellStyle name="Normal 217 2" xfId="6876"/>
    <cellStyle name="Normal 217 2 2" xfId="6877"/>
    <cellStyle name="Normal 217 2 2 2" xfId="11642"/>
    <cellStyle name="Normal 217 2 3" xfId="6878"/>
    <cellStyle name="Normal 217 2 3 2" xfId="11643"/>
    <cellStyle name="Normal 217 2 4" xfId="11641"/>
    <cellStyle name="Normal 217 3" xfId="6879"/>
    <cellStyle name="Normal 217 3 2" xfId="11644"/>
    <cellStyle name="Normal 217 4" xfId="6880"/>
    <cellStyle name="Normal 217 4 2" xfId="11645"/>
    <cellStyle name="Normal 217 5" xfId="6881"/>
    <cellStyle name="Normal 217 5 2" xfId="11646"/>
    <cellStyle name="Normal 217 6" xfId="19032"/>
    <cellStyle name="Normal 217 7" xfId="11640"/>
    <cellStyle name="Normal 218" xfId="15577"/>
    <cellStyle name="Normal 219" xfId="6882"/>
    <cellStyle name="Normal 219 2" xfId="6883"/>
    <cellStyle name="Normal 219 2 2" xfId="6884"/>
    <cellStyle name="Normal 219 2 2 2" xfId="11649"/>
    <cellStyle name="Normal 219 2 3" xfId="6885"/>
    <cellStyle name="Normal 219 2 3 2" xfId="11650"/>
    <cellStyle name="Normal 219 2 4" xfId="11648"/>
    <cellStyle name="Normal 219 3" xfId="6886"/>
    <cellStyle name="Normal 219 3 2" xfId="11651"/>
    <cellStyle name="Normal 219 4" xfId="6887"/>
    <cellStyle name="Normal 219 4 2" xfId="11652"/>
    <cellStyle name="Normal 219 5" xfId="6888"/>
    <cellStyle name="Normal 219 5 2" xfId="11653"/>
    <cellStyle name="Normal 219 6" xfId="18958"/>
    <cellStyle name="Normal 219 7" xfId="11647"/>
    <cellStyle name="Normal 22" xfId="1631"/>
    <cellStyle name="Normal 22 2" xfId="6889"/>
    <cellStyle name="Normal 22 2 2" xfId="11654"/>
    <cellStyle name="Normal 22 2 2 2" xfId="28395"/>
    <cellStyle name="Normal 22 2 2 3" xfId="28396"/>
    <cellStyle name="Normal 22 2 2 4" xfId="28394"/>
    <cellStyle name="Normal 22 2 3" xfId="28397"/>
    <cellStyle name="Normal 22 2 3 2" xfId="28398"/>
    <cellStyle name="Normal 22 2 4" xfId="28399"/>
    <cellStyle name="Normal 22 2 5" xfId="28400"/>
    <cellStyle name="Normal 22 2 6" xfId="28401"/>
    <cellStyle name="Normal 22 2 7" xfId="28402"/>
    <cellStyle name="Normal 22 2 8" xfId="28403"/>
    <cellStyle name="Normal 22 2 9" xfId="28393"/>
    <cellStyle name="Normal 22 3" xfId="15728"/>
    <cellStyle name="Normal 22 3 2" xfId="28404"/>
    <cellStyle name="Normal 22 3 2 2" xfId="28405"/>
    <cellStyle name="Normal 22 3 2 3" xfId="28406"/>
    <cellStyle name="Normal 22 3 3" xfId="28407"/>
    <cellStyle name="Normal 22 3 3 2" xfId="28408"/>
    <cellStyle name="Normal 22 3 4" xfId="28409"/>
    <cellStyle name="Normal 22 3 5" xfId="28410"/>
    <cellStyle name="Normal 22 3 6" xfId="28411"/>
    <cellStyle name="Normal 22 4" xfId="6890"/>
    <cellStyle name="Normal 22 4 2" xfId="19065"/>
    <cellStyle name="Normal 22 4 2 2" xfId="28413"/>
    <cellStyle name="Normal 22 4 3" xfId="11655"/>
    <cellStyle name="Normal 22 4 4" xfId="28412"/>
    <cellStyle name="Normal 22 5" xfId="17409"/>
    <cellStyle name="Normal 22 5 2" xfId="28414"/>
    <cellStyle name="Normal 22 6" xfId="18974"/>
    <cellStyle name="Normal 22 6 2" xfId="28415"/>
    <cellStyle name="Normal 220" xfId="6891"/>
    <cellStyle name="Normal 220 2" xfId="6892"/>
    <cellStyle name="Normal 220 2 2" xfId="6893"/>
    <cellStyle name="Normal 220 2 2 2" xfId="11658"/>
    <cellStyle name="Normal 220 2 3" xfId="6894"/>
    <cellStyle name="Normal 220 2 3 2" xfId="11659"/>
    <cellStyle name="Normal 220 2 4" xfId="11657"/>
    <cellStyle name="Normal 220 3" xfId="6895"/>
    <cellStyle name="Normal 220 3 2" xfId="11660"/>
    <cellStyle name="Normal 220 4" xfId="6896"/>
    <cellStyle name="Normal 220 4 2" xfId="11661"/>
    <cellStyle name="Normal 220 5" xfId="6897"/>
    <cellStyle name="Normal 220 5 2" xfId="11662"/>
    <cellStyle name="Normal 220 6" xfId="19068"/>
    <cellStyle name="Normal 220 7" xfId="11656"/>
    <cellStyle name="Normal 221" xfId="6898"/>
    <cellStyle name="Normal 221 2" xfId="6899"/>
    <cellStyle name="Normal 221 2 2" xfId="6900"/>
    <cellStyle name="Normal 221 2 2 2" xfId="11665"/>
    <cellStyle name="Normal 221 2 3" xfId="6901"/>
    <cellStyle name="Normal 221 2 3 2" xfId="11666"/>
    <cellStyle name="Normal 221 2 4" xfId="11664"/>
    <cellStyle name="Normal 221 3" xfId="6902"/>
    <cellStyle name="Normal 221 3 2" xfId="11667"/>
    <cellStyle name="Normal 221 4" xfId="6903"/>
    <cellStyle name="Normal 221 4 2" xfId="11668"/>
    <cellStyle name="Normal 221 5" xfId="6904"/>
    <cellStyle name="Normal 221 5 2" xfId="11669"/>
    <cellStyle name="Normal 221 6" xfId="18911"/>
    <cellStyle name="Normal 221 7" xfId="11663"/>
    <cellStyle name="Normal 222" xfId="6905"/>
    <cellStyle name="Normal 222 2" xfId="6906"/>
    <cellStyle name="Normal 222 2 2" xfId="6907"/>
    <cellStyle name="Normal 222 2 2 2" xfId="11672"/>
    <cellStyle name="Normal 222 2 3" xfId="6908"/>
    <cellStyle name="Normal 222 2 3 2" xfId="11673"/>
    <cellStyle name="Normal 222 2 4" xfId="11671"/>
    <cellStyle name="Normal 222 3" xfId="6909"/>
    <cellStyle name="Normal 222 3 2" xfId="11674"/>
    <cellStyle name="Normal 222 4" xfId="6910"/>
    <cellStyle name="Normal 222 4 2" xfId="11675"/>
    <cellStyle name="Normal 222 5" xfId="6911"/>
    <cellStyle name="Normal 222 5 2" xfId="11676"/>
    <cellStyle name="Normal 222 6" xfId="19052"/>
    <cellStyle name="Normal 222 7" xfId="11670"/>
    <cellStyle name="Normal 223" xfId="6912"/>
    <cellStyle name="Normal 223 2" xfId="6913"/>
    <cellStyle name="Normal 223 2 2" xfId="6914"/>
    <cellStyle name="Normal 223 2 2 2" xfId="11679"/>
    <cellStyle name="Normal 223 2 3" xfId="6915"/>
    <cellStyle name="Normal 223 2 3 2" xfId="11680"/>
    <cellStyle name="Normal 223 2 4" xfId="11678"/>
    <cellStyle name="Normal 223 3" xfId="6916"/>
    <cellStyle name="Normal 223 3 2" xfId="11681"/>
    <cellStyle name="Normal 223 4" xfId="6917"/>
    <cellStyle name="Normal 223 4 2" xfId="11682"/>
    <cellStyle name="Normal 223 5" xfId="6918"/>
    <cellStyle name="Normal 223 5 2" xfId="11683"/>
    <cellStyle name="Normal 223 6" xfId="19008"/>
    <cellStyle name="Normal 223 7" xfId="11677"/>
    <cellStyle name="Normal 224" xfId="6919"/>
    <cellStyle name="Normal 224 2" xfId="11684"/>
    <cellStyle name="Normal 225" xfId="6920"/>
    <cellStyle name="Normal 225 2" xfId="11685"/>
    <cellStyle name="Normal 226" xfId="6921"/>
    <cellStyle name="Normal 226 2" xfId="6922"/>
    <cellStyle name="Normal 226 2 2" xfId="6923"/>
    <cellStyle name="Normal 226 2 2 2" xfId="11688"/>
    <cellStyle name="Normal 226 2 3" xfId="6924"/>
    <cellStyle name="Normal 226 2 3 2" xfId="11689"/>
    <cellStyle name="Normal 226 2 4" xfId="11687"/>
    <cellStyle name="Normal 226 3" xfId="6925"/>
    <cellStyle name="Normal 226 3 2" xfId="11690"/>
    <cellStyle name="Normal 226 4" xfId="6926"/>
    <cellStyle name="Normal 226 4 2" xfId="11691"/>
    <cellStyle name="Normal 226 5" xfId="6927"/>
    <cellStyle name="Normal 226 5 2" xfId="11692"/>
    <cellStyle name="Normal 226 6" xfId="19018"/>
    <cellStyle name="Normal 226 7" xfId="11686"/>
    <cellStyle name="Normal 227" xfId="6928"/>
    <cellStyle name="Normal 227 2" xfId="11693"/>
    <cellStyle name="Normal 228" xfId="6929"/>
    <cellStyle name="Normal 228 2" xfId="6930"/>
    <cellStyle name="Normal 228 2 2" xfId="6931"/>
    <cellStyle name="Normal 228 2 2 2" xfId="11696"/>
    <cellStyle name="Normal 228 2 3" xfId="6932"/>
    <cellStyle name="Normal 228 2 3 2" xfId="11697"/>
    <cellStyle name="Normal 228 2 4" xfId="11695"/>
    <cellStyle name="Normal 228 3" xfId="6933"/>
    <cellStyle name="Normal 228 3 2" xfId="11698"/>
    <cellStyle name="Normal 228 4" xfId="6934"/>
    <cellStyle name="Normal 228 4 2" xfId="11699"/>
    <cellStyle name="Normal 228 5" xfId="6935"/>
    <cellStyle name="Normal 228 5 2" xfId="11700"/>
    <cellStyle name="Normal 228 6" xfId="18967"/>
    <cellStyle name="Normal 228 7" xfId="11694"/>
    <cellStyle name="Normal 229" xfId="6936"/>
    <cellStyle name="Normal 229 2" xfId="6937"/>
    <cellStyle name="Normal 229 2 2" xfId="6938"/>
    <cellStyle name="Normal 229 2 2 2" xfId="11703"/>
    <cellStyle name="Normal 229 2 3" xfId="6939"/>
    <cellStyle name="Normal 229 2 3 2" xfId="11704"/>
    <cellStyle name="Normal 229 2 4" xfId="11702"/>
    <cellStyle name="Normal 229 3" xfId="6940"/>
    <cellStyle name="Normal 229 3 2" xfId="11705"/>
    <cellStyle name="Normal 229 4" xfId="6941"/>
    <cellStyle name="Normal 229 4 2" xfId="11706"/>
    <cellStyle name="Normal 229 5" xfId="6942"/>
    <cellStyle name="Normal 229 5 2" xfId="11707"/>
    <cellStyle name="Normal 229 6" xfId="19050"/>
    <cellStyle name="Normal 229 7" xfId="11701"/>
    <cellStyle name="Normal 23" xfId="1632"/>
    <cellStyle name="Normal 23 2" xfId="6943"/>
    <cellStyle name="Normal 23 2 2" xfId="17629"/>
    <cellStyle name="Normal 23 2 2 2" xfId="17971"/>
    <cellStyle name="Normal 23 2 2 2 2" xfId="18773"/>
    <cellStyle name="Normal 23 2 2 3" xfId="18435"/>
    <cellStyle name="Normal 23 2 2 4" xfId="28417"/>
    <cellStyle name="Normal 23 2 3" xfId="17827"/>
    <cellStyle name="Normal 23 2 3 2" xfId="18619"/>
    <cellStyle name="Normal 23 2 4" xfId="18281"/>
    <cellStyle name="Normal 23 2 5" xfId="16469"/>
    <cellStyle name="Normal 23 2 6" xfId="11708"/>
    <cellStyle name="Normal 23 2 7" xfId="28416"/>
    <cellStyle name="Normal 23 3" xfId="15729"/>
    <cellStyle name="Normal 23 3 2" xfId="17639"/>
    <cellStyle name="Normal 23 3 2 2" xfId="17981"/>
    <cellStyle name="Normal 23 3 2 2 2" xfId="18783"/>
    <cellStyle name="Normal 23 3 2 3" xfId="18445"/>
    <cellStyle name="Normal 23 3 3" xfId="17837"/>
    <cellStyle name="Normal 23 3 3 2" xfId="18629"/>
    <cellStyle name="Normal 23 3 4" xfId="18291"/>
    <cellStyle name="Normal 23 3 5" xfId="28418"/>
    <cellStyle name="Normal 23 4" xfId="16898"/>
    <cellStyle name="Normal 23 4 2" xfId="17645"/>
    <cellStyle name="Normal 23 4 2 2" xfId="17987"/>
    <cellStyle name="Normal 23 4 2 2 2" xfId="18789"/>
    <cellStyle name="Normal 23 4 2 3" xfId="18451"/>
    <cellStyle name="Normal 23 4 3" xfId="17843"/>
    <cellStyle name="Normal 23 4 3 2" xfId="18635"/>
    <cellStyle name="Normal 23 4 4" xfId="18297"/>
    <cellStyle name="Normal 23 5" xfId="17621"/>
    <cellStyle name="Normal 23 5 2" xfId="17963"/>
    <cellStyle name="Normal 23 5 2 2" xfId="18765"/>
    <cellStyle name="Normal 23 5 3" xfId="18427"/>
    <cellStyle name="Normal 23 6" xfId="17819"/>
    <cellStyle name="Normal 23 6 2" xfId="18611"/>
    <cellStyle name="Normal 23 7" xfId="18273"/>
    <cellStyle name="Normal 23 8" xfId="19290"/>
    <cellStyle name="Normal 230" xfId="6944"/>
    <cellStyle name="Normal 230 2" xfId="11709"/>
    <cellStyle name="Normal 231" xfId="6945"/>
    <cellStyle name="Normal 231 2" xfId="11710"/>
    <cellStyle name="Normal 232" xfId="6946"/>
    <cellStyle name="Normal 232 2" xfId="11711"/>
    <cellStyle name="Normal 233" xfId="6947"/>
    <cellStyle name="Normal 233 2" xfId="11712"/>
    <cellStyle name="Normal 234" xfId="6948"/>
    <cellStyle name="Normal 234 2" xfId="11713"/>
    <cellStyle name="Normal 235" xfId="6949"/>
    <cellStyle name="Normal 235 2" xfId="11714"/>
    <cellStyle name="Normal 235 3" xfId="28419"/>
    <cellStyle name="Normal 236" xfId="15590"/>
    <cellStyle name="Normal 236 2" xfId="28420"/>
    <cellStyle name="Normal 237" xfId="15591"/>
    <cellStyle name="Normal 237 2" xfId="28421"/>
    <cellStyle name="Normal 238" xfId="15595"/>
    <cellStyle name="Normal 238 2" xfId="19123"/>
    <cellStyle name="Normal 239" xfId="15765"/>
    <cellStyle name="Normal 24" xfId="1633"/>
    <cellStyle name="Normal 24 2" xfId="6950"/>
    <cellStyle name="Normal 24 2 2" xfId="17630"/>
    <cellStyle name="Normal 24 2 2 2" xfId="17972"/>
    <cellStyle name="Normal 24 2 2 2 2" xfId="18774"/>
    <cellStyle name="Normal 24 2 2 3" xfId="18436"/>
    <cellStyle name="Normal 24 2 3" xfId="17828"/>
    <cellStyle name="Normal 24 2 3 2" xfId="18620"/>
    <cellStyle name="Normal 24 2 4" xfId="18282"/>
    <cellStyle name="Normal 24 2 5" xfId="16483"/>
    <cellStyle name="Normal 24 2 6" xfId="11715"/>
    <cellStyle name="Normal 24 2 6 2" xfId="28422"/>
    <cellStyle name="Normal 24 2 7" xfId="28423"/>
    <cellStyle name="Normal 24 3" xfId="6951"/>
    <cellStyle name="Normal 24 3 2" xfId="17640"/>
    <cellStyle name="Normal 24 3 2 2" xfId="17982"/>
    <cellStyle name="Normal 24 3 2 2 2" xfId="18784"/>
    <cellStyle name="Normal 24 3 2 3" xfId="18446"/>
    <cellStyle name="Normal 24 3 3" xfId="17838"/>
    <cellStyle name="Normal 24 3 3 2" xfId="18630"/>
    <cellStyle name="Normal 24 3 4" xfId="18292"/>
    <cellStyle name="Normal 24 3 5" xfId="16698"/>
    <cellStyle name="Normal 24 3 6" xfId="19005"/>
    <cellStyle name="Normal 24 3 7" xfId="11716"/>
    <cellStyle name="Normal 24 4" xfId="16912"/>
    <cellStyle name="Normal 24 4 2" xfId="17646"/>
    <cellStyle name="Normal 24 4 2 2" xfId="17988"/>
    <cellStyle name="Normal 24 4 2 2 2" xfId="18790"/>
    <cellStyle name="Normal 24 4 2 3" xfId="18452"/>
    <cellStyle name="Normal 24 4 3" xfId="17844"/>
    <cellStyle name="Normal 24 4 3 2" xfId="18636"/>
    <cellStyle name="Normal 24 4 4" xfId="18298"/>
    <cellStyle name="Normal 24 4 5" xfId="28424"/>
    <cellStyle name="Normal 24 5" xfId="17622"/>
    <cellStyle name="Normal 24 5 2" xfId="17964"/>
    <cellStyle name="Normal 24 5 2 2" xfId="18766"/>
    <cellStyle name="Normal 24 5 3" xfId="18428"/>
    <cellStyle name="Normal 24 5 4" xfId="28425"/>
    <cellStyle name="Normal 24 6" xfId="17820"/>
    <cellStyle name="Normal 24 6 2" xfId="18612"/>
    <cellStyle name="Normal 24 7" xfId="18274"/>
    <cellStyle name="Normal 24 8" xfId="18950"/>
    <cellStyle name="Normal 24 9" xfId="19291"/>
    <cellStyle name="Normal 240" xfId="15842"/>
    <cellStyle name="Normal 241" xfId="15760"/>
    <cellStyle name="Normal 242" xfId="15807"/>
    <cellStyle name="Normal 243" xfId="16128"/>
    <cellStyle name="Normal 244" xfId="18918"/>
    <cellStyle name="Normal 245" xfId="19232"/>
    <cellStyle name="Normal 246" xfId="6952"/>
    <cellStyle name="Normal 246 2" xfId="6953"/>
    <cellStyle name="Normal 246 2 2" xfId="6954"/>
    <cellStyle name="Normal 246 2 2 2" xfId="11719"/>
    <cellStyle name="Normal 246 2 3" xfId="6955"/>
    <cellStyle name="Normal 246 2 3 2" xfId="11720"/>
    <cellStyle name="Normal 246 2 4" xfId="11718"/>
    <cellStyle name="Normal 246 3" xfId="6956"/>
    <cellStyle name="Normal 246 3 2" xfId="11721"/>
    <cellStyle name="Normal 246 4" xfId="6957"/>
    <cellStyle name="Normal 246 4 2" xfId="11722"/>
    <cellStyle name="Normal 246 5" xfId="6958"/>
    <cellStyle name="Normal 246 5 2" xfId="11723"/>
    <cellStyle name="Normal 246 6" xfId="17674"/>
    <cellStyle name="Normal 246 7" xfId="11717"/>
    <cellStyle name="Normal 247" xfId="19235"/>
    <cellStyle name="Normal 248" xfId="19237"/>
    <cellStyle name="Normal 249" xfId="19239"/>
    <cellStyle name="Normal 25" xfId="1634"/>
    <cellStyle name="Normal 25 2" xfId="6959"/>
    <cellStyle name="Normal 25 2 2" xfId="11724"/>
    <cellStyle name="Normal 25 2 2 2" xfId="28428"/>
    <cellStyle name="Normal 25 2 2 3" xfId="28429"/>
    <cellStyle name="Normal 25 2 2 4" xfId="28427"/>
    <cellStyle name="Normal 25 2 3" xfId="28430"/>
    <cellStyle name="Normal 25 2 3 2" xfId="28431"/>
    <cellStyle name="Normal 25 2 4" xfId="28432"/>
    <cellStyle name="Normal 25 2 5" xfId="28433"/>
    <cellStyle name="Normal 25 2 6" xfId="28434"/>
    <cellStyle name="Normal 25 2 7" xfId="28435"/>
    <cellStyle name="Normal 25 2 8" xfId="28426"/>
    <cellStyle name="Normal 25 3" xfId="17414"/>
    <cellStyle name="Normal 25 3 2" xfId="28437"/>
    <cellStyle name="Normal 25 3 2 2" xfId="28438"/>
    <cellStyle name="Normal 25 3 2 3" xfId="28439"/>
    <cellStyle name="Normal 25 3 3" xfId="28440"/>
    <cellStyle name="Normal 25 3 3 2" xfId="28441"/>
    <cellStyle name="Normal 25 3 4" xfId="28442"/>
    <cellStyle name="Normal 25 3 5" xfId="28443"/>
    <cellStyle name="Normal 25 3 6" xfId="28436"/>
    <cellStyle name="Normal 25 4" xfId="18989"/>
    <cellStyle name="Normal 25 4 2" xfId="28444"/>
    <cellStyle name="Normal 25 5" xfId="28445"/>
    <cellStyle name="Normal 25 6" xfId="28446"/>
    <cellStyle name="Normal 25 7" xfId="19292"/>
    <cellStyle name="Normal 250" xfId="19240"/>
    <cellStyle name="Normal 251" xfId="56422"/>
    <cellStyle name="Normal 252" xfId="56423"/>
    <cellStyle name="Normal 254" xfId="6960"/>
    <cellStyle name="Normal 254 2" xfId="6961"/>
    <cellStyle name="Normal 254 2 2" xfId="6962"/>
    <cellStyle name="Normal 254 2 2 2" xfId="11727"/>
    <cellStyle name="Normal 254 2 3" xfId="6963"/>
    <cellStyle name="Normal 254 2 3 2" xfId="11728"/>
    <cellStyle name="Normal 254 2 4" xfId="11726"/>
    <cellStyle name="Normal 254 3" xfId="6964"/>
    <cellStyle name="Normal 254 3 2" xfId="11729"/>
    <cellStyle name="Normal 254 4" xfId="6965"/>
    <cellStyle name="Normal 254 4 2" xfId="11730"/>
    <cellStyle name="Normal 254 5" xfId="6966"/>
    <cellStyle name="Normal 254 5 2" xfId="11731"/>
    <cellStyle name="Normal 254 6" xfId="18951"/>
    <cellStyle name="Normal 254 7" xfId="11725"/>
    <cellStyle name="Normal 26" xfId="1635"/>
    <cellStyle name="Normal 26 2" xfId="6967"/>
    <cellStyle name="Normal 26 2 2" xfId="11732"/>
    <cellStyle name="Normal 26 2 2 2" xfId="28449"/>
    <cellStyle name="Normal 26 2 2 3" xfId="28450"/>
    <cellStyle name="Normal 26 2 2 4" xfId="28448"/>
    <cellStyle name="Normal 26 2 3" xfId="28451"/>
    <cellStyle name="Normal 26 2 3 2" xfId="28452"/>
    <cellStyle name="Normal 26 2 4" xfId="28453"/>
    <cellStyle name="Normal 26 2 5" xfId="28454"/>
    <cellStyle name="Normal 26 2 6" xfId="28455"/>
    <cellStyle name="Normal 26 2 7" xfId="28456"/>
    <cellStyle name="Normal 26 2 8" xfId="28447"/>
    <cellStyle name="Normal 26 3" xfId="6968"/>
    <cellStyle name="Normal 26 3 2" xfId="18909"/>
    <cellStyle name="Normal 26 3 2 2" xfId="28459"/>
    <cellStyle name="Normal 26 3 2 3" xfId="28460"/>
    <cellStyle name="Normal 26 3 2 4" xfId="28458"/>
    <cellStyle name="Normal 26 3 3" xfId="11733"/>
    <cellStyle name="Normal 26 3 3 2" xfId="28462"/>
    <cellStyle name="Normal 26 3 3 3" xfId="28461"/>
    <cellStyle name="Normal 26 3 4" xfId="28463"/>
    <cellStyle name="Normal 26 3 5" xfId="28464"/>
    <cellStyle name="Normal 26 3 6" xfId="28457"/>
    <cellStyle name="Normal 26 4" xfId="17516"/>
    <cellStyle name="Normal 26 4 2" xfId="28465"/>
    <cellStyle name="Normal 26 5" xfId="18940"/>
    <cellStyle name="Normal 26 5 2" xfId="28466"/>
    <cellStyle name="Normal 26 6" xfId="28467"/>
    <cellStyle name="Normal 26 7" xfId="19293"/>
    <cellStyle name="Normal 261" xfId="6969"/>
    <cellStyle name="Normal 261 2" xfId="6970"/>
    <cellStyle name="Normal 261 2 2" xfId="6971"/>
    <cellStyle name="Normal 261 2 2 2" xfId="11736"/>
    <cellStyle name="Normal 261 2 3" xfId="6972"/>
    <cellStyle name="Normal 261 2 3 2" xfId="11737"/>
    <cellStyle name="Normal 261 2 4" xfId="11735"/>
    <cellStyle name="Normal 261 3" xfId="6973"/>
    <cellStyle name="Normal 261 3 2" xfId="11738"/>
    <cellStyle name="Normal 261 4" xfId="6974"/>
    <cellStyle name="Normal 261 4 2" xfId="11739"/>
    <cellStyle name="Normal 261 5" xfId="6975"/>
    <cellStyle name="Normal 261 5 2" xfId="11740"/>
    <cellStyle name="Normal 261 6" xfId="18987"/>
    <cellStyle name="Normal 261 7" xfId="11734"/>
    <cellStyle name="Normal 262" xfId="6976"/>
    <cellStyle name="Normal 262 2" xfId="6977"/>
    <cellStyle name="Normal 262 2 2" xfId="6978"/>
    <cellStyle name="Normal 262 2 2 2" xfId="11743"/>
    <cellStyle name="Normal 262 2 2 2 2" xfId="28470"/>
    <cellStyle name="Normal 262 2 2 3" xfId="28471"/>
    <cellStyle name="Normal 262 2 2 4" xfId="28469"/>
    <cellStyle name="Normal 262 2 3" xfId="6979"/>
    <cellStyle name="Normal 262 2 3 2" xfId="11744"/>
    <cellStyle name="Normal 262 2 3 2 2" xfId="28473"/>
    <cellStyle name="Normal 262 2 3 3" xfId="28472"/>
    <cellStyle name="Normal 262 2 4" xfId="11742"/>
    <cellStyle name="Normal 262 2 4 2" xfId="28474"/>
    <cellStyle name="Normal 262 2 5" xfId="28468"/>
    <cellStyle name="Normal 262 3" xfId="6980"/>
    <cellStyle name="Normal 262 3 2" xfId="11745"/>
    <cellStyle name="Normal 262 3 2 2" xfId="28476"/>
    <cellStyle name="Normal 262 3 3" xfId="28477"/>
    <cellStyle name="Normal 262 3 4" xfId="28478"/>
    <cellStyle name="Normal 262 3 5" xfId="28475"/>
    <cellStyle name="Normal 262 4" xfId="6981"/>
    <cellStyle name="Normal 262 4 2" xfId="11746"/>
    <cellStyle name="Normal 262 4 2 2" xfId="28480"/>
    <cellStyle name="Normal 262 4 3" xfId="28481"/>
    <cellStyle name="Normal 262 4 4" xfId="28479"/>
    <cellStyle name="Normal 262 5" xfId="6982"/>
    <cellStyle name="Normal 262 5 2" xfId="11747"/>
    <cellStyle name="Normal 262 5 3" xfId="28482"/>
    <cellStyle name="Normal 262 6" xfId="19076"/>
    <cellStyle name="Normal 262 7" xfId="11741"/>
    <cellStyle name="Normal 263" xfId="6983"/>
    <cellStyle name="Normal 263 2" xfId="6984"/>
    <cellStyle name="Normal 263 2 2" xfId="6985"/>
    <cellStyle name="Normal 263 2 2 2" xfId="11750"/>
    <cellStyle name="Normal 263 2 3" xfId="6986"/>
    <cellStyle name="Normal 263 2 3 2" xfId="11751"/>
    <cellStyle name="Normal 263 2 4" xfId="11749"/>
    <cellStyle name="Normal 263 3" xfId="6987"/>
    <cellStyle name="Normal 263 3 2" xfId="11752"/>
    <cellStyle name="Normal 263 4" xfId="6988"/>
    <cellStyle name="Normal 263 4 2" xfId="11753"/>
    <cellStyle name="Normal 263 5" xfId="6989"/>
    <cellStyle name="Normal 263 5 2" xfId="11754"/>
    <cellStyle name="Normal 263 6" xfId="19016"/>
    <cellStyle name="Normal 263 7" xfId="11748"/>
    <cellStyle name="Normal 27" xfId="1636"/>
    <cellStyle name="Normal 27 2" xfId="6990"/>
    <cellStyle name="Normal 27 2 2" xfId="17951"/>
    <cellStyle name="Normal 27 2 2 2" xfId="18753"/>
    <cellStyle name="Normal 27 2 2 3" xfId="28483"/>
    <cellStyle name="Normal 27 2 3" xfId="18415"/>
    <cellStyle name="Normal 27 2 3 2" xfId="28484"/>
    <cellStyle name="Normal 27 2 4" xfId="17601"/>
    <cellStyle name="Normal 27 2 5" xfId="11755"/>
    <cellStyle name="Normal 27 2 5 2" xfId="28485"/>
    <cellStyle name="Normal 27 2 6" xfId="28486"/>
    <cellStyle name="Normal 27 2 7" xfId="28487"/>
    <cellStyle name="Normal 27 3" xfId="17807"/>
    <cellStyle name="Normal 27 3 2" xfId="18599"/>
    <cellStyle name="Normal 27 3 2 2" xfId="28488"/>
    <cellStyle name="Normal 27 3 2 3" xfId="28489"/>
    <cellStyle name="Normal 27 3 3" xfId="28490"/>
    <cellStyle name="Normal 27 3 3 2" xfId="28491"/>
    <cellStyle name="Normal 27 3 4" xfId="28492"/>
    <cellStyle name="Normal 27 3 5" xfId="28493"/>
    <cellStyle name="Normal 27 4" xfId="18261"/>
    <cellStyle name="Normal 27 4 2" xfId="28494"/>
    <cellStyle name="Normal 27 5" xfId="19063"/>
    <cellStyle name="Normal 27 5 2" xfId="28495"/>
    <cellStyle name="Normal 27 6" xfId="28496"/>
    <cellStyle name="Normal 27 7" xfId="19294"/>
    <cellStyle name="Normal 270" xfId="6991"/>
    <cellStyle name="Normal 270 2" xfId="6992"/>
    <cellStyle name="Normal 270 2 2" xfId="6993"/>
    <cellStyle name="Normal 270 2 2 2" xfId="11758"/>
    <cellStyle name="Normal 270 2 3" xfId="6994"/>
    <cellStyle name="Normal 270 2 3 2" xfId="11759"/>
    <cellStyle name="Normal 270 2 4" xfId="11757"/>
    <cellStyle name="Normal 270 3" xfId="6995"/>
    <cellStyle name="Normal 270 3 2" xfId="11760"/>
    <cellStyle name="Normal 270 4" xfId="6996"/>
    <cellStyle name="Normal 270 4 2" xfId="11761"/>
    <cellStyle name="Normal 270 5" xfId="6997"/>
    <cellStyle name="Normal 270 5 2" xfId="11762"/>
    <cellStyle name="Normal 270 6" xfId="19049"/>
    <cellStyle name="Normal 270 7" xfId="11756"/>
    <cellStyle name="Normal 275" xfId="6998"/>
    <cellStyle name="Normal 275 2" xfId="6999"/>
    <cellStyle name="Normal 275 2 2" xfId="7000"/>
    <cellStyle name="Normal 275 2 2 2" xfId="11765"/>
    <cellStyle name="Normal 275 2 3" xfId="7001"/>
    <cellStyle name="Normal 275 2 3 2" xfId="11766"/>
    <cellStyle name="Normal 275 2 4" xfId="11764"/>
    <cellStyle name="Normal 275 3" xfId="7002"/>
    <cellStyle name="Normal 275 3 2" xfId="11767"/>
    <cellStyle name="Normal 275 4" xfId="7003"/>
    <cellStyle name="Normal 275 4 2" xfId="11768"/>
    <cellStyle name="Normal 275 5" xfId="7004"/>
    <cellStyle name="Normal 275 5 2" xfId="11769"/>
    <cellStyle name="Normal 275 6" xfId="18917"/>
    <cellStyle name="Normal 275 7" xfId="11763"/>
    <cellStyle name="Normal 28" xfId="1637"/>
    <cellStyle name="Normal 28 2" xfId="7005"/>
    <cellStyle name="Normal 28 2 2" xfId="11770"/>
    <cellStyle name="Normal 28 2 2 2" xfId="28499"/>
    <cellStyle name="Normal 28 2 2 3" xfId="28500"/>
    <cellStyle name="Normal 28 2 2 4" xfId="28498"/>
    <cellStyle name="Normal 28 2 3" xfId="28501"/>
    <cellStyle name="Normal 28 2 3 2" xfId="28502"/>
    <cellStyle name="Normal 28 2 4" xfId="28503"/>
    <cellStyle name="Normal 28 2 5" xfId="28504"/>
    <cellStyle name="Normal 28 2 6" xfId="28505"/>
    <cellStyle name="Normal 28 2 7" xfId="28506"/>
    <cellStyle name="Normal 28 2 8" xfId="28497"/>
    <cellStyle name="Normal 28 3" xfId="7006"/>
    <cellStyle name="Normal 28 3 2" xfId="11771"/>
    <cellStyle name="Normal 28 3 2 2" xfId="28509"/>
    <cellStyle name="Normal 28 3 2 3" xfId="28510"/>
    <cellStyle name="Normal 28 3 2 4" xfId="28508"/>
    <cellStyle name="Normal 28 3 3" xfId="28511"/>
    <cellStyle name="Normal 28 3 3 2" xfId="28512"/>
    <cellStyle name="Normal 28 3 4" xfId="28513"/>
    <cellStyle name="Normal 28 3 5" xfId="28514"/>
    <cellStyle name="Normal 28 3 6" xfId="28507"/>
    <cellStyle name="Normal 28 4" xfId="7007"/>
    <cellStyle name="Normal 28 4 2" xfId="11772"/>
    <cellStyle name="Normal 28 4 3" xfId="28515"/>
    <cellStyle name="Normal 28 5" xfId="7008"/>
    <cellStyle name="Normal 28 5 2" xfId="11773"/>
    <cellStyle name="Normal 28 5 3" xfId="28516"/>
    <cellStyle name="Normal 28 6" xfId="7009"/>
    <cellStyle name="Normal 28 6 2" xfId="11774"/>
    <cellStyle name="Normal 28 6 3" xfId="28517"/>
    <cellStyle name="Normal 28 7" xfId="7010"/>
    <cellStyle name="Normal 28 7 2" xfId="11775"/>
    <cellStyle name="Normal 28 8" xfId="17752"/>
    <cellStyle name="Normal 28 9" xfId="19295"/>
    <cellStyle name="Normal 287" xfId="7011"/>
    <cellStyle name="Normal 287 2" xfId="7012"/>
    <cellStyle name="Normal 287 2 2" xfId="7013"/>
    <cellStyle name="Normal 287 2 2 2" xfId="11778"/>
    <cellStyle name="Normal 287 2 3" xfId="7014"/>
    <cellStyle name="Normal 287 2 3 2" xfId="11779"/>
    <cellStyle name="Normal 287 2 4" xfId="11777"/>
    <cellStyle name="Normal 287 3" xfId="7015"/>
    <cellStyle name="Normal 287 3 2" xfId="11780"/>
    <cellStyle name="Normal 287 4" xfId="7016"/>
    <cellStyle name="Normal 287 4 2" xfId="11781"/>
    <cellStyle name="Normal 287 5" xfId="7017"/>
    <cellStyle name="Normal 287 5 2" xfId="11782"/>
    <cellStyle name="Normal 287 6" xfId="18910"/>
    <cellStyle name="Normal 287 7" xfId="11776"/>
    <cellStyle name="Normal 288" xfId="7018"/>
    <cellStyle name="Normal 288 2" xfId="7019"/>
    <cellStyle name="Normal 288 2 2" xfId="7020"/>
    <cellStyle name="Normal 288 2 2 2" xfId="11785"/>
    <cellStyle name="Normal 288 2 3" xfId="7021"/>
    <cellStyle name="Normal 288 2 3 2" xfId="11786"/>
    <cellStyle name="Normal 288 2 4" xfId="11784"/>
    <cellStyle name="Normal 288 3" xfId="7022"/>
    <cellStyle name="Normal 288 3 2" xfId="11787"/>
    <cellStyle name="Normal 288 4" xfId="7023"/>
    <cellStyle name="Normal 288 4 2" xfId="11788"/>
    <cellStyle name="Normal 288 5" xfId="7024"/>
    <cellStyle name="Normal 288 5 2" xfId="11789"/>
    <cellStyle name="Normal 288 6" xfId="18921"/>
    <cellStyle name="Normal 288 7" xfId="11783"/>
    <cellStyle name="Normal 289" xfId="7025"/>
    <cellStyle name="Normal 289 2" xfId="7026"/>
    <cellStyle name="Normal 289 2 2" xfId="7027"/>
    <cellStyle name="Normal 289 2 2 2" xfId="11792"/>
    <cellStyle name="Normal 289 2 3" xfId="7028"/>
    <cellStyle name="Normal 289 2 3 2" xfId="11793"/>
    <cellStyle name="Normal 289 2 4" xfId="11791"/>
    <cellStyle name="Normal 289 3" xfId="7029"/>
    <cellStyle name="Normal 289 3 2" xfId="11794"/>
    <cellStyle name="Normal 289 4" xfId="7030"/>
    <cellStyle name="Normal 289 4 2" xfId="11795"/>
    <cellStyle name="Normal 289 5" xfId="7031"/>
    <cellStyle name="Normal 289 5 2" xfId="11796"/>
    <cellStyle name="Normal 289 6" xfId="19026"/>
    <cellStyle name="Normal 289 7" xfId="11790"/>
    <cellStyle name="Normal 29" xfId="1638"/>
    <cellStyle name="Normal 29 2" xfId="7032"/>
    <cellStyle name="Normal 29 2 2" xfId="18567"/>
    <cellStyle name="Normal 29 2 2 2" xfId="28518"/>
    <cellStyle name="Normal 29 2 2 3" xfId="28519"/>
    <cellStyle name="Normal 29 2 3" xfId="11797"/>
    <cellStyle name="Normal 29 2 3 2" xfId="28521"/>
    <cellStyle name="Normal 29 2 3 3" xfId="28520"/>
    <cellStyle name="Normal 29 2 4" xfId="28522"/>
    <cellStyle name="Normal 29 2 5" xfId="28523"/>
    <cellStyle name="Normal 29 2 6" xfId="28524"/>
    <cellStyle name="Normal 29 2 7" xfId="28525"/>
    <cellStyle name="Normal 29 3" xfId="7033"/>
    <cellStyle name="Normal 29 3 2" xfId="11798"/>
    <cellStyle name="Normal 29 3 2 2" xfId="28528"/>
    <cellStyle name="Normal 29 3 2 3" xfId="28529"/>
    <cellStyle name="Normal 29 3 2 4" xfId="28527"/>
    <cellStyle name="Normal 29 3 3" xfId="28530"/>
    <cellStyle name="Normal 29 3 3 2" xfId="28531"/>
    <cellStyle name="Normal 29 3 4" xfId="28532"/>
    <cellStyle name="Normal 29 3 5" xfId="28533"/>
    <cellStyle name="Normal 29 3 6" xfId="28526"/>
    <cellStyle name="Normal 29 4" xfId="7034"/>
    <cellStyle name="Normal 29 4 2" xfId="11799"/>
    <cellStyle name="Normal 29 4 3" xfId="28534"/>
    <cellStyle name="Normal 29 5" xfId="7035"/>
    <cellStyle name="Normal 29 5 2" xfId="11800"/>
    <cellStyle name="Normal 29 5 3" xfId="28535"/>
    <cellStyle name="Normal 29 6" xfId="7036"/>
    <cellStyle name="Normal 29 6 2" xfId="11801"/>
    <cellStyle name="Normal 29 6 3" xfId="28536"/>
    <cellStyle name="Normal 29 7" xfId="7037"/>
    <cellStyle name="Normal 29 7 2" xfId="11802"/>
    <cellStyle name="Normal 29 8" xfId="18953"/>
    <cellStyle name="Normal 29 9" xfId="19296"/>
    <cellStyle name="Normal 290" xfId="7038"/>
    <cellStyle name="Normal 290 2" xfId="7039"/>
    <cellStyle name="Normal 290 2 2" xfId="7040"/>
    <cellStyle name="Normal 290 2 2 2" xfId="11805"/>
    <cellStyle name="Normal 290 2 3" xfId="7041"/>
    <cellStyle name="Normal 290 2 3 2" xfId="11806"/>
    <cellStyle name="Normal 290 2 4" xfId="11804"/>
    <cellStyle name="Normal 290 3" xfId="7042"/>
    <cellStyle name="Normal 290 3 2" xfId="11807"/>
    <cellStyle name="Normal 290 4" xfId="7043"/>
    <cellStyle name="Normal 290 4 2" xfId="11808"/>
    <cellStyle name="Normal 290 5" xfId="7044"/>
    <cellStyle name="Normal 290 5 2" xfId="11809"/>
    <cellStyle name="Normal 290 6" xfId="19029"/>
    <cellStyle name="Normal 290 7" xfId="11803"/>
    <cellStyle name="Normal 291" xfId="7045"/>
    <cellStyle name="Normal 291 2" xfId="7046"/>
    <cellStyle name="Normal 291 2 2" xfId="7047"/>
    <cellStyle name="Normal 291 2 2 2" xfId="11812"/>
    <cellStyle name="Normal 291 2 3" xfId="7048"/>
    <cellStyle name="Normal 291 2 3 2" xfId="11813"/>
    <cellStyle name="Normal 291 2 4" xfId="11811"/>
    <cellStyle name="Normal 291 3" xfId="7049"/>
    <cellStyle name="Normal 291 3 2" xfId="11814"/>
    <cellStyle name="Normal 291 4" xfId="7050"/>
    <cellStyle name="Normal 291 4 2" xfId="11815"/>
    <cellStyle name="Normal 291 5" xfId="7051"/>
    <cellStyle name="Normal 291 5 2" xfId="11816"/>
    <cellStyle name="Normal 291 6" xfId="18908"/>
    <cellStyle name="Normal 291 7" xfId="11810"/>
    <cellStyle name="Normal 292" xfId="7052"/>
    <cellStyle name="Normal 292 2" xfId="7053"/>
    <cellStyle name="Normal 292 2 2" xfId="7054"/>
    <cellStyle name="Normal 292 2 2 2" xfId="11819"/>
    <cellStyle name="Normal 292 2 3" xfId="7055"/>
    <cellStyle name="Normal 292 2 3 2" xfId="11820"/>
    <cellStyle name="Normal 292 2 4" xfId="11818"/>
    <cellStyle name="Normal 292 3" xfId="7056"/>
    <cellStyle name="Normal 292 3 2" xfId="11821"/>
    <cellStyle name="Normal 292 4" xfId="7057"/>
    <cellStyle name="Normal 292 4 2" xfId="11822"/>
    <cellStyle name="Normal 292 5" xfId="7058"/>
    <cellStyle name="Normal 292 5 2" xfId="11823"/>
    <cellStyle name="Normal 292 6" xfId="18965"/>
    <cellStyle name="Normal 292 7" xfId="11817"/>
    <cellStyle name="Normal 293" xfId="7059"/>
    <cellStyle name="Normal 293 2" xfId="7060"/>
    <cellStyle name="Normal 293 2 2" xfId="7061"/>
    <cellStyle name="Normal 293 2 2 2" xfId="11826"/>
    <cellStyle name="Normal 293 2 3" xfId="7062"/>
    <cellStyle name="Normal 293 2 3 2" xfId="11827"/>
    <cellStyle name="Normal 293 2 4" xfId="11825"/>
    <cellStyle name="Normal 293 3" xfId="7063"/>
    <cellStyle name="Normal 293 3 2" xfId="11828"/>
    <cellStyle name="Normal 293 4" xfId="7064"/>
    <cellStyle name="Normal 293 4 2" xfId="11829"/>
    <cellStyle name="Normal 293 5" xfId="7065"/>
    <cellStyle name="Normal 293 5 2" xfId="11830"/>
    <cellStyle name="Normal 293 6" xfId="19030"/>
    <cellStyle name="Normal 293 7" xfId="11824"/>
    <cellStyle name="Normal 296" xfId="7066"/>
    <cellStyle name="Normal 296 2" xfId="7067"/>
    <cellStyle name="Normal 296 2 2" xfId="7068"/>
    <cellStyle name="Normal 296 2 2 2" xfId="11833"/>
    <cellStyle name="Normal 296 2 3" xfId="7069"/>
    <cellStyle name="Normal 296 2 3 2" xfId="11834"/>
    <cellStyle name="Normal 296 2 4" xfId="11832"/>
    <cellStyle name="Normal 296 3" xfId="7070"/>
    <cellStyle name="Normal 296 3 2" xfId="11835"/>
    <cellStyle name="Normal 296 4" xfId="7071"/>
    <cellStyle name="Normal 296 4 2" xfId="11836"/>
    <cellStyle name="Normal 296 5" xfId="7072"/>
    <cellStyle name="Normal 296 5 2" xfId="11837"/>
    <cellStyle name="Normal 296 6" xfId="18914"/>
    <cellStyle name="Normal 296 7" xfId="11831"/>
    <cellStyle name="Normal 299" xfId="28537"/>
    <cellStyle name="Normal 299 2" xfId="28538"/>
    <cellStyle name="Normal 3" xfId="11"/>
    <cellStyle name="Normal 3 10" xfId="7073"/>
    <cellStyle name="Normal 3 10 2" xfId="16485"/>
    <cellStyle name="Normal 3 10 3" xfId="16700"/>
    <cellStyle name="Normal 3 10 4" xfId="16914"/>
    <cellStyle name="Normal 3 10 5" xfId="16275"/>
    <cellStyle name="Normal 3 10 6" xfId="11838"/>
    <cellStyle name="Normal 3 10 7" xfId="19385"/>
    <cellStyle name="Normal 3 100" xfId="7074"/>
    <cellStyle name="Normal 3 100 2" xfId="11839"/>
    <cellStyle name="Normal 3 100 3" xfId="28539"/>
    <cellStyle name="Normal 3 101" xfId="7075"/>
    <cellStyle name="Normal 3 101 2" xfId="11840"/>
    <cellStyle name="Normal 3 101 3" xfId="28540"/>
    <cellStyle name="Normal 3 102" xfId="7076"/>
    <cellStyle name="Normal 3 102 2" xfId="11841"/>
    <cellStyle name="Normal 3 102 3" xfId="28541"/>
    <cellStyle name="Normal 3 103" xfId="7077"/>
    <cellStyle name="Normal 3 103 2" xfId="11842"/>
    <cellStyle name="Normal 3 103 3" xfId="28542"/>
    <cellStyle name="Normal 3 104" xfId="7078"/>
    <cellStyle name="Normal 3 104 2" xfId="11843"/>
    <cellStyle name="Normal 3 104 3" xfId="28543"/>
    <cellStyle name="Normal 3 105" xfId="7079"/>
    <cellStyle name="Normal 3 105 2" xfId="11844"/>
    <cellStyle name="Normal 3 105 3" xfId="28544"/>
    <cellStyle name="Normal 3 106" xfId="7080"/>
    <cellStyle name="Normal 3 106 2" xfId="11845"/>
    <cellStyle name="Normal 3 106 3" xfId="28545"/>
    <cellStyle name="Normal 3 107" xfId="7081"/>
    <cellStyle name="Normal 3 107 2" xfId="11846"/>
    <cellStyle name="Normal 3 107 3" xfId="28546"/>
    <cellStyle name="Normal 3 108" xfId="7082"/>
    <cellStyle name="Normal 3 108 2" xfId="11847"/>
    <cellStyle name="Normal 3 108 3" xfId="28547"/>
    <cellStyle name="Normal 3 109" xfId="7083"/>
    <cellStyle name="Normal 3 109 2" xfId="11848"/>
    <cellStyle name="Normal 3 109 3" xfId="28548"/>
    <cellStyle name="Normal 3 11" xfId="7084"/>
    <cellStyle name="Normal 3 11 2" xfId="16498"/>
    <cellStyle name="Normal 3 11 3" xfId="16713"/>
    <cellStyle name="Normal 3 11 4" xfId="16927"/>
    <cellStyle name="Normal 3 11 5" xfId="16285"/>
    <cellStyle name="Normal 3 11 6" xfId="11849"/>
    <cellStyle name="Normal 3 11 7" xfId="28549"/>
    <cellStyle name="Normal 3 110" xfId="7085"/>
    <cellStyle name="Normal 3 110 2" xfId="11850"/>
    <cellStyle name="Normal 3 110 3" xfId="28550"/>
    <cellStyle name="Normal 3 111" xfId="7086"/>
    <cellStyle name="Normal 3 111 2" xfId="11851"/>
    <cellStyle name="Normal 3 111 3" xfId="28551"/>
    <cellStyle name="Normal 3 112" xfId="7087"/>
    <cellStyle name="Normal 3 112 2" xfId="11852"/>
    <cellStyle name="Normal 3 112 3" xfId="28552"/>
    <cellStyle name="Normal 3 113" xfId="7088"/>
    <cellStyle name="Normal 3 113 2" xfId="11853"/>
    <cellStyle name="Normal 3 113 3" xfId="28553"/>
    <cellStyle name="Normal 3 114" xfId="7089"/>
    <cellStyle name="Normal 3 114 2" xfId="11854"/>
    <cellStyle name="Normal 3 114 3" xfId="28554"/>
    <cellStyle name="Normal 3 115" xfId="7090"/>
    <cellStyle name="Normal 3 115 2" xfId="11855"/>
    <cellStyle name="Normal 3 115 3" xfId="28555"/>
    <cellStyle name="Normal 3 116" xfId="7091"/>
    <cellStyle name="Normal 3 116 2" xfId="11856"/>
    <cellStyle name="Normal 3 116 3" xfId="28556"/>
    <cellStyle name="Normal 3 117" xfId="7092"/>
    <cellStyle name="Normal 3 117 2" xfId="11857"/>
    <cellStyle name="Normal 3 117 3" xfId="28557"/>
    <cellStyle name="Normal 3 118" xfId="7093"/>
    <cellStyle name="Normal 3 118 2" xfId="11858"/>
    <cellStyle name="Normal 3 118 3" xfId="28558"/>
    <cellStyle name="Normal 3 119" xfId="7094"/>
    <cellStyle name="Normal 3 119 2" xfId="11859"/>
    <cellStyle name="Normal 3 119 3" xfId="28559"/>
    <cellStyle name="Normal 3 12" xfId="7095"/>
    <cellStyle name="Normal 3 12 2" xfId="16511"/>
    <cellStyle name="Normal 3 12 3" xfId="16726"/>
    <cellStyle name="Normal 3 12 4" xfId="16940"/>
    <cellStyle name="Normal 3 12 5" xfId="16296"/>
    <cellStyle name="Normal 3 12 6" xfId="11860"/>
    <cellStyle name="Normal 3 12 7" xfId="28560"/>
    <cellStyle name="Normal 3 120" xfId="7096"/>
    <cellStyle name="Normal 3 120 2" xfId="11861"/>
    <cellStyle name="Normal 3 120 3" xfId="28561"/>
    <cellStyle name="Normal 3 121" xfId="7097"/>
    <cellStyle name="Normal 3 121 2" xfId="11862"/>
    <cellStyle name="Normal 3 121 3" xfId="28562"/>
    <cellStyle name="Normal 3 122" xfId="7098"/>
    <cellStyle name="Normal 3 122 2" xfId="11863"/>
    <cellStyle name="Normal 3 122 3" xfId="28563"/>
    <cellStyle name="Normal 3 123" xfId="7099"/>
    <cellStyle name="Normal 3 123 2" xfId="11864"/>
    <cellStyle name="Normal 3 123 3" xfId="28564"/>
    <cellStyle name="Normal 3 124" xfId="7100"/>
    <cellStyle name="Normal 3 124 2" xfId="11865"/>
    <cellStyle name="Normal 3 124 3" xfId="28565"/>
    <cellStyle name="Normal 3 125" xfId="7101"/>
    <cellStyle name="Normal 3 125 2" xfId="11866"/>
    <cellStyle name="Normal 3 125 3" xfId="28566"/>
    <cellStyle name="Normal 3 126" xfId="7102"/>
    <cellStyle name="Normal 3 126 2" xfId="11867"/>
    <cellStyle name="Normal 3 126 3" xfId="28567"/>
    <cellStyle name="Normal 3 127" xfId="7103"/>
    <cellStyle name="Normal 3 127 2" xfId="11868"/>
    <cellStyle name="Normal 3 127 3" xfId="28568"/>
    <cellStyle name="Normal 3 128" xfId="7104"/>
    <cellStyle name="Normal 3 128 2" xfId="11869"/>
    <cellStyle name="Normal 3 128 3" xfId="28569"/>
    <cellStyle name="Normal 3 129" xfId="7105"/>
    <cellStyle name="Normal 3 129 2" xfId="11870"/>
    <cellStyle name="Normal 3 129 3" xfId="28570"/>
    <cellStyle name="Normal 3 13" xfId="7106"/>
    <cellStyle name="Normal 3 13 2" xfId="16524"/>
    <cellStyle name="Normal 3 13 3" xfId="16739"/>
    <cellStyle name="Normal 3 13 4" xfId="16953"/>
    <cellStyle name="Normal 3 13 5" xfId="16308"/>
    <cellStyle name="Normal 3 13 6" xfId="11871"/>
    <cellStyle name="Normal 3 13 7" xfId="28571"/>
    <cellStyle name="Normal 3 130" xfId="7107"/>
    <cellStyle name="Normal 3 130 2" xfId="11872"/>
    <cellStyle name="Normal 3 130 3" xfId="28572"/>
    <cellStyle name="Normal 3 131" xfId="7108"/>
    <cellStyle name="Normal 3 131 2" xfId="11873"/>
    <cellStyle name="Normal 3 131 3" xfId="28573"/>
    <cellStyle name="Normal 3 132" xfId="7109"/>
    <cellStyle name="Normal 3 132 2" xfId="11874"/>
    <cellStyle name="Normal 3 132 3" xfId="28574"/>
    <cellStyle name="Normal 3 133" xfId="7110"/>
    <cellStyle name="Normal 3 133 2" xfId="11875"/>
    <cellStyle name="Normal 3 133 2 2" xfId="28577"/>
    <cellStyle name="Normal 3 133 2 2 2" xfId="28578"/>
    <cellStyle name="Normal 3 133 2 3" xfId="28579"/>
    <cellStyle name="Normal 3 133 2 4" xfId="28576"/>
    <cellStyle name="Normal 3 133 3" xfId="28580"/>
    <cellStyle name="Normal 3 133 3 2" xfId="28581"/>
    <cellStyle name="Normal 3 133 4" xfId="28582"/>
    <cellStyle name="Normal 3 133 5" xfId="28575"/>
    <cellStyle name="Normal 3 134" xfId="7111"/>
    <cellStyle name="Normal 3 134 2" xfId="11876"/>
    <cellStyle name="Normal 3 134 2 2" xfId="28584"/>
    <cellStyle name="Normal 3 134 3" xfId="28583"/>
    <cellStyle name="Normal 3 135" xfId="7112"/>
    <cellStyle name="Normal 3 135 2" xfId="11877"/>
    <cellStyle name="Normal 3 135 3" xfId="28585"/>
    <cellStyle name="Normal 3 136" xfId="7113"/>
    <cellStyle name="Normal 3 136 2" xfId="11878"/>
    <cellStyle name="Normal 3 137" xfId="7114"/>
    <cellStyle name="Normal 3 137 2" xfId="11879"/>
    <cellStyle name="Normal 3 137 3" xfId="28586"/>
    <cellStyle name="Normal 3 138" xfId="7115"/>
    <cellStyle name="Normal 3 138 2" xfId="11880"/>
    <cellStyle name="Normal 3 138 3" xfId="28587"/>
    <cellStyle name="Normal 3 139" xfId="7116"/>
    <cellStyle name="Normal 3 139 2" xfId="11881"/>
    <cellStyle name="Normal 3 14" xfId="7117"/>
    <cellStyle name="Normal 3 14 2" xfId="16537"/>
    <cellStyle name="Normal 3 14 3" xfId="16752"/>
    <cellStyle name="Normal 3 14 4" xfId="16966"/>
    <cellStyle name="Normal 3 14 5" xfId="16320"/>
    <cellStyle name="Normal 3 14 6" xfId="11882"/>
    <cellStyle name="Normal 3 14 7" xfId="28588"/>
    <cellStyle name="Normal 3 140" xfId="7118"/>
    <cellStyle name="Normal 3 140 2" xfId="11883"/>
    <cellStyle name="Normal 3 141" xfId="7119"/>
    <cellStyle name="Normal 3 141 2" xfId="11884"/>
    <cellStyle name="Normal 3 142" xfId="7120"/>
    <cellStyle name="Normal 3 142 2" xfId="11885"/>
    <cellStyle name="Normal 3 143" xfId="7121"/>
    <cellStyle name="Normal 3 143 2" xfId="11886"/>
    <cellStyle name="Normal 3 144" xfId="7122"/>
    <cellStyle name="Normal 3 144 2" xfId="11887"/>
    <cellStyle name="Normal 3 145" xfId="7123"/>
    <cellStyle name="Normal 3 145 2" xfId="11888"/>
    <cellStyle name="Normal 3 146" xfId="7124"/>
    <cellStyle name="Normal 3 146 2" xfId="11889"/>
    <cellStyle name="Normal 3 147" xfId="7125"/>
    <cellStyle name="Normal 3 147 2" xfId="11890"/>
    <cellStyle name="Normal 3 148" xfId="7126"/>
    <cellStyle name="Normal 3 148 2" xfId="11891"/>
    <cellStyle name="Normal 3 149" xfId="7127"/>
    <cellStyle name="Normal 3 149 2" xfId="11892"/>
    <cellStyle name="Normal 3 15" xfId="7128"/>
    <cellStyle name="Normal 3 15 2" xfId="16550"/>
    <cellStyle name="Normal 3 15 3" xfId="16765"/>
    <cellStyle name="Normal 3 15 4" xfId="16979"/>
    <cellStyle name="Normal 3 15 5" xfId="16331"/>
    <cellStyle name="Normal 3 15 6" xfId="11893"/>
    <cellStyle name="Normal 3 15 7" xfId="28589"/>
    <cellStyle name="Normal 3 150" xfId="7129"/>
    <cellStyle name="Normal 3 150 2" xfId="11894"/>
    <cellStyle name="Normal 3 151" xfId="7130"/>
    <cellStyle name="Normal 3 151 2" xfId="11895"/>
    <cellStyle name="Normal 3 152" xfId="7131"/>
    <cellStyle name="Normal 3 152 2" xfId="11896"/>
    <cellStyle name="Normal 3 153" xfId="7132"/>
    <cellStyle name="Normal 3 153 2" xfId="11897"/>
    <cellStyle name="Normal 3 154" xfId="7133"/>
    <cellStyle name="Normal 3 154 2" xfId="11898"/>
    <cellStyle name="Normal 3 155" xfId="7134"/>
    <cellStyle name="Normal 3 155 2" xfId="11899"/>
    <cellStyle name="Normal 3 156" xfId="7135"/>
    <cellStyle name="Normal 3 156 2" xfId="11900"/>
    <cellStyle name="Normal 3 157" xfId="7136"/>
    <cellStyle name="Normal 3 157 2" xfId="11901"/>
    <cellStyle name="Normal 3 158" xfId="7137"/>
    <cellStyle name="Normal 3 158 2" xfId="11902"/>
    <cellStyle name="Normal 3 159" xfId="7138"/>
    <cellStyle name="Normal 3 159 2" xfId="11903"/>
    <cellStyle name="Normal 3 16" xfId="7139"/>
    <cellStyle name="Normal 3 16 2" xfId="16563"/>
    <cellStyle name="Normal 3 16 3" xfId="16778"/>
    <cellStyle name="Normal 3 16 4" xfId="16992"/>
    <cellStyle name="Normal 3 16 5" xfId="16343"/>
    <cellStyle name="Normal 3 16 6" xfId="11904"/>
    <cellStyle name="Normal 3 16 7" xfId="28590"/>
    <cellStyle name="Normal 3 160" xfId="7140"/>
    <cellStyle name="Normal 3 160 2" xfId="11905"/>
    <cellStyle name="Normal 3 161" xfId="7141"/>
    <cellStyle name="Normal 3 161 2" xfId="11906"/>
    <cellStyle name="Normal 3 162" xfId="7142"/>
    <cellStyle name="Normal 3 162 2" xfId="11907"/>
    <cellStyle name="Normal 3 163" xfId="7143"/>
    <cellStyle name="Normal 3 163 2" xfId="11908"/>
    <cellStyle name="Normal 3 164" xfId="7144"/>
    <cellStyle name="Normal 3 164 2" xfId="11909"/>
    <cellStyle name="Normal 3 165" xfId="7145"/>
    <cellStyle name="Normal 3 165 2" xfId="11910"/>
    <cellStyle name="Normal 3 166" xfId="7146"/>
    <cellStyle name="Normal 3 166 2" xfId="11911"/>
    <cellStyle name="Normal 3 167" xfId="7147"/>
    <cellStyle name="Normal 3 167 2" xfId="11912"/>
    <cellStyle name="Normal 3 168" xfId="7148"/>
    <cellStyle name="Normal 3 168 2" xfId="11913"/>
    <cellStyle name="Normal 3 169" xfId="7149"/>
    <cellStyle name="Normal 3 169 2" xfId="11914"/>
    <cellStyle name="Normal 3 17" xfId="7150"/>
    <cellStyle name="Normal 3 17 2" xfId="16576"/>
    <cellStyle name="Normal 3 17 3" xfId="16791"/>
    <cellStyle name="Normal 3 17 4" xfId="17005"/>
    <cellStyle name="Normal 3 17 5" xfId="16355"/>
    <cellStyle name="Normal 3 17 6" xfId="11915"/>
    <cellStyle name="Normal 3 17 7" xfId="28591"/>
    <cellStyle name="Normal 3 170" xfId="7151"/>
    <cellStyle name="Normal 3 170 2" xfId="11916"/>
    <cellStyle name="Normal 3 171" xfId="7152"/>
    <cellStyle name="Normal 3 171 2" xfId="11917"/>
    <cellStyle name="Normal 3 172" xfId="7153"/>
    <cellStyle name="Normal 3 172 2" xfId="11918"/>
    <cellStyle name="Normal 3 173" xfId="7154"/>
    <cellStyle name="Normal 3 173 2" xfId="11919"/>
    <cellStyle name="Normal 3 174" xfId="7155"/>
    <cellStyle name="Normal 3 174 2" xfId="11920"/>
    <cellStyle name="Normal 3 175" xfId="7156"/>
    <cellStyle name="Normal 3 175 2" xfId="11921"/>
    <cellStyle name="Normal 3 176" xfId="7157"/>
    <cellStyle name="Normal 3 176 2" xfId="11922"/>
    <cellStyle name="Normal 3 177" xfId="7158"/>
    <cellStyle name="Normal 3 177 2" xfId="11923"/>
    <cellStyle name="Normal 3 178" xfId="7159"/>
    <cellStyle name="Normal 3 178 2" xfId="11924"/>
    <cellStyle name="Normal 3 179" xfId="7160"/>
    <cellStyle name="Normal 3 179 2" xfId="11925"/>
    <cellStyle name="Normal 3 18" xfId="7161"/>
    <cellStyle name="Normal 3 18 2" xfId="17647"/>
    <cellStyle name="Normal 3 18 2 2" xfId="17989"/>
    <cellStyle name="Normal 3 18 2 2 2" xfId="18791"/>
    <cellStyle name="Normal 3 18 2 3" xfId="18453"/>
    <cellStyle name="Normal 3 18 3" xfId="17845"/>
    <cellStyle name="Normal 3 18 3 2" xfId="18637"/>
    <cellStyle name="Normal 3 18 4" xfId="18299"/>
    <cellStyle name="Normal 3 18 5" xfId="17102"/>
    <cellStyle name="Normal 3 18 6" xfId="11926"/>
    <cellStyle name="Normal 3 18 7" xfId="28592"/>
    <cellStyle name="Normal 3 180" xfId="7162"/>
    <cellStyle name="Normal 3 180 2" xfId="11927"/>
    <cellStyle name="Normal 3 181" xfId="7163"/>
    <cellStyle name="Normal 3 181 2" xfId="11928"/>
    <cellStyle name="Normal 3 182" xfId="7164"/>
    <cellStyle name="Normal 3 182 2" xfId="11929"/>
    <cellStyle name="Normal 3 183" xfId="7165"/>
    <cellStyle name="Normal 3 183 2" xfId="11930"/>
    <cellStyle name="Normal 3 184" xfId="7166"/>
    <cellStyle name="Normal 3 184 2" xfId="11931"/>
    <cellStyle name="Normal 3 185" xfId="7167"/>
    <cellStyle name="Normal 3 185 2" xfId="11932"/>
    <cellStyle name="Normal 3 186" xfId="7168"/>
    <cellStyle name="Normal 3 186 2" xfId="11933"/>
    <cellStyle name="Normal 3 187" xfId="7169"/>
    <cellStyle name="Normal 3 187 2" xfId="11934"/>
    <cellStyle name="Normal 3 188" xfId="7170"/>
    <cellStyle name="Normal 3 188 2" xfId="11935"/>
    <cellStyle name="Normal 3 189" xfId="7171"/>
    <cellStyle name="Normal 3 189 2" xfId="11936"/>
    <cellStyle name="Normal 3 19" xfId="7172"/>
    <cellStyle name="Normal 3 19 2" xfId="7173"/>
    <cellStyle name="Normal 3 19 2 2" xfId="11938"/>
    <cellStyle name="Normal 3 19 3" xfId="17412"/>
    <cellStyle name="Normal 3 19 4" xfId="19011"/>
    <cellStyle name="Normal 3 19 5" xfId="11937"/>
    <cellStyle name="Normal 3 19 6" xfId="28593"/>
    <cellStyle name="Normal 3 190" xfId="7174"/>
    <cellStyle name="Normal 3 190 2" xfId="11939"/>
    <cellStyle name="Normal 3 191" xfId="7175"/>
    <cellStyle name="Normal 3 191 2" xfId="11940"/>
    <cellStyle name="Normal 3 192" xfId="7176"/>
    <cellStyle name="Normal 3 192 2" xfId="11941"/>
    <cellStyle name="Normal 3 193" xfId="7177"/>
    <cellStyle name="Normal 3 193 2" xfId="11942"/>
    <cellStyle name="Normal 3 194" xfId="7178"/>
    <cellStyle name="Normal 3 194 2" xfId="11943"/>
    <cellStyle name="Normal 3 195" xfId="7179"/>
    <cellStyle name="Normal 3 195 2" xfId="11944"/>
    <cellStyle name="Normal 3 196" xfId="7180"/>
    <cellStyle name="Normal 3 196 2" xfId="11945"/>
    <cellStyle name="Normal 3 197" xfId="7181"/>
    <cellStyle name="Normal 3 197 2" xfId="11946"/>
    <cellStyle name="Normal 3 198" xfId="7182"/>
    <cellStyle name="Normal 3 198 2" xfId="11947"/>
    <cellStyle name="Normal 3 199" xfId="7183"/>
    <cellStyle name="Normal 3 199 2" xfId="11948"/>
    <cellStyle name="Normal 3 2" xfId="1639"/>
    <cellStyle name="Normal 3 2 10" xfId="28594"/>
    <cellStyle name="Normal 3 2 2" xfId="1640"/>
    <cellStyle name="Normal 3 2 2 2" xfId="15823"/>
    <cellStyle name="Normal 3 2 2 2 2" xfId="15824"/>
    <cellStyle name="Normal 3 2 2 2 2 2" xfId="15890"/>
    <cellStyle name="Normal 3 2 2 2 2 2 2" xfId="18180"/>
    <cellStyle name="Normal 3 2 2 2 2 2 3" xfId="28595"/>
    <cellStyle name="Normal 3 2 2 2 2 3" xfId="18116"/>
    <cellStyle name="Normal 3 2 2 2 2 3 2" xfId="28596"/>
    <cellStyle name="Normal 3 2 2 2 2 4" xfId="28597"/>
    <cellStyle name="Normal 3 2 2 2 2 5" xfId="28598"/>
    <cellStyle name="Normal 3 2 2 2 3" xfId="15889"/>
    <cellStyle name="Normal 3 2 2 2 3 2" xfId="18179"/>
    <cellStyle name="Normal 3 2 2 2 3 3" xfId="28599"/>
    <cellStyle name="Normal 3 2 2 2 3 4" xfId="28600"/>
    <cellStyle name="Normal 3 2 2 2 4" xfId="18115"/>
    <cellStyle name="Normal 3 2 2 2 4 2" xfId="28601"/>
    <cellStyle name="Normal 3 2 2 2 4 3" xfId="28602"/>
    <cellStyle name="Normal 3 2 2 2 5" xfId="28603"/>
    <cellStyle name="Normal 3 2 2 2 6" xfId="28604"/>
    <cellStyle name="Normal 3 2 2 2 7" xfId="28605"/>
    <cellStyle name="Normal 3 2 2 3" xfId="15825"/>
    <cellStyle name="Normal 3 2 2 3 2" xfId="15891"/>
    <cellStyle name="Normal 3 2 2 3 2 2" xfId="18181"/>
    <cellStyle name="Normal 3 2 2 3 2 2 2" xfId="28606"/>
    <cellStyle name="Normal 3 2 2 3 2 2 3" xfId="28607"/>
    <cellStyle name="Normal 3 2 2 3 2 3" xfId="28608"/>
    <cellStyle name="Normal 3 2 2 3 2 3 2" xfId="28609"/>
    <cellStyle name="Normal 3 2 2 3 2 4" xfId="28610"/>
    <cellStyle name="Normal 3 2 2 3 3" xfId="18117"/>
    <cellStyle name="Normal 3 2 2 3 3 2" xfId="28611"/>
    <cellStyle name="Normal 3 2 2 3 3 3" xfId="28612"/>
    <cellStyle name="Normal 3 2 2 3 3 4" xfId="28613"/>
    <cellStyle name="Normal 3 2 2 3 4" xfId="28614"/>
    <cellStyle name="Normal 3 2 2 3 4 2" xfId="28615"/>
    <cellStyle name="Normal 3 2 2 3 4 3" xfId="28616"/>
    <cellStyle name="Normal 3 2 2 3 5" xfId="28617"/>
    <cellStyle name="Normal 3 2 2 3 6" xfId="28618"/>
    <cellStyle name="Normal 3 2 2 3 7" xfId="28619"/>
    <cellStyle name="Normal 3 2 2 4" xfId="15888"/>
    <cellStyle name="Normal 3 2 2 4 2" xfId="18178"/>
    <cellStyle name="Normal 3 2 2 4 2 2" xfId="28620"/>
    <cellStyle name="Normal 3 2 2 4 2 3" xfId="28621"/>
    <cellStyle name="Normal 3 2 2 4 3" xfId="28622"/>
    <cellStyle name="Normal 3 2 2 4 3 2" xfId="28623"/>
    <cellStyle name="Normal 3 2 2 4 4" xfId="28624"/>
    <cellStyle name="Normal 3 2 2 5" xfId="16372"/>
    <cellStyle name="Normal 3 2 2 5 2" xfId="28626"/>
    <cellStyle name="Normal 3 2 2 5 3" xfId="28627"/>
    <cellStyle name="Normal 3 2 2 5 4" xfId="28628"/>
    <cellStyle name="Normal 3 2 2 5 5" xfId="28625"/>
    <cellStyle name="Normal 3 2 2 6" xfId="18114"/>
    <cellStyle name="Normal 3 2 2 6 2" xfId="28629"/>
    <cellStyle name="Normal 3 2 2 6 3" xfId="28630"/>
    <cellStyle name="Normal 3 2 2 7" xfId="28631"/>
    <cellStyle name="Normal 3 2 2 8" xfId="28632"/>
    <cellStyle name="Normal 3 2 2 9" xfId="28633"/>
    <cellStyle name="Normal 3 2 3" xfId="7184"/>
    <cellStyle name="Normal 3 2 3 2" xfId="15827"/>
    <cellStyle name="Normal 3 2 3 2 2" xfId="15893"/>
    <cellStyle name="Normal 3 2 3 2 2 2" xfId="18183"/>
    <cellStyle name="Normal 3 2 3 2 2 3" xfId="28634"/>
    <cellStyle name="Normal 3 2 3 2 3" xfId="18119"/>
    <cellStyle name="Normal 3 2 3 2 3 2" xfId="28635"/>
    <cellStyle name="Normal 3 2 3 2 4" xfId="28636"/>
    <cellStyle name="Normal 3 2 3 3" xfId="15892"/>
    <cellStyle name="Normal 3 2 3 3 2" xfId="18182"/>
    <cellStyle name="Normal 3 2 3 3 3" xfId="28637"/>
    <cellStyle name="Normal 3 2 3 3 4" xfId="28638"/>
    <cellStyle name="Normal 3 2 3 4" xfId="16378"/>
    <cellStyle name="Normal 3 2 3 4 2" xfId="28640"/>
    <cellStyle name="Normal 3 2 3 4 3" xfId="28641"/>
    <cellStyle name="Normal 3 2 3 4 4" xfId="28639"/>
    <cellStyle name="Normal 3 2 3 5" xfId="18118"/>
    <cellStyle name="Normal 3 2 3 6" xfId="15826"/>
    <cellStyle name="Normal 3 2 3 7" xfId="11949"/>
    <cellStyle name="Normal 3 2 3 7 2" xfId="28642"/>
    <cellStyle name="Normal 3 2 4" xfId="7185"/>
    <cellStyle name="Normal 3 2 4 2" xfId="15894"/>
    <cellStyle name="Normal 3 2 4 2 2" xfId="18184"/>
    <cellStyle name="Normal 3 2 4 2 2 2" xfId="28643"/>
    <cellStyle name="Normal 3 2 4 2 2 3" xfId="28644"/>
    <cellStyle name="Normal 3 2 4 2 3" xfId="28645"/>
    <cellStyle name="Normal 3 2 4 2 3 2" xfId="28646"/>
    <cellStyle name="Normal 3 2 4 2 4" xfId="28647"/>
    <cellStyle name="Normal 3 2 4 2 5" xfId="28648"/>
    <cellStyle name="Normal 3 2 4 3" xfId="16595"/>
    <cellStyle name="Normal 3 2 4 3 2" xfId="28650"/>
    <cellStyle name="Normal 3 2 4 3 3" xfId="28651"/>
    <cellStyle name="Normal 3 2 4 3 4" xfId="28652"/>
    <cellStyle name="Normal 3 2 4 3 5" xfId="28649"/>
    <cellStyle name="Normal 3 2 4 4" xfId="18120"/>
    <cellStyle name="Normal 3 2 4 4 2" xfId="28653"/>
    <cellStyle name="Normal 3 2 4 4 3" xfId="28654"/>
    <cellStyle name="Normal 3 2 4 5" xfId="15828"/>
    <cellStyle name="Normal 3 2 4 6" xfId="11950"/>
    <cellStyle name="Normal 3 2 4 6 2" xfId="28655"/>
    <cellStyle name="Normal 3 2 4 7" xfId="28656"/>
    <cellStyle name="Normal 3 2 5" xfId="7186"/>
    <cellStyle name="Normal 3 2 5 2" xfId="16806"/>
    <cellStyle name="Normal 3 2 5 2 2" xfId="28658"/>
    <cellStyle name="Normal 3 2 5 2 3" xfId="28659"/>
    <cellStyle name="Normal 3 2 5 2 4" xfId="28657"/>
    <cellStyle name="Normal 3 2 5 3" xfId="18177"/>
    <cellStyle name="Normal 3 2 5 3 2" xfId="28660"/>
    <cellStyle name="Normal 3 2 5 4" xfId="15887"/>
    <cellStyle name="Normal 3 2 5 5" xfId="11951"/>
    <cellStyle name="Normal 3 2 5 5 2" xfId="28661"/>
    <cellStyle name="Normal 3 2 6" xfId="15737"/>
    <cellStyle name="Normal 3 2 6 2" xfId="16116"/>
    <cellStyle name="Normal 3 2 7" xfId="18113"/>
    <cellStyle name="Normal 3 2 7 2" xfId="28662"/>
    <cellStyle name="Normal 3 2 7 3" xfId="28663"/>
    <cellStyle name="Normal 3 2 7 4" xfId="28664"/>
    <cellStyle name="Normal 3 2 8" xfId="18972"/>
    <cellStyle name="Normal 3 2 8 2" xfId="28666"/>
    <cellStyle name="Normal 3 2 8 3" xfId="28667"/>
    <cellStyle name="Normal 3 2 8 4" xfId="28665"/>
    <cellStyle name="Normal 3 2 9" xfId="28668"/>
    <cellStyle name="Normal 3 2 9 2" xfId="28669"/>
    <cellStyle name="Normal 3 20" xfId="7187"/>
    <cellStyle name="Normal 3 20 2" xfId="17417"/>
    <cellStyle name="Normal 3 20 3" xfId="11952"/>
    <cellStyle name="Normal 3 20 4" xfId="28670"/>
    <cellStyle name="Normal 3 200" xfId="7188"/>
    <cellStyle name="Normal 3 200 2" xfId="11953"/>
    <cellStyle name="Normal 3 201" xfId="7189"/>
    <cellStyle name="Normal 3 201 2" xfId="11954"/>
    <cellStyle name="Normal 3 202" xfId="7190"/>
    <cellStyle name="Normal 3 202 2" xfId="11955"/>
    <cellStyle name="Normal 3 203" xfId="7191"/>
    <cellStyle name="Normal 3 203 2" xfId="11956"/>
    <cellStyle name="Normal 3 204" xfId="7192"/>
    <cellStyle name="Normal 3 204 2" xfId="11957"/>
    <cellStyle name="Normal 3 205" xfId="7193"/>
    <cellStyle name="Normal 3 205 2" xfId="11958"/>
    <cellStyle name="Normal 3 206" xfId="7194"/>
    <cellStyle name="Normal 3 206 2" xfId="11959"/>
    <cellStyle name="Normal 3 207" xfId="7195"/>
    <cellStyle name="Normal 3 207 2" xfId="11960"/>
    <cellStyle name="Normal 3 208" xfId="7196"/>
    <cellStyle name="Normal 3 208 2" xfId="11961"/>
    <cellStyle name="Normal 3 209" xfId="7197"/>
    <cellStyle name="Normal 3 209 2" xfId="11962"/>
    <cellStyle name="Normal 3 21" xfId="7198"/>
    <cellStyle name="Normal 3 21 2" xfId="17521"/>
    <cellStyle name="Normal 3 21 3" xfId="11963"/>
    <cellStyle name="Normal 3 21 4" xfId="28671"/>
    <cellStyle name="Normal 3 210" xfId="7199"/>
    <cellStyle name="Normal 3 210 2" xfId="11964"/>
    <cellStyle name="Normal 3 211" xfId="7200"/>
    <cellStyle name="Normal 3 211 2" xfId="11965"/>
    <cellStyle name="Normal 3 212" xfId="7201"/>
    <cellStyle name="Normal 3 212 2" xfId="11966"/>
    <cellStyle name="Normal 3 213" xfId="15772"/>
    <cellStyle name="Normal 3 22" xfId="7202"/>
    <cellStyle name="Normal 3 22 2" xfId="15984"/>
    <cellStyle name="Normal 3 22 3" xfId="11967"/>
    <cellStyle name="Normal 3 22 4" xfId="28672"/>
    <cellStyle name="Normal 3 23" xfId="7203"/>
    <cellStyle name="Normal 3 23 2" xfId="11968"/>
    <cellStyle name="Normal 3 23 3" xfId="28673"/>
    <cellStyle name="Normal 3 24" xfId="7204"/>
    <cellStyle name="Normal 3 24 2" xfId="11969"/>
    <cellStyle name="Normal 3 24 3" xfId="28674"/>
    <cellStyle name="Normal 3 25" xfId="7205"/>
    <cellStyle name="Normal 3 25 2" xfId="11970"/>
    <cellStyle name="Normal 3 25 3" xfId="28675"/>
    <cellStyle name="Normal 3 26" xfId="7206"/>
    <cellStyle name="Normal 3 26 2" xfId="11971"/>
    <cellStyle name="Normal 3 26 3" xfId="28676"/>
    <cellStyle name="Normal 3 27" xfId="7207"/>
    <cellStyle name="Normal 3 27 2" xfId="11972"/>
    <cellStyle name="Normal 3 27 3" xfId="28677"/>
    <cellStyle name="Normal 3 28" xfId="7208"/>
    <cellStyle name="Normal 3 28 2" xfId="11973"/>
    <cellStyle name="Normal 3 28 3" xfId="28678"/>
    <cellStyle name="Normal 3 29" xfId="7209"/>
    <cellStyle name="Normal 3 29 2" xfId="11974"/>
    <cellStyle name="Normal 3 29 3" xfId="28679"/>
    <cellStyle name="Normal 3 3" xfId="1641"/>
    <cellStyle name="Normal 3 3 10" xfId="1642"/>
    <cellStyle name="Normal 3 3 10 2" xfId="28680"/>
    <cellStyle name="Normal 3 3 11" xfId="1643"/>
    <cellStyle name="Normal 3 3 11 2" xfId="28681"/>
    <cellStyle name="Normal 3 3 12" xfId="1644"/>
    <cellStyle name="Normal 3 3 13" xfId="1645"/>
    <cellStyle name="Normal 3 3 14" xfId="1646"/>
    <cellStyle name="Normal 3 3 15" xfId="1647"/>
    <cellStyle name="Normal 3 3 16" xfId="16204"/>
    <cellStyle name="Normal 3 3 17" xfId="19297"/>
    <cellStyle name="Normal 3 3 2" xfId="1648"/>
    <cellStyle name="Normal 3 3 2 10" xfId="28682"/>
    <cellStyle name="Normal 3 3 2 11" xfId="19298"/>
    <cellStyle name="Normal 3 3 2 2" xfId="7210"/>
    <cellStyle name="Normal 3 3 2 2 10" xfId="19299"/>
    <cellStyle name="Normal 3 3 2 2 2" xfId="11975"/>
    <cellStyle name="Normal 3 3 2 2 2 2" xfId="28684"/>
    <cellStyle name="Normal 3 3 2 2 2 2 2" xfId="28685"/>
    <cellStyle name="Normal 3 3 2 2 2 2 2 2" xfId="28686"/>
    <cellStyle name="Normal 3 3 2 2 2 2 3" xfId="28687"/>
    <cellStyle name="Normal 3 3 2 2 2 2 4" xfId="28688"/>
    <cellStyle name="Normal 3 3 2 2 2 3" xfId="28689"/>
    <cellStyle name="Normal 3 3 2 2 2 3 2" xfId="28690"/>
    <cellStyle name="Normal 3 3 2 2 2 3 2 2" xfId="28691"/>
    <cellStyle name="Normal 3 3 2 2 2 3 3" xfId="28692"/>
    <cellStyle name="Normal 3 3 2 2 2 3 4" xfId="28693"/>
    <cellStyle name="Normal 3 3 2 2 2 4" xfId="28694"/>
    <cellStyle name="Normal 3 3 2 2 2 4 2" xfId="28695"/>
    <cellStyle name="Normal 3 3 2 2 2 5" xfId="28696"/>
    <cellStyle name="Normal 3 3 2 2 2 6" xfId="28697"/>
    <cellStyle name="Normal 3 3 2 2 2 7" xfId="28698"/>
    <cellStyle name="Normal 3 3 2 2 2 8" xfId="28683"/>
    <cellStyle name="Normal 3 3 2 2 3" xfId="28699"/>
    <cellStyle name="Normal 3 3 2 2 3 2" xfId="28700"/>
    <cellStyle name="Normal 3 3 2 2 3 2 2" xfId="28701"/>
    <cellStyle name="Normal 3 3 2 2 3 2 2 2" xfId="28702"/>
    <cellStyle name="Normal 3 3 2 2 3 2 3" xfId="28703"/>
    <cellStyle name="Normal 3 3 2 2 3 2 4" xfId="28704"/>
    <cellStyle name="Normal 3 3 2 2 3 3" xfId="28705"/>
    <cellStyle name="Normal 3 3 2 2 3 3 2" xfId="28706"/>
    <cellStyle name="Normal 3 3 2 2 3 3 2 2" xfId="28707"/>
    <cellStyle name="Normal 3 3 2 2 3 3 3" xfId="28708"/>
    <cellStyle name="Normal 3 3 2 2 3 3 4" xfId="28709"/>
    <cellStyle name="Normal 3 3 2 2 3 4" xfId="28710"/>
    <cellStyle name="Normal 3 3 2 2 3 4 2" xfId="28711"/>
    <cellStyle name="Normal 3 3 2 2 3 5" xfId="28712"/>
    <cellStyle name="Normal 3 3 2 2 3 6" xfId="28713"/>
    <cellStyle name="Normal 3 3 2 2 3 7" xfId="28714"/>
    <cellStyle name="Normal 3 3 2 2 4" xfId="28715"/>
    <cellStyle name="Normal 3 3 2 2 4 2" xfId="28716"/>
    <cellStyle name="Normal 3 3 2 2 4 2 2" xfId="28717"/>
    <cellStyle name="Normal 3 3 2 2 4 3" xfId="28718"/>
    <cellStyle name="Normal 3 3 2 2 4 4" xfId="28719"/>
    <cellStyle name="Normal 3 3 2 2 5" xfId="28720"/>
    <cellStyle name="Normal 3 3 2 2 5 2" xfId="28721"/>
    <cellStyle name="Normal 3 3 2 2 5 2 2" xfId="28722"/>
    <cellStyle name="Normal 3 3 2 2 5 3" xfId="28723"/>
    <cellStyle name="Normal 3 3 2 2 5 4" xfId="28724"/>
    <cellStyle name="Normal 3 3 2 2 6" xfId="28725"/>
    <cellStyle name="Normal 3 3 2 2 6 2" xfId="28726"/>
    <cellStyle name="Normal 3 3 2 2 7" xfId="28727"/>
    <cellStyle name="Normal 3 3 2 2 8" xfId="28728"/>
    <cellStyle name="Normal 3 3 2 2 9" xfId="28729"/>
    <cellStyle name="Normal 3 3 2 3" xfId="7211"/>
    <cellStyle name="Normal 3 3 2 3 2" xfId="11976"/>
    <cellStyle name="Normal 3 3 2 3 2 2" xfId="28731"/>
    <cellStyle name="Normal 3 3 2 3 2 2 2" xfId="28732"/>
    <cellStyle name="Normal 3 3 2 3 2 2 3" xfId="28733"/>
    <cellStyle name="Normal 3 3 2 3 2 3" xfId="28734"/>
    <cellStyle name="Normal 3 3 2 3 2 3 2" xfId="28735"/>
    <cellStyle name="Normal 3 3 2 3 2 4" xfId="28736"/>
    <cellStyle name="Normal 3 3 2 3 2 5" xfId="28730"/>
    <cellStyle name="Normal 3 3 2 3 3" xfId="28737"/>
    <cellStyle name="Normal 3 3 2 3 3 2" xfId="28738"/>
    <cellStyle name="Normal 3 3 2 3 3 2 2" xfId="28739"/>
    <cellStyle name="Normal 3 3 2 3 3 3" xfId="28740"/>
    <cellStyle name="Normal 3 3 2 3 3 4" xfId="28741"/>
    <cellStyle name="Normal 3 3 2 3 4" xfId="28742"/>
    <cellStyle name="Normal 3 3 2 3 4 2" xfId="28743"/>
    <cellStyle name="Normal 3 3 2 3 4 3" xfId="28744"/>
    <cellStyle name="Normal 3 3 2 3 5" xfId="28745"/>
    <cellStyle name="Normal 3 3 2 3 6" xfId="28746"/>
    <cellStyle name="Normal 3 3 2 3 7" xfId="28747"/>
    <cellStyle name="Normal 3 3 2 3 8" xfId="19300"/>
    <cellStyle name="Normal 3 3 2 4" xfId="7212"/>
    <cellStyle name="Normal 3 3 2 4 2" xfId="11977"/>
    <cellStyle name="Normal 3 3 2 4 2 2" xfId="28750"/>
    <cellStyle name="Normal 3 3 2 4 2 2 2" xfId="28751"/>
    <cellStyle name="Normal 3 3 2 4 2 3" xfId="28752"/>
    <cellStyle name="Normal 3 3 2 4 2 4" xfId="28753"/>
    <cellStyle name="Normal 3 3 2 4 2 5" xfId="28749"/>
    <cellStyle name="Normal 3 3 2 4 3" xfId="28754"/>
    <cellStyle name="Normal 3 3 2 4 3 2" xfId="28755"/>
    <cellStyle name="Normal 3 3 2 4 3 2 2" xfId="28756"/>
    <cellStyle name="Normal 3 3 2 4 3 3" xfId="28757"/>
    <cellStyle name="Normal 3 3 2 4 3 4" xfId="28758"/>
    <cellStyle name="Normal 3 3 2 4 4" xfId="28759"/>
    <cellStyle name="Normal 3 3 2 4 4 2" xfId="28760"/>
    <cellStyle name="Normal 3 3 2 4 5" xfId="28761"/>
    <cellStyle name="Normal 3 3 2 4 6" xfId="28762"/>
    <cellStyle name="Normal 3 3 2 4 7" xfId="28763"/>
    <cellStyle name="Normal 3 3 2 4 8" xfId="28748"/>
    <cellStyle name="Normal 3 3 2 5" xfId="16390"/>
    <cellStyle name="Normal 3 3 2 5 2" xfId="28765"/>
    <cellStyle name="Normal 3 3 2 5 2 2" xfId="28766"/>
    <cellStyle name="Normal 3 3 2 5 3" xfId="28767"/>
    <cellStyle name="Normal 3 3 2 5 4" xfId="28768"/>
    <cellStyle name="Normal 3 3 2 5 5" xfId="28764"/>
    <cellStyle name="Normal 3 3 2 6" xfId="28769"/>
    <cellStyle name="Normal 3 3 2 6 2" xfId="28770"/>
    <cellStyle name="Normal 3 3 2 6 2 2" xfId="28771"/>
    <cellStyle name="Normal 3 3 2 6 3" xfId="28772"/>
    <cellStyle name="Normal 3 3 2 6 4" xfId="28773"/>
    <cellStyle name="Normal 3 3 2 7" xfId="28774"/>
    <cellStyle name="Normal 3 3 2 7 2" xfId="28775"/>
    <cellStyle name="Normal 3 3 2 8" xfId="28776"/>
    <cellStyle name="Normal 3 3 2 9" xfId="28777"/>
    <cellStyle name="Normal 3 3 3" xfId="1649"/>
    <cellStyle name="Normal 3 3 3 2" xfId="16608"/>
    <cellStyle name="Normal 3 3 3 2 2" xfId="28779"/>
    <cellStyle name="Normal 3 3 3 2 2 2" xfId="28780"/>
    <cellStyle name="Normal 3 3 3 2 2 3" xfId="28781"/>
    <cellStyle name="Normal 3 3 3 2 3" xfId="28782"/>
    <cellStyle name="Normal 3 3 3 2 3 2" xfId="28783"/>
    <cellStyle name="Normal 3 3 3 2 4" xfId="28784"/>
    <cellStyle name="Normal 3 3 3 2 5" xfId="28778"/>
    <cellStyle name="Normal 3 3 3 3" xfId="28785"/>
    <cellStyle name="Normal 3 3 3 3 2" xfId="28786"/>
    <cellStyle name="Normal 3 3 3 3 3" xfId="28787"/>
    <cellStyle name="Normal 3 3 3 3 4" xfId="28788"/>
    <cellStyle name="Normal 3 3 3 4" xfId="28789"/>
    <cellStyle name="Normal 3 3 3 4 2" xfId="28790"/>
    <cellStyle name="Normal 3 3 3 4 3" xfId="28791"/>
    <cellStyle name="Normal 3 3 3 5" xfId="28792"/>
    <cellStyle name="Normal 3 3 3 6" xfId="28793"/>
    <cellStyle name="Normal 3 3 3 7" xfId="28794"/>
    <cellStyle name="Normal 3 3 3 8" xfId="19301"/>
    <cellStyle name="Normal 3 3 4" xfId="1650"/>
    <cellStyle name="Normal 3 3 4 2" xfId="16819"/>
    <cellStyle name="Normal 3 3 4 2 2" xfId="28796"/>
    <cellStyle name="Normal 3 3 4 2 2 2" xfId="28797"/>
    <cellStyle name="Normal 3 3 4 2 2 3" xfId="28798"/>
    <cellStyle name="Normal 3 3 4 2 3" xfId="28799"/>
    <cellStyle name="Normal 3 3 4 2 3 2" xfId="28800"/>
    <cellStyle name="Normal 3 3 4 2 4" xfId="28801"/>
    <cellStyle name="Normal 3 3 4 2 5" xfId="28795"/>
    <cellStyle name="Normal 3 3 4 3" xfId="28802"/>
    <cellStyle name="Normal 3 3 4 3 2" xfId="28803"/>
    <cellStyle name="Normal 3 3 4 3 3" xfId="28804"/>
    <cellStyle name="Normal 3 3 4 3 4" xfId="28805"/>
    <cellStyle name="Normal 3 3 4 4" xfId="28806"/>
    <cellStyle name="Normal 3 3 4 4 2" xfId="28807"/>
    <cellStyle name="Normal 3 3 4 4 3" xfId="28808"/>
    <cellStyle name="Normal 3 3 4 5" xfId="28809"/>
    <cellStyle name="Normal 3 3 4 6" xfId="28810"/>
    <cellStyle name="Normal 3 3 4 7" xfId="19302"/>
    <cellStyle name="Normal 3 3 5" xfId="1651"/>
    <cellStyle name="Normal 3 3 5 2" xfId="28812"/>
    <cellStyle name="Normal 3 3 5 2 2" xfId="28813"/>
    <cellStyle name="Normal 3 3 5 2 3" xfId="28814"/>
    <cellStyle name="Normal 3 3 5 3" xfId="28815"/>
    <cellStyle name="Normal 3 3 5 3 2" xfId="28816"/>
    <cellStyle name="Normal 3 3 5 4" xfId="28817"/>
    <cellStyle name="Normal 3 3 5 5" xfId="28811"/>
    <cellStyle name="Normal 3 3 6" xfId="1652"/>
    <cellStyle name="Normal 3 3 6 2" xfId="28819"/>
    <cellStyle name="Normal 3 3 6 2 2" xfId="28820"/>
    <cellStyle name="Normal 3 3 6 2 3" xfId="28821"/>
    <cellStyle name="Normal 3 3 6 3" xfId="28822"/>
    <cellStyle name="Normal 3 3 6 3 2" xfId="28823"/>
    <cellStyle name="Normal 3 3 6 4" xfId="28824"/>
    <cellStyle name="Normal 3 3 6 5" xfId="28818"/>
    <cellStyle name="Normal 3 3 7" xfId="1653"/>
    <cellStyle name="Normal 3 3 7 2" xfId="28826"/>
    <cellStyle name="Normal 3 3 7 3" xfId="28827"/>
    <cellStyle name="Normal 3 3 7 4" xfId="28828"/>
    <cellStyle name="Normal 3 3 7 5" xfId="28825"/>
    <cellStyle name="Normal 3 3 8" xfId="1654"/>
    <cellStyle name="Normal 3 3 8 2" xfId="28830"/>
    <cellStyle name="Normal 3 3 8 3" xfId="28831"/>
    <cellStyle name="Normal 3 3 8 4" xfId="28829"/>
    <cellStyle name="Normal 3 3 9" xfId="1655"/>
    <cellStyle name="Normal 3 3 9 2" xfId="28833"/>
    <cellStyle name="Normal 3 3 9 3" xfId="28832"/>
    <cellStyle name="Normal 3 30" xfId="7213"/>
    <cellStyle name="Normal 3 30 2" xfId="11978"/>
    <cellStyle name="Normal 3 30 3" xfId="28834"/>
    <cellStyle name="Normal 3 31" xfId="7214"/>
    <cellStyle name="Normal 3 31 2" xfId="11979"/>
    <cellStyle name="Normal 3 31 3" xfId="28835"/>
    <cellStyle name="Normal 3 32" xfId="7215"/>
    <cellStyle name="Normal 3 32 2" xfId="11980"/>
    <cellStyle name="Normal 3 32 3" xfId="28836"/>
    <cellStyle name="Normal 3 33" xfId="7216"/>
    <cellStyle name="Normal 3 33 2" xfId="11981"/>
    <cellStyle name="Normal 3 33 3" xfId="28837"/>
    <cellStyle name="Normal 3 34" xfId="7217"/>
    <cellStyle name="Normal 3 34 2" xfId="11982"/>
    <cellStyle name="Normal 3 34 3" xfId="28838"/>
    <cellStyle name="Normal 3 35" xfId="7218"/>
    <cellStyle name="Normal 3 35 2" xfId="11983"/>
    <cellStyle name="Normal 3 35 3" xfId="28839"/>
    <cellStyle name="Normal 3 36" xfId="7219"/>
    <cellStyle name="Normal 3 36 2" xfId="11984"/>
    <cellStyle name="Normal 3 36 3" xfId="28840"/>
    <cellStyle name="Normal 3 37" xfId="7220"/>
    <cellStyle name="Normal 3 37 2" xfId="11985"/>
    <cellStyle name="Normal 3 37 3" xfId="28841"/>
    <cellStyle name="Normal 3 38" xfId="7221"/>
    <cellStyle name="Normal 3 38 2" xfId="11986"/>
    <cellStyle name="Normal 3 38 3" xfId="28842"/>
    <cellStyle name="Normal 3 39" xfId="7222"/>
    <cellStyle name="Normal 3 39 2" xfId="11987"/>
    <cellStyle name="Normal 3 39 3" xfId="28843"/>
    <cellStyle name="Normal 3 4" xfId="1656"/>
    <cellStyle name="Normal 3 4 10" xfId="28844"/>
    <cellStyle name="Normal 3 4 11" xfId="19303"/>
    <cellStyle name="Normal 3 4 2" xfId="16403"/>
    <cellStyle name="Normal 3 4 2 10" xfId="19304"/>
    <cellStyle name="Normal 3 4 2 2" xfId="19305"/>
    <cellStyle name="Normal 3 4 2 2 2" xfId="28845"/>
    <cellStyle name="Normal 3 4 2 2 2 2" xfId="28846"/>
    <cellStyle name="Normal 3 4 2 2 2 2 2" xfId="28847"/>
    <cellStyle name="Normal 3 4 2 2 2 2 3" xfId="28848"/>
    <cellStyle name="Normal 3 4 2 2 2 3" xfId="28849"/>
    <cellStyle name="Normal 3 4 2 2 2 3 2" xfId="28850"/>
    <cellStyle name="Normal 3 4 2 2 2 4" xfId="28851"/>
    <cellStyle name="Normal 3 4 2 2 2 5" xfId="28852"/>
    <cellStyle name="Normal 3 4 2 2 3" xfId="28853"/>
    <cellStyle name="Normal 3 4 2 2 3 2" xfId="28854"/>
    <cellStyle name="Normal 3 4 2 2 3 3" xfId="28855"/>
    <cellStyle name="Normal 3 4 2 2 3 4" xfId="28856"/>
    <cellStyle name="Normal 3 4 2 2 4" xfId="28857"/>
    <cellStyle name="Normal 3 4 2 2 4 2" xfId="28858"/>
    <cellStyle name="Normal 3 4 2 2 4 3" xfId="28859"/>
    <cellStyle name="Normal 3 4 2 2 5" xfId="28860"/>
    <cellStyle name="Normal 3 4 2 2 6" xfId="28861"/>
    <cellStyle name="Normal 3 4 2 2 7" xfId="28862"/>
    <cellStyle name="Normal 3 4 2 3" xfId="19306"/>
    <cellStyle name="Normal 3 4 2 3 2" xfId="28863"/>
    <cellStyle name="Normal 3 4 2 3 2 2" xfId="28864"/>
    <cellStyle name="Normal 3 4 2 3 2 2 2" xfId="28865"/>
    <cellStyle name="Normal 3 4 2 3 2 2 3" xfId="28866"/>
    <cellStyle name="Normal 3 4 2 3 2 3" xfId="28867"/>
    <cellStyle name="Normal 3 4 2 3 2 3 2" xfId="28868"/>
    <cellStyle name="Normal 3 4 2 3 2 4" xfId="28869"/>
    <cellStyle name="Normal 3 4 2 3 3" xfId="28870"/>
    <cellStyle name="Normal 3 4 2 3 3 2" xfId="28871"/>
    <cellStyle name="Normal 3 4 2 3 3 3" xfId="28872"/>
    <cellStyle name="Normal 3 4 2 3 3 4" xfId="28873"/>
    <cellStyle name="Normal 3 4 2 3 4" xfId="28874"/>
    <cellStyle name="Normal 3 4 2 3 4 2" xfId="28875"/>
    <cellStyle name="Normal 3 4 2 3 4 3" xfId="28876"/>
    <cellStyle name="Normal 3 4 2 3 5" xfId="28877"/>
    <cellStyle name="Normal 3 4 2 3 6" xfId="28878"/>
    <cellStyle name="Normal 3 4 2 3 7" xfId="28879"/>
    <cellStyle name="Normal 3 4 2 4" xfId="28880"/>
    <cellStyle name="Normal 3 4 2 4 2" xfId="28881"/>
    <cellStyle name="Normal 3 4 2 4 2 2" xfId="28882"/>
    <cellStyle name="Normal 3 4 2 4 2 3" xfId="28883"/>
    <cellStyle name="Normal 3 4 2 4 3" xfId="28884"/>
    <cellStyle name="Normal 3 4 2 4 3 2" xfId="28885"/>
    <cellStyle name="Normal 3 4 2 4 4" xfId="28886"/>
    <cellStyle name="Normal 3 4 2 5" xfId="28887"/>
    <cellStyle name="Normal 3 4 2 5 2" xfId="28888"/>
    <cellStyle name="Normal 3 4 2 5 3" xfId="28889"/>
    <cellStyle name="Normal 3 4 2 5 4" xfId="28890"/>
    <cellStyle name="Normal 3 4 2 6" xfId="28891"/>
    <cellStyle name="Normal 3 4 2 6 2" xfId="28892"/>
    <cellStyle name="Normal 3 4 2 6 3" xfId="28893"/>
    <cellStyle name="Normal 3 4 2 7" xfId="28894"/>
    <cellStyle name="Normal 3 4 2 8" xfId="28895"/>
    <cellStyle name="Normal 3 4 2 9" xfId="28896"/>
    <cellStyle name="Normal 3 4 3" xfId="16621"/>
    <cellStyle name="Normal 3 4 3 2" xfId="28897"/>
    <cellStyle name="Normal 3 4 3 2 2" xfId="28898"/>
    <cellStyle name="Normal 3 4 3 2 2 2" xfId="28899"/>
    <cellStyle name="Normal 3 4 3 2 2 3" xfId="28900"/>
    <cellStyle name="Normal 3 4 3 2 3" xfId="28901"/>
    <cellStyle name="Normal 3 4 3 2 3 2" xfId="28902"/>
    <cellStyle name="Normal 3 4 3 2 4" xfId="28903"/>
    <cellStyle name="Normal 3 4 3 3" xfId="28904"/>
    <cellStyle name="Normal 3 4 3 3 2" xfId="28905"/>
    <cellStyle name="Normal 3 4 3 3 3" xfId="28906"/>
    <cellStyle name="Normal 3 4 3 3 4" xfId="28907"/>
    <cellStyle name="Normal 3 4 3 4" xfId="28908"/>
    <cellStyle name="Normal 3 4 3 4 2" xfId="28909"/>
    <cellStyle name="Normal 3 4 3 4 3" xfId="28910"/>
    <cellStyle name="Normal 3 4 3 5" xfId="28911"/>
    <cellStyle name="Normal 3 4 3 6" xfId="28912"/>
    <cellStyle name="Normal 3 4 3 7" xfId="28913"/>
    <cellStyle name="Normal 3 4 3 8" xfId="19307"/>
    <cellStyle name="Normal 3 4 4" xfId="16832"/>
    <cellStyle name="Normal 3 4 4 2" xfId="28914"/>
    <cellStyle name="Normal 3 4 4 2 2" xfId="28915"/>
    <cellStyle name="Normal 3 4 4 2 2 2" xfId="28916"/>
    <cellStyle name="Normal 3 4 4 2 2 3" xfId="28917"/>
    <cellStyle name="Normal 3 4 4 2 3" xfId="28918"/>
    <cellStyle name="Normal 3 4 4 2 3 2" xfId="28919"/>
    <cellStyle name="Normal 3 4 4 2 4" xfId="28920"/>
    <cellStyle name="Normal 3 4 4 2 5" xfId="28921"/>
    <cellStyle name="Normal 3 4 4 3" xfId="28922"/>
    <cellStyle name="Normal 3 4 4 3 2" xfId="28923"/>
    <cellStyle name="Normal 3 4 4 3 3" xfId="28924"/>
    <cellStyle name="Normal 3 4 4 3 4" xfId="28925"/>
    <cellStyle name="Normal 3 4 4 4" xfId="28926"/>
    <cellStyle name="Normal 3 4 4 4 2" xfId="28927"/>
    <cellStyle name="Normal 3 4 4 4 3" xfId="28928"/>
    <cellStyle name="Normal 3 4 4 5" xfId="28929"/>
    <cellStyle name="Normal 3 4 4 6" xfId="28930"/>
    <cellStyle name="Normal 3 4 4 7" xfId="28931"/>
    <cellStyle name="Normal 3 4 4 8" xfId="19308"/>
    <cellStyle name="Normal 3 4 5" xfId="16213"/>
    <cellStyle name="Normal 3 4 5 2" xfId="28933"/>
    <cellStyle name="Normal 3 4 5 2 2" xfId="28934"/>
    <cellStyle name="Normal 3 4 5 2 3" xfId="28935"/>
    <cellStyle name="Normal 3 4 5 3" xfId="28936"/>
    <cellStyle name="Normal 3 4 5 3 2" xfId="28937"/>
    <cellStyle name="Normal 3 4 5 4" xfId="28938"/>
    <cellStyle name="Normal 3 4 5 5" xfId="28939"/>
    <cellStyle name="Normal 3 4 5 6" xfId="28932"/>
    <cellStyle name="Normal 3 4 6" xfId="28940"/>
    <cellStyle name="Normal 3 4 7" xfId="28941"/>
    <cellStyle name="Normal 3 4 7 2" xfId="28942"/>
    <cellStyle name="Normal 3 4 7 3" xfId="28943"/>
    <cellStyle name="Normal 3 4 7 4" xfId="28944"/>
    <cellStyle name="Normal 3 4 8" xfId="28945"/>
    <cellStyle name="Normal 3 4 8 2" xfId="28946"/>
    <cellStyle name="Normal 3 4 8 3" xfId="28947"/>
    <cellStyle name="Normal 3 4 9" xfId="28948"/>
    <cellStyle name="Normal 3 4 9 2" xfId="28949"/>
    <cellStyle name="Normal 3 40" xfId="7223"/>
    <cellStyle name="Normal 3 40 2" xfId="11988"/>
    <cellStyle name="Normal 3 40 3" xfId="28950"/>
    <cellStyle name="Normal 3 41" xfId="7224"/>
    <cellStyle name="Normal 3 41 2" xfId="11989"/>
    <cellStyle name="Normal 3 41 3" xfId="28951"/>
    <cellStyle name="Normal 3 42" xfId="7225"/>
    <cellStyle name="Normal 3 42 2" xfId="11990"/>
    <cellStyle name="Normal 3 42 3" xfId="28952"/>
    <cellStyle name="Normal 3 43" xfId="7226"/>
    <cellStyle name="Normal 3 43 2" xfId="11991"/>
    <cellStyle name="Normal 3 43 3" xfId="28953"/>
    <cellStyle name="Normal 3 44" xfId="7227"/>
    <cellStyle name="Normal 3 44 2" xfId="11992"/>
    <cellStyle name="Normal 3 44 3" xfId="28954"/>
    <cellStyle name="Normal 3 45" xfId="7228"/>
    <cellStyle name="Normal 3 45 2" xfId="11993"/>
    <cellStyle name="Normal 3 45 3" xfId="28955"/>
    <cellStyle name="Normal 3 46" xfId="7229"/>
    <cellStyle name="Normal 3 46 2" xfId="11994"/>
    <cellStyle name="Normal 3 46 3" xfId="28956"/>
    <cellStyle name="Normal 3 47" xfId="7230"/>
    <cellStyle name="Normal 3 47 2" xfId="11995"/>
    <cellStyle name="Normal 3 47 3" xfId="28957"/>
    <cellStyle name="Normal 3 48" xfId="7231"/>
    <cellStyle name="Normal 3 48 2" xfId="11996"/>
    <cellStyle name="Normal 3 48 3" xfId="28958"/>
    <cellStyle name="Normal 3 49" xfId="7232"/>
    <cellStyle name="Normal 3 49 2" xfId="11997"/>
    <cellStyle name="Normal 3 49 3" xfId="28959"/>
    <cellStyle name="Normal 3 5" xfId="1657"/>
    <cellStyle name="Normal 3 5 10" xfId="28960"/>
    <cellStyle name="Normal 3 5 2" xfId="16417"/>
    <cellStyle name="Normal 3 5 2 2" xfId="19310"/>
    <cellStyle name="Normal 3 5 2 2 2" xfId="28961"/>
    <cellStyle name="Normal 3 5 2 2 2 2" xfId="28962"/>
    <cellStyle name="Normal 3 5 2 2 2 2 2" xfId="28963"/>
    <cellStyle name="Normal 3 5 2 2 2 2 3" xfId="28964"/>
    <cellStyle name="Normal 3 5 2 2 2 3" xfId="28965"/>
    <cellStyle name="Normal 3 5 2 2 2 3 2" xfId="28966"/>
    <cellStyle name="Normal 3 5 2 2 2 4" xfId="28967"/>
    <cellStyle name="Normal 3 5 2 2 3" xfId="28968"/>
    <cellStyle name="Normal 3 5 2 2 3 2" xfId="28969"/>
    <cellStyle name="Normal 3 5 2 2 3 3" xfId="28970"/>
    <cellStyle name="Normal 3 5 2 2 3 4" xfId="28971"/>
    <cellStyle name="Normal 3 5 2 2 4" xfId="28972"/>
    <cellStyle name="Normal 3 5 2 2 4 2" xfId="28973"/>
    <cellStyle name="Normal 3 5 2 2 4 3" xfId="28974"/>
    <cellStyle name="Normal 3 5 2 2 5" xfId="28975"/>
    <cellStyle name="Normal 3 5 2 2 6" xfId="28976"/>
    <cellStyle name="Normal 3 5 2 3" xfId="19311"/>
    <cellStyle name="Normal 3 5 2 3 2" xfId="28977"/>
    <cellStyle name="Normal 3 5 2 3 2 2" xfId="28978"/>
    <cellStyle name="Normal 3 5 2 3 2 2 2" xfId="28979"/>
    <cellStyle name="Normal 3 5 2 3 2 2 3" xfId="28980"/>
    <cellStyle name="Normal 3 5 2 3 2 3" xfId="28981"/>
    <cellStyle name="Normal 3 5 2 3 2 3 2" xfId="28982"/>
    <cellStyle name="Normal 3 5 2 3 2 4" xfId="28983"/>
    <cellStyle name="Normal 3 5 2 3 3" xfId="28984"/>
    <cellStyle name="Normal 3 5 2 3 3 2" xfId="28985"/>
    <cellStyle name="Normal 3 5 2 3 3 3" xfId="28986"/>
    <cellStyle name="Normal 3 5 2 3 3 4" xfId="28987"/>
    <cellStyle name="Normal 3 5 2 3 4" xfId="28988"/>
    <cellStyle name="Normal 3 5 2 3 4 2" xfId="28989"/>
    <cellStyle name="Normal 3 5 2 3 4 3" xfId="28990"/>
    <cellStyle name="Normal 3 5 2 3 5" xfId="28991"/>
    <cellStyle name="Normal 3 5 2 3 6" xfId="28992"/>
    <cellStyle name="Normal 3 5 2 4" xfId="28993"/>
    <cellStyle name="Normal 3 5 2 4 2" xfId="28994"/>
    <cellStyle name="Normal 3 5 2 4 2 2" xfId="28995"/>
    <cellStyle name="Normal 3 5 2 4 2 3" xfId="28996"/>
    <cellStyle name="Normal 3 5 2 4 3" xfId="28997"/>
    <cellStyle name="Normal 3 5 2 4 3 2" xfId="28998"/>
    <cellStyle name="Normal 3 5 2 4 4" xfId="28999"/>
    <cellStyle name="Normal 3 5 2 5" xfId="29000"/>
    <cellStyle name="Normal 3 5 2 5 2" xfId="29001"/>
    <cellStyle name="Normal 3 5 2 5 3" xfId="29002"/>
    <cellStyle name="Normal 3 5 2 5 4" xfId="29003"/>
    <cellStyle name="Normal 3 5 2 6" xfId="29004"/>
    <cellStyle name="Normal 3 5 2 6 2" xfId="29005"/>
    <cellStyle name="Normal 3 5 2 6 3" xfId="29006"/>
    <cellStyle name="Normal 3 5 2 7" xfId="29007"/>
    <cellStyle name="Normal 3 5 2 8" xfId="29008"/>
    <cellStyle name="Normal 3 5 2 9" xfId="19309"/>
    <cellStyle name="Normal 3 5 3" xfId="16634"/>
    <cellStyle name="Normal 3 5 3 2" xfId="29009"/>
    <cellStyle name="Normal 3 5 3 2 2" xfId="29010"/>
    <cellStyle name="Normal 3 5 3 2 2 2" xfId="29011"/>
    <cellStyle name="Normal 3 5 3 2 2 3" xfId="29012"/>
    <cellStyle name="Normal 3 5 3 2 3" xfId="29013"/>
    <cellStyle name="Normal 3 5 3 2 3 2" xfId="29014"/>
    <cellStyle name="Normal 3 5 3 2 4" xfId="29015"/>
    <cellStyle name="Normal 3 5 3 3" xfId="29016"/>
    <cellStyle name="Normal 3 5 3 3 2" xfId="29017"/>
    <cellStyle name="Normal 3 5 3 3 3" xfId="29018"/>
    <cellStyle name="Normal 3 5 3 3 4" xfId="29019"/>
    <cellStyle name="Normal 3 5 3 4" xfId="29020"/>
    <cellStyle name="Normal 3 5 3 4 2" xfId="29021"/>
    <cellStyle name="Normal 3 5 3 4 3" xfId="29022"/>
    <cellStyle name="Normal 3 5 3 5" xfId="29023"/>
    <cellStyle name="Normal 3 5 3 6" xfId="29024"/>
    <cellStyle name="Normal 3 5 3 7" xfId="19312"/>
    <cellStyle name="Normal 3 5 4" xfId="16846"/>
    <cellStyle name="Normal 3 5 4 2" xfId="29025"/>
    <cellStyle name="Normal 3 5 4 2 2" xfId="29026"/>
    <cellStyle name="Normal 3 5 4 2 2 2" xfId="29027"/>
    <cellStyle name="Normal 3 5 4 2 2 3" xfId="29028"/>
    <cellStyle name="Normal 3 5 4 2 3" xfId="29029"/>
    <cellStyle name="Normal 3 5 4 2 3 2" xfId="29030"/>
    <cellStyle name="Normal 3 5 4 2 4" xfId="29031"/>
    <cellStyle name="Normal 3 5 4 3" xfId="29032"/>
    <cellStyle name="Normal 3 5 4 3 2" xfId="29033"/>
    <cellStyle name="Normal 3 5 4 3 3" xfId="29034"/>
    <cellStyle name="Normal 3 5 4 3 4" xfId="29035"/>
    <cellStyle name="Normal 3 5 4 4" xfId="29036"/>
    <cellStyle name="Normal 3 5 4 4 2" xfId="29037"/>
    <cellStyle name="Normal 3 5 4 4 3" xfId="29038"/>
    <cellStyle name="Normal 3 5 4 5" xfId="29039"/>
    <cellStyle name="Normal 3 5 4 6" xfId="29040"/>
    <cellStyle name="Normal 3 5 4 7" xfId="19313"/>
    <cellStyle name="Normal 3 5 5" xfId="16224"/>
    <cellStyle name="Normal 3 5 5 2" xfId="29042"/>
    <cellStyle name="Normal 3 5 5 2 2" xfId="29043"/>
    <cellStyle name="Normal 3 5 5 2 3" xfId="29044"/>
    <cellStyle name="Normal 3 5 5 3" xfId="29045"/>
    <cellStyle name="Normal 3 5 5 3 2" xfId="29046"/>
    <cellStyle name="Normal 3 5 5 4" xfId="29047"/>
    <cellStyle name="Normal 3 5 5 5" xfId="29041"/>
    <cellStyle name="Normal 3 5 6" xfId="29048"/>
    <cellStyle name="Normal 3 5 6 2" xfId="29049"/>
    <cellStyle name="Normal 3 5 6 3" xfId="29050"/>
    <cellStyle name="Normal 3 5 6 4" xfId="29051"/>
    <cellStyle name="Normal 3 5 7" xfId="29052"/>
    <cellStyle name="Normal 3 5 7 2" xfId="29053"/>
    <cellStyle name="Normal 3 5 7 3" xfId="29054"/>
    <cellStyle name="Normal 3 5 8" xfId="29055"/>
    <cellStyle name="Normal 3 5 9" xfId="29056"/>
    <cellStyle name="Normal 3 50" xfId="7233"/>
    <cellStyle name="Normal 3 50 2" xfId="11998"/>
    <cellStyle name="Normal 3 50 3" xfId="29057"/>
    <cellStyle name="Normal 3 51" xfId="7234"/>
    <cellStyle name="Normal 3 51 2" xfId="11999"/>
    <cellStyle name="Normal 3 51 3" xfId="29058"/>
    <cellStyle name="Normal 3 52" xfId="7235"/>
    <cellStyle name="Normal 3 52 2" xfId="12000"/>
    <cellStyle name="Normal 3 52 3" xfId="29059"/>
    <cellStyle name="Normal 3 53" xfId="7236"/>
    <cellStyle name="Normal 3 53 2" xfId="12001"/>
    <cellStyle name="Normal 3 53 3" xfId="29060"/>
    <cellStyle name="Normal 3 54" xfId="7237"/>
    <cellStyle name="Normal 3 54 2" xfId="12002"/>
    <cellStyle name="Normal 3 54 3" xfId="29061"/>
    <cellStyle name="Normal 3 55" xfId="7238"/>
    <cellStyle name="Normal 3 55 2" xfId="12003"/>
    <cellStyle name="Normal 3 55 3" xfId="29062"/>
    <cellStyle name="Normal 3 56" xfId="7239"/>
    <cellStyle name="Normal 3 56 2" xfId="12004"/>
    <cellStyle name="Normal 3 56 3" xfId="29063"/>
    <cellStyle name="Normal 3 57" xfId="7240"/>
    <cellStyle name="Normal 3 57 2" xfId="12005"/>
    <cellStyle name="Normal 3 57 3" xfId="29064"/>
    <cellStyle name="Normal 3 58" xfId="7241"/>
    <cellStyle name="Normal 3 58 2" xfId="12006"/>
    <cellStyle name="Normal 3 58 3" xfId="29065"/>
    <cellStyle name="Normal 3 59" xfId="7242"/>
    <cellStyle name="Normal 3 59 2" xfId="12007"/>
    <cellStyle name="Normal 3 59 3" xfId="29066"/>
    <cellStyle name="Normal 3 6" xfId="1658"/>
    <cellStyle name="Normal 3 6 10" xfId="29067"/>
    <cellStyle name="Normal 3 6 11" xfId="19314"/>
    <cellStyle name="Normal 3 6 2" xfId="16430"/>
    <cellStyle name="Normal 3 6 2 2" xfId="19316"/>
    <cellStyle name="Normal 3 6 2 2 2" xfId="29068"/>
    <cellStyle name="Normal 3 6 2 2 2 2" xfId="29069"/>
    <cellStyle name="Normal 3 6 2 2 2 2 2" xfId="29070"/>
    <cellStyle name="Normal 3 6 2 2 2 2 3" xfId="29071"/>
    <cellStyle name="Normal 3 6 2 2 2 3" xfId="29072"/>
    <cellStyle name="Normal 3 6 2 2 2 3 2" xfId="29073"/>
    <cellStyle name="Normal 3 6 2 2 2 4" xfId="29074"/>
    <cellStyle name="Normal 3 6 2 2 3" xfId="29075"/>
    <cellStyle name="Normal 3 6 2 2 3 2" xfId="29076"/>
    <cellStyle name="Normal 3 6 2 2 3 3" xfId="29077"/>
    <cellStyle name="Normal 3 6 2 2 3 4" xfId="29078"/>
    <cellStyle name="Normal 3 6 2 2 4" xfId="29079"/>
    <cellStyle name="Normal 3 6 2 2 4 2" xfId="29080"/>
    <cellStyle name="Normal 3 6 2 2 4 3" xfId="29081"/>
    <cellStyle name="Normal 3 6 2 2 5" xfId="29082"/>
    <cellStyle name="Normal 3 6 2 2 6" xfId="29083"/>
    <cellStyle name="Normal 3 6 2 3" xfId="19317"/>
    <cellStyle name="Normal 3 6 2 3 2" xfId="29084"/>
    <cellStyle name="Normal 3 6 2 3 2 2" xfId="29085"/>
    <cellStyle name="Normal 3 6 2 3 2 2 2" xfId="29086"/>
    <cellStyle name="Normal 3 6 2 3 2 2 3" xfId="29087"/>
    <cellStyle name="Normal 3 6 2 3 2 3" xfId="29088"/>
    <cellStyle name="Normal 3 6 2 3 2 3 2" xfId="29089"/>
    <cellStyle name="Normal 3 6 2 3 2 4" xfId="29090"/>
    <cellStyle name="Normal 3 6 2 3 3" xfId="29091"/>
    <cellStyle name="Normal 3 6 2 3 3 2" xfId="29092"/>
    <cellStyle name="Normal 3 6 2 3 3 3" xfId="29093"/>
    <cellStyle name="Normal 3 6 2 3 3 4" xfId="29094"/>
    <cellStyle name="Normal 3 6 2 3 4" xfId="29095"/>
    <cellStyle name="Normal 3 6 2 3 4 2" xfId="29096"/>
    <cellStyle name="Normal 3 6 2 3 4 3" xfId="29097"/>
    <cellStyle name="Normal 3 6 2 3 5" xfId="29098"/>
    <cellStyle name="Normal 3 6 2 3 6" xfId="29099"/>
    <cellStyle name="Normal 3 6 2 4" xfId="29100"/>
    <cellStyle name="Normal 3 6 2 4 2" xfId="29101"/>
    <cellStyle name="Normal 3 6 2 4 2 2" xfId="29102"/>
    <cellStyle name="Normal 3 6 2 4 2 3" xfId="29103"/>
    <cellStyle name="Normal 3 6 2 4 3" xfId="29104"/>
    <cellStyle name="Normal 3 6 2 4 3 2" xfId="29105"/>
    <cellStyle name="Normal 3 6 2 4 4" xfId="29106"/>
    <cellStyle name="Normal 3 6 2 5" xfId="29107"/>
    <cellStyle name="Normal 3 6 2 5 2" xfId="29108"/>
    <cellStyle name="Normal 3 6 2 5 3" xfId="29109"/>
    <cellStyle name="Normal 3 6 2 5 4" xfId="29110"/>
    <cellStyle name="Normal 3 6 2 6" xfId="29111"/>
    <cellStyle name="Normal 3 6 2 6 2" xfId="29112"/>
    <cellStyle name="Normal 3 6 2 6 3" xfId="29113"/>
    <cellStyle name="Normal 3 6 2 7" xfId="29114"/>
    <cellStyle name="Normal 3 6 2 8" xfId="29115"/>
    <cellStyle name="Normal 3 6 2 9" xfId="19315"/>
    <cellStyle name="Normal 3 6 3" xfId="16647"/>
    <cellStyle name="Normal 3 6 3 2" xfId="29116"/>
    <cellStyle name="Normal 3 6 3 2 2" xfId="29117"/>
    <cellStyle name="Normal 3 6 3 2 2 2" xfId="29118"/>
    <cellStyle name="Normal 3 6 3 2 2 3" xfId="29119"/>
    <cellStyle name="Normal 3 6 3 2 3" xfId="29120"/>
    <cellStyle name="Normal 3 6 3 2 3 2" xfId="29121"/>
    <cellStyle name="Normal 3 6 3 2 4" xfId="29122"/>
    <cellStyle name="Normal 3 6 3 3" xfId="29123"/>
    <cellStyle name="Normal 3 6 3 3 2" xfId="29124"/>
    <cellStyle name="Normal 3 6 3 3 3" xfId="29125"/>
    <cellStyle name="Normal 3 6 3 3 4" xfId="29126"/>
    <cellStyle name="Normal 3 6 3 4" xfId="29127"/>
    <cellStyle name="Normal 3 6 3 4 2" xfId="29128"/>
    <cellStyle name="Normal 3 6 3 4 3" xfId="29129"/>
    <cellStyle name="Normal 3 6 3 5" xfId="29130"/>
    <cellStyle name="Normal 3 6 3 6" xfId="29131"/>
    <cellStyle name="Normal 3 6 3 7" xfId="19318"/>
    <cellStyle name="Normal 3 6 4" xfId="16859"/>
    <cellStyle name="Normal 3 6 4 2" xfId="29132"/>
    <cellStyle name="Normal 3 6 4 2 2" xfId="29133"/>
    <cellStyle name="Normal 3 6 4 2 2 2" xfId="29134"/>
    <cellStyle name="Normal 3 6 4 2 2 3" xfId="29135"/>
    <cellStyle name="Normal 3 6 4 2 3" xfId="29136"/>
    <cellStyle name="Normal 3 6 4 2 3 2" xfId="29137"/>
    <cellStyle name="Normal 3 6 4 2 4" xfId="29138"/>
    <cellStyle name="Normal 3 6 4 3" xfId="29139"/>
    <cellStyle name="Normal 3 6 4 3 2" xfId="29140"/>
    <cellStyle name="Normal 3 6 4 3 3" xfId="29141"/>
    <cellStyle name="Normal 3 6 4 3 4" xfId="29142"/>
    <cellStyle name="Normal 3 6 4 4" xfId="29143"/>
    <cellStyle name="Normal 3 6 4 4 2" xfId="29144"/>
    <cellStyle name="Normal 3 6 4 4 3" xfId="29145"/>
    <cellStyle name="Normal 3 6 4 5" xfId="29146"/>
    <cellStyle name="Normal 3 6 4 6" xfId="29147"/>
    <cellStyle name="Normal 3 6 4 7" xfId="19319"/>
    <cellStyle name="Normal 3 6 5" xfId="16235"/>
    <cellStyle name="Normal 3 6 5 2" xfId="29149"/>
    <cellStyle name="Normal 3 6 5 2 2" xfId="29150"/>
    <cellStyle name="Normal 3 6 5 2 3" xfId="29151"/>
    <cellStyle name="Normal 3 6 5 3" xfId="29152"/>
    <cellStyle name="Normal 3 6 5 3 2" xfId="29153"/>
    <cellStyle name="Normal 3 6 5 4" xfId="29154"/>
    <cellStyle name="Normal 3 6 5 5" xfId="29148"/>
    <cellStyle name="Normal 3 6 6" xfId="29155"/>
    <cellStyle name="Normal 3 6 6 2" xfId="29156"/>
    <cellStyle name="Normal 3 6 6 3" xfId="29157"/>
    <cellStyle name="Normal 3 6 6 4" xfId="29158"/>
    <cellStyle name="Normal 3 6 7" xfId="29159"/>
    <cellStyle name="Normal 3 6 7 2" xfId="29160"/>
    <cellStyle name="Normal 3 6 7 3" xfId="29161"/>
    <cellStyle name="Normal 3 6 8" xfId="29162"/>
    <cellStyle name="Normal 3 6 9" xfId="29163"/>
    <cellStyle name="Normal 3 60" xfId="7243"/>
    <cellStyle name="Normal 3 60 2" xfId="12008"/>
    <cellStyle name="Normal 3 60 3" xfId="29164"/>
    <cellStyle name="Normal 3 61" xfId="7244"/>
    <cellStyle name="Normal 3 61 2" xfId="12009"/>
    <cellStyle name="Normal 3 61 3" xfId="29165"/>
    <cellStyle name="Normal 3 62" xfId="7245"/>
    <cellStyle name="Normal 3 62 2" xfId="12010"/>
    <cellStyle name="Normal 3 62 3" xfId="29166"/>
    <cellStyle name="Normal 3 63" xfId="7246"/>
    <cellStyle name="Normal 3 63 2" xfId="12011"/>
    <cellStyle name="Normal 3 63 3" xfId="29167"/>
    <cellStyle name="Normal 3 64" xfId="7247"/>
    <cellStyle name="Normal 3 64 2" xfId="12012"/>
    <cellStyle name="Normal 3 64 3" xfId="29168"/>
    <cellStyle name="Normal 3 65" xfId="7248"/>
    <cellStyle name="Normal 3 65 2" xfId="12013"/>
    <cellStyle name="Normal 3 65 3" xfId="29169"/>
    <cellStyle name="Normal 3 66" xfId="7249"/>
    <cellStyle name="Normal 3 66 2" xfId="12014"/>
    <cellStyle name="Normal 3 66 3" xfId="29170"/>
    <cellStyle name="Normal 3 67" xfId="7250"/>
    <cellStyle name="Normal 3 67 2" xfId="12015"/>
    <cellStyle name="Normal 3 67 3" xfId="29171"/>
    <cellStyle name="Normal 3 68" xfId="7251"/>
    <cellStyle name="Normal 3 68 2" xfId="12016"/>
    <cellStyle name="Normal 3 68 3" xfId="29172"/>
    <cellStyle name="Normal 3 69" xfId="7252"/>
    <cellStyle name="Normal 3 69 2" xfId="12017"/>
    <cellStyle name="Normal 3 69 3" xfId="29173"/>
    <cellStyle name="Normal 3 7" xfId="7253"/>
    <cellStyle name="Normal 3 7 10" xfId="29174"/>
    <cellStyle name="Normal 3 7 11" xfId="19320"/>
    <cellStyle name="Normal 3 7 2" xfId="16444"/>
    <cellStyle name="Normal 3 7 2 2" xfId="19322"/>
    <cellStyle name="Normal 3 7 2 2 2" xfId="29175"/>
    <cellStyle name="Normal 3 7 2 2 2 2" xfId="29176"/>
    <cellStyle name="Normal 3 7 2 2 2 2 2" xfId="29177"/>
    <cellStyle name="Normal 3 7 2 2 2 2 3" xfId="29178"/>
    <cellStyle name="Normal 3 7 2 2 2 3" xfId="29179"/>
    <cellStyle name="Normal 3 7 2 2 2 3 2" xfId="29180"/>
    <cellStyle name="Normal 3 7 2 2 2 4" xfId="29181"/>
    <cellStyle name="Normal 3 7 2 2 3" xfId="29182"/>
    <cellStyle name="Normal 3 7 2 2 3 2" xfId="29183"/>
    <cellStyle name="Normal 3 7 2 2 3 3" xfId="29184"/>
    <cellStyle name="Normal 3 7 2 2 3 4" xfId="29185"/>
    <cellStyle name="Normal 3 7 2 2 4" xfId="29186"/>
    <cellStyle name="Normal 3 7 2 2 4 2" xfId="29187"/>
    <cellStyle name="Normal 3 7 2 2 4 3" xfId="29188"/>
    <cellStyle name="Normal 3 7 2 2 5" xfId="29189"/>
    <cellStyle name="Normal 3 7 2 2 6" xfId="29190"/>
    <cellStyle name="Normal 3 7 2 3" xfId="19323"/>
    <cellStyle name="Normal 3 7 2 3 2" xfId="29191"/>
    <cellStyle name="Normal 3 7 2 3 2 2" xfId="29192"/>
    <cellStyle name="Normal 3 7 2 3 2 2 2" xfId="29193"/>
    <cellStyle name="Normal 3 7 2 3 2 2 3" xfId="29194"/>
    <cellStyle name="Normal 3 7 2 3 2 3" xfId="29195"/>
    <cellStyle name="Normal 3 7 2 3 2 3 2" xfId="29196"/>
    <cellStyle name="Normal 3 7 2 3 2 4" xfId="29197"/>
    <cellStyle name="Normal 3 7 2 3 3" xfId="29198"/>
    <cellStyle name="Normal 3 7 2 3 3 2" xfId="29199"/>
    <cellStyle name="Normal 3 7 2 3 3 3" xfId="29200"/>
    <cellStyle name="Normal 3 7 2 3 3 4" xfId="29201"/>
    <cellStyle name="Normal 3 7 2 3 4" xfId="29202"/>
    <cellStyle name="Normal 3 7 2 3 4 2" xfId="29203"/>
    <cellStyle name="Normal 3 7 2 3 4 3" xfId="29204"/>
    <cellStyle name="Normal 3 7 2 3 5" xfId="29205"/>
    <cellStyle name="Normal 3 7 2 3 6" xfId="29206"/>
    <cellStyle name="Normal 3 7 2 4" xfId="29207"/>
    <cellStyle name="Normal 3 7 2 4 2" xfId="29208"/>
    <cellStyle name="Normal 3 7 2 4 2 2" xfId="29209"/>
    <cellStyle name="Normal 3 7 2 4 2 3" xfId="29210"/>
    <cellStyle name="Normal 3 7 2 4 3" xfId="29211"/>
    <cellStyle name="Normal 3 7 2 4 3 2" xfId="29212"/>
    <cellStyle name="Normal 3 7 2 4 4" xfId="29213"/>
    <cellStyle name="Normal 3 7 2 5" xfId="29214"/>
    <cellStyle name="Normal 3 7 2 5 2" xfId="29215"/>
    <cellStyle name="Normal 3 7 2 5 3" xfId="29216"/>
    <cellStyle name="Normal 3 7 2 5 4" xfId="29217"/>
    <cellStyle name="Normal 3 7 2 6" xfId="29218"/>
    <cellStyle name="Normal 3 7 2 6 2" xfId="29219"/>
    <cellStyle name="Normal 3 7 2 6 3" xfId="29220"/>
    <cellStyle name="Normal 3 7 2 7" xfId="29221"/>
    <cellStyle name="Normal 3 7 2 8" xfId="29222"/>
    <cellStyle name="Normal 3 7 2 9" xfId="19321"/>
    <cellStyle name="Normal 3 7 3" xfId="16660"/>
    <cellStyle name="Normal 3 7 3 2" xfId="29223"/>
    <cellStyle name="Normal 3 7 3 2 2" xfId="29224"/>
    <cellStyle name="Normal 3 7 3 2 2 2" xfId="29225"/>
    <cellStyle name="Normal 3 7 3 2 2 3" xfId="29226"/>
    <cellStyle name="Normal 3 7 3 2 3" xfId="29227"/>
    <cellStyle name="Normal 3 7 3 2 3 2" xfId="29228"/>
    <cellStyle name="Normal 3 7 3 2 4" xfId="29229"/>
    <cellStyle name="Normal 3 7 3 3" xfId="29230"/>
    <cellStyle name="Normal 3 7 3 3 2" xfId="29231"/>
    <cellStyle name="Normal 3 7 3 3 3" xfId="29232"/>
    <cellStyle name="Normal 3 7 3 3 4" xfId="29233"/>
    <cellStyle name="Normal 3 7 3 4" xfId="29234"/>
    <cellStyle name="Normal 3 7 3 4 2" xfId="29235"/>
    <cellStyle name="Normal 3 7 3 4 3" xfId="29236"/>
    <cellStyle name="Normal 3 7 3 5" xfId="29237"/>
    <cellStyle name="Normal 3 7 3 6" xfId="29238"/>
    <cellStyle name="Normal 3 7 3 7" xfId="19324"/>
    <cellStyle name="Normal 3 7 4" xfId="16873"/>
    <cellStyle name="Normal 3 7 4 2" xfId="29239"/>
    <cellStyle name="Normal 3 7 4 2 2" xfId="29240"/>
    <cellStyle name="Normal 3 7 4 2 2 2" xfId="29241"/>
    <cellStyle name="Normal 3 7 4 2 2 3" xfId="29242"/>
    <cellStyle name="Normal 3 7 4 2 3" xfId="29243"/>
    <cellStyle name="Normal 3 7 4 2 3 2" xfId="29244"/>
    <cellStyle name="Normal 3 7 4 2 4" xfId="29245"/>
    <cellStyle name="Normal 3 7 4 3" xfId="29246"/>
    <cellStyle name="Normal 3 7 4 3 2" xfId="29247"/>
    <cellStyle name="Normal 3 7 4 3 3" xfId="29248"/>
    <cellStyle name="Normal 3 7 4 3 4" xfId="29249"/>
    <cellStyle name="Normal 3 7 4 4" xfId="29250"/>
    <cellStyle name="Normal 3 7 4 4 2" xfId="29251"/>
    <cellStyle name="Normal 3 7 4 4 3" xfId="29252"/>
    <cellStyle name="Normal 3 7 4 5" xfId="29253"/>
    <cellStyle name="Normal 3 7 4 6" xfId="29254"/>
    <cellStyle name="Normal 3 7 4 7" xfId="19325"/>
    <cellStyle name="Normal 3 7 5" xfId="16245"/>
    <cellStyle name="Normal 3 7 5 2" xfId="29256"/>
    <cellStyle name="Normal 3 7 5 2 2" xfId="29257"/>
    <cellStyle name="Normal 3 7 5 2 3" xfId="29258"/>
    <cellStyle name="Normal 3 7 5 3" xfId="29259"/>
    <cellStyle name="Normal 3 7 5 3 2" xfId="29260"/>
    <cellStyle name="Normal 3 7 5 4" xfId="29261"/>
    <cellStyle name="Normal 3 7 5 5" xfId="29255"/>
    <cellStyle name="Normal 3 7 6" xfId="12018"/>
    <cellStyle name="Normal 3 7 6 2" xfId="29263"/>
    <cellStyle name="Normal 3 7 6 3" xfId="29264"/>
    <cellStyle name="Normal 3 7 6 4" xfId="29265"/>
    <cellStyle name="Normal 3 7 6 5" xfId="29262"/>
    <cellStyle name="Normal 3 7 7" xfId="29266"/>
    <cellStyle name="Normal 3 7 7 2" xfId="29267"/>
    <cellStyle name="Normal 3 7 7 3" xfId="29268"/>
    <cellStyle name="Normal 3 7 8" xfId="29269"/>
    <cellStyle name="Normal 3 7 9" xfId="29270"/>
    <cellStyle name="Normal 3 70" xfId="7254"/>
    <cellStyle name="Normal 3 70 2" xfId="12019"/>
    <cellStyle name="Normal 3 70 3" xfId="29271"/>
    <cellStyle name="Normal 3 71" xfId="7255"/>
    <cellStyle name="Normal 3 71 2" xfId="12020"/>
    <cellStyle name="Normal 3 71 3" xfId="29272"/>
    <cellStyle name="Normal 3 72" xfId="7256"/>
    <cellStyle name="Normal 3 72 2" xfId="12021"/>
    <cellStyle name="Normal 3 72 3" xfId="29273"/>
    <cellStyle name="Normal 3 73" xfId="7257"/>
    <cellStyle name="Normal 3 73 2" xfId="12022"/>
    <cellStyle name="Normal 3 73 3" xfId="29274"/>
    <cellStyle name="Normal 3 74" xfId="7258"/>
    <cellStyle name="Normal 3 74 2" xfId="12023"/>
    <cellStyle name="Normal 3 74 3" xfId="29275"/>
    <cellStyle name="Normal 3 75" xfId="7259"/>
    <cellStyle name="Normal 3 75 2" xfId="12024"/>
    <cellStyle name="Normal 3 75 3" xfId="29276"/>
    <cellStyle name="Normal 3 76" xfId="7260"/>
    <cellStyle name="Normal 3 76 2" xfId="12025"/>
    <cellStyle name="Normal 3 76 3" xfId="29277"/>
    <cellStyle name="Normal 3 77" xfId="7261"/>
    <cellStyle name="Normal 3 77 2" xfId="12026"/>
    <cellStyle name="Normal 3 77 3" xfId="29278"/>
    <cellStyle name="Normal 3 78" xfId="7262"/>
    <cellStyle name="Normal 3 78 2" xfId="12027"/>
    <cellStyle name="Normal 3 78 3" xfId="29279"/>
    <cellStyle name="Normal 3 79" xfId="7263"/>
    <cellStyle name="Normal 3 79 2" xfId="12028"/>
    <cellStyle name="Normal 3 79 3" xfId="29280"/>
    <cellStyle name="Normal 3 8" xfId="7264"/>
    <cellStyle name="Normal 3 8 10" xfId="29281"/>
    <cellStyle name="Normal 3 8 11" xfId="19326"/>
    <cellStyle name="Normal 3 8 2" xfId="16457"/>
    <cellStyle name="Normal 3 8 2 2" xfId="19328"/>
    <cellStyle name="Normal 3 8 2 2 2" xfId="29282"/>
    <cellStyle name="Normal 3 8 2 2 2 2" xfId="29283"/>
    <cellStyle name="Normal 3 8 2 2 2 2 2" xfId="29284"/>
    <cellStyle name="Normal 3 8 2 2 2 2 3" xfId="29285"/>
    <cellStyle name="Normal 3 8 2 2 2 3" xfId="29286"/>
    <cellStyle name="Normal 3 8 2 2 2 3 2" xfId="29287"/>
    <cellStyle name="Normal 3 8 2 2 2 4" xfId="29288"/>
    <cellStyle name="Normal 3 8 2 2 3" xfId="29289"/>
    <cellStyle name="Normal 3 8 2 2 3 2" xfId="29290"/>
    <cellStyle name="Normal 3 8 2 2 3 3" xfId="29291"/>
    <cellStyle name="Normal 3 8 2 2 3 4" xfId="29292"/>
    <cellStyle name="Normal 3 8 2 2 4" xfId="29293"/>
    <cellStyle name="Normal 3 8 2 2 4 2" xfId="29294"/>
    <cellStyle name="Normal 3 8 2 2 4 3" xfId="29295"/>
    <cellStyle name="Normal 3 8 2 2 5" xfId="29296"/>
    <cellStyle name="Normal 3 8 2 2 6" xfId="29297"/>
    <cellStyle name="Normal 3 8 2 3" xfId="19329"/>
    <cellStyle name="Normal 3 8 2 3 2" xfId="29298"/>
    <cellStyle name="Normal 3 8 2 3 2 2" xfId="29299"/>
    <cellStyle name="Normal 3 8 2 3 2 2 2" xfId="29300"/>
    <cellStyle name="Normal 3 8 2 3 2 2 3" xfId="29301"/>
    <cellStyle name="Normal 3 8 2 3 2 3" xfId="29302"/>
    <cellStyle name="Normal 3 8 2 3 2 3 2" xfId="29303"/>
    <cellStyle name="Normal 3 8 2 3 2 4" xfId="29304"/>
    <cellStyle name="Normal 3 8 2 3 3" xfId="29305"/>
    <cellStyle name="Normal 3 8 2 3 3 2" xfId="29306"/>
    <cellStyle name="Normal 3 8 2 3 3 3" xfId="29307"/>
    <cellStyle name="Normal 3 8 2 3 3 4" xfId="29308"/>
    <cellStyle name="Normal 3 8 2 3 4" xfId="29309"/>
    <cellStyle name="Normal 3 8 2 3 4 2" xfId="29310"/>
    <cellStyle name="Normal 3 8 2 3 4 3" xfId="29311"/>
    <cellStyle name="Normal 3 8 2 3 5" xfId="29312"/>
    <cellStyle name="Normal 3 8 2 3 6" xfId="29313"/>
    <cellStyle name="Normal 3 8 2 4" xfId="29314"/>
    <cellStyle name="Normal 3 8 2 4 2" xfId="29315"/>
    <cellStyle name="Normal 3 8 2 4 2 2" xfId="29316"/>
    <cellStyle name="Normal 3 8 2 4 2 3" xfId="29317"/>
    <cellStyle name="Normal 3 8 2 4 3" xfId="29318"/>
    <cellStyle name="Normal 3 8 2 4 3 2" xfId="29319"/>
    <cellStyle name="Normal 3 8 2 4 4" xfId="29320"/>
    <cellStyle name="Normal 3 8 2 5" xfId="29321"/>
    <cellStyle name="Normal 3 8 2 5 2" xfId="29322"/>
    <cellStyle name="Normal 3 8 2 5 3" xfId="29323"/>
    <cellStyle name="Normal 3 8 2 5 4" xfId="29324"/>
    <cellStyle name="Normal 3 8 2 6" xfId="29325"/>
    <cellStyle name="Normal 3 8 2 6 2" xfId="29326"/>
    <cellStyle name="Normal 3 8 2 6 3" xfId="29327"/>
    <cellStyle name="Normal 3 8 2 7" xfId="29328"/>
    <cellStyle name="Normal 3 8 2 8" xfId="29329"/>
    <cellStyle name="Normal 3 8 2 9" xfId="19327"/>
    <cellStyle name="Normal 3 8 3" xfId="16673"/>
    <cellStyle name="Normal 3 8 3 2" xfId="29330"/>
    <cellStyle name="Normal 3 8 3 2 2" xfId="29331"/>
    <cellStyle name="Normal 3 8 3 2 2 2" xfId="29332"/>
    <cellStyle name="Normal 3 8 3 2 2 3" xfId="29333"/>
    <cellStyle name="Normal 3 8 3 2 3" xfId="29334"/>
    <cellStyle name="Normal 3 8 3 2 3 2" xfId="29335"/>
    <cellStyle name="Normal 3 8 3 2 4" xfId="29336"/>
    <cellStyle name="Normal 3 8 3 3" xfId="29337"/>
    <cellStyle name="Normal 3 8 3 3 2" xfId="29338"/>
    <cellStyle name="Normal 3 8 3 3 3" xfId="29339"/>
    <cellStyle name="Normal 3 8 3 3 4" xfId="29340"/>
    <cellStyle name="Normal 3 8 3 4" xfId="29341"/>
    <cellStyle name="Normal 3 8 3 4 2" xfId="29342"/>
    <cellStyle name="Normal 3 8 3 4 3" xfId="29343"/>
    <cellStyle name="Normal 3 8 3 5" xfId="29344"/>
    <cellStyle name="Normal 3 8 3 6" xfId="29345"/>
    <cellStyle name="Normal 3 8 3 7" xfId="19330"/>
    <cellStyle name="Normal 3 8 4" xfId="16886"/>
    <cellStyle name="Normal 3 8 4 2" xfId="29346"/>
    <cellStyle name="Normal 3 8 4 2 2" xfId="29347"/>
    <cellStyle name="Normal 3 8 4 2 2 2" xfId="29348"/>
    <cellStyle name="Normal 3 8 4 2 2 3" xfId="29349"/>
    <cellStyle name="Normal 3 8 4 2 3" xfId="29350"/>
    <cellStyle name="Normal 3 8 4 2 3 2" xfId="29351"/>
    <cellStyle name="Normal 3 8 4 2 4" xfId="29352"/>
    <cellStyle name="Normal 3 8 4 3" xfId="29353"/>
    <cellStyle name="Normal 3 8 4 3 2" xfId="29354"/>
    <cellStyle name="Normal 3 8 4 3 3" xfId="29355"/>
    <cellStyle name="Normal 3 8 4 3 4" xfId="29356"/>
    <cellStyle name="Normal 3 8 4 4" xfId="29357"/>
    <cellStyle name="Normal 3 8 4 4 2" xfId="29358"/>
    <cellStyle name="Normal 3 8 4 4 3" xfId="29359"/>
    <cellStyle name="Normal 3 8 4 5" xfId="29360"/>
    <cellStyle name="Normal 3 8 4 6" xfId="29361"/>
    <cellStyle name="Normal 3 8 4 7" xfId="19331"/>
    <cellStyle name="Normal 3 8 5" xfId="16255"/>
    <cellStyle name="Normal 3 8 5 2" xfId="29363"/>
    <cellStyle name="Normal 3 8 5 2 2" xfId="29364"/>
    <cellStyle name="Normal 3 8 5 2 3" xfId="29365"/>
    <cellStyle name="Normal 3 8 5 3" xfId="29366"/>
    <cellStyle name="Normal 3 8 5 3 2" xfId="29367"/>
    <cellStyle name="Normal 3 8 5 4" xfId="29368"/>
    <cellStyle name="Normal 3 8 5 5" xfId="29362"/>
    <cellStyle name="Normal 3 8 6" xfId="12029"/>
    <cellStyle name="Normal 3 8 6 2" xfId="29370"/>
    <cellStyle name="Normal 3 8 6 3" xfId="29371"/>
    <cellStyle name="Normal 3 8 6 4" xfId="29372"/>
    <cellStyle name="Normal 3 8 6 5" xfId="29369"/>
    <cellStyle name="Normal 3 8 7" xfId="29373"/>
    <cellStyle name="Normal 3 8 7 2" xfId="29374"/>
    <cellStyle name="Normal 3 8 7 3" xfId="29375"/>
    <cellStyle name="Normal 3 8 8" xfId="29376"/>
    <cellStyle name="Normal 3 8 9" xfId="29377"/>
    <cellStyle name="Normal 3 80" xfId="7265"/>
    <cellStyle name="Normal 3 80 2" xfId="12030"/>
    <cellStyle name="Normal 3 80 3" xfId="29378"/>
    <cellStyle name="Normal 3 81" xfId="7266"/>
    <cellStyle name="Normal 3 81 2" xfId="12031"/>
    <cellStyle name="Normal 3 81 3" xfId="29379"/>
    <cellStyle name="Normal 3 82" xfId="7267"/>
    <cellStyle name="Normal 3 82 2" xfId="12032"/>
    <cellStyle name="Normal 3 82 3" xfId="29380"/>
    <cellStyle name="Normal 3 83" xfId="7268"/>
    <cellStyle name="Normal 3 83 2" xfId="12033"/>
    <cellStyle name="Normal 3 83 3" xfId="29381"/>
    <cellStyle name="Normal 3 84" xfId="7269"/>
    <cellStyle name="Normal 3 84 2" xfId="12034"/>
    <cellStyle name="Normal 3 84 3" xfId="29382"/>
    <cellStyle name="Normal 3 85" xfId="7270"/>
    <cellStyle name="Normal 3 85 2" xfId="12035"/>
    <cellStyle name="Normal 3 85 3" xfId="29383"/>
    <cellStyle name="Normal 3 86" xfId="7271"/>
    <cellStyle name="Normal 3 86 2" xfId="12036"/>
    <cellStyle name="Normal 3 86 3" xfId="29384"/>
    <cellStyle name="Normal 3 87" xfId="7272"/>
    <cellStyle name="Normal 3 87 2" xfId="12037"/>
    <cellStyle name="Normal 3 87 3" xfId="29385"/>
    <cellStyle name="Normal 3 88" xfId="7273"/>
    <cellStyle name="Normal 3 88 2" xfId="12038"/>
    <cellStyle name="Normal 3 88 3" xfId="29386"/>
    <cellStyle name="Normal 3 89" xfId="7274"/>
    <cellStyle name="Normal 3 89 2" xfId="12039"/>
    <cellStyle name="Normal 3 89 3" xfId="29387"/>
    <cellStyle name="Normal 3 9" xfId="7275"/>
    <cellStyle name="Normal 3 9 2" xfId="16471"/>
    <cellStyle name="Normal 3 9 2 2" xfId="29388"/>
    <cellStyle name="Normal 3 9 3" xfId="16686"/>
    <cellStyle name="Normal 3 9 4" xfId="16900"/>
    <cellStyle name="Normal 3 9 5" xfId="16265"/>
    <cellStyle name="Normal 3 9 6" xfId="12040"/>
    <cellStyle name="Normal 3 90" xfId="7276"/>
    <cellStyle name="Normal 3 90 2" xfId="12041"/>
    <cellStyle name="Normal 3 90 3" xfId="29389"/>
    <cellStyle name="Normal 3 91" xfId="7277"/>
    <cellStyle name="Normal 3 91 2" xfId="12042"/>
    <cellStyle name="Normal 3 91 3" xfId="29390"/>
    <cellStyle name="Normal 3 92" xfId="7278"/>
    <cellStyle name="Normal 3 92 2" xfId="12043"/>
    <cellStyle name="Normal 3 92 3" xfId="29391"/>
    <cellStyle name="Normal 3 93" xfId="7279"/>
    <cellStyle name="Normal 3 93 2" xfId="12044"/>
    <cellStyle name="Normal 3 93 3" xfId="29392"/>
    <cellStyle name="Normal 3 94" xfId="7280"/>
    <cellStyle name="Normal 3 94 2" xfId="12045"/>
    <cellStyle name="Normal 3 94 3" xfId="29393"/>
    <cellStyle name="Normal 3 95" xfId="7281"/>
    <cellStyle name="Normal 3 95 2" xfId="12046"/>
    <cellStyle name="Normal 3 95 3" xfId="29394"/>
    <cellStyle name="Normal 3 96" xfId="7282"/>
    <cellStyle name="Normal 3 96 2" xfId="12047"/>
    <cellStyle name="Normal 3 96 3" xfId="29395"/>
    <cellStyle name="Normal 3 97" xfId="7283"/>
    <cellStyle name="Normal 3 97 2" xfId="12048"/>
    <cellStyle name="Normal 3 97 3" xfId="29396"/>
    <cellStyle name="Normal 3 98" xfId="7284"/>
    <cellStyle name="Normal 3 98 2" xfId="12049"/>
    <cellStyle name="Normal 3 98 3" xfId="29397"/>
    <cellStyle name="Normal 3 99" xfId="7285"/>
    <cellStyle name="Normal 3 99 2" xfId="12050"/>
    <cellStyle name="Normal 3 99 3" xfId="29398"/>
    <cellStyle name="Normal 30" xfId="1659"/>
    <cellStyle name="Normal 30 10" xfId="19332"/>
    <cellStyle name="Normal 30 2" xfId="7286"/>
    <cellStyle name="Normal 30 2 2" xfId="12051"/>
    <cellStyle name="Normal 30 2 2 2" xfId="29401"/>
    <cellStyle name="Normal 30 2 2 3" xfId="29402"/>
    <cellStyle name="Normal 30 2 2 4" xfId="29400"/>
    <cellStyle name="Normal 30 2 3" xfId="29403"/>
    <cellStyle name="Normal 30 2 3 2" xfId="29404"/>
    <cellStyle name="Normal 30 2 4" xfId="29405"/>
    <cellStyle name="Normal 30 2 5" xfId="29406"/>
    <cellStyle name="Normal 30 2 6" xfId="29407"/>
    <cellStyle name="Normal 30 2 7" xfId="29408"/>
    <cellStyle name="Normal 30 2 8" xfId="29399"/>
    <cellStyle name="Normal 30 3" xfId="7287"/>
    <cellStyle name="Normal 30 3 2" xfId="12052"/>
    <cellStyle name="Normal 30 3 2 2" xfId="29411"/>
    <cellStyle name="Normal 30 3 2 3" xfId="29412"/>
    <cellStyle name="Normal 30 3 2 4" xfId="29410"/>
    <cellStyle name="Normal 30 3 3" xfId="29413"/>
    <cellStyle name="Normal 30 3 3 2" xfId="29414"/>
    <cellStyle name="Normal 30 3 4" xfId="29415"/>
    <cellStyle name="Normal 30 3 5" xfId="29416"/>
    <cellStyle name="Normal 30 3 6" xfId="29409"/>
    <cellStyle name="Normal 30 4" xfId="7288"/>
    <cellStyle name="Normal 30 4 2" xfId="12053"/>
    <cellStyle name="Normal 30 4 3" xfId="29417"/>
    <cellStyle name="Normal 30 5" xfId="7289"/>
    <cellStyle name="Normal 30 5 2" xfId="12054"/>
    <cellStyle name="Normal 30 5 3" xfId="29418"/>
    <cellStyle name="Normal 30 6" xfId="7290"/>
    <cellStyle name="Normal 30 6 2" xfId="12055"/>
    <cellStyle name="Normal 30 6 3" xfId="29419"/>
    <cellStyle name="Normal 30 7" xfId="7291"/>
    <cellStyle name="Normal 30 7 2" xfId="12056"/>
    <cellStyle name="Normal 30 8" xfId="15943"/>
    <cellStyle name="Normal 30 9" xfId="18954"/>
    <cellStyle name="Normal 302" xfId="7292"/>
    <cellStyle name="Normal 302 2" xfId="7293"/>
    <cellStyle name="Normal 302 2 2" xfId="7294"/>
    <cellStyle name="Normal 302 2 2 2" xfId="12059"/>
    <cellStyle name="Normal 302 2 3" xfId="7295"/>
    <cellStyle name="Normal 302 2 3 2" xfId="12060"/>
    <cellStyle name="Normal 302 2 4" xfId="12058"/>
    <cellStyle name="Normal 302 3" xfId="7296"/>
    <cellStyle name="Normal 302 3 2" xfId="12061"/>
    <cellStyle name="Normal 302 4" xfId="7297"/>
    <cellStyle name="Normal 302 4 2" xfId="12062"/>
    <cellStyle name="Normal 302 5" xfId="7298"/>
    <cellStyle name="Normal 302 5 2" xfId="12063"/>
    <cellStyle name="Normal 302 6" xfId="18907"/>
    <cellStyle name="Normal 302 7" xfId="12057"/>
    <cellStyle name="Normal 305" xfId="7299"/>
    <cellStyle name="Normal 305 2" xfId="7300"/>
    <cellStyle name="Normal 305 2 2" xfId="7301"/>
    <cellStyle name="Normal 305 2 2 2" xfId="12066"/>
    <cellStyle name="Normal 305 2 3" xfId="7302"/>
    <cellStyle name="Normal 305 2 3 2" xfId="12067"/>
    <cellStyle name="Normal 305 2 4" xfId="12065"/>
    <cellStyle name="Normal 305 3" xfId="7303"/>
    <cellStyle name="Normal 305 3 2" xfId="12068"/>
    <cellStyle name="Normal 305 4" xfId="7304"/>
    <cellStyle name="Normal 305 4 2" xfId="12069"/>
    <cellStyle name="Normal 305 5" xfId="7305"/>
    <cellStyle name="Normal 305 5 2" xfId="12070"/>
    <cellStyle name="Normal 305 6" xfId="19012"/>
    <cellStyle name="Normal 305 7" xfId="12064"/>
    <cellStyle name="Normal 306" xfId="7306"/>
    <cellStyle name="Normal 306 2" xfId="7307"/>
    <cellStyle name="Normal 306 2 2" xfId="7308"/>
    <cellStyle name="Normal 306 2 2 2" xfId="12073"/>
    <cellStyle name="Normal 306 2 3" xfId="7309"/>
    <cellStyle name="Normal 306 2 3 2" xfId="12074"/>
    <cellStyle name="Normal 306 2 4" xfId="12072"/>
    <cellStyle name="Normal 306 3" xfId="7310"/>
    <cellStyle name="Normal 306 3 2" xfId="12075"/>
    <cellStyle name="Normal 306 4" xfId="7311"/>
    <cellStyle name="Normal 306 4 2" xfId="12076"/>
    <cellStyle name="Normal 306 5" xfId="7312"/>
    <cellStyle name="Normal 306 5 2" xfId="12077"/>
    <cellStyle name="Normal 306 6" xfId="18922"/>
    <cellStyle name="Normal 306 7" xfId="12071"/>
    <cellStyle name="Normal 307" xfId="7313"/>
    <cellStyle name="Normal 307 2" xfId="7314"/>
    <cellStyle name="Normal 307 2 2" xfId="7315"/>
    <cellStyle name="Normal 307 2 2 2" xfId="12080"/>
    <cellStyle name="Normal 307 2 3" xfId="7316"/>
    <cellStyle name="Normal 307 2 3 2" xfId="12081"/>
    <cellStyle name="Normal 307 2 4" xfId="12079"/>
    <cellStyle name="Normal 307 3" xfId="7317"/>
    <cellStyle name="Normal 307 3 2" xfId="12082"/>
    <cellStyle name="Normal 307 4" xfId="7318"/>
    <cellStyle name="Normal 307 4 2" xfId="12083"/>
    <cellStyle name="Normal 307 5" xfId="7319"/>
    <cellStyle name="Normal 307 5 2" xfId="12084"/>
    <cellStyle name="Normal 307 6" xfId="19075"/>
    <cellStyle name="Normal 307 7" xfId="12078"/>
    <cellStyle name="Normal 309" xfId="29420"/>
    <cellStyle name="Normal 31" xfId="1660"/>
    <cellStyle name="Normal 31 10" xfId="19333"/>
    <cellStyle name="Normal 31 2" xfId="7320"/>
    <cellStyle name="Normal 31 2 2" xfId="12085"/>
    <cellStyle name="Normal 31 2 2 2" xfId="29423"/>
    <cellStyle name="Normal 31 2 2 3" xfId="29424"/>
    <cellStyle name="Normal 31 2 2 4" xfId="29422"/>
    <cellStyle name="Normal 31 2 3" xfId="29425"/>
    <cellStyle name="Normal 31 2 3 2" xfId="29426"/>
    <cellStyle name="Normal 31 2 4" xfId="29427"/>
    <cellStyle name="Normal 31 2 5" xfId="29428"/>
    <cellStyle name="Normal 31 2 6" xfId="29429"/>
    <cellStyle name="Normal 31 2 7" xfId="29430"/>
    <cellStyle name="Normal 31 2 8" xfId="29421"/>
    <cellStyle name="Normal 31 3" xfId="7321"/>
    <cellStyle name="Normal 31 3 2" xfId="12086"/>
    <cellStyle name="Normal 31 3 2 2" xfId="29433"/>
    <cellStyle name="Normal 31 3 2 3" xfId="29434"/>
    <cellStyle name="Normal 31 3 2 4" xfId="29432"/>
    <cellStyle name="Normal 31 3 3" xfId="29435"/>
    <cellStyle name="Normal 31 3 3 2" xfId="29436"/>
    <cellStyle name="Normal 31 3 4" xfId="29437"/>
    <cellStyle name="Normal 31 3 5" xfId="29438"/>
    <cellStyle name="Normal 31 3 6" xfId="29431"/>
    <cellStyle name="Normal 31 4" xfId="7322"/>
    <cellStyle name="Normal 31 4 2" xfId="12087"/>
    <cellStyle name="Normal 31 4 3" xfId="29439"/>
    <cellStyle name="Normal 31 5" xfId="7323"/>
    <cellStyle name="Normal 31 5 2" xfId="12088"/>
    <cellStyle name="Normal 31 5 3" xfId="29440"/>
    <cellStyle name="Normal 31 6" xfId="7324"/>
    <cellStyle name="Normal 31 6 2" xfId="12089"/>
    <cellStyle name="Normal 31 6 3" xfId="29441"/>
    <cellStyle name="Normal 31 7" xfId="7325"/>
    <cellStyle name="Normal 31 7 2" xfId="12090"/>
    <cellStyle name="Normal 31 8" xfId="15996"/>
    <cellStyle name="Normal 31 9" xfId="18960"/>
    <cellStyle name="Normal 311 2" xfId="29442"/>
    <cellStyle name="Normal 312" xfId="29443"/>
    <cellStyle name="Normal 312 2" xfId="29444"/>
    <cellStyle name="Normal 312 3" xfId="29445"/>
    <cellStyle name="Normal 312 4" xfId="29446"/>
    <cellStyle name="Normal 313" xfId="29447"/>
    <cellStyle name="Normal 313 2" xfId="29448"/>
    <cellStyle name="Normal 313 3" xfId="29449"/>
    <cellStyle name="Normal 313 4" xfId="29450"/>
    <cellStyle name="Normal 313 4 2" xfId="29451"/>
    <cellStyle name="Normal 313 4 3" xfId="29452"/>
    <cellStyle name="Normal 313 4 4" xfId="29453"/>
    <cellStyle name="Normal 313 5" xfId="29454"/>
    <cellStyle name="Normal 314" xfId="29455"/>
    <cellStyle name="Normal 314 2" xfId="29456"/>
    <cellStyle name="Normal 314 3" xfId="29457"/>
    <cellStyle name="Normal 314 4" xfId="29458"/>
    <cellStyle name="Normal 314 5" xfId="29459"/>
    <cellStyle name="Normal 316" xfId="7326"/>
    <cellStyle name="Normal 316 2" xfId="7327"/>
    <cellStyle name="Normal 316 2 2" xfId="7328"/>
    <cellStyle name="Normal 316 2 2 2" xfId="12093"/>
    <cellStyle name="Normal 316 2 3" xfId="7329"/>
    <cellStyle name="Normal 316 2 3 2" xfId="12094"/>
    <cellStyle name="Normal 316 2 4" xfId="12092"/>
    <cellStyle name="Normal 316 3" xfId="7330"/>
    <cellStyle name="Normal 316 3 2" xfId="12095"/>
    <cellStyle name="Normal 316 4" xfId="7331"/>
    <cellStyle name="Normal 316 4 2" xfId="12096"/>
    <cellStyle name="Normal 316 5" xfId="7332"/>
    <cellStyle name="Normal 316 5 2" xfId="12097"/>
    <cellStyle name="Normal 316 6" xfId="18948"/>
    <cellStyle name="Normal 316 7" xfId="12091"/>
    <cellStyle name="Normal 317" xfId="29460"/>
    <cellStyle name="Normal 32" xfId="1661"/>
    <cellStyle name="Normal 32 10" xfId="19334"/>
    <cellStyle name="Normal 32 2" xfId="7333"/>
    <cellStyle name="Normal 32 2 2" xfId="12098"/>
    <cellStyle name="Normal 32 2 2 2" xfId="29463"/>
    <cellStyle name="Normal 32 2 2 3" xfId="29464"/>
    <cellStyle name="Normal 32 2 2 4" xfId="29462"/>
    <cellStyle name="Normal 32 2 3" xfId="29465"/>
    <cellStyle name="Normal 32 2 3 2" xfId="29466"/>
    <cellStyle name="Normal 32 2 4" xfId="29467"/>
    <cellStyle name="Normal 32 2 5" xfId="29468"/>
    <cellStyle name="Normal 32 2 6" xfId="29469"/>
    <cellStyle name="Normal 32 2 7" xfId="29470"/>
    <cellStyle name="Normal 32 2 8" xfId="29461"/>
    <cellStyle name="Normal 32 3" xfId="7334"/>
    <cellStyle name="Normal 32 3 2" xfId="12099"/>
    <cellStyle name="Normal 32 3 2 2" xfId="29473"/>
    <cellStyle name="Normal 32 3 2 3" xfId="29474"/>
    <cellStyle name="Normal 32 3 2 4" xfId="29472"/>
    <cellStyle name="Normal 32 3 3" xfId="29475"/>
    <cellStyle name="Normal 32 3 3 2" xfId="29476"/>
    <cellStyle name="Normal 32 3 4" xfId="29477"/>
    <cellStyle name="Normal 32 3 5" xfId="29478"/>
    <cellStyle name="Normal 32 3 6" xfId="29471"/>
    <cellStyle name="Normal 32 4" xfId="7335"/>
    <cellStyle name="Normal 32 4 2" xfId="12100"/>
    <cellStyle name="Normal 32 4 3" xfId="19393"/>
    <cellStyle name="Normal 32 5" xfId="7336"/>
    <cellStyle name="Normal 32 5 2" xfId="12101"/>
    <cellStyle name="Normal 32 5 3" xfId="29479"/>
    <cellStyle name="Normal 32 6" xfId="7337"/>
    <cellStyle name="Normal 32 6 2" xfId="12102"/>
    <cellStyle name="Normal 32 6 3" xfId="29480"/>
    <cellStyle name="Normal 32 7" xfId="7338"/>
    <cellStyle name="Normal 32 7 2" xfId="12103"/>
    <cellStyle name="Normal 32 7 3" xfId="29481"/>
    <cellStyle name="Normal 32 8" xfId="15740"/>
    <cellStyle name="Normal 32 9" xfId="16367"/>
    <cellStyle name="Normal 321" xfId="29482"/>
    <cellStyle name="Normal 322" xfId="29483"/>
    <cellStyle name="Normal 322 2" xfId="29484"/>
    <cellStyle name="Normal 322 3" xfId="29485"/>
    <cellStyle name="Normal 322 4" xfId="29486"/>
    <cellStyle name="Normal 324" xfId="29487"/>
    <cellStyle name="Normal 324 2" xfId="29488"/>
    <cellStyle name="Normal 324 3" xfId="29489"/>
    <cellStyle name="Normal 324 4" xfId="29490"/>
    <cellStyle name="Normal 324 5" xfId="29491"/>
    <cellStyle name="Normal 325" xfId="29492"/>
    <cellStyle name="Normal 325 2" xfId="29493"/>
    <cellStyle name="Normal 325 3" xfId="29494"/>
    <cellStyle name="Normal 325 4" xfId="29495"/>
    <cellStyle name="Normal 325 5" xfId="29496"/>
    <cellStyle name="Normal 326" xfId="7339"/>
    <cellStyle name="Normal 326 2" xfId="7340"/>
    <cellStyle name="Normal 326 2 2" xfId="12105"/>
    <cellStyle name="Normal 326 2 3" xfId="29498"/>
    <cellStyle name="Normal 326 3" xfId="7341"/>
    <cellStyle name="Normal 326 3 2" xfId="12106"/>
    <cellStyle name="Normal 326 3 3" xfId="29499"/>
    <cellStyle name="Normal 326 4" xfId="12104"/>
    <cellStyle name="Normal 326 4 2" xfId="29500"/>
    <cellStyle name="Normal 326 5" xfId="29501"/>
    <cellStyle name="Normal 326 6" xfId="29497"/>
    <cellStyle name="Normal 327" xfId="29502"/>
    <cellStyle name="Normal 327 2" xfId="29503"/>
    <cellStyle name="Normal 327 3" xfId="29504"/>
    <cellStyle name="Normal 327 4" xfId="29505"/>
    <cellStyle name="Normal 327 5" xfId="29506"/>
    <cellStyle name="Normal 328" xfId="7342"/>
    <cellStyle name="Normal 328 2" xfId="7343"/>
    <cellStyle name="Normal 328 2 2" xfId="12108"/>
    <cellStyle name="Normal 328 2 3" xfId="29508"/>
    <cellStyle name="Normal 328 3" xfId="7344"/>
    <cellStyle name="Normal 328 3 2" xfId="12109"/>
    <cellStyle name="Normal 328 3 3" xfId="29509"/>
    <cellStyle name="Normal 328 4" xfId="12107"/>
    <cellStyle name="Normal 328 4 2" xfId="29510"/>
    <cellStyle name="Normal 328 5" xfId="29511"/>
    <cellStyle name="Normal 328 6" xfId="29507"/>
    <cellStyle name="Normal 329" xfId="7345"/>
    <cellStyle name="Normal 329 2" xfId="7346"/>
    <cellStyle name="Normal 329 2 2" xfId="12111"/>
    <cellStyle name="Normal 329 3" xfId="7347"/>
    <cellStyle name="Normal 329 3 2" xfId="12112"/>
    <cellStyle name="Normal 329 4" xfId="12110"/>
    <cellStyle name="Normal 33" xfId="1662"/>
    <cellStyle name="Normal 33 2" xfId="7348"/>
    <cellStyle name="Normal 33 2 2" xfId="12113"/>
    <cellStyle name="Normal 33 2 3" xfId="29512"/>
    <cellStyle name="Normal 33 3" xfId="7349"/>
    <cellStyle name="Normal 33 3 2" xfId="12114"/>
    <cellStyle name="Normal 33 4" xfId="7350"/>
    <cellStyle name="Normal 33 4 2" xfId="12115"/>
    <cellStyle name="Normal 33 5" xfId="7351"/>
    <cellStyle name="Normal 33 5 2" xfId="12116"/>
    <cellStyle name="Normal 33 6" xfId="7352"/>
    <cellStyle name="Normal 33 6 2" xfId="12117"/>
    <cellStyle name="Normal 33 7" xfId="18104"/>
    <cellStyle name="Normal 33 8" xfId="19037"/>
    <cellStyle name="Normal 330" xfId="7353"/>
    <cellStyle name="Normal 330 2" xfId="7354"/>
    <cellStyle name="Normal 330 2 2" xfId="12119"/>
    <cellStyle name="Normal 330 2 3" xfId="29514"/>
    <cellStyle name="Normal 330 3" xfId="7355"/>
    <cellStyle name="Normal 330 3 2" xfId="12120"/>
    <cellStyle name="Normal 330 3 3" xfId="29515"/>
    <cellStyle name="Normal 330 4" xfId="12118"/>
    <cellStyle name="Normal 330 4 2" xfId="29516"/>
    <cellStyle name="Normal 330 5" xfId="29517"/>
    <cellStyle name="Normal 330 6" xfId="29513"/>
    <cellStyle name="Normal 331" xfId="29518"/>
    <cellStyle name="Normal 331 2" xfId="29519"/>
    <cellStyle name="Normal 331 3" xfId="29520"/>
    <cellStyle name="Normal 331 4" xfId="29521"/>
    <cellStyle name="Normal 331 5" xfId="29522"/>
    <cellStyle name="Normal 332" xfId="7356"/>
    <cellStyle name="Normal 332 2" xfId="7357"/>
    <cellStyle name="Normal 332 2 2" xfId="12122"/>
    <cellStyle name="Normal 332 3" xfId="7358"/>
    <cellStyle name="Normal 332 3 2" xfId="12123"/>
    <cellStyle name="Normal 332 4" xfId="12121"/>
    <cellStyle name="Normal 332 5" xfId="29523"/>
    <cellStyle name="Normal 333" xfId="7359"/>
    <cellStyle name="Normal 333 2" xfId="7360"/>
    <cellStyle name="Normal 333 2 2" xfId="7361"/>
    <cellStyle name="Normal 333 2 2 2" xfId="12126"/>
    <cellStyle name="Normal 333 2 3" xfId="7362"/>
    <cellStyle name="Normal 333 2 3 2" xfId="12127"/>
    <cellStyle name="Normal 333 2 4" xfId="12125"/>
    <cellStyle name="Normal 333 3" xfId="7363"/>
    <cellStyle name="Normal 333 3 2" xfId="12128"/>
    <cellStyle name="Normal 333 4" xfId="7364"/>
    <cellStyle name="Normal 333 4 2" xfId="12129"/>
    <cellStyle name="Normal 333 5" xfId="7365"/>
    <cellStyle name="Normal 333 5 2" xfId="12130"/>
    <cellStyle name="Normal 333 6" xfId="19017"/>
    <cellStyle name="Normal 333 7" xfId="12124"/>
    <cellStyle name="Normal 333 8" xfId="29524"/>
    <cellStyle name="Normal 334" xfId="7366"/>
    <cellStyle name="Normal 334 2" xfId="7367"/>
    <cellStyle name="Normal 334 2 2" xfId="12132"/>
    <cellStyle name="Normal 334 3" xfId="7368"/>
    <cellStyle name="Normal 334 3 2" xfId="12133"/>
    <cellStyle name="Normal 334 4" xfId="12131"/>
    <cellStyle name="Normal 336" xfId="7369"/>
    <cellStyle name="Normal 336 2" xfId="12134"/>
    <cellStyle name="Normal 337" xfId="7370"/>
    <cellStyle name="Normal 337 2" xfId="12135"/>
    <cellStyle name="Normal 338" xfId="7371"/>
    <cellStyle name="Normal 338 2" xfId="12136"/>
    <cellStyle name="Normal 339" xfId="7372"/>
    <cellStyle name="Normal 339 2" xfId="12137"/>
    <cellStyle name="Normal 339 2 2" xfId="29526"/>
    <cellStyle name="Normal 339 3" xfId="29527"/>
    <cellStyle name="Normal 339 4" xfId="29528"/>
    <cellStyle name="Normal 339 5" xfId="29525"/>
    <cellStyle name="Normal 34" xfId="1663"/>
    <cellStyle name="Normal 34 2" xfId="1664"/>
    <cellStyle name="Normal 34 2 2" xfId="10796"/>
    <cellStyle name="Normal 34 2 3" xfId="19394"/>
    <cellStyle name="Normal 34 3" xfId="7373"/>
    <cellStyle name="Normal 34 3 2" xfId="12138"/>
    <cellStyle name="Normal 34 4" xfId="7374"/>
    <cellStyle name="Normal 34 4 2" xfId="12139"/>
    <cellStyle name="Normal 34 5" xfId="7375"/>
    <cellStyle name="Normal 34 5 2" xfId="12140"/>
    <cellStyle name="Normal 34 6" xfId="7376"/>
    <cellStyle name="Normal 34 6 2" xfId="12141"/>
    <cellStyle name="Normal 34 7" xfId="7377"/>
    <cellStyle name="Normal 34 7 2" xfId="12142"/>
    <cellStyle name="Normal 34 8" xfId="18984"/>
    <cellStyle name="Normal 34 9" xfId="19335"/>
    <cellStyle name="Normal 341" xfId="7378"/>
    <cellStyle name="Normal 341 2" xfId="12143"/>
    <cellStyle name="Normal 342" xfId="7379"/>
    <cellStyle name="Normal 342 2" xfId="12144"/>
    <cellStyle name="Normal 342 3" xfId="29529"/>
    <cellStyle name="Normal 343" xfId="7380"/>
    <cellStyle name="Normal 343 2" xfId="12145"/>
    <cellStyle name="Normal 344" xfId="7381"/>
    <cellStyle name="Normal 344 2" xfId="12146"/>
    <cellStyle name="Normal 345" xfId="7382"/>
    <cellStyle name="Normal 345 2" xfId="7383"/>
    <cellStyle name="Normal 345 2 2" xfId="7384"/>
    <cellStyle name="Normal 345 2 2 2" xfId="12149"/>
    <cellStyle name="Normal 345 2 3" xfId="7385"/>
    <cellStyle name="Normal 345 2 3 2" xfId="12150"/>
    <cellStyle name="Normal 345 2 4" xfId="12148"/>
    <cellStyle name="Normal 345 3" xfId="7386"/>
    <cellStyle name="Normal 345 3 2" xfId="12151"/>
    <cellStyle name="Normal 345 4" xfId="7387"/>
    <cellStyle name="Normal 345 4 2" xfId="12152"/>
    <cellStyle name="Normal 345 5" xfId="7388"/>
    <cellStyle name="Normal 345 5 2" xfId="12153"/>
    <cellStyle name="Normal 345 6" xfId="18981"/>
    <cellStyle name="Normal 345 7" xfId="12147"/>
    <cellStyle name="Normal 345 8" xfId="29530"/>
    <cellStyle name="Normal 346" xfId="7389"/>
    <cellStyle name="Normal 346 2" xfId="12154"/>
    <cellStyle name="Normal 347" xfId="7390"/>
    <cellStyle name="Normal 347 2" xfId="12155"/>
    <cellStyle name="Normal 348" xfId="7391"/>
    <cellStyle name="Normal 348 2" xfId="12156"/>
    <cellStyle name="Normal 348 3" xfId="29531"/>
    <cellStyle name="Normal 349" xfId="7392"/>
    <cellStyle name="Normal 349 2" xfId="12157"/>
    <cellStyle name="Normal 35" xfId="1665"/>
    <cellStyle name="Normal 35 2" xfId="7393"/>
    <cellStyle name="Normal 35 2 2" xfId="7394"/>
    <cellStyle name="Normal 35 2 2 2" xfId="12159"/>
    <cellStyle name="Normal 35 2 3" xfId="7395"/>
    <cellStyle name="Normal 35 2 3 2" xfId="12160"/>
    <cellStyle name="Normal 35 2 4" xfId="7396"/>
    <cellStyle name="Normal 35 2 4 2" xfId="12161"/>
    <cellStyle name="Normal 35 2 5" xfId="12158"/>
    <cellStyle name="Normal 35 2 6" xfId="19242"/>
    <cellStyle name="Normal 35 3" xfId="7397"/>
    <cellStyle name="Normal 35 3 2" xfId="12162"/>
    <cellStyle name="Normal 35 3 3" xfId="29532"/>
    <cellStyle name="Normal 35 4" xfId="19043"/>
    <cellStyle name="Normal 35 4 2" xfId="29534"/>
    <cellStyle name="Normal 35 4 3" xfId="29533"/>
    <cellStyle name="Normal 35 5" xfId="29535"/>
    <cellStyle name="Normal 35 6" xfId="19336"/>
    <cellStyle name="Normal 350" xfId="7398"/>
    <cellStyle name="Normal 350 2" xfId="12163"/>
    <cellStyle name="Normal 351" xfId="7399"/>
    <cellStyle name="Normal 351 2" xfId="12164"/>
    <cellStyle name="Normal 352" xfId="7400"/>
    <cellStyle name="Normal 352 2" xfId="12165"/>
    <cellStyle name="Normal 353" xfId="7401"/>
    <cellStyle name="Normal 353 2" xfId="12166"/>
    <cellStyle name="Normal 354" xfId="7402"/>
    <cellStyle name="Normal 354 2" xfId="12167"/>
    <cellStyle name="Normal 355" xfId="7403"/>
    <cellStyle name="Normal 355 2" xfId="12168"/>
    <cellStyle name="Normal 356" xfId="7404"/>
    <cellStyle name="Normal 356 2" xfId="7405"/>
    <cellStyle name="Normal 356 2 2" xfId="12170"/>
    <cellStyle name="Normal 356 3" xfId="7406"/>
    <cellStyle name="Normal 356 3 2" xfId="12171"/>
    <cellStyle name="Normal 356 4" xfId="19027"/>
    <cellStyle name="Normal 356 5" xfId="12169"/>
    <cellStyle name="Normal 357" xfId="7407"/>
    <cellStyle name="Normal 357 2" xfId="12172"/>
    <cellStyle name="Normal 358" xfId="7408"/>
    <cellStyle name="Normal 358 2" xfId="12173"/>
    <cellStyle name="Normal 359" xfId="7409"/>
    <cellStyle name="Normal 359 2" xfId="12174"/>
    <cellStyle name="Normal 36" xfId="1666"/>
    <cellStyle name="Normal 36 2" xfId="7410"/>
    <cellStyle name="Normal 36 2 2" xfId="7411"/>
    <cellStyle name="Normal 36 2 2 2" xfId="12176"/>
    <cellStyle name="Normal 36 2 3" xfId="7412"/>
    <cellStyle name="Normal 36 2 3 2" xfId="12177"/>
    <cellStyle name="Normal 36 2 4" xfId="12175"/>
    <cellStyle name="Normal 36 2 5" xfId="19378"/>
    <cellStyle name="Normal 36 3" xfId="7413"/>
    <cellStyle name="Normal 36 3 2" xfId="12178"/>
    <cellStyle name="Normal 36 4" xfId="19041"/>
    <cellStyle name="Normal 36 5" xfId="19337"/>
    <cellStyle name="Normal 360" xfId="7414"/>
    <cellStyle name="Normal 360 2" xfId="12179"/>
    <cellStyle name="Normal 361" xfId="7415"/>
    <cellStyle name="Normal 361 2" xfId="12180"/>
    <cellStyle name="Normal 362" xfId="7416"/>
    <cellStyle name="Normal 362 2" xfId="12181"/>
    <cellStyle name="Normal 363" xfId="7417"/>
    <cellStyle name="Normal 363 2" xfId="12182"/>
    <cellStyle name="Normal 364" xfId="7418"/>
    <cellStyle name="Normal 364 2" xfId="12183"/>
    <cellStyle name="Normal 365" xfId="7419"/>
    <cellStyle name="Normal 365 2" xfId="12184"/>
    <cellStyle name="Normal 366" xfId="7420"/>
    <cellStyle name="Normal 366 2" xfId="12185"/>
    <cellStyle name="Normal 367" xfId="7421"/>
    <cellStyle name="Normal 367 2" xfId="12186"/>
    <cellStyle name="Normal 369" xfId="7422"/>
    <cellStyle name="Normal 369 2" xfId="12187"/>
    <cellStyle name="Normal 37" xfId="1667"/>
    <cellStyle name="Normal 37 2" xfId="7423"/>
    <cellStyle name="Normal 37 2 2" xfId="7424"/>
    <cellStyle name="Normal 37 2 2 2" xfId="12189"/>
    <cellStyle name="Normal 37 2 3" xfId="7425"/>
    <cellStyle name="Normal 37 2 3 2" xfId="12190"/>
    <cellStyle name="Normal 37 2 4" xfId="12188"/>
    <cellStyle name="Normal 37 2 5" xfId="19398"/>
    <cellStyle name="Normal 37 3" xfId="7426"/>
    <cellStyle name="Normal 37 3 2" xfId="12191"/>
    <cellStyle name="Normal 37 4" xfId="19000"/>
    <cellStyle name="Normal 37 5" xfId="19381"/>
    <cellStyle name="Normal 370" xfId="7427"/>
    <cellStyle name="Normal 370 2" xfId="12192"/>
    <cellStyle name="Normal 371" xfId="7428"/>
    <cellStyle name="Normal 371 2" xfId="12193"/>
    <cellStyle name="Normal 372" xfId="7429"/>
    <cellStyle name="Normal 372 2" xfId="12194"/>
    <cellStyle name="Normal 373" xfId="7430"/>
    <cellStyle name="Normal 373 2" xfId="12195"/>
    <cellStyle name="Normal 374" xfId="7431"/>
    <cellStyle name="Normal 374 2" xfId="12196"/>
    <cellStyle name="Normal 375" xfId="7432"/>
    <cellStyle name="Normal 375 2" xfId="12197"/>
    <cellStyle name="Normal 376" xfId="7433"/>
    <cellStyle name="Normal 376 2" xfId="12198"/>
    <cellStyle name="Normal 377" xfId="7434"/>
    <cellStyle name="Normal 377 2" xfId="12199"/>
    <cellStyle name="Normal 378" xfId="7435"/>
    <cellStyle name="Normal 378 2" xfId="12200"/>
    <cellStyle name="Normal 379" xfId="7436"/>
    <cellStyle name="Normal 379 2" xfId="12201"/>
    <cellStyle name="Normal 38" xfId="1668"/>
    <cellStyle name="Normal 38 2" xfId="7437"/>
    <cellStyle name="Normal 38 2 2" xfId="7438"/>
    <cellStyle name="Normal 38 2 2 2" xfId="12203"/>
    <cellStyle name="Normal 38 2 3" xfId="7439"/>
    <cellStyle name="Normal 38 2 3 2" xfId="12204"/>
    <cellStyle name="Normal 38 2 4" xfId="12202"/>
    <cellStyle name="Normal 38 2 5" xfId="19404"/>
    <cellStyle name="Normal 38 3" xfId="7440"/>
    <cellStyle name="Normal 38 3 2" xfId="7441"/>
    <cellStyle name="Normal 38 3 2 2" xfId="12206"/>
    <cellStyle name="Normal 38 3 3" xfId="7442"/>
    <cellStyle name="Normal 38 3 3 2" xfId="12207"/>
    <cellStyle name="Normal 38 3 4" xfId="12205"/>
    <cellStyle name="Normal 38 4" xfId="7443"/>
    <cellStyle name="Normal 38 4 2" xfId="12208"/>
    <cellStyle name="Normal 38 5" xfId="7444"/>
    <cellStyle name="Normal 38 5 2" xfId="12209"/>
    <cellStyle name="Normal 38 6" xfId="7445"/>
    <cellStyle name="Normal 38 6 2" xfId="12210"/>
    <cellStyle name="Normal 38 7" xfId="7446"/>
    <cellStyle name="Normal 38 7 2" xfId="12211"/>
    <cellStyle name="Normal 38 8" xfId="19382"/>
    <cellStyle name="Normal 380" xfId="7447"/>
    <cellStyle name="Normal 380 2" xfId="12212"/>
    <cellStyle name="Normal 381" xfId="7448"/>
    <cellStyle name="Normal 381 2" xfId="12213"/>
    <cellStyle name="Normal 382" xfId="7449"/>
    <cellStyle name="Normal 382 2" xfId="12214"/>
    <cellStyle name="Normal 383" xfId="7450"/>
    <cellStyle name="Normal 383 2" xfId="12215"/>
    <cellStyle name="Normal 384" xfId="7451"/>
    <cellStyle name="Normal 384 2" xfId="12216"/>
    <cellStyle name="Normal 385" xfId="7452"/>
    <cellStyle name="Normal 385 2" xfId="12217"/>
    <cellStyle name="Normal 386" xfId="7453"/>
    <cellStyle name="Normal 386 2" xfId="12218"/>
    <cellStyle name="Normal 387" xfId="7454"/>
    <cellStyle name="Normal 387 2" xfId="12219"/>
    <cellStyle name="Normal 388" xfId="7455"/>
    <cellStyle name="Normal 388 2" xfId="12220"/>
    <cellStyle name="Normal 389" xfId="7456"/>
    <cellStyle name="Normal 389 2" xfId="12221"/>
    <cellStyle name="Normal 39" xfId="1669"/>
    <cellStyle name="Normal 39 2" xfId="7457"/>
    <cellStyle name="Normal 39 2 2" xfId="7458"/>
    <cellStyle name="Normal 39 2 2 2" xfId="12223"/>
    <cellStyle name="Normal 39 2 3" xfId="7459"/>
    <cellStyle name="Normal 39 2 3 2" xfId="12224"/>
    <cellStyle name="Normal 39 2 4" xfId="12222"/>
    <cellStyle name="Normal 39 2 5" xfId="29537"/>
    <cellStyle name="Normal 39 3" xfId="7460"/>
    <cellStyle name="Normal 39 3 2" xfId="12225"/>
    <cellStyle name="Normal 39 4" xfId="18929"/>
    <cellStyle name="Normal 39 5" xfId="29536"/>
    <cellStyle name="Normal 390" xfId="7461"/>
    <cellStyle name="Normal 390 2" xfId="12226"/>
    <cellStyle name="Normal 391" xfId="7462"/>
    <cellStyle name="Normal 391 2" xfId="12227"/>
    <cellStyle name="Normal 392" xfId="7463"/>
    <cellStyle name="Normal 392 2" xfId="12228"/>
    <cellStyle name="Normal 393" xfId="7464"/>
    <cellStyle name="Normal 393 2" xfId="7465"/>
    <cellStyle name="Normal 393 2 2" xfId="12230"/>
    <cellStyle name="Normal 393 3" xfId="7466"/>
    <cellStyle name="Normal 393 3 2" xfId="12231"/>
    <cellStyle name="Normal 393 4" xfId="12229"/>
    <cellStyle name="Normal 394" xfId="7467"/>
    <cellStyle name="Normal 394 2" xfId="7468"/>
    <cellStyle name="Normal 394 2 2" xfId="12233"/>
    <cellStyle name="Normal 394 3" xfId="7469"/>
    <cellStyle name="Normal 394 3 2" xfId="12234"/>
    <cellStyle name="Normal 394 4" xfId="12232"/>
    <cellStyle name="Normal 395" xfId="7470"/>
    <cellStyle name="Normal 395 2" xfId="7471"/>
    <cellStyle name="Normal 395 2 2" xfId="12236"/>
    <cellStyle name="Normal 395 3" xfId="7472"/>
    <cellStyle name="Normal 395 3 2" xfId="12237"/>
    <cellStyle name="Normal 395 4" xfId="12235"/>
    <cellStyle name="Normal 396" xfId="7473"/>
    <cellStyle name="Normal 396 2" xfId="7474"/>
    <cellStyle name="Normal 396 2 2" xfId="12239"/>
    <cellStyle name="Normal 396 3" xfId="7475"/>
    <cellStyle name="Normal 396 3 2" xfId="12240"/>
    <cellStyle name="Normal 396 4" xfId="12238"/>
    <cellStyle name="Normal 397" xfId="7476"/>
    <cellStyle name="Normal 397 2" xfId="7477"/>
    <cellStyle name="Normal 397 2 2" xfId="12242"/>
    <cellStyle name="Normal 397 3" xfId="7478"/>
    <cellStyle name="Normal 397 3 2" xfId="12243"/>
    <cellStyle name="Normal 397 4" xfId="12241"/>
    <cellStyle name="Normal 398" xfId="7479"/>
    <cellStyle name="Normal 398 2" xfId="12244"/>
    <cellStyle name="Normal 399" xfId="7480"/>
    <cellStyle name="Normal 399 2" xfId="12245"/>
    <cellStyle name="Normal 4" xfId="12"/>
    <cellStyle name="Normal 4 10" xfId="7481"/>
    <cellStyle name="Normal 4 10 10" xfId="29538"/>
    <cellStyle name="Normal 4 10 11" xfId="29539"/>
    <cellStyle name="Normal 4 10 12" xfId="19386"/>
    <cellStyle name="Normal 4 10 2" xfId="7482"/>
    <cellStyle name="Normal 4 10 2 10" xfId="29540"/>
    <cellStyle name="Normal 4 10 2 2" xfId="16486"/>
    <cellStyle name="Normal 4 10 2 2 2" xfId="29542"/>
    <cellStyle name="Normal 4 10 2 2 2 2" xfId="29543"/>
    <cellStyle name="Normal 4 10 2 2 2 2 2" xfId="29544"/>
    <cellStyle name="Normal 4 10 2 2 2 3" xfId="29545"/>
    <cellStyle name="Normal 4 10 2 2 2 4" xfId="29546"/>
    <cellStyle name="Normal 4 10 2 2 3" xfId="29547"/>
    <cellStyle name="Normal 4 10 2 2 3 2" xfId="29548"/>
    <cellStyle name="Normal 4 10 2 2 3 2 2" xfId="29549"/>
    <cellStyle name="Normal 4 10 2 2 3 3" xfId="29550"/>
    <cellStyle name="Normal 4 10 2 2 3 4" xfId="29551"/>
    <cellStyle name="Normal 4 10 2 2 4" xfId="29552"/>
    <cellStyle name="Normal 4 10 2 2 4 2" xfId="29553"/>
    <cellStyle name="Normal 4 10 2 2 5" xfId="29554"/>
    <cellStyle name="Normal 4 10 2 2 6" xfId="29555"/>
    <cellStyle name="Normal 4 10 2 2 7" xfId="29556"/>
    <cellStyle name="Normal 4 10 2 2 8" xfId="29541"/>
    <cellStyle name="Normal 4 10 2 3" xfId="12247"/>
    <cellStyle name="Normal 4 10 2 3 2" xfId="29558"/>
    <cellStyle name="Normal 4 10 2 3 2 2" xfId="29559"/>
    <cellStyle name="Normal 4 10 2 3 2 2 2" xfId="29560"/>
    <cellStyle name="Normal 4 10 2 3 2 3" xfId="29561"/>
    <cellStyle name="Normal 4 10 2 3 2 4" xfId="29562"/>
    <cellStyle name="Normal 4 10 2 3 3" xfId="29563"/>
    <cellStyle name="Normal 4 10 2 3 3 2" xfId="29564"/>
    <cellStyle name="Normal 4 10 2 3 3 2 2" xfId="29565"/>
    <cellStyle name="Normal 4 10 2 3 3 3" xfId="29566"/>
    <cellStyle name="Normal 4 10 2 3 3 4" xfId="29567"/>
    <cellStyle name="Normal 4 10 2 3 4" xfId="29568"/>
    <cellStyle name="Normal 4 10 2 3 4 2" xfId="29569"/>
    <cellStyle name="Normal 4 10 2 3 5" xfId="29570"/>
    <cellStyle name="Normal 4 10 2 3 6" xfId="29571"/>
    <cellStyle name="Normal 4 10 2 3 7" xfId="29572"/>
    <cellStyle name="Normal 4 10 2 3 8" xfId="29557"/>
    <cellStyle name="Normal 4 10 2 4" xfId="29573"/>
    <cellStyle name="Normal 4 10 2 4 2" xfId="29574"/>
    <cellStyle name="Normal 4 10 2 4 2 2" xfId="29575"/>
    <cellStyle name="Normal 4 10 2 4 3" xfId="29576"/>
    <cellStyle name="Normal 4 10 2 4 4" xfId="29577"/>
    <cellStyle name="Normal 4 10 2 5" xfId="29578"/>
    <cellStyle name="Normal 4 10 2 5 2" xfId="29579"/>
    <cellStyle name="Normal 4 10 2 5 2 2" xfId="29580"/>
    <cellStyle name="Normal 4 10 2 5 3" xfId="29581"/>
    <cellStyle name="Normal 4 10 2 5 4" xfId="29582"/>
    <cellStyle name="Normal 4 10 2 6" xfId="29583"/>
    <cellStyle name="Normal 4 10 2 6 2" xfId="29584"/>
    <cellStyle name="Normal 4 10 2 7" xfId="29585"/>
    <cellStyle name="Normal 4 10 2 8" xfId="29586"/>
    <cellStyle name="Normal 4 10 2 9" xfId="29587"/>
    <cellStyle name="Normal 4 10 3" xfId="7483"/>
    <cellStyle name="Normal 4 10 3 2" xfId="16701"/>
    <cellStyle name="Normal 4 10 3 2 2" xfId="29590"/>
    <cellStyle name="Normal 4 10 3 2 2 2" xfId="29591"/>
    <cellStyle name="Normal 4 10 3 2 3" xfId="29592"/>
    <cellStyle name="Normal 4 10 3 2 4" xfId="29593"/>
    <cellStyle name="Normal 4 10 3 2 5" xfId="29589"/>
    <cellStyle name="Normal 4 10 3 3" xfId="12248"/>
    <cellStyle name="Normal 4 10 3 3 2" xfId="29595"/>
    <cellStyle name="Normal 4 10 3 3 2 2" xfId="29596"/>
    <cellStyle name="Normal 4 10 3 3 3" xfId="29597"/>
    <cellStyle name="Normal 4 10 3 3 4" xfId="29598"/>
    <cellStyle name="Normal 4 10 3 3 5" xfId="29594"/>
    <cellStyle name="Normal 4 10 3 4" xfId="29599"/>
    <cellStyle name="Normal 4 10 3 4 2" xfId="29600"/>
    <cellStyle name="Normal 4 10 3 5" xfId="29601"/>
    <cellStyle name="Normal 4 10 3 6" xfId="29602"/>
    <cellStyle name="Normal 4 10 3 7" xfId="29603"/>
    <cellStyle name="Normal 4 10 3 8" xfId="29588"/>
    <cellStyle name="Normal 4 10 4" xfId="7484"/>
    <cellStyle name="Normal 4 10 4 2" xfId="16915"/>
    <cellStyle name="Normal 4 10 4 2 2" xfId="29606"/>
    <cellStyle name="Normal 4 10 4 2 2 2" xfId="29607"/>
    <cellStyle name="Normal 4 10 4 2 3" xfId="29608"/>
    <cellStyle name="Normal 4 10 4 2 4" xfId="29609"/>
    <cellStyle name="Normal 4 10 4 2 5" xfId="29605"/>
    <cellStyle name="Normal 4 10 4 3" xfId="12249"/>
    <cellStyle name="Normal 4 10 4 3 2" xfId="29611"/>
    <cellStyle name="Normal 4 10 4 3 2 2" xfId="29612"/>
    <cellStyle name="Normal 4 10 4 3 3" xfId="29613"/>
    <cellStyle name="Normal 4 10 4 3 4" xfId="29614"/>
    <cellStyle name="Normal 4 10 4 3 5" xfId="29610"/>
    <cellStyle name="Normal 4 10 4 4" xfId="29615"/>
    <cellStyle name="Normal 4 10 4 4 2" xfId="29616"/>
    <cellStyle name="Normal 4 10 4 5" xfId="29617"/>
    <cellStyle name="Normal 4 10 4 6" xfId="29618"/>
    <cellStyle name="Normal 4 10 4 7" xfId="29619"/>
    <cellStyle name="Normal 4 10 4 8" xfId="29604"/>
    <cellStyle name="Normal 4 10 5" xfId="16276"/>
    <cellStyle name="Normal 4 10 5 2" xfId="29621"/>
    <cellStyle name="Normal 4 10 5 2 2" xfId="29622"/>
    <cellStyle name="Normal 4 10 5 3" xfId="29623"/>
    <cellStyle name="Normal 4 10 5 4" xfId="29624"/>
    <cellStyle name="Normal 4 10 5 5" xfId="29620"/>
    <cellStyle name="Normal 4 10 6" xfId="12246"/>
    <cellStyle name="Normal 4 10 6 2" xfId="29626"/>
    <cellStyle name="Normal 4 10 6 2 2" xfId="29627"/>
    <cellStyle name="Normal 4 10 6 3" xfId="29628"/>
    <cellStyle name="Normal 4 10 6 4" xfId="29629"/>
    <cellStyle name="Normal 4 10 6 5" xfId="29625"/>
    <cellStyle name="Normal 4 10 7" xfId="29630"/>
    <cellStyle name="Normal 4 10 7 2" xfId="29631"/>
    <cellStyle name="Normal 4 10 8" xfId="29632"/>
    <cellStyle name="Normal 4 10 9" xfId="29633"/>
    <cellStyle name="Normal 4 100" xfId="7485"/>
    <cellStyle name="Normal 4 100 10" xfId="29635"/>
    <cellStyle name="Normal 4 100 11" xfId="29634"/>
    <cellStyle name="Normal 4 100 2" xfId="7486"/>
    <cellStyle name="Normal 4 100 2 10" xfId="29636"/>
    <cellStyle name="Normal 4 100 2 2" xfId="12251"/>
    <cellStyle name="Normal 4 100 2 2 2" xfId="29638"/>
    <cellStyle name="Normal 4 100 2 2 2 2" xfId="29639"/>
    <cellStyle name="Normal 4 100 2 2 2 2 2" xfId="29640"/>
    <cellStyle name="Normal 4 100 2 2 2 3" xfId="29641"/>
    <cellStyle name="Normal 4 100 2 2 2 4" xfId="29642"/>
    <cellStyle name="Normal 4 100 2 2 3" xfId="29643"/>
    <cellStyle name="Normal 4 100 2 2 3 2" xfId="29644"/>
    <cellStyle name="Normal 4 100 2 2 3 2 2" xfId="29645"/>
    <cellStyle name="Normal 4 100 2 2 3 3" xfId="29646"/>
    <cellStyle name="Normal 4 100 2 2 3 4" xfId="29647"/>
    <cellStyle name="Normal 4 100 2 2 4" xfId="29648"/>
    <cellStyle name="Normal 4 100 2 2 4 2" xfId="29649"/>
    <cellStyle name="Normal 4 100 2 2 5" xfId="29650"/>
    <cellStyle name="Normal 4 100 2 2 6" xfId="29651"/>
    <cellStyle name="Normal 4 100 2 2 7" xfId="29652"/>
    <cellStyle name="Normal 4 100 2 2 8" xfId="29637"/>
    <cellStyle name="Normal 4 100 2 3" xfId="29653"/>
    <cellStyle name="Normal 4 100 2 3 2" xfId="29654"/>
    <cellStyle name="Normal 4 100 2 3 2 2" xfId="29655"/>
    <cellStyle name="Normal 4 100 2 3 2 2 2" xfId="29656"/>
    <cellStyle name="Normal 4 100 2 3 2 3" xfId="29657"/>
    <cellStyle name="Normal 4 100 2 3 2 4" xfId="29658"/>
    <cellStyle name="Normal 4 100 2 3 3" xfId="29659"/>
    <cellStyle name="Normal 4 100 2 3 3 2" xfId="29660"/>
    <cellStyle name="Normal 4 100 2 3 3 2 2" xfId="29661"/>
    <cellStyle name="Normal 4 100 2 3 3 3" xfId="29662"/>
    <cellStyle name="Normal 4 100 2 3 3 4" xfId="29663"/>
    <cellStyle name="Normal 4 100 2 3 4" xfId="29664"/>
    <cellStyle name="Normal 4 100 2 3 4 2" xfId="29665"/>
    <cellStyle name="Normal 4 100 2 3 5" xfId="29666"/>
    <cellStyle name="Normal 4 100 2 3 6" xfId="29667"/>
    <cellStyle name="Normal 4 100 2 3 7" xfId="29668"/>
    <cellStyle name="Normal 4 100 2 4" xfId="29669"/>
    <cellStyle name="Normal 4 100 2 4 2" xfId="29670"/>
    <cellStyle name="Normal 4 100 2 4 2 2" xfId="29671"/>
    <cellStyle name="Normal 4 100 2 4 3" xfId="29672"/>
    <cellStyle name="Normal 4 100 2 4 4" xfId="29673"/>
    <cellStyle name="Normal 4 100 2 5" xfId="29674"/>
    <cellStyle name="Normal 4 100 2 5 2" xfId="29675"/>
    <cellStyle name="Normal 4 100 2 5 2 2" xfId="29676"/>
    <cellStyle name="Normal 4 100 2 5 3" xfId="29677"/>
    <cellStyle name="Normal 4 100 2 5 4" xfId="29678"/>
    <cellStyle name="Normal 4 100 2 6" xfId="29679"/>
    <cellStyle name="Normal 4 100 2 6 2" xfId="29680"/>
    <cellStyle name="Normal 4 100 2 7" xfId="29681"/>
    <cellStyle name="Normal 4 100 2 8" xfId="29682"/>
    <cellStyle name="Normal 4 100 2 9" xfId="29683"/>
    <cellStyle name="Normal 4 100 3" xfId="7487"/>
    <cellStyle name="Normal 4 100 3 2" xfId="12252"/>
    <cellStyle name="Normal 4 100 3 2 2" xfId="29686"/>
    <cellStyle name="Normal 4 100 3 2 2 2" xfId="29687"/>
    <cellStyle name="Normal 4 100 3 2 3" xfId="29688"/>
    <cellStyle name="Normal 4 100 3 2 4" xfId="29689"/>
    <cellStyle name="Normal 4 100 3 2 5" xfId="29685"/>
    <cellStyle name="Normal 4 100 3 3" xfId="29690"/>
    <cellStyle name="Normal 4 100 3 3 2" xfId="29691"/>
    <cellStyle name="Normal 4 100 3 3 2 2" xfId="29692"/>
    <cellStyle name="Normal 4 100 3 3 3" xfId="29693"/>
    <cellStyle name="Normal 4 100 3 3 4" xfId="29694"/>
    <cellStyle name="Normal 4 100 3 4" xfId="29695"/>
    <cellStyle name="Normal 4 100 3 4 2" xfId="29696"/>
    <cellStyle name="Normal 4 100 3 5" xfId="29697"/>
    <cellStyle name="Normal 4 100 3 6" xfId="29698"/>
    <cellStyle name="Normal 4 100 3 7" xfId="29699"/>
    <cellStyle name="Normal 4 100 3 8" xfId="29684"/>
    <cellStyle name="Normal 4 100 4" xfId="7488"/>
    <cellStyle name="Normal 4 100 4 2" xfId="12253"/>
    <cellStyle name="Normal 4 100 4 2 2" xfId="29702"/>
    <cellStyle name="Normal 4 100 4 2 2 2" xfId="29703"/>
    <cellStyle name="Normal 4 100 4 2 3" xfId="29704"/>
    <cellStyle name="Normal 4 100 4 2 4" xfId="29705"/>
    <cellStyle name="Normal 4 100 4 2 5" xfId="29701"/>
    <cellStyle name="Normal 4 100 4 3" xfId="29706"/>
    <cellStyle name="Normal 4 100 4 3 2" xfId="29707"/>
    <cellStyle name="Normal 4 100 4 3 2 2" xfId="29708"/>
    <cellStyle name="Normal 4 100 4 3 3" xfId="29709"/>
    <cellStyle name="Normal 4 100 4 3 4" xfId="29710"/>
    <cellStyle name="Normal 4 100 4 4" xfId="29711"/>
    <cellStyle name="Normal 4 100 4 4 2" xfId="29712"/>
    <cellStyle name="Normal 4 100 4 5" xfId="29713"/>
    <cellStyle name="Normal 4 100 4 6" xfId="29714"/>
    <cellStyle name="Normal 4 100 4 7" xfId="29715"/>
    <cellStyle name="Normal 4 100 4 8" xfId="29700"/>
    <cellStyle name="Normal 4 100 5" xfId="12250"/>
    <cellStyle name="Normal 4 100 5 2" xfId="29717"/>
    <cellStyle name="Normal 4 100 5 2 2" xfId="29718"/>
    <cellStyle name="Normal 4 100 5 3" xfId="29719"/>
    <cellStyle name="Normal 4 100 5 4" xfId="29720"/>
    <cellStyle name="Normal 4 100 5 5" xfId="29716"/>
    <cellStyle name="Normal 4 100 6" xfId="29721"/>
    <cellStyle name="Normal 4 100 6 2" xfId="29722"/>
    <cellStyle name="Normal 4 100 6 2 2" xfId="29723"/>
    <cellStyle name="Normal 4 100 6 3" xfId="29724"/>
    <cellStyle name="Normal 4 100 6 4" xfId="29725"/>
    <cellStyle name="Normal 4 100 7" xfId="29726"/>
    <cellStyle name="Normal 4 100 7 2" xfId="29727"/>
    <cellStyle name="Normal 4 100 8" xfId="29728"/>
    <cellStyle name="Normal 4 100 9" xfId="29729"/>
    <cellStyle name="Normal 4 101" xfId="7489"/>
    <cellStyle name="Normal 4 101 10" xfId="29731"/>
    <cellStyle name="Normal 4 101 11" xfId="29730"/>
    <cellStyle name="Normal 4 101 2" xfId="7490"/>
    <cellStyle name="Normal 4 101 2 10" xfId="29732"/>
    <cellStyle name="Normal 4 101 2 2" xfId="12255"/>
    <cellStyle name="Normal 4 101 2 2 2" xfId="29734"/>
    <cellStyle name="Normal 4 101 2 2 2 2" xfId="29735"/>
    <cellStyle name="Normal 4 101 2 2 2 2 2" xfId="29736"/>
    <cellStyle name="Normal 4 101 2 2 2 3" xfId="29737"/>
    <cellStyle name="Normal 4 101 2 2 2 4" xfId="29738"/>
    <cellStyle name="Normal 4 101 2 2 3" xfId="29739"/>
    <cellStyle name="Normal 4 101 2 2 3 2" xfId="29740"/>
    <cellStyle name="Normal 4 101 2 2 3 2 2" xfId="29741"/>
    <cellStyle name="Normal 4 101 2 2 3 3" xfId="29742"/>
    <cellStyle name="Normal 4 101 2 2 3 4" xfId="29743"/>
    <cellStyle name="Normal 4 101 2 2 4" xfId="29744"/>
    <cellStyle name="Normal 4 101 2 2 4 2" xfId="29745"/>
    <cellStyle name="Normal 4 101 2 2 5" xfId="29746"/>
    <cellStyle name="Normal 4 101 2 2 6" xfId="29747"/>
    <cellStyle name="Normal 4 101 2 2 7" xfId="29748"/>
    <cellStyle name="Normal 4 101 2 2 8" xfId="29733"/>
    <cellStyle name="Normal 4 101 2 3" xfId="29749"/>
    <cellStyle name="Normal 4 101 2 3 2" xfId="29750"/>
    <cellStyle name="Normal 4 101 2 3 2 2" xfId="29751"/>
    <cellStyle name="Normal 4 101 2 3 2 2 2" xfId="29752"/>
    <cellStyle name="Normal 4 101 2 3 2 3" xfId="29753"/>
    <cellStyle name="Normal 4 101 2 3 2 4" xfId="29754"/>
    <cellStyle name="Normal 4 101 2 3 3" xfId="29755"/>
    <cellStyle name="Normal 4 101 2 3 3 2" xfId="29756"/>
    <cellStyle name="Normal 4 101 2 3 3 2 2" xfId="29757"/>
    <cellStyle name="Normal 4 101 2 3 3 3" xfId="29758"/>
    <cellStyle name="Normal 4 101 2 3 3 4" xfId="29759"/>
    <cellStyle name="Normal 4 101 2 3 4" xfId="29760"/>
    <cellStyle name="Normal 4 101 2 3 4 2" xfId="29761"/>
    <cellStyle name="Normal 4 101 2 3 5" xfId="29762"/>
    <cellStyle name="Normal 4 101 2 3 6" xfId="29763"/>
    <cellStyle name="Normal 4 101 2 3 7" xfId="29764"/>
    <cellStyle name="Normal 4 101 2 4" xfId="29765"/>
    <cellStyle name="Normal 4 101 2 4 2" xfId="29766"/>
    <cellStyle name="Normal 4 101 2 4 2 2" xfId="29767"/>
    <cellStyle name="Normal 4 101 2 4 3" xfId="29768"/>
    <cellStyle name="Normal 4 101 2 4 4" xfId="29769"/>
    <cellStyle name="Normal 4 101 2 5" xfId="29770"/>
    <cellStyle name="Normal 4 101 2 5 2" xfId="29771"/>
    <cellStyle name="Normal 4 101 2 5 2 2" xfId="29772"/>
    <cellStyle name="Normal 4 101 2 5 3" xfId="29773"/>
    <cellStyle name="Normal 4 101 2 5 4" xfId="29774"/>
    <cellStyle name="Normal 4 101 2 6" xfId="29775"/>
    <cellStyle name="Normal 4 101 2 6 2" xfId="29776"/>
    <cellStyle name="Normal 4 101 2 7" xfId="29777"/>
    <cellStyle name="Normal 4 101 2 8" xfId="29778"/>
    <cellStyle name="Normal 4 101 2 9" xfId="29779"/>
    <cellStyle name="Normal 4 101 3" xfId="7491"/>
    <cellStyle name="Normal 4 101 3 2" xfId="12256"/>
    <cellStyle name="Normal 4 101 3 2 2" xfId="29782"/>
    <cellStyle name="Normal 4 101 3 2 2 2" xfId="29783"/>
    <cellStyle name="Normal 4 101 3 2 3" xfId="29784"/>
    <cellStyle name="Normal 4 101 3 2 4" xfId="29785"/>
    <cellStyle name="Normal 4 101 3 2 5" xfId="29781"/>
    <cellStyle name="Normal 4 101 3 3" xfId="29786"/>
    <cellStyle name="Normal 4 101 3 3 2" xfId="29787"/>
    <cellStyle name="Normal 4 101 3 3 2 2" xfId="29788"/>
    <cellStyle name="Normal 4 101 3 3 3" xfId="29789"/>
    <cellStyle name="Normal 4 101 3 3 4" xfId="29790"/>
    <cellStyle name="Normal 4 101 3 4" xfId="29791"/>
    <cellStyle name="Normal 4 101 3 4 2" xfId="29792"/>
    <cellStyle name="Normal 4 101 3 5" xfId="29793"/>
    <cellStyle name="Normal 4 101 3 6" xfId="29794"/>
    <cellStyle name="Normal 4 101 3 7" xfId="29795"/>
    <cellStyle name="Normal 4 101 3 8" xfId="29780"/>
    <cellStyle name="Normal 4 101 4" xfId="7492"/>
    <cellStyle name="Normal 4 101 4 2" xfId="12257"/>
    <cellStyle name="Normal 4 101 4 2 2" xfId="29798"/>
    <cellStyle name="Normal 4 101 4 2 2 2" xfId="29799"/>
    <cellStyle name="Normal 4 101 4 2 3" xfId="29800"/>
    <cellStyle name="Normal 4 101 4 2 4" xfId="29801"/>
    <cellStyle name="Normal 4 101 4 2 5" xfId="29797"/>
    <cellStyle name="Normal 4 101 4 3" xfId="29802"/>
    <cellStyle name="Normal 4 101 4 3 2" xfId="29803"/>
    <cellStyle name="Normal 4 101 4 3 2 2" xfId="29804"/>
    <cellStyle name="Normal 4 101 4 3 3" xfId="29805"/>
    <cellStyle name="Normal 4 101 4 3 4" xfId="29806"/>
    <cellStyle name="Normal 4 101 4 4" xfId="29807"/>
    <cellStyle name="Normal 4 101 4 4 2" xfId="29808"/>
    <cellStyle name="Normal 4 101 4 5" xfId="29809"/>
    <cellStyle name="Normal 4 101 4 6" xfId="29810"/>
    <cellStyle name="Normal 4 101 4 7" xfId="29811"/>
    <cellStyle name="Normal 4 101 4 8" xfId="29796"/>
    <cellStyle name="Normal 4 101 5" xfId="12254"/>
    <cellStyle name="Normal 4 101 5 2" xfId="29813"/>
    <cellStyle name="Normal 4 101 5 2 2" xfId="29814"/>
    <cellStyle name="Normal 4 101 5 3" xfId="29815"/>
    <cellStyle name="Normal 4 101 5 4" xfId="29816"/>
    <cellStyle name="Normal 4 101 5 5" xfId="29812"/>
    <cellStyle name="Normal 4 101 6" xfId="29817"/>
    <cellStyle name="Normal 4 101 6 2" xfId="29818"/>
    <cellStyle name="Normal 4 101 6 2 2" xfId="29819"/>
    <cellStyle name="Normal 4 101 6 3" xfId="29820"/>
    <cellStyle name="Normal 4 101 6 4" xfId="29821"/>
    <cellStyle name="Normal 4 101 7" xfId="29822"/>
    <cellStyle name="Normal 4 101 7 2" xfId="29823"/>
    <cellStyle name="Normal 4 101 8" xfId="29824"/>
    <cellStyle name="Normal 4 101 9" xfId="29825"/>
    <cellStyle name="Normal 4 102" xfId="7493"/>
    <cellStyle name="Normal 4 102 10" xfId="29827"/>
    <cellStyle name="Normal 4 102 11" xfId="29826"/>
    <cellStyle name="Normal 4 102 2" xfId="7494"/>
    <cellStyle name="Normal 4 102 2 10" xfId="29828"/>
    <cellStyle name="Normal 4 102 2 2" xfId="12259"/>
    <cellStyle name="Normal 4 102 2 2 2" xfId="29830"/>
    <cellStyle name="Normal 4 102 2 2 2 2" xfId="29831"/>
    <cellStyle name="Normal 4 102 2 2 2 2 2" xfId="29832"/>
    <cellStyle name="Normal 4 102 2 2 2 3" xfId="29833"/>
    <cellStyle name="Normal 4 102 2 2 2 4" xfId="29834"/>
    <cellStyle name="Normal 4 102 2 2 3" xfId="29835"/>
    <cellStyle name="Normal 4 102 2 2 3 2" xfId="29836"/>
    <cellStyle name="Normal 4 102 2 2 3 2 2" xfId="29837"/>
    <cellStyle name="Normal 4 102 2 2 3 3" xfId="29838"/>
    <cellStyle name="Normal 4 102 2 2 3 4" xfId="29839"/>
    <cellStyle name="Normal 4 102 2 2 4" xfId="29840"/>
    <cellStyle name="Normal 4 102 2 2 4 2" xfId="29841"/>
    <cellStyle name="Normal 4 102 2 2 5" xfId="29842"/>
    <cellStyle name="Normal 4 102 2 2 6" xfId="29843"/>
    <cellStyle name="Normal 4 102 2 2 7" xfId="29844"/>
    <cellStyle name="Normal 4 102 2 2 8" xfId="29829"/>
    <cellStyle name="Normal 4 102 2 3" xfId="29845"/>
    <cellStyle name="Normal 4 102 2 3 2" xfId="29846"/>
    <cellStyle name="Normal 4 102 2 3 2 2" xfId="29847"/>
    <cellStyle name="Normal 4 102 2 3 2 2 2" xfId="29848"/>
    <cellStyle name="Normal 4 102 2 3 2 3" xfId="29849"/>
    <cellStyle name="Normal 4 102 2 3 2 4" xfId="29850"/>
    <cellStyle name="Normal 4 102 2 3 3" xfId="29851"/>
    <cellStyle name="Normal 4 102 2 3 3 2" xfId="29852"/>
    <cellStyle name="Normal 4 102 2 3 3 2 2" xfId="29853"/>
    <cellStyle name="Normal 4 102 2 3 3 3" xfId="29854"/>
    <cellStyle name="Normal 4 102 2 3 3 4" xfId="29855"/>
    <cellStyle name="Normal 4 102 2 3 4" xfId="29856"/>
    <cellStyle name="Normal 4 102 2 3 4 2" xfId="29857"/>
    <cellStyle name="Normal 4 102 2 3 5" xfId="29858"/>
    <cellStyle name="Normal 4 102 2 3 6" xfId="29859"/>
    <cellStyle name="Normal 4 102 2 3 7" xfId="29860"/>
    <cellStyle name="Normal 4 102 2 4" xfId="29861"/>
    <cellStyle name="Normal 4 102 2 4 2" xfId="29862"/>
    <cellStyle name="Normal 4 102 2 4 2 2" xfId="29863"/>
    <cellStyle name="Normal 4 102 2 4 3" xfId="29864"/>
    <cellStyle name="Normal 4 102 2 4 4" xfId="29865"/>
    <cellStyle name="Normal 4 102 2 5" xfId="29866"/>
    <cellStyle name="Normal 4 102 2 5 2" xfId="29867"/>
    <cellStyle name="Normal 4 102 2 5 2 2" xfId="29868"/>
    <cellStyle name="Normal 4 102 2 5 3" xfId="29869"/>
    <cellStyle name="Normal 4 102 2 5 4" xfId="29870"/>
    <cellStyle name="Normal 4 102 2 6" xfId="29871"/>
    <cellStyle name="Normal 4 102 2 6 2" xfId="29872"/>
    <cellStyle name="Normal 4 102 2 7" xfId="29873"/>
    <cellStyle name="Normal 4 102 2 8" xfId="29874"/>
    <cellStyle name="Normal 4 102 2 9" xfId="29875"/>
    <cellStyle name="Normal 4 102 3" xfId="7495"/>
    <cellStyle name="Normal 4 102 3 2" xfId="12260"/>
    <cellStyle name="Normal 4 102 3 2 2" xfId="29878"/>
    <cellStyle name="Normal 4 102 3 2 2 2" xfId="29879"/>
    <cellStyle name="Normal 4 102 3 2 3" xfId="29880"/>
    <cellStyle name="Normal 4 102 3 2 4" xfId="29881"/>
    <cellStyle name="Normal 4 102 3 2 5" xfId="29877"/>
    <cellStyle name="Normal 4 102 3 3" xfId="29882"/>
    <cellStyle name="Normal 4 102 3 3 2" xfId="29883"/>
    <cellStyle name="Normal 4 102 3 3 2 2" xfId="29884"/>
    <cellStyle name="Normal 4 102 3 3 3" xfId="29885"/>
    <cellStyle name="Normal 4 102 3 3 4" xfId="29886"/>
    <cellStyle name="Normal 4 102 3 4" xfId="29887"/>
    <cellStyle name="Normal 4 102 3 4 2" xfId="29888"/>
    <cellStyle name="Normal 4 102 3 5" xfId="29889"/>
    <cellStyle name="Normal 4 102 3 6" xfId="29890"/>
    <cellStyle name="Normal 4 102 3 7" xfId="29891"/>
    <cellStyle name="Normal 4 102 3 8" xfId="29876"/>
    <cellStyle name="Normal 4 102 4" xfId="7496"/>
    <cellStyle name="Normal 4 102 4 2" xfId="12261"/>
    <cellStyle name="Normal 4 102 4 2 2" xfId="29894"/>
    <cellStyle name="Normal 4 102 4 2 2 2" xfId="29895"/>
    <cellStyle name="Normal 4 102 4 2 3" xfId="29896"/>
    <cellStyle name="Normal 4 102 4 2 4" xfId="29897"/>
    <cellStyle name="Normal 4 102 4 2 5" xfId="29893"/>
    <cellStyle name="Normal 4 102 4 3" xfId="29898"/>
    <cellStyle name="Normal 4 102 4 3 2" xfId="29899"/>
    <cellStyle name="Normal 4 102 4 3 2 2" xfId="29900"/>
    <cellStyle name="Normal 4 102 4 3 3" xfId="29901"/>
    <cellStyle name="Normal 4 102 4 3 4" xfId="29902"/>
    <cellStyle name="Normal 4 102 4 4" xfId="29903"/>
    <cellStyle name="Normal 4 102 4 4 2" xfId="29904"/>
    <cellStyle name="Normal 4 102 4 5" xfId="29905"/>
    <cellStyle name="Normal 4 102 4 6" xfId="29906"/>
    <cellStyle name="Normal 4 102 4 7" xfId="29907"/>
    <cellStyle name="Normal 4 102 4 8" xfId="29892"/>
    <cellStyle name="Normal 4 102 5" xfId="12258"/>
    <cellStyle name="Normal 4 102 5 2" xfId="29909"/>
    <cellStyle name="Normal 4 102 5 2 2" xfId="29910"/>
    <cellStyle name="Normal 4 102 5 3" xfId="29911"/>
    <cellStyle name="Normal 4 102 5 4" xfId="29912"/>
    <cellStyle name="Normal 4 102 5 5" xfId="29908"/>
    <cellStyle name="Normal 4 102 6" xfId="29913"/>
    <cellStyle name="Normal 4 102 6 2" xfId="29914"/>
    <cellStyle name="Normal 4 102 6 2 2" xfId="29915"/>
    <cellStyle name="Normal 4 102 6 3" xfId="29916"/>
    <cellStyle name="Normal 4 102 6 4" xfId="29917"/>
    <cellStyle name="Normal 4 102 7" xfId="29918"/>
    <cellStyle name="Normal 4 102 7 2" xfId="29919"/>
    <cellStyle name="Normal 4 102 8" xfId="29920"/>
    <cellStyle name="Normal 4 102 9" xfId="29921"/>
    <cellStyle name="Normal 4 103" xfId="7497"/>
    <cellStyle name="Normal 4 103 10" xfId="29923"/>
    <cellStyle name="Normal 4 103 11" xfId="29922"/>
    <cellStyle name="Normal 4 103 2" xfId="7498"/>
    <cellStyle name="Normal 4 103 2 10" xfId="29924"/>
    <cellStyle name="Normal 4 103 2 2" xfId="12263"/>
    <cellStyle name="Normal 4 103 2 2 2" xfId="29926"/>
    <cellStyle name="Normal 4 103 2 2 2 2" xfId="29927"/>
    <cellStyle name="Normal 4 103 2 2 2 2 2" xfId="29928"/>
    <cellStyle name="Normal 4 103 2 2 2 3" xfId="29929"/>
    <cellStyle name="Normal 4 103 2 2 2 4" xfId="29930"/>
    <cellStyle name="Normal 4 103 2 2 3" xfId="29931"/>
    <cellStyle name="Normal 4 103 2 2 3 2" xfId="29932"/>
    <cellStyle name="Normal 4 103 2 2 3 2 2" xfId="29933"/>
    <cellStyle name="Normal 4 103 2 2 3 3" xfId="29934"/>
    <cellStyle name="Normal 4 103 2 2 3 4" xfId="29935"/>
    <cellStyle name="Normal 4 103 2 2 4" xfId="29936"/>
    <cellStyle name="Normal 4 103 2 2 4 2" xfId="29937"/>
    <cellStyle name="Normal 4 103 2 2 5" xfId="29938"/>
    <cellStyle name="Normal 4 103 2 2 6" xfId="29939"/>
    <cellStyle name="Normal 4 103 2 2 7" xfId="29940"/>
    <cellStyle name="Normal 4 103 2 2 8" xfId="29925"/>
    <cellStyle name="Normal 4 103 2 3" xfId="29941"/>
    <cellStyle name="Normal 4 103 2 3 2" xfId="29942"/>
    <cellStyle name="Normal 4 103 2 3 2 2" xfId="29943"/>
    <cellStyle name="Normal 4 103 2 3 2 2 2" xfId="29944"/>
    <cellStyle name="Normal 4 103 2 3 2 3" xfId="29945"/>
    <cellStyle name="Normal 4 103 2 3 2 4" xfId="29946"/>
    <cellStyle name="Normal 4 103 2 3 3" xfId="29947"/>
    <cellStyle name="Normal 4 103 2 3 3 2" xfId="29948"/>
    <cellStyle name="Normal 4 103 2 3 3 2 2" xfId="29949"/>
    <cellStyle name="Normal 4 103 2 3 3 3" xfId="29950"/>
    <cellStyle name="Normal 4 103 2 3 3 4" xfId="29951"/>
    <cellStyle name="Normal 4 103 2 3 4" xfId="29952"/>
    <cellStyle name="Normal 4 103 2 3 4 2" xfId="29953"/>
    <cellStyle name="Normal 4 103 2 3 5" xfId="29954"/>
    <cellStyle name="Normal 4 103 2 3 6" xfId="29955"/>
    <cellStyle name="Normal 4 103 2 3 7" xfId="29956"/>
    <cellStyle name="Normal 4 103 2 4" xfId="29957"/>
    <cellStyle name="Normal 4 103 2 4 2" xfId="29958"/>
    <cellStyle name="Normal 4 103 2 4 2 2" xfId="29959"/>
    <cellStyle name="Normal 4 103 2 4 3" xfId="29960"/>
    <cellStyle name="Normal 4 103 2 4 4" xfId="29961"/>
    <cellStyle name="Normal 4 103 2 5" xfId="29962"/>
    <cellStyle name="Normal 4 103 2 5 2" xfId="29963"/>
    <cellStyle name="Normal 4 103 2 5 2 2" xfId="29964"/>
    <cellStyle name="Normal 4 103 2 5 3" xfId="29965"/>
    <cellStyle name="Normal 4 103 2 5 4" xfId="29966"/>
    <cellStyle name="Normal 4 103 2 6" xfId="29967"/>
    <cellStyle name="Normal 4 103 2 6 2" xfId="29968"/>
    <cellStyle name="Normal 4 103 2 7" xfId="29969"/>
    <cellStyle name="Normal 4 103 2 8" xfId="29970"/>
    <cellStyle name="Normal 4 103 2 9" xfId="29971"/>
    <cellStyle name="Normal 4 103 3" xfId="7499"/>
    <cellStyle name="Normal 4 103 3 2" xfId="12264"/>
    <cellStyle name="Normal 4 103 3 2 2" xfId="29974"/>
    <cellStyle name="Normal 4 103 3 2 2 2" xfId="29975"/>
    <cellStyle name="Normal 4 103 3 2 3" xfId="29976"/>
    <cellStyle name="Normal 4 103 3 2 4" xfId="29977"/>
    <cellStyle name="Normal 4 103 3 2 5" xfId="29973"/>
    <cellStyle name="Normal 4 103 3 3" xfId="29978"/>
    <cellStyle name="Normal 4 103 3 3 2" xfId="29979"/>
    <cellStyle name="Normal 4 103 3 3 2 2" xfId="29980"/>
    <cellStyle name="Normal 4 103 3 3 3" xfId="29981"/>
    <cellStyle name="Normal 4 103 3 3 4" xfId="29982"/>
    <cellStyle name="Normal 4 103 3 4" xfId="29983"/>
    <cellStyle name="Normal 4 103 3 4 2" xfId="29984"/>
    <cellStyle name="Normal 4 103 3 5" xfId="29985"/>
    <cellStyle name="Normal 4 103 3 6" xfId="29986"/>
    <cellStyle name="Normal 4 103 3 7" xfId="29987"/>
    <cellStyle name="Normal 4 103 3 8" xfId="29972"/>
    <cellStyle name="Normal 4 103 4" xfId="7500"/>
    <cellStyle name="Normal 4 103 4 2" xfId="12265"/>
    <cellStyle name="Normal 4 103 4 2 2" xfId="29990"/>
    <cellStyle name="Normal 4 103 4 2 2 2" xfId="29991"/>
    <cellStyle name="Normal 4 103 4 2 3" xfId="29992"/>
    <cellStyle name="Normal 4 103 4 2 4" xfId="29993"/>
    <cellStyle name="Normal 4 103 4 2 5" xfId="29989"/>
    <cellStyle name="Normal 4 103 4 3" xfId="29994"/>
    <cellStyle name="Normal 4 103 4 3 2" xfId="29995"/>
    <cellStyle name="Normal 4 103 4 3 2 2" xfId="29996"/>
    <cellStyle name="Normal 4 103 4 3 3" xfId="29997"/>
    <cellStyle name="Normal 4 103 4 3 4" xfId="29998"/>
    <cellStyle name="Normal 4 103 4 4" xfId="29999"/>
    <cellStyle name="Normal 4 103 4 4 2" xfId="30000"/>
    <cellStyle name="Normal 4 103 4 5" xfId="30001"/>
    <cellStyle name="Normal 4 103 4 6" xfId="30002"/>
    <cellStyle name="Normal 4 103 4 7" xfId="30003"/>
    <cellStyle name="Normal 4 103 4 8" xfId="29988"/>
    <cellStyle name="Normal 4 103 5" xfId="12262"/>
    <cellStyle name="Normal 4 103 5 2" xfId="30005"/>
    <cellStyle name="Normal 4 103 5 2 2" xfId="30006"/>
    <cellStyle name="Normal 4 103 5 3" xfId="30007"/>
    <cellStyle name="Normal 4 103 5 4" xfId="30008"/>
    <cellStyle name="Normal 4 103 5 5" xfId="30004"/>
    <cellStyle name="Normal 4 103 6" xfId="30009"/>
    <cellStyle name="Normal 4 103 6 2" xfId="30010"/>
    <cellStyle name="Normal 4 103 6 2 2" xfId="30011"/>
    <cellStyle name="Normal 4 103 6 3" xfId="30012"/>
    <cellStyle name="Normal 4 103 6 4" xfId="30013"/>
    <cellStyle name="Normal 4 103 7" xfId="30014"/>
    <cellStyle name="Normal 4 103 7 2" xfId="30015"/>
    <cellStyle name="Normal 4 103 8" xfId="30016"/>
    <cellStyle name="Normal 4 103 9" xfId="30017"/>
    <cellStyle name="Normal 4 104" xfId="7501"/>
    <cellStyle name="Normal 4 104 10" xfId="30019"/>
    <cellStyle name="Normal 4 104 11" xfId="30018"/>
    <cellStyle name="Normal 4 104 2" xfId="7502"/>
    <cellStyle name="Normal 4 104 2 10" xfId="30020"/>
    <cellStyle name="Normal 4 104 2 2" xfId="12267"/>
    <cellStyle name="Normal 4 104 2 2 2" xfId="30022"/>
    <cellStyle name="Normal 4 104 2 2 2 2" xfId="30023"/>
    <cellStyle name="Normal 4 104 2 2 2 2 2" xfId="30024"/>
    <cellStyle name="Normal 4 104 2 2 2 3" xfId="30025"/>
    <cellStyle name="Normal 4 104 2 2 2 4" xfId="30026"/>
    <cellStyle name="Normal 4 104 2 2 3" xfId="30027"/>
    <cellStyle name="Normal 4 104 2 2 3 2" xfId="30028"/>
    <cellStyle name="Normal 4 104 2 2 3 2 2" xfId="30029"/>
    <cellStyle name="Normal 4 104 2 2 3 3" xfId="30030"/>
    <cellStyle name="Normal 4 104 2 2 3 4" xfId="30031"/>
    <cellStyle name="Normal 4 104 2 2 4" xfId="30032"/>
    <cellStyle name="Normal 4 104 2 2 4 2" xfId="30033"/>
    <cellStyle name="Normal 4 104 2 2 5" xfId="30034"/>
    <cellStyle name="Normal 4 104 2 2 6" xfId="30035"/>
    <cellStyle name="Normal 4 104 2 2 7" xfId="30036"/>
    <cellStyle name="Normal 4 104 2 2 8" xfId="30021"/>
    <cellStyle name="Normal 4 104 2 3" xfId="30037"/>
    <cellStyle name="Normal 4 104 2 3 2" xfId="30038"/>
    <cellStyle name="Normal 4 104 2 3 2 2" xfId="30039"/>
    <cellStyle name="Normal 4 104 2 3 2 2 2" xfId="30040"/>
    <cellStyle name="Normal 4 104 2 3 2 3" xfId="30041"/>
    <cellStyle name="Normal 4 104 2 3 2 4" xfId="30042"/>
    <cellStyle name="Normal 4 104 2 3 3" xfId="30043"/>
    <cellStyle name="Normal 4 104 2 3 3 2" xfId="30044"/>
    <cellStyle name="Normal 4 104 2 3 3 2 2" xfId="30045"/>
    <cellStyle name="Normal 4 104 2 3 3 3" xfId="30046"/>
    <cellStyle name="Normal 4 104 2 3 3 4" xfId="30047"/>
    <cellStyle name="Normal 4 104 2 3 4" xfId="30048"/>
    <cellStyle name="Normal 4 104 2 3 4 2" xfId="30049"/>
    <cellStyle name="Normal 4 104 2 3 5" xfId="30050"/>
    <cellStyle name="Normal 4 104 2 3 6" xfId="30051"/>
    <cellStyle name="Normal 4 104 2 3 7" xfId="30052"/>
    <cellStyle name="Normal 4 104 2 4" xfId="30053"/>
    <cellStyle name="Normal 4 104 2 4 2" xfId="30054"/>
    <cellStyle name="Normal 4 104 2 4 2 2" xfId="30055"/>
    <cellStyle name="Normal 4 104 2 4 3" xfId="30056"/>
    <cellStyle name="Normal 4 104 2 4 4" xfId="30057"/>
    <cellStyle name="Normal 4 104 2 5" xfId="30058"/>
    <cellStyle name="Normal 4 104 2 5 2" xfId="30059"/>
    <cellStyle name="Normal 4 104 2 5 2 2" xfId="30060"/>
    <cellStyle name="Normal 4 104 2 5 3" xfId="30061"/>
    <cellStyle name="Normal 4 104 2 5 4" xfId="30062"/>
    <cellStyle name="Normal 4 104 2 6" xfId="30063"/>
    <cellStyle name="Normal 4 104 2 6 2" xfId="30064"/>
    <cellStyle name="Normal 4 104 2 7" xfId="30065"/>
    <cellStyle name="Normal 4 104 2 8" xfId="30066"/>
    <cellStyle name="Normal 4 104 2 9" xfId="30067"/>
    <cellStyle name="Normal 4 104 3" xfId="7503"/>
    <cellStyle name="Normal 4 104 3 2" xfId="12268"/>
    <cellStyle name="Normal 4 104 3 2 2" xfId="30070"/>
    <cellStyle name="Normal 4 104 3 2 2 2" xfId="30071"/>
    <cellStyle name="Normal 4 104 3 2 3" xfId="30072"/>
    <cellStyle name="Normal 4 104 3 2 4" xfId="30073"/>
    <cellStyle name="Normal 4 104 3 2 5" xfId="30069"/>
    <cellStyle name="Normal 4 104 3 3" xfId="30074"/>
    <cellStyle name="Normal 4 104 3 3 2" xfId="30075"/>
    <cellStyle name="Normal 4 104 3 3 2 2" xfId="30076"/>
    <cellStyle name="Normal 4 104 3 3 3" xfId="30077"/>
    <cellStyle name="Normal 4 104 3 3 4" xfId="30078"/>
    <cellStyle name="Normal 4 104 3 4" xfId="30079"/>
    <cellStyle name="Normal 4 104 3 4 2" xfId="30080"/>
    <cellStyle name="Normal 4 104 3 5" xfId="30081"/>
    <cellStyle name="Normal 4 104 3 6" xfId="30082"/>
    <cellStyle name="Normal 4 104 3 7" xfId="30083"/>
    <cellStyle name="Normal 4 104 3 8" xfId="30068"/>
    <cellStyle name="Normal 4 104 4" xfId="7504"/>
    <cellStyle name="Normal 4 104 4 2" xfId="12269"/>
    <cellStyle name="Normal 4 104 4 2 2" xfId="30086"/>
    <cellStyle name="Normal 4 104 4 2 2 2" xfId="30087"/>
    <cellStyle name="Normal 4 104 4 2 3" xfId="30088"/>
    <cellStyle name="Normal 4 104 4 2 4" xfId="30089"/>
    <cellStyle name="Normal 4 104 4 2 5" xfId="30085"/>
    <cellStyle name="Normal 4 104 4 3" xfId="30090"/>
    <cellStyle name="Normal 4 104 4 3 2" xfId="30091"/>
    <cellStyle name="Normal 4 104 4 3 2 2" xfId="30092"/>
    <cellStyle name="Normal 4 104 4 3 3" xfId="30093"/>
    <cellStyle name="Normal 4 104 4 3 4" xfId="30094"/>
    <cellStyle name="Normal 4 104 4 4" xfId="30095"/>
    <cellStyle name="Normal 4 104 4 4 2" xfId="30096"/>
    <cellStyle name="Normal 4 104 4 5" xfId="30097"/>
    <cellStyle name="Normal 4 104 4 6" xfId="30098"/>
    <cellStyle name="Normal 4 104 4 7" xfId="30099"/>
    <cellStyle name="Normal 4 104 4 8" xfId="30084"/>
    <cellStyle name="Normal 4 104 5" xfId="12266"/>
    <cellStyle name="Normal 4 104 5 2" xfId="30101"/>
    <cellStyle name="Normal 4 104 5 2 2" xfId="30102"/>
    <cellStyle name="Normal 4 104 5 3" xfId="30103"/>
    <cellStyle name="Normal 4 104 5 4" xfId="30104"/>
    <cellStyle name="Normal 4 104 5 5" xfId="30100"/>
    <cellStyle name="Normal 4 104 6" xfId="30105"/>
    <cellStyle name="Normal 4 104 6 2" xfId="30106"/>
    <cellStyle name="Normal 4 104 6 2 2" xfId="30107"/>
    <cellStyle name="Normal 4 104 6 3" xfId="30108"/>
    <cellStyle name="Normal 4 104 6 4" xfId="30109"/>
    <cellStyle name="Normal 4 104 7" xfId="30110"/>
    <cellStyle name="Normal 4 104 7 2" xfId="30111"/>
    <cellStyle name="Normal 4 104 8" xfId="30112"/>
    <cellStyle name="Normal 4 104 9" xfId="30113"/>
    <cellStyle name="Normal 4 105" xfId="7505"/>
    <cellStyle name="Normal 4 105 10" xfId="30115"/>
    <cellStyle name="Normal 4 105 11" xfId="30114"/>
    <cellStyle name="Normal 4 105 2" xfId="7506"/>
    <cellStyle name="Normal 4 105 2 10" xfId="30116"/>
    <cellStyle name="Normal 4 105 2 2" xfId="12271"/>
    <cellStyle name="Normal 4 105 2 2 2" xfId="30118"/>
    <cellStyle name="Normal 4 105 2 2 2 2" xfId="30119"/>
    <cellStyle name="Normal 4 105 2 2 2 2 2" xfId="30120"/>
    <cellStyle name="Normal 4 105 2 2 2 3" xfId="30121"/>
    <cellStyle name="Normal 4 105 2 2 2 4" xfId="30122"/>
    <cellStyle name="Normal 4 105 2 2 3" xfId="30123"/>
    <cellStyle name="Normal 4 105 2 2 3 2" xfId="30124"/>
    <cellStyle name="Normal 4 105 2 2 3 2 2" xfId="30125"/>
    <cellStyle name="Normal 4 105 2 2 3 3" xfId="30126"/>
    <cellStyle name="Normal 4 105 2 2 3 4" xfId="30127"/>
    <cellStyle name="Normal 4 105 2 2 4" xfId="30128"/>
    <cellStyle name="Normal 4 105 2 2 4 2" xfId="30129"/>
    <cellStyle name="Normal 4 105 2 2 5" xfId="30130"/>
    <cellStyle name="Normal 4 105 2 2 6" xfId="30131"/>
    <cellStyle name="Normal 4 105 2 2 7" xfId="30132"/>
    <cellStyle name="Normal 4 105 2 2 8" xfId="30117"/>
    <cellStyle name="Normal 4 105 2 3" xfId="30133"/>
    <cellStyle name="Normal 4 105 2 3 2" xfId="30134"/>
    <cellStyle name="Normal 4 105 2 3 2 2" xfId="30135"/>
    <cellStyle name="Normal 4 105 2 3 2 2 2" xfId="30136"/>
    <cellStyle name="Normal 4 105 2 3 2 3" xfId="30137"/>
    <cellStyle name="Normal 4 105 2 3 2 4" xfId="30138"/>
    <cellStyle name="Normal 4 105 2 3 3" xfId="30139"/>
    <cellStyle name="Normal 4 105 2 3 3 2" xfId="30140"/>
    <cellStyle name="Normal 4 105 2 3 3 2 2" xfId="30141"/>
    <cellStyle name="Normal 4 105 2 3 3 3" xfId="30142"/>
    <cellStyle name="Normal 4 105 2 3 3 4" xfId="30143"/>
    <cellStyle name="Normal 4 105 2 3 4" xfId="30144"/>
    <cellStyle name="Normal 4 105 2 3 4 2" xfId="30145"/>
    <cellStyle name="Normal 4 105 2 3 5" xfId="30146"/>
    <cellStyle name="Normal 4 105 2 3 6" xfId="30147"/>
    <cellStyle name="Normal 4 105 2 3 7" xfId="30148"/>
    <cellStyle name="Normal 4 105 2 4" xfId="30149"/>
    <cellStyle name="Normal 4 105 2 4 2" xfId="30150"/>
    <cellStyle name="Normal 4 105 2 4 2 2" xfId="30151"/>
    <cellStyle name="Normal 4 105 2 4 3" xfId="30152"/>
    <cellStyle name="Normal 4 105 2 4 4" xfId="30153"/>
    <cellStyle name="Normal 4 105 2 5" xfId="30154"/>
    <cellStyle name="Normal 4 105 2 5 2" xfId="30155"/>
    <cellStyle name="Normal 4 105 2 5 2 2" xfId="30156"/>
    <cellStyle name="Normal 4 105 2 5 3" xfId="30157"/>
    <cellStyle name="Normal 4 105 2 5 4" xfId="30158"/>
    <cellStyle name="Normal 4 105 2 6" xfId="30159"/>
    <cellStyle name="Normal 4 105 2 6 2" xfId="30160"/>
    <cellStyle name="Normal 4 105 2 7" xfId="30161"/>
    <cellStyle name="Normal 4 105 2 8" xfId="30162"/>
    <cellStyle name="Normal 4 105 2 9" xfId="30163"/>
    <cellStyle name="Normal 4 105 3" xfId="7507"/>
    <cellStyle name="Normal 4 105 3 2" xfId="12272"/>
    <cellStyle name="Normal 4 105 3 2 2" xfId="30166"/>
    <cellStyle name="Normal 4 105 3 2 2 2" xfId="30167"/>
    <cellStyle name="Normal 4 105 3 2 3" xfId="30168"/>
    <cellStyle name="Normal 4 105 3 2 4" xfId="30169"/>
    <cellStyle name="Normal 4 105 3 2 5" xfId="30165"/>
    <cellStyle name="Normal 4 105 3 3" xfId="30170"/>
    <cellStyle name="Normal 4 105 3 3 2" xfId="30171"/>
    <cellStyle name="Normal 4 105 3 3 2 2" xfId="30172"/>
    <cellStyle name="Normal 4 105 3 3 3" xfId="30173"/>
    <cellStyle name="Normal 4 105 3 3 4" xfId="30174"/>
    <cellStyle name="Normal 4 105 3 4" xfId="30175"/>
    <cellStyle name="Normal 4 105 3 4 2" xfId="30176"/>
    <cellStyle name="Normal 4 105 3 5" xfId="30177"/>
    <cellStyle name="Normal 4 105 3 6" xfId="30178"/>
    <cellStyle name="Normal 4 105 3 7" xfId="30179"/>
    <cellStyle name="Normal 4 105 3 8" xfId="30164"/>
    <cellStyle name="Normal 4 105 4" xfId="7508"/>
    <cellStyle name="Normal 4 105 4 2" xfId="12273"/>
    <cellStyle name="Normal 4 105 4 2 2" xfId="30182"/>
    <cellStyle name="Normal 4 105 4 2 2 2" xfId="30183"/>
    <cellStyle name="Normal 4 105 4 2 3" xfId="30184"/>
    <cellStyle name="Normal 4 105 4 2 4" xfId="30185"/>
    <cellStyle name="Normal 4 105 4 2 5" xfId="30181"/>
    <cellStyle name="Normal 4 105 4 3" xfId="30186"/>
    <cellStyle name="Normal 4 105 4 3 2" xfId="30187"/>
    <cellStyle name="Normal 4 105 4 3 2 2" xfId="30188"/>
    <cellStyle name="Normal 4 105 4 3 3" xfId="30189"/>
    <cellStyle name="Normal 4 105 4 3 4" xfId="30190"/>
    <cellStyle name="Normal 4 105 4 4" xfId="30191"/>
    <cellStyle name="Normal 4 105 4 4 2" xfId="30192"/>
    <cellStyle name="Normal 4 105 4 5" xfId="30193"/>
    <cellStyle name="Normal 4 105 4 6" xfId="30194"/>
    <cellStyle name="Normal 4 105 4 7" xfId="30195"/>
    <cellStyle name="Normal 4 105 4 8" xfId="30180"/>
    <cellStyle name="Normal 4 105 5" xfId="12270"/>
    <cellStyle name="Normal 4 105 5 2" xfId="30197"/>
    <cellStyle name="Normal 4 105 5 2 2" xfId="30198"/>
    <cellStyle name="Normal 4 105 5 3" xfId="30199"/>
    <cellStyle name="Normal 4 105 5 4" xfId="30200"/>
    <cellStyle name="Normal 4 105 5 5" xfId="30196"/>
    <cellStyle name="Normal 4 105 6" xfId="30201"/>
    <cellStyle name="Normal 4 105 6 2" xfId="30202"/>
    <cellStyle name="Normal 4 105 6 2 2" xfId="30203"/>
    <cellStyle name="Normal 4 105 6 3" xfId="30204"/>
    <cellStyle name="Normal 4 105 6 4" xfId="30205"/>
    <cellStyle name="Normal 4 105 7" xfId="30206"/>
    <cellStyle name="Normal 4 105 7 2" xfId="30207"/>
    <cellStyle name="Normal 4 105 8" xfId="30208"/>
    <cellStyle name="Normal 4 105 9" xfId="30209"/>
    <cellStyle name="Normal 4 106" xfId="7509"/>
    <cellStyle name="Normal 4 106 10" xfId="30211"/>
    <cellStyle name="Normal 4 106 11" xfId="30210"/>
    <cellStyle name="Normal 4 106 2" xfId="7510"/>
    <cellStyle name="Normal 4 106 2 10" xfId="30212"/>
    <cellStyle name="Normal 4 106 2 2" xfId="12275"/>
    <cellStyle name="Normal 4 106 2 2 2" xfId="30214"/>
    <cellStyle name="Normal 4 106 2 2 2 2" xfId="30215"/>
    <cellStyle name="Normal 4 106 2 2 2 2 2" xfId="30216"/>
    <cellStyle name="Normal 4 106 2 2 2 3" xfId="30217"/>
    <cellStyle name="Normal 4 106 2 2 2 4" xfId="30218"/>
    <cellStyle name="Normal 4 106 2 2 3" xfId="30219"/>
    <cellStyle name="Normal 4 106 2 2 3 2" xfId="30220"/>
    <cellStyle name="Normal 4 106 2 2 3 2 2" xfId="30221"/>
    <cellStyle name="Normal 4 106 2 2 3 3" xfId="30222"/>
    <cellStyle name="Normal 4 106 2 2 3 4" xfId="30223"/>
    <cellStyle name="Normal 4 106 2 2 4" xfId="30224"/>
    <cellStyle name="Normal 4 106 2 2 4 2" xfId="30225"/>
    <cellStyle name="Normal 4 106 2 2 5" xfId="30226"/>
    <cellStyle name="Normal 4 106 2 2 6" xfId="30227"/>
    <cellStyle name="Normal 4 106 2 2 7" xfId="30228"/>
    <cellStyle name="Normal 4 106 2 2 8" xfId="30213"/>
    <cellStyle name="Normal 4 106 2 3" xfId="30229"/>
    <cellStyle name="Normal 4 106 2 3 2" xfId="30230"/>
    <cellStyle name="Normal 4 106 2 3 2 2" xfId="30231"/>
    <cellStyle name="Normal 4 106 2 3 2 2 2" xfId="30232"/>
    <cellStyle name="Normal 4 106 2 3 2 3" xfId="30233"/>
    <cellStyle name="Normal 4 106 2 3 2 4" xfId="30234"/>
    <cellStyle name="Normal 4 106 2 3 3" xfId="30235"/>
    <cellStyle name="Normal 4 106 2 3 3 2" xfId="30236"/>
    <cellStyle name="Normal 4 106 2 3 3 2 2" xfId="30237"/>
    <cellStyle name="Normal 4 106 2 3 3 3" xfId="30238"/>
    <cellStyle name="Normal 4 106 2 3 3 4" xfId="30239"/>
    <cellStyle name="Normal 4 106 2 3 4" xfId="30240"/>
    <cellStyle name="Normal 4 106 2 3 4 2" xfId="30241"/>
    <cellStyle name="Normal 4 106 2 3 5" xfId="30242"/>
    <cellStyle name="Normal 4 106 2 3 6" xfId="30243"/>
    <cellStyle name="Normal 4 106 2 3 7" xfId="30244"/>
    <cellStyle name="Normal 4 106 2 4" xfId="30245"/>
    <cellStyle name="Normal 4 106 2 4 2" xfId="30246"/>
    <cellStyle name="Normal 4 106 2 4 2 2" xfId="30247"/>
    <cellStyle name="Normal 4 106 2 4 3" xfId="30248"/>
    <cellStyle name="Normal 4 106 2 4 4" xfId="30249"/>
    <cellStyle name="Normal 4 106 2 5" xfId="30250"/>
    <cellStyle name="Normal 4 106 2 5 2" xfId="30251"/>
    <cellStyle name="Normal 4 106 2 5 2 2" xfId="30252"/>
    <cellStyle name="Normal 4 106 2 5 3" xfId="30253"/>
    <cellStyle name="Normal 4 106 2 5 4" xfId="30254"/>
    <cellStyle name="Normal 4 106 2 6" xfId="30255"/>
    <cellStyle name="Normal 4 106 2 6 2" xfId="30256"/>
    <cellStyle name="Normal 4 106 2 7" xfId="30257"/>
    <cellStyle name="Normal 4 106 2 8" xfId="30258"/>
    <cellStyle name="Normal 4 106 2 9" xfId="30259"/>
    <cellStyle name="Normal 4 106 3" xfId="7511"/>
    <cellStyle name="Normal 4 106 3 2" xfId="12276"/>
    <cellStyle name="Normal 4 106 3 2 2" xfId="30262"/>
    <cellStyle name="Normal 4 106 3 2 2 2" xfId="30263"/>
    <cellStyle name="Normal 4 106 3 2 3" xfId="30264"/>
    <cellStyle name="Normal 4 106 3 2 4" xfId="30265"/>
    <cellStyle name="Normal 4 106 3 2 5" xfId="30261"/>
    <cellStyle name="Normal 4 106 3 3" xfId="30266"/>
    <cellStyle name="Normal 4 106 3 3 2" xfId="30267"/>
    <cellStyle name="Normal 4 106 3 3 2 2" xfId="30268"/>
    <cellStyle name="Normal 4 106 3 3 3" xfId="30269"/>
    <cellStyle name="Normal 4 106 3 3 4" xfId="30270"/>
    <cellStyle name="Normal 4 106 3 4" xfId="30271"/>
    <cellStyle name="Normal 4 106 3 4 2" xfId="30272"/>
    <cellStyle name="Normal 4 106 3 5" xfId="30273"/>
    <cellStyle name="Normal 4 106 3 6" xfId="30274"/>
    <cellStyle name="Normal 4 106 3 7" xfId="30275"/>
    <cellStyle name="Normal 4 106 3 8" xfId="30260"/>
    <cellStyle name="Normal 4 106 4" xfId="7512"/>
    <cellStyle name="Normal 4 106 4 2" xfId="12277"/>
    <cellStyle name="Normal 4 106 4 2 2" xfId="30278"/>
    <cellStyle name="Normal 4 106 4 2 2 2" xfId="30279"/>
    <cellStyle name="Normal 4 106 4 2 3" xfId="30280"/>
    <cellStyle name="Normal 4 106 4 2 4" xfId="30281"/>
    <cellStyle name="Normal 4 106 4 2 5" xfId="30277"/>
    <cellStyle name="Normal 4 106 4 3" xfId="30282"/>
    <cellStyle name="Normal 4 106 4 3 2" xfId="30283"/>
    <cellStyle name="Normal 4 106 4 3 2 2" xfId="30284"/>
    <cellStyle name="Normal 4 106 4 3 3" xfId="30285"/>
    <cellStyle name="Normal 4 106 4 3 4" xfId="30286"/>
    <cellStyle name="Normal 4 106 4 4" xfId="30287"/>
    <cellStyle name="Normal 4 106 4 4 2" xfId="30288"/>
    <cellStyle name="Normal 4 106 4 5" xfId="30289"/>
    <cellStyle name="Normal 4 106 4 6" xfId="30290"/>
    <cellStyle name="Normal 4 106 4 7" xfId="30291"/>
    <cellStyle name="Normal 4 106 4 8" xfId="30276"/>
    <cellStyle name="Normal 4 106 5" xfId="12274"/>
    <cellStyle name="Normal 4 106 5 2" xfId="30293"/>
    <cellStyle name="Normal 4 106 5 2 2" xfId="30294"/>
    <cellStyle name="Normal 4 106 5 3" xfId="30295"/>
    <cellStyle name="Normal 4 106 5 4" xfId="30296"/>
    <cellStyle name="Normal 4 106 5 5" xfId="30292"/>
    <cellStyle name="Normal 4 106 6" xfId="30297"/>
    <cellStyle name="Normal 4 106 6 2" xfId="30298"/>
    <cellStyle name="Normal 4 106 6 2 2" xfId="30299"/>
    <cellStyle name="Normal 4 106 6 3" xfId="30300"/>
    <cellStyle name="Normal 4 106 6 4" xfId="30301"/>
    <cellStyle name="Normal 4 106 7" xfId="30302"/>
    <cellStyle name="Normal 4 106 7 2" xfId="30303"/>
    <cellStyle name="Normal 4 106 8" xfId="30304"/>
    <cellStyle name="Normal 4 106 9" xfId="30305"/>
    <cellStyle name="Normal 4 107" xfId="7513"/>
    <cellStyle name="Normal 4 107 10" xfId="30307"/>
    <cellStyle name="Normal 4 107 11" xfId="30306"/>
    <cellStyle name="Normal 4 107 2" xfId="7514"/>
    <cellStyle name="Normal 4 107 2 10" xfId="30308"/>
    <cellStyle name="Normal 4 107 2 2" xfId="12279"/>
    <cellStyle name="Normal 4 107 2 2 2" xfId="30310"/>
    <cellStyle name="Normal 4 107 2 2 2 2" xfId="30311"/>
    <cellStyle name="Normal 4 107 2 2 2 2 2" xfId="30312"/>
    <cellStyle name="Normal 4 107 2 2 2 3" xfId="30313"/>
    <cellStyle name="Normal 4 107 2 2 2 4" xfId="30314"/>
    <cellStyle name="Normal 4 107 2 2 3" xfId="30315"/>
    <cellStyle name="Normal 4 107 2 2 3 2" xfId="30316"/>
    <cellStyle name="Normal 4 107 2 2 3 2 2" xfId="30317"/>
    <cellStyle name="Normal 4 107 2 2 3 3" xfId="30318"/>
    <cellStyle name="Normal 4 107 2 2 3 4" xfId="30319"/>
    <cellStyle name="Normal 4 107 2 2 4" xfId="30320"/>
    <cellStyle name="Normal 4 107 2 2 4 2" xfId="30321"/>
    <cellStyle name="Normal 4 107 2 2 5" xfId="30322"/>
    <cellStyle name="Normal 4 107 2 2 6" xfId="30323"/>
    <cellStyle name="Normal 4 107 2 2 7" xfId="30324"/>
    <cellStyle name="Normal 4 107 2 2 8" xfId="30309"/>
    <cellStyle name="Normal 4 107 2 3" xfId="30325"/>
    <cellStyle name="Normal 4 107 2 3 2" xfId="30326"/>
    <cellStyle name="Normal 4 107 2 3 2 2" xfId="30327"/>
    <cellStyle name="Normal 4 107 2 3 2 2 2" xfId="30328"/>
    <cellStyle name="Normal 4 107 2 3 2 3" xfId="30329"/>
    <cellStyle name="Normal 4 107 2 3 2 4" xfId="30330"/>
    <cellStyle name="Normal 4 107 2 3 3" xfId="30331"/>
    <cellStyle name="Normal 4 107 2 3 3 2" xfId="30332"/>
    <cellStyle name="Normal 4 107 2 3 3 2 2" xfId="30333"/>
    <cellStyle name="Normal 4 107 2 3 3 3" xfId="30334"/>
    <cellStyle name="Normal 4 107 2 3 3 4" xfId="30335"/>
    <cellStyle name="Normal 4 107 2 3 4" xfId="30336"/>
    <cellStyle name="Normal 4 107 2 3 4 2" xfId="30337"/>
    <cellStyle name="Normal 4 107 2 3 5" xfId="30338"/>
    <cellStyle name="Normal 4 107 2 3 6" xfId="30339"/>
    <cellStyle name="Normal 4 107 2 3 7" xfId="30340"/>
    <cellStyle name="Normal 4 107 2 4" xfId="30341"/>
    <cellStyle name="Normal 4 107 2 4 2" xfId="30342"/>
    <cellStyle name="Normal 4 107 2 4 2 2" xfId="30343"/>
    <cellStyle name="Normal 4 107 2 4 3" xfId="30344"/>
    <cellStyle name="Normal 4 107 2 4 4" xfId="30345"/>
    <cellStyle name="Normal 4 107 2 5" xfId="30346"/>
    <cellStyle name="Normal 4 107 2 5 2" xfId="30347"/>
    <cellStyle name="Normal 4 107 2 5 2 2" xfId="30348"/>
    <cellStyle name="Normal 4 107 2 5 3" xfId="30349"/>
    <cellStyle name="Normal 4 107 2 5 4" xfId="30350"/>
    <cellStyle name="Normal 4 107 2 6" xfId="30351"/>
    <cellStyle name="Normal 4 107 2 6 2" xfId="30352"/>
    <cellStyle name="Normal 4 107 2 7" xfId="30353"/>
    <cellStyle name="Normal 4 107 2 8" xfId="30354"/>
    <cellStyle name="Normal 4 107 2 9" xfId="30355"/>
    <cellStyle name="Normal 4 107 3" xfId="7515"/>
    <cellStyle name="Normal 4 107 3 2" xfId="12280"/>
    <cellStyle name="Normal 4 107 3 2 2" xfId="30358"/>
    <cellStyle name="Normal 4 107 3 2 2 2" xfId="30359"/>
    <cellStyle name="Normal 4 107 3 2 3" xfId="30360"/>
    <cellStyle name="Normal 4 107 3 2 4" xfId="30361"/>
    <cellStyle name="Normal 4 107 3 2 5" xfId="30357"/>
    <cellStyle name="Normal 4 107 3 3" xfId="30362"/>
    <cellStyle name="Normal 4 107 3 3 2" xfId="30363"/>
    <cellStyle name="Normal 4 107 3 3 2 2" xfId="30364"/>
    <cellStyle name="Normal 4 107 3 3 3" xfId="30365"/>
    <cellStyle name="Normal 4 107 3 3 4" xfId="30366"/>
    <cellStyle name="Normal 4 107 3 4" xfId="30367"/>
    <cellStyle name="Normal 4 107 3 4 2" xfId="30368"/>
    <cellStyle name="Normal 4 107 3 5" xfId="30369"/>
    <cellStyle name="Normal 4 107 3 6" xfId="30370"/>
    <cellStyle name="Normal 4 107 3 7" xfId="30371"/>
    <cellStyle name="Normal 4 107 3 8" xfId="30356"/>
    <cellStyle name="Normal 4 107 4" xfId="7516"/>
    <cellStyle name="Normal 4 107 4 2" xfId="12281"/>
    <cellStyle name="Normal 4 107 4 2 2" xfId="30374"/>
    <cellStyle name="Normal 4 107 4 2 2 2" xfId="30375"/>
    <cellStyle name="Normal 4 107 4 2 3" xfId="30376"/>
    <cellStyle name="Normal 4 107 4 2 4" xfId="30377"/>
    <cellStyle name="Normal 4 107 4 2 5" xfId="30373"/>
    <cellStyle name="Normal 4 107 4 3" xfId="30378"/>
    <cellStyle name="Normal 4 107 4 3 2" xfId="30379"/>
    <cellStyle name="Normal 4 107 4 3 2 2" xfId="30380"/>
    <cellStyle name="Normal 4 107 4 3 3" xfId="30381"/>
    <cellStyle name="Normal 4 107 4 3 4" xfId="30382"/>
    <cellStyle name="Normal 4 107 4 4" xfId="30383"/>
    <cellStyle name="Normal 4 107 4 4 2" xfId="30384"/>
    <cellStyle name="Normal 4 107 4 5" xfId="30385"/>
    <cellStyle name="Normal 4 107 4 6" xfId="30386"/>
    <cellStyle name="Normal 4 107 4 7" xfId="30387"/>
    <cellStyle name="Normal 4 107 4 8" xfId="30372"/>
    <cellStyle name="Normal 4 107 5" xfId="12278"/>
    <cellStyle name="Normal 4 107 5 2" xfId="30389"/>
    <cellStyle name="Normal 4 107 5 2 2" xfId="30390"/>
    <cellStyle name="Normal 4 107 5 3" xfId="30391"/>
    <cellStyle name="Normal 4 107 5 4" xfId="30392"/>
    <cellStyle name="Normal 4 107 5 5" xfId="30388"/>
    <cellStyle name="Normal 4 107 6" xfId="30393"/>
    <cellStyle name="Normal 4 107 6 2" xfId="30394"/>
    <cellStyle name="Normal 4 107 6 2 2" xfId="30395"/>
    <cellStyle name="Normal 4 107 6 3" xfId="30396"/>
    <cellStyle name="Normal 4 107 6 4" xfId="30397"/>
    <cellStyle name="Normal 4 107 7" xfId="30398"/>
    <cellStyle name="Normal 4 107 7 2" xfId="30399"/>
    <cellStyle name="Normal 4 107 8" xfId="30400"/>
    <cellStyle name="Normal 4 107 9" xfId="30401"/>
    <cellStyle name="Normal 4 108" xfId="7517"/>
    <cellStyle name="Normal 4 108 10" xfId="30403"/>
    <cellStyle name="Normal 4 108 11" xfId="30402"/>
    <cellStyle name="Normal 4 108 2" xfId="7518"/>
    <cellStyle name="Normal 4 108 2 10" xfId="30404"/>
    <cellStyle name="Normal 4 108 2 2" xfId="12283"/>
    <cellStyle name="Normal 4 108 2 2 2" xfId="30406"/>
    <cellStyle name="Normal 4 108 2 2 2 2" xfId="30407"/>
    <cellStyle name="Normal 4 108 2 2 2 2 2" xfId="30408"/>
    <cellStyle name="Normal 4 108 2 2 2 3" xfId="30409"/>
    <cellStyle name="Normal 4 108 2 2 2 4" xfId="30410"/>
    <cellStyle name="Normal 4 108 2 2 3" xfId="30411"/>
    <cellStyle name="Normal 4 108 2 2 3 2" xfId="30412"/>
    <cellStyle name="Normal 4 108 2 2 3 2 2" xfId="30413"/>
    <cellStyle name="Normal 4 108 2 2 3 3" xfId="30414"/>
    <cellStyle name="Normal 4 108 2 2 3 4" xfId="30415"/>
    <cellStyle name="Normal 4 108 2 2 4" xfId="30416"/>
    <cellStyle name="Normal 4 108 2 2 4 2" xfId="30417"/>
    <cellStyle name="Normal 4 108 2 2 5" xfId="30418"/>
    <cellStyle name="Normal 4 108 2 2 6" xfId="30419"/>
    <cellStyle name="Normal 4 108 2 2 7" xfId="30420"/>
    <cellStyle name="Normal 4 108 2 2 8" xfId="30405"/>
    <cellStyle name="Normal 4 108 2 3" xfId="30421"/>
    <cellStyle name="Normal 4 108 2 3 2" xfId="30422"/>
    <cellStyle name="Normal 4 108 2 3 2 2" xfId="30423"/>
    <cellStyle name="Normal 4 108 2 3 2 2 2" xfId="30424"/>
    <cellStyle name="Normal 4 108 2 3 2 3" xfId="30425"/>
    <cellStyle name="Normal 4 108 2 3 2 4" xfId="30426"/>
    <cellStyle name="Normal 4 108 2 3 3" xfId="30427"/>
    <cellStyle name="Normal 4 108 2 3 3 2" xfId="30428"/>
    <cellStyle name="Normal 4 108 2 3 3 2 2" xfId="30429"/>
    <cellStyle name="Normal 4 108 2 3 3 3" xfId="30430"/>
    <cellStyle name="Normal 4 108 2 3 3 4" xfId="30431"/>
    <cellStyle name="Normal 4 108 2 3 4" xfId="30432"/>
    <cellStyle name="Normal 4 108 2 3 4 2" xfId="30433"/>
    <cellStyle name="Normal 4 108 2 3 5" xfId="30434"/>
    <cellStyle name="Normal 4 108 2 3 6" xfId="30435"/>
    <cellStyle name="Normal 4 108 2 3 7" xfId="30436"/>
    <cellStyle name="Normal 4 108 2 4" xfId="30437"/>
    <cellStyle name="Normal 4 108 2 4 2" xfId="30438"/>
    <cellStyle name="Normal 4 108 2 4 2 2" xfId="30439"/>
    <cellStyle name="Normal 4 108 2 4 3" xfId="30440"/>
    <cellStyle name="Normal 4 108 2 4 4" xfId="30441"/>
    <cellStyle name="Normal 4 108 2 5" xfId="30442"/>
    <cellStyle name="Normal 4 108 2 5 2" xfId="30443"/>
    <cellStyle name="Normal 4 108 2 5 2 2" xfId="30444"/>
    <cellStyle name="Normal 4 108 2 5 3" xfId="30445"/>
    <cellStyle name="Normal 4 108 2 5 4" xfId="30446"/>
    <cellStyle name="Normal 4 108 2 6" xfId="30447"/>
    <cellStyle name="Normal 4 108 2 6 2" xfId="30448"/>
    <cellStyle name="Normal 4 108 2 7" xfId="30449"/>
    <cellStyle name="Normal 4 108 2 8" xfId="30450"/>
    <cellStyle name="Normal 4 108 2 9" xfId="30451"/>
    <cellStyle name="Normal 4 108 3" xfId="7519"/>
    <cellStyle name="Normal 4 108 3 2" xfId="12284"/>
    <cellStyle name="Normal 4 108 3 2 2" xfId="30454"/>
    <cellStyle name="Normal 4 108 3 2 2 2" xfId="30455"/>
    <cellStyle name="Normal 4 108 3 2 3" xfId="30456"/>
    <cellStyle name="Normal 4 108 3 2 4" xfId="30457"/>
    <cellStyle name="Normal 4 108 3 2 5" xfId="30453"/>
    <cellStyle name="Normal 4 108 3 3" xfId="30458"/>
    <cellStyle name="Normal 4 108 3 3 2" xfId="30459"/>
    <cellStyle name="Normal 4 108 3 3 2 2" xfId="30460"/>
    <cellStyle name="Normal 4 108 3 3 3" xfId="30461"/>
    <cellStyle name="Normal 4 108 3 3 4" xfId="30462"/>
    <cellStyle name="Normal 4 108 3 4" xfId="30463"/>
    <cellStyle name="Normal 4 108 3 4 2" xfId="30464"/>
    <cellStyle name="Normal 4 108 3 5" xfId="30465"/>
    <cellStyle name="Normal 4 108 3 6" xfId="30466"/>
    <cellStyle name="Normal 4 108 3 7" xfId="30467"/>
    <cellStyle name="Normal 4 108 3 8" xfId="30452"/>
    <cellStyle name="Normal 4 108 4" xfId="7520"/>
    <cellStyle name="Normal 4 108 4 2" xfId="12285"/>
    <cellStyle name="Normal 4 108 4 2 2" xfId="30470"/>
    <cellStyle name="Normal 4 108 4 2 2 2" xfId="30471"/>
    <cellStyle name="Normal 4 108 4 2 3" xfId="30472"/>
    <cellStyle name="Normal 4 108 4 2 4" xfId="30473"/>
    <cellStyle name="Normal 4 108 4 2 5" xfId="30469"/>
    <cellStyle name="Normal 4 108 4 3" xfId="30474"/>
    <cellStyle name="Normal 4 108 4 3 2" xfId="30475"/>
    <cellStyle name="Normal 4 108 4 3 2 2" xfId="30476"/>
    <cellStyle name="Normal 4 108 4 3 3" xfId="30477"/>
    <cellStyle name="Normal 4 108 4 3 4" xfId="30478"/>
    <cellStyle name="Normal 4 108 4 4" xfId="30479"/>
    <cellStyle name="Normal 4 108 4 4 2" xfId="30480"/>
    <cellStyle name="Normal 4 108 4 5" xfId="30481"/>
    <cellStyle name="Normal 4 108 4 6" xfId="30482"/>
    <cellStyle name="Normal 4 108 4 7" xfId="30483"/>
    <cellStyle name="Normal 4 108 4 8" xfId="30468"/>
    <cellStyle name="Normal 4 108 5" xfId="12282"/>
    <cellStyle name="Normal 4 108 5 2" xfId="30485"/>
    <cellStyle name="Normal 4 108 5 2 2" xfId="30486"/>
    <cellStyle name="Normal 4 108 5 3" xfId="30487"/>
    <cellStyle name="Normal 4 108 5 4" xfId="30488"/>
    <cellStyle name="Normal 4 108 5 5" xfId="30484"/>
    <cellStyle name="Normal 4 108 6" xfId="30489"/>
    <cellStyle name="Normal 4 108 6 2" xfId="30490"/>
    <cellStyle name="Normal 4 108 6 2 2" xfId="30491"/>
    <cellStyle name="Normal 4 108 6 3" xfId="30492"/>
    <cellStyle name="Normal 4 108 6 4" xfId="30493"/>
    <cellStyle name="Normal 4 108 7" xfId="30494"/>
    <cellStyle name="Normal 4 108 7 2" xfId="30495"/>
    <cellStyle name="Normal 4 108 8" xfId="30496"/>
    <cellStyle name="Normal 4 108 9" xfId="30497"/>
    <cellStyle name="Normal 4 109" xfId="7521"/>
    <cellStyle name="Normal 4 109 10" xfId="30499"/>
    <cellStyle name="Normal 4 109 11" xfId="30498"/>
    <cellStyle name="Normal 4 109 2" xfId="7522"/>
    <cellStyle name="Normal 4 109 2 10" xfId="30500"/>
    <cellStyle name="Normal 4 109 2 2" xfId="12287"/>
    <cellStyle name="Normal 4 109 2 2 2" xfId="30502"/>
    <cellStyle name="Normal 4 109 2 2 2 2" xfId="30503"/>
    <cellStyle name="Normal 4 109 2 2 2 2 2" xfId="30504"/>
    <cellStyle name="Normal 4 109 2 2 2 3" xfId="30505"/>
    <cellStyle name="Normal 4 109 2 2 2 4" xfId="30506"/>
    <cellStyle name="Normal 4 109 2 2 3" xfId="30507"/>
    <cellStyle name="Normal 4 109 2 2 3 2" xfId="30508"/>
    <cellStyle name="Normal 4 109 2 2 3 2 2" xfId="30509"/>
    <cellStyle name="Normal 4 109 2 2 3 3" xfId="30510"/>
    <cellStyle name="Normal 4 109 2 2 3 4" xfId="30511"/>
    <cellStyle name="Normal 4 109 2 2 4" xfId="30512"/>
    <cellStyle name="Normal 4 109 2 2 4 2" xfId="30513"/>
    <cellStyle name="Normal 4 109 2 2 5" xfId="30514"/>
    <cellStyle name="Normal 4 109 2 2 6" xfId="30515"/>
    <cellStyle name="Normal 4 109 2 2 7" xfId="30516"/>
    <cellStyle name="Normal 4 109 2 2 8" xfId="30501"/>
    <cellStyle name="Normal 4 109 2 3" xfId="30517"/>
    <cellStyle name="Normal 4 109 2 3 2" xfId="30518"/>
    <cellStyle name="Normal 4 109 2 3 2 2" xfId="30519"/>
    <cellStyle name="Normal 4 109 2 3 2 2 2" xfId="30520"/>
    <cellStyle name="Normal 4 109 2 3 2 3" xfId="30521"/>
    <cellStyle name="Normal 4 109 2 3 2 4" xfId="30522"/>
    <cellStyle name="Normal 4 109 2 3 3" xfId="30523"/>
    <cellStyle name="Normal 4 109 2 3 3 2" xfId="30524"/>
    <cellStyle name="Normal 4 109 2 3 3 2 2" xfId="30525"/>
    <cellStyle name="Normal 4 109 2 3 3 3" xfId="30526"/>
    <cellStyle name="Normal 4 109 2 3 3 4" xfId="30527"/>
    <cellStyle name="Normal 4 109 2 3 4" xfId="30528"/>
    <cellStyle name="Normal 4 109 2 3 4 2" xfId="30529"/>
    <cellStyle name="Normal 4 109 2 3 5" xfId="30530"/>
    <cellStyle name="Normal 4 109 2 3 6" xfId="30531"/>
    <cellStyle name="Normal 4 109 2 3 7" xfId="30532"/>
    <cellStyle name="Normal 4 109 2 4" xfId="30533"/>
    <cellStyle name="Normal 4 109 2 4 2" xfId="30534"/>
    <cellStyle name="Normal 4 109 2 4 2 2" xfId="30535"/>
    <cellStyle name="Normal 4 109 2 4 3" xfId="30536"/>
    <cellStyle name="Normal 4 109 2 4 4" xfId="30537"/>
    <cellStyle name="Normal 4 109 2 5" xfId="30538"/>
    <cellStyle name="Normal 4 109 2 5 2" xfId="30539"/>
    <cellStyle name="Normal 4 109 2 5 2 2" xfId="30540"/>
    <cellStyle name="Normal 4 109 2 5 3" xfId="30541"/>
    <cellStyle name="Normal 4 109 2 5 4" xfId="30542"/>
    <cellStyle name="Normal 4 109 2 6" xfId="30543"/>
    <cellStyle name="Normal 4 109 2 6 2" xfId="30544"/>
    <cellStyle name="Normal 4 109 2 7" xfId="30545"/>
    <cellStyle name="Normal 4 109 2 8" xfId="30546"/>
    <cellStyle name="Normal 4 109 2 9" xfId="30547"/>
    <cellStyle name="Normal 4 109 3" xfId="7523"/>
    <cellStyle name="Normal 4 109 3 2" xfId="12288"/>
    <cellStyle name="Normal 4 109 3 2 2" xfId="30550"/>
    <cellStyle name="Normal 4 109 3 2 2 2" xfId="30551"/>
    <cellStyle name="Normal 4 109 3 2 3" xfId="30552"/>
    <cellStyle name="Normal 4 109 3 2 4" xfId="30553"/>
    <cellStyle name="Normal 4 109 3 2 5" xfId="30549"/>
    <cellStyle name="Normal 4 109 3 3" xfId="30554"/>
    <cellStyle name="Normal 4 109 3 3 2" xfId="30555"/>
    <cellStyle name="Normal 4 109 3 3 2 2" xfId="30556"/>
    <cellStyle name="Normal 4 109 3 3 3" xfId="30557"/>
    <cellStyle name="Normal 4 109 3 3 4" xfId="30558"/>
    <cellStyle name="Normal 4 109 3 4" xfId="30559"/>
    <cellStyle name="Normal 4 109 3 4 2" xfId="30560"/>
    <cellStyle name="Normal 4 109 3 5" xfId="30561"/>
    <cellStyle name="Normal 4 109 3 6" xfId="30562"/>
    <cellStyle name="Normal 4 109 3 7" xfId="30563"/>
    <cellStyle name="Normal 4 109 3 8" xfId="30548"/>
    <cellStyle name="Normal 4 109 4" xfId="7524"/>
    <cellStyle name="Normal 4 109 4 2" xfId="12289"/>
    <cellStyle name="Normal 4 109 4 2 2" xfId="30566"/>
    <cellStyle name="Normal 4 109 4 2 2 2" xfId="30567"/>
    <cellStyle name="Normal 4 109 4 2 3" xfId="30568"/>
    <cellStyle name="Normal 4 109 4 2 4" xfId="30569"/>
    <cellStyle name="Normal 4 109 4 2 5" xfId="30565"/>
    <cellStyle name="Normal 4 109 4 3" xfId="30570"/>
    <cellStyle name="Normal 4 109 4 3 2" xfId="30571"/>
    <cellStyle name="Normal 4 109 4 3 2 2" xfId="30572"/>
    <cellStyle name="Normal 4 109 4 3 3" xfId="30573"/>
    <cellStyle name="Normal 4 109 4 3 4" xfId="30574"/>
    <cellStyle name="Normal 4 109 4 4" xfId="30575"/>
    <cellStyle name="Normal 4 109 4 4 2" xfId="30576"/>
    <cellStyle name="Normal 4 109 4 5" xfId="30577"/>
    <cellStyle name="Normal 4 109 4 6" xfId="30578"/>
    <cellStyle name="Normal 4 109 4 7" xfId="30579"/>
    <cellStyle name="Normal 4 109 4 8" xfId="30564"/>
    <cellStyle name="Normal 4 109 5" xfId="12286"/>
    <cellStyle name="Normal 4 109 5 2" xfId="30581"/>
    <cellStyle name="Normal 4 109 5 2 2" xfId="30582"/>
    <cellStyle name="Normal 4 109 5 3" xfId="30583"/>
    <cellStyle name="Normal 4 109 5 4" xfId="30584"/>
    <cellStyle name="Normal 4 109 5 5" xfId="30580"/>
    <cellStyle name="Normal 4 109 6" xfId="30585"/>
    <cellStyle name="Normal 4 109 6 2" xfId="30586"/>
    <cellStyle name="Normal 4 109 6 2 2" xfId="30587"/>
    <cellStyle name="Normal 4 109 6 3" xfId="30588"/>
    <cellStyle name="Normal 4 109 6 4" xfId="30589"/>
    <cellStyle name="Normal 4 109 7" xfId="30590"/>
    <cellStyle name="Normal 4 109 7 2" xfId="30591"/>
    <cellStyle name="Normal 4 109 8" xfId="30592"/>
    <cellStyle name="Normal 4 109 9" xfId="30593"/>
    <cellStyle name="Normal 4 11" xfId="7525"/>
    <cellStyle name="Normal 4 11 10" xfId="30595"/>
    <cellStyle name="Normal 4 11 11" xfId="30594"/>
    <cellStyle name="Normal 4 11 2" xfId="7526"/>
    <cellStyle name="Normal 4 11 2 10" xfId="30596"/>
    <cellStyle name="Normal 4 11 2 2" xfId="16499"/>
    <cellStyle name="Normal 4 11 2 2 2" xfId="30598"/>
    <cellStyle name="Normal 4 11 2 2 2 2" xfId="30599"/>
    <cellStyle name="Normal 4 11 2 2 2 2 2" xfId="30600"/>
    <cellStyle name="Normal 4 11 2 2 2 3" xfId="30601"/>
    <cellStyle name="Normal 4 11 2 2 2 4" xfId="30602"/>
    <cellStyle name="Normal 4 11 2 2 3" xfId="30603"/>
    <cellStyle name="Normal 4 11 2 2 3 2" xfId="30604"/>
    <cellStyle name="Normal 4 11 2 2 3 2 2" xfId="30605"/>
    <cellStyle name="Normal 4 11 2 2 3 3" xfId="30606"/>
    <cellStyle name="Normal 4 11 2 2 3 4" xfId="30607"/>
    <cellStyle name="Normal 4 11 2 2 4" xfId="30608"/>
    <cellStyle name="Normal 4 11 2 2 4 2" xfId="30609"/>
    <cellStyle name="Normal 4 11 2 2 5" xfId="30610"/>
    <cellStyle name="Normal 4 11 2 2 6" xfId="30611"/>
    <cellStyle name="Normal 4 11 2 2 7" xfId="30612"/>
    <cellStyle name="Normal 4 11 2 2 8" xfId="30597"/>
    <cellStyle name="Normal 4 11 2 3" xfId="12291"/>
    <cellStyle name="Normal 4 11 2 3 2" xfId="30614"/>
    <cellStyle name="Normal 4 11 2 3 2 2" xfId="30615"/>
    <cellStyle name="Normal 4 11 2 3 2 2 2" xfId="30616"/>
    <cellStyle name="Normal 4 11 2 3 2 3" xfId="30617"/>
    <cellStyle name="Normal 4 11 2 3 2 4" xfId="30618"/>
    <cellStyle name="Normal 4 11 2 3 3" xfId="30619"/>
    <cellStyle name="Normal 4 11 2 3 3 2" xfId="30620"/>
    <cellStyle name="Normal 4 11 2 3 3 2 2" xfId="30621"/>
    <cellStyle name="Normal 4 11 2 3 3 3" xfId="30622"/>
    <cellStyle name="Normal 4 11 2 3 3 4" xfId="30623"/>
    <cellStyle name="Normal 4 11 2 3 4" xfId="30624"/>
    <cellStyle name="Normal 4 11 2 3 4 2" xfId="30625"/>
    <cellStyle name="Normal 4 11 2 3 5" xfId="30626"/>
    <cellStyle name="Normal 4 11 2 3 6" xfId="30627"/>
    <cellStyle name="Normal 4 11 2 3 7" xfId="30628"/>
    <cellStyle name="Normal 4 11 2 3 8" xfId="30613"/>
    <cellStyle name="Normal 4 11 2 4" xfId="30629"/>
    <cellStyle name="Normal 4 11 2 4 2" xfId="30630"/>
    <cellStyle name="Normal 4 11 2 4 2 2" xfId="30631"/>
    <cellStyle name="Normal 4 11 2 4 3" xfId="30632"/>
    <cellStyle name="Normal 4 11 2 4 4" xfId="30633"/>
    <cellStyle name="Normal 4 11 2 5" xfId="30634"/>
    <cellStyle name="Normal 4 11 2 5 2" xfId="30635"/>
    <cellStyle name="Normal 4 11 2 5 2 2" xfId="30636"/>
    <cellStyle name="Normal 4 11 2 5 3" xfId="30637"/>
    <cellStyle name="Normal 4 11 2 5 4" xfId="30638"/>
    <cellStyle name="Normal 4 11 2 6" xfId="30639"/>
    <cellStyle name="Normal 4 11 2 6 2" xfId="30640"/>
    <cellStyle name="Normal 4 11 2 7" xfId="30641"/>
    <cellStyle name="Normal 4 11 2 8" xfId="30642"/>
    <cellStyle name="Normal 4 11 2 9" xfId="30643"/>
    <cellStyle name="Normal 4 11 3" xfId="7527"/>
    <cellStyle name="Normal 4 11 3 2" xfId="16714"/>
    <cellStyle name="Normal 4 11 3 2 2" xfId="30646"/>
    <cellStyle name="Normal 4 11 3 2 2 2" xfId="30647"/>
    <cellStyle name="Normal 4 11 3 2 3" xfId="30648"/>
    <cellStyle name="Normal 4 11 3 2 4" xfId="30649"/>
    <cellStyle name="Normal 4 11 3 2 5" xfId="30645"/>
    <cellStyle name="Normal 4 11 3 3" xfId="12292"/>
    <cellStyle name="Normal 4 11 3 3 2" xfId="30651"/>
    <cellStyle name="Normal 4 11 3 3 2 2" xfId="30652"/>
    <cellStyle name="Normal 4 11 3 3 3" xfId="30653"/>
    <cellStyle name="Normal 4 11 3 3 4" xfId="30654"/>
    <cellStyle name="Normal 4 11 3 3 5" xfId="30650"/>
    <cellStyle name="Normal 4 11 3 4" xfId="30655"/>
    <cellStyle name="Normal 4 11 3 4 2" xfId="30656"/>
    <cellStyle name="Normal 4 11 3 5" xfId="30657"/>
    <cellStyle name="Normal 4 11 3 6" xfId="30658"/>
    <cellStyle name="Normal 4 11 3 7" xfId="30659"/>
    <cellStyle name="Normal 4 11 3 8" xfId="30644"/>
    <cellStyle name="Normal 4 11 4" xfId="7528"/>
    <cellStyle name="Normal 4 11 4 2" xfId="16928"/>
    <cellStyle name="Normal 4 11 4 2 2" xfId="30662"/>
    <cellStyle name="Normal 4 11 4 2 2 2" xfId="30663"/>
    <cellStyle name="Normal 4 11 4 2 3" xfId="30664"/>
    <cellStyle name="Normal 4 11 4 2 4" xfId="30665"/>
    <cellStyle name="Normal 4 11 4 2 5" xfId="30661"/>
    <cellStyle name="Normal 4 11 4 3" xfId="12293"/>
    <cellStyle name="Normal 4 11 4 3 2" xfId="30667"/>
    <cellStyle name="Normal 4 11 4 3 2 2" xfId="30668"/>
    <cellStyle name="Normal 4 11 4 3 3" xfId="30669"/>
    <cellStyle name="Normal 4 11 4 3 4" xfId="30670"/>
    <cellStyle name="Normal 4 11 4 3 5" xfId="30666"/>
    <cellStyle name="Normal 4 11 4 4" xfId="30671"/>
    <cellStyle name="Normal 4 11 4 4 2" xfId="30672"/>
    <cellStyle name="Normal 4 11 4 5" xfId="30673"/>
    <cellStyle name="Normal 4 11 4 6" xfId="30674"/>
    <cellStyle name="Normal 4 11 4 7" xfId="30675"/>
    <cellStyle name="Normal 4 11 4 8" xfId="30660"/>
    <cellStyle name="Normal 4 11 5" xfId="16286"/>
    <cellStyle name="Normal 4 11 5 2" xfId="30677"/>
    <cellStyle name="Normal 4 11 5 2 2" xfId="30678"/>
    <cellStyle name="Normal 4 11 5 3" xfId="30679"/>
    <cellStyle name="Normal 4 11 5 4" xfId="30680"/>
    <cellStyle name="Normal 4 11 5 5" xfId="30676"/>
    <cellStyle name="Normal 4 11 6" xfId="12290"/>
    <cellStyle name="Normal 4 11 6 2" xfId="30682"/>
    <cellStyle name="Normal 4 11 6 2 2" xfId="30683"/>
    <cellStyle name="Normal 4 11 6 3" xfId="30684"/>
    <cellStyle name="Normal 4 11 6 4" xfId="30685"/>
    <cellStyle name="Normal 4 11 6 5" xfId="30681"/>
    <cellStyle name="Normal 4 11 7" xfId="30686"/>
    <cellStyle name="Normal 4 11 7 2" xfId="30687"/>
    <cellStyle name="Normal 4 11 8" xfId="30688"/>
    <cellStyle name="Normal 4 11 9" xfId="30689"/>
    <cellStyle name="Normal 4 110" xfId="7529"/>
    <cellStyle name="Normal 4 110 10" xfId="30691"/>
    <cellStyle name="Normal 4 110 11" xfId="30690"/>
    <cellStyle name="Normal 4 110 2" xfId="7530"/>
    <cellStyle name="Normal 4 110 2 10" xfId="30692"/>
    <cellStyle name="Normal 4 110 2 2" xfId="12295"/>
    <cellStyle name="Normal 4 110 2 2 2" xfId="30694"/>
    <cellStyle name="Normal 4 110 2 2 2 2" xfId="30695"/>
    <cellStyle name="Normal 4 110 2 2 2 2 2" xfId="30696"/>
    <cellStyle name="Normal 4 110 2 2 2 3" xfId="30697"/>
    <cellStyle name="Normal 4 110 2 2 2 4" xfId="30698"/>
    <cellStyle name="Normal 4 110 2 2 3" xfId="30699"/>
    <cellStyle name="Normal 4 110 2 2 3 2" xfId="30700"/>
    <cellStyle name="Normal 4 110 2 2 3 2 2" xfId="30701"/>
    <cellStyle name="Normal 4 110 2 2 3 3" xfId="30702"/>
    <cellStyle name="Normal 4 110 2 2 3 4" xfId="30703"/>
    <cellStyle name="Normal 4 110 2 2 4" xfId="30704"/>
    <cellStyle name="Normal 4 110 2 2 4 2" xfId="30705"/>
    <cellStyle name="Normal 4 110 2 2 5" xfId="30706"/>
    <cellStyle name="Normal 4 110 2 2 6" xfId="30707"/>
    <cellStyle name="Normal 4 110 2 2 7" xfId="30708"/>
    <cellStyle name="Normal 4 110 2 2 8" xfId="30693"/>
    <cellStyle name="Normal 4 110 2 3" xfId="30709"/>
    <cellStyle name="Normal 4 110 2 3 2" xfId="30710"/>
    <cellStyle name="Normal 4 110 2 3 2 2" xfId="30711"/>
    <cellStyle name="Normal 4 110 2 3 2 2 2" xfId="30712"/>
    <cellStyle name="Normal 4 110 2 3 2 3" xfId="30713"/>
    <cellStyle name="Normal 4 110 2 3 2 4" xfId="30714"/>
    <cellStyle name="Normal 4 110 2 3 3" xfId="30715"/>
    <cellStyle name="Normal 4 110 2 3 3 2" xfId="30716"/>
    <cellStyle name="Normal 4 110 2 3 3 2 2" xfId="30717"/>
    <cellStyle name="Normal 4 110 2 3 3 3" xfId="30718"/>
    <cellStyle name="Normal 4 110 2 3 3 4" xfId="30719"/>
    <cellStyle name="Normal 4 110 2 3 4" xfId="30720"/>
    <cellStyle name="Normal 4 110 2 3 4 2" xfId="30721"/>
    <cellStyle name="Normal 4 110 2 3 5" xfId="30722"/>
    <cellStyle name="Normal 4 110 2 3 6" xfId="30723"/>
    <cellStyle name="Normal 4 110 2 3 7" xfId="30724"/>
    <cellStyle name="Normal 4 110 2 4" xfId="30725"/>
    <cellStyle name="Normal 4 110 2 4 2" xfId="30726"/>
    <cellStyle name="Normal 4 110 2 4 2 2" xfId="30727"/>
    <cellStyle name="Normal 4 110 2 4 3" xfId="30728"/>
    <cellStyle name="Normal 4 110 2 4 4" xfId="30729"/>
    <cellStyle name="Normal 4 110 2 5" xfId="30730"/>
    <cellStyle name="Normal 4 110 2 5 2" xfId="30731"/>
    <cellStyle name="Normal 4 110 2 5 2 2" xfId="30732"/>
    <cellStyle name="Normal 4 110 2 5 3" xfId="30733"/>
    <cellStyle name="Normal 4 110 2 5 4" xfId="30734"/>
    <cellStyle name="Normal 4 110 2 6" xfId="30735"/>
    <cellStyle name="Normal 4 110 2 6 2" xfId="30736"/>
    <cellStyle name="Normal 4 110 2 7" xfId="30737"/>
    <cellStyle name="Normal 4 110 2 8" xfId="30738"/>
    <cellStyle name="Normal 4 110 2 9" xfId="30739"/>
    <cellStyle name="Normal 4 110 3" xfId="7531"/>
    <cellStyle name="Normal 4 110 3 2" xfId="12296"/>
    <cellStyle name="Normal 4 110 3 2 2" xfId="30742"/>
    <cellStyle name="Normal 4 110 3 2 2 2" xfId="30743"/>
    <cellStyle name="Normal 4 110 3 2 3" xfId="30744"/>
    <cellStyle name="Normal 4 110 3 2 4" xfId="30745"/>
    <cellStyle name="Normal 4 110 3 2 5" xfId="30741"/>
    <cellStyle name="Normal 4 110 3 3" xfId="30746"/>
    <cellStyle name="Normal 4 110 3 3 2" xfId="30747"/>
    <cellStyle name="Normal 4 110 3 3 2 2" xfId="30748"/>
    <cellStyle name="Normal 4 110 3 3 3" xfId="30749"/>
    <cellStyle name="Normal 4 110 3 3 4" xfId="30750"/>
    <cellStyle name="Normal 4 110 3 4" xfId="30751"/>
    <cellStyle name="Normal 4 110 3 4 2" xfId="30752"/>
    <cellStyle name="Normal 4 110 3 5" xfId="30753"/>
    <cellStyle name="Normal 4 110 3 6" xfId="30754"/>
    <cellStyle name="Normal 4 110 3 7" xfId="30755"/>
    <cellStyle name="Normal 4 110 3 8" xfId="30740"/>
    <cellStyle name="Normal 4 110 4" xfId="7532"/>
    <cellStyle name="Normal 4 110 4 2" xfId="12297"/>
    <cellStyle name="Normal 4 110 4 2 2" xfId="30758"/>
    <cellStyle name="Normal 4 110 4 2 2 2" xfId="30759"/>
    <cellStyle name="Normal 4 110 4 2 3" xfId="30760"/>
    <cellStyle name="Normal 4 110 4 2 4" xfId="30761"/>
    <cellStyle name="Normal 4 110 4 2 5" xfId="30757"/>
    <cellStyle name="Normal 4 110 4 3" xfId="30762"/>
    <cellStyle name="Normal 4 110 4 3 2" xfId="30763"/>
    <cellStyle name="Normal 4 110 4 3 2 2" xfId="30764"/>
    <cellStyle name="Normal 4 110 4 3 3" xfId="30765"/>
    <cellStyle name="Normal 4 110 4 3 4" xfId="30766"/>
    <cellStyle name="Normal 4 110 4 4" xfId="30767"/>
    <cellStyle name="Normal 4 110 4 4 2" xfId="30768"/>
    <cellStyle name="Normal 4 110 4 5" xfId="30769"/>
    <cellStyle name="Normal 4 110 4 6" xfId="30770"/>
    <cellStyle name="Normal 4 110 4 7" xfId="30771"/>
    <cellStyle name="Normal 4 110 4 8" xfId="30756"/>
    <cellStyle name="Normal 4 110 5" xfId="12294"/>
    <cellStyle name="Normal 4 110 5 2" xfId="30773"/>
    <cellStyle name="Normal 4 110 5 2 2" xfId="30774"/>
    <cellStyle name="Normal 4 110 5 3" xfId="30775"/>
    <cellStyle name="Normal 4 110 5 4" xfId="30776"/>
    <cellStyle name="Normal 4 110 5 5" xfId="30772"/>
    <cellStyle name="Normal 4 110 6" xfId="30777"/>
    <cellStyle name="Normal 4 110 6 2" xfId="30778"/>
    <cellStyle name="Normal 4 110 6 2 2" xfId="30779"/>
    <cellStyle name="Normal 4 110 6 3" xfId="30780"/>
    <cellStyle name="Normal 4 110 6 4" xfId="30781"/>
    <cellStyle name="Normal 4 110 7" xfId="30782"/>
    <cellStyle name="Normal 4 110 7 2" xfId="30783"/>
    <cellStyle name="Normal 4 110 8" xfId="30784"/>
    <cellStyle name="Normal 4 110 9" xfId="30785"/>
    <cellStyle name="Normal 4 111" xfId="7533"/>
    <cellStyle name="Normal 4 111 10" xfId="30787"/>
    <cellStyle name="Normal 4 111 11" xfId="30786"/>
    <cellStyle name="Normal 4 111 2" xfId="7534"/>
    <cellStyle name="Normal 4 111 2 10" xfId="30788"/>
    <cellStyle name="Normal 4 111 2 2" xfId="12299"/>
    <cellStyle name="Normal 4 111 2 2 2" xfId="30790"/>
    <cellStyle name="Normal 4 111 2 2 2 2" xfId="30791"/>
    <cellStyle name="Normal 4 111 2 2 2 2 2" xfId="30792"/>
    <cellStyle name="Normal 4 111 2 2 2 3" xfId="30793"/>
    <cellStyle name="Normal 4 111 2 2 2 4" xfId="30794"/>
    <cellStyle name="Normal 4 111 2 2 3" xfId="30795"/>
    <cellStyle name="Normal 4 111 2 2 3 2" xfId="30796"/>
    <cellStyle name="Normal 4 111 2 2 3 2 2" xfId="30797"/>
    <cellStyle name="Normal 4 111 2 2 3 3" xfId="30798"/>
    <cellStyle name="Normal 4 111 2 2 3 4" xfId="30799"/>
    <cellStyle name="Normal 4 111 2 2 4" xfId="30800"/>
    <cellStyle name="Normal 4 111 2 2 4 2" xfId="30801"/>
    <cellStyle name="Normal 4 111 2 2 5" xfId="30802"/>
    <cellStyle name="Normal 4 111 2 2 6" xfId="30803"/>
    <cellStyle name="Normal 4 111 2 2 7" xfId="30804"/>
    <cellStyle name="Normal 4 111 2 2 8" xfId="30789"/>
    <cellStyle name="Normal 4 111 2 3" xfId="30805"/>
    <cellStyle name="Normal 4 111 2 3 2" xfId="30806"/>
    <cellStyle name="Normal 4 111 2 3 2 2" xfId="30807"/>
    <cellStyle name="Normal 4 111 2 3 2 2 2" xfId="30808"/>
    <cellStyle name="Normal 4 111 2 3 2 3" xfId="30809"/>
    <cellStyle name="Normal 4 111 2 3 2 4" xfId="30810"/>
    <cellStyle name="Normal 4 111 2 3 3" xfId="30811"/>
    <cellStyle name="Normal 4 111 2 3 3 2" xfId="30812"/>
    <cellStyle name="Normal 4 111 2 3 3 2 2" xfId="30813"/>
    <cellStyle name="Normal 4 111 2 3 3 3" xfId="30814"/>
    <cellStyle name="Normal 4 111 2 3 3 4" xfId="30815"/>
    <cellStyle name="Normal 4 111 2 3 4" xfId="30816"/>
    <cellStyle name="Normal 4 111 2 3 4 2" xfId="30817"/>
    <cellStyle name="Normal 4 111 2 3 5" xfId="30818"/>
    <cellStyle name="Normal 4 111 2 3 6" xfId="30819"/>
    <cellStyle name="Normal 4 111 2 3 7" xfId="30820"/>
    <cellStyle name="Normal 4 111 2 4" xfId="30821"/>
    <cellStyle name="Normal 4 111 2 4 2" xfId="30822"/>
    <cellStyle name="Normal 4 111 2 4 2 2" xfId="30823"/>
    <cellStyle name="Normal 4 111 2 4 3" xfId="30824"/>
    <cellStyle name="Normal 4 111 2 4 4" xfId="30825"/>
    <cellStyle name="Normal 4 111 2 5" xfId="30826"/>
    <cellStyle name="Normal 4 111 2 5 2" xfId="30827"/>
    <cellStyle name="Normal 4 111 2 5 2 2" xfId="30828"/>
    <cellStyle name="Normal 4 111 2 5 3" xfId="30829"/>
    <cellStyle name="Normal 4 111 2 5 4" xfId="30830"/>
    <cellStyle name="Normal 4 111 2 6" xfId="30831"/>
    <cellStyle name="Normal 4 111 2 6 2" xfId="30832"/>
    <cellStyle name="Normal 4 111 2 7" xfId="30833"/>
    <cellStyle name="Normal 4 111 2 8" xfId="30834"/>
    <cellStyle name="Normal 4 111 2 9" xfId="30835"/>
    <cellStyle name="Normal 4 111 3" xfId="7535"/>
    <cellStyle name="Normal 4 111 3 2" xfId="12300"/>
    <cellStyle name="Normal 4 111 3 2 2" xfId="30838"/>
    <cellStyle name="Normal 4 111 3 2 2 2" xfId="30839"/>
    <cellStyle name="Normal 4 111 3 2 3" xfId="30840"/>
    <cellStyle name="Normal 4 111 3 2 4" xfId="30841"/>
    <cellStyle name="Normal 4 111 3 2 5" xfId="30837"/>
    <cellStyle name="Normal 4 111 3 3" xfId="30842"/>
    <cellStyle name="Normal 4 111 3 3 2" xfId="30843"/>
    <cellStyle name="Normal 4 111 3 3 2 2" xfId="30844"/>
    <cellStyle name="Normal 4 111 3 3 3" xfId="30845"/>
    <cellStyle name="Normal 4 111 3 3 4" xfId="30846"/>
    <cellStyle name="Normal 4 111 3 4" xfId="30847"/>
    <cellStyle name="Normal 4 111 3 4 2" xfId="30848"/>
    <cellStyle name="Normal 4 111 3 5" xfId="30849"/>
    <cellStyle name="Normal 4 111 3 6" xfId="30850"/>
    <cellStyle name="Normal 4 111 3 7" xfId="30851"/>
    <cellStyle name="Normal 4 111 3 8" xfId="30836"/>
    <cellStyle name="Normal 4 111 4" xfId="7536"/>
    <cellStyle name="Normal 4 111 4 2" xfId="12301"/>
    <cellStyle name="Normal 4 111 4 2 2" xfId="30854"/>
    <cellStyle name="Normal 4 111 4 2 2 2" xfId="30855"/>
    <cellStyle name="Normal 4 111 4 2 3" xfId="30856"/>
    <cellStyle name="Normal 4 111 4 2 4" xfId="30857"/>
    <cellStyle name="Normal 4 111 4 2 5" xfId="30853"/>
    <cellStyle name="Normal 4 111 4 3" xfId="30858"/>
    <cellStyle name="Normal 4 111 4 3 2" xfId="30859"/>
    <cellStyle name="Normal 4 111 4 3 2 2" xfId="30860"/>
    <cellStyle name="Normal 4 111 4 3 3" xfId="30861"/>
    <cellStyle name="Normal 4 111 4 3 4" xfId="30862"/>
    <cellStyle name="Normal 4 111 4 4" xfId="30863"/>
    <cellStyle name="Normal 4 111 4 4 2" xfId="30864"/>
    <cellStyle name="Normal 4 111 4 5" xfId="30865"/>
    <cellStyle name="Normal 4 111 4 6" xfId="30866"/>
    <cellStyle name="Normal 4 111 4 7" xfId="30867"/>
    <cellStyle name="Normal 4 111 4 8" xfId="30852"/>
    <cellStyle name="Normal 4 111 5" xfId="12298"/>
    <cellStyle name="Normal 4 111 5 2" xfId="30869"/>
    <cellStyle name="Normal 4 111 5 2 2" xfId="30870"/>
    <cellStyle name="Normal 4 111 5 3" xfId="30871"/>
    <cellStyle name="Normal 4 111 5 4" xfId="30872"/>
    <cellStyle name="Normal 4 111 5 5" xfId="30868"/>
    <cellStyle name="Normal 4 111 6" xfId="30873"/>
    <cellStyle name="Normal 4 111 6 2" xfId="30874"/>
    <cellStyle name="Normal 4 111 6 2 2" xfId="30875"/>
    <cellStyle name="Normal 4 111 6 3" xfId="30876"/>
    <cellStyle name="Normal 4 111 6 4" xfId="30877"/>
    <cellStyle name="Normal 4 111 7" xfId="30878"/>
    <cellStyle name="Normal 4 111 7 2" xfId="30879"/>
    <cellStyle name="Normal 4 111 8" xfId="30880"/>
    <cellStyle name="Normal 4 111 9" xfId="30881"/>
    <cellStyle name="Normal 4 112" xfId="7537"/>
    <cellStyle name="Normal 4 112 10" xfId="30883"/>
    <cellStyle name="Normal 4 112 11" xfId="30882"/>
    <cellStyle name="Normal 4 112 2" xfId="7538"/>
    <cellStyle name="Normal 4 112 2 10" xfId="30884"/>
    <cellStyle name="Normal 4 112 2 2" xfId="12303"/>
    <cellStyle name="Normal 4 112 2 2 2" xfId="30886"/>
    <cellStyle name="Normal 4 112 2 2 2 2" xfId="30887"/>
    <cellStyle name="Normal 4 112 2 2 2 2 2" xfId="30888"/>
    <cellStyle name="Normal 4 112 2 2 2 3" xfId="30889"/>
    <cellStyle name="Normal 4 112 2 2 2 4" xfId="30890"/>
    <cellStyle name="Normal 4 112 2 2 3" xfId="30891"/>
    <cellStyle name="Normal 4 112 2 2 3 2" xfId="30892"/>
    <cellStyle name="Normal 4 112 2 2 3 2 2" xfId="30893"/>
    <cellStyle name="Normal 4 112 2 2 3 3" xfId="30894"/>
    <cellStyle name="Normal 4 112 2 2 3 4" xfId="30895"/>
    <cellStyle name="Normal 4 112 2 2 4" xfId="30896"/>
    <cellStyle name="Normal 4 112 2 2 4 2" xfId="30897"/>
    <cellStyle name="Normal 4 112 2 2 5" xfId="30898"/>
    <cellStyle name="Normal 4 112 2 2 6" xfId="30899"/>
    <cellStyle name="Normal 4 112 2 2 7" xfId="30900"/>
    <cellStyle name="Normal 4 112 2 2 8" xfId="30885"/>
    <cellStyle name="Normal 4 112 2 3" xfId="30901"/>
    <cellStyle name="Normal 4 112 2 3 2" xfId="30902"/>
    <cellStyle name="Normal 4 112 2 3 2 2" xfId="30903"/>
    <cellStyle name="Normal 4 112 2 3 2 2 2" xfId="30904"/>
    <cellStyle name="Normal 4 112 2 3 2 3" xfId="30905"/>
    <cellStyle name="Normal 4 112 2 3 2 4" xfId="30906"/>
    <cellStyle name="Normal 4 112 2 3 3" xfId="30907"/>
    <cellStyle name="Normal 4 112 2 3 3 2" xfId="30908"/>
    <cellStyle name="Normal 4 112 2 3 3 2 2" xfId="30909"/>
    <cellStyle name="Normal 4 112 2 3 3 3" xfId="30910"/>
    <cellStyle name="Normal 4 112 2 3 3 4" xfId="30911"/>
    <cellStyle name="Normal 4 112 2 3 4" xfId="30912"/>
    <cellStyle name="Normal 4 112 2 3 4 2" xfId="30913"/>
    <cellStyle name="Normal 4 112 2 3 5" xfId="30914"/>
    <cellStyle name="Normal 4 112 2 3 6" xfId="30915"/>
    <cellStyle name="Normal 4 112 2 3 7" xfId="30916"/>
    <cellStyle name="Normal 4 112 2 4" xfId="30917"/>
    <cellStyle name="Normal 4 112 2 4 2" xfId="30918"/>
    <cellStyle name="Normal 4 112 2 4 2 2" xfId="30919"/>
    <cellStyle name="Normal 4 112 2 4 3" xfId="30920"/>
    <cellStyle name="Normal 4 112 2 4 4" xfId="30921"/>
    <cellStyle name="Normal 4 112 2 5" xfId="30922"/>
    <cellStyle name="Normal 4 112 2 5 2" xfId="30923"/>
    <cellStyle name="Normal 4 112 2 5 2 2" xfId="30924"/>
    <cellStyle name="Normal 4 112 2 5 3" xfId="30925"/>
    <cellStyle name="Normal 4 112 2 5 4" xfId="30926"/>
    <cellStyle name="Normal 4 112 2 6" xfId="30927"/>
    <cellStyle name="Normal 4 112 2 6 2" xfId="30928"/>
    <cellStyle name="Normal 4 112 2 7" xfId="30929"/>
    <cellStyle name="Normal 4 112 2 8" xfId="30930"/>
    <cellStyle name="Normal 4 112 2 9" xfId="30931"/>
    <cellStyle name="Normal 4 112 3" xfId="7539"/>
    <cellStyle name="Normal 4 112 3 2" xfId="12304"/>
    <cellStyle name="Normal 4 112 3 2 2" xfId="30934"/>
    <cellStyle name="Normal 4 112 3 2 2 2" xfId="30935"/>
    <cellStyle name="Normal 4 112 3 2 3" xfId="30936"/>
    <cellStyle name="Normal 4 112 3 2 4" xfId="30937"/>
    <cellStyle name="Normal 4 112 3 2 5" xfId="30933"/>
    <cellStyle name="Normal 4 112 3 3" xfId="30938"/>
    <cellStyle name="Normal 4 112 3 3 2" xfId="30939"/>
    <cellStyle name="Normal 4 112 3 3 2 2" xfId="30940"/>
    <cellStyle name="Normal 4 112 3 3 3" xfId="30941"/>
    <cellStyle name="Normal 4 112 3 3 4" xfId="30942"/>
    <cellStyle name="Normal 4 112 3 4" xfId="30943"/>
    <cellStyle name="Normal 4 112 3 4 2" xfId="30944"/>
    <cellStyle name="Normal 4 112 3 5" xfId="30945"/>
    <cellStyle name="Normal 4 112 3 6" xfId="30946"/>
    <cellStyle name="Normal 4 112 3 7" xfId="30947"/>
    <cellStyle name="Normal 4 112 3 8" xfId="30932"/>
    <cellStyle name="Normal 4 112 4" xfId="7540"/>
    <cellStyle name="Normal 4 112 4 2" xfId="12305"/>
    <cellStyle name="Normal 4 112 4 2 2" xfId="30950"/>
    <cellStyle name="Normal 4 112 4 2 2 2" xfId="30951"/>
    <cellStyle name="Normal 4 112 4 2 3" xfId="30952"/>
    <cellStyle name="Normal 4 112 4 2 4" xfId="30953"/>
    <cellStyle name="Normal 4 112 4 2 5" xfId="30949"/>
    <cellStyle name="Normal 4 112 4 3" xfId="30954"/>
    <cellStyle name="Normal 4 112 4 3 2" xfId="30955"/>
    <cellStyle name="Normal 4 112 4 3 2 2" xfId="30956"/>
    <cellStyle name="Normal 4 112 4 3 3" xfId="30957"/>
    <cellStyle name="Normal 4 112 4 3 4" xfId="30958"/>
    <cellStyle name="Normal 4 112 4 4" xfId="30959"/>
    <cellStyle name="Normal 4 112 4 4 2" xfId="30960"/>
    <cellStyle name="Normal 4 112 4 5" xfId="30961"/>
    <cellStyle name="Normal 4 112 4 6" xfId="30962"/>
    <cellStyle name="Normal 4 112 4 7" xfId="30963"/>
    <cellStyle name="Normal 4 112 4 8" xfId="30948"/>
    <cellStyle name="Normal 4 112 5" xfId="12302"/>
    <cellStyle name="Normal 4 112 5 2" xfId="30965"/>
    <cellStyle name="Normal 4 112 5 2 2" xfId="30966"/>
    <cellStyle name="Normal 4 112 5 3" xfId="30967"/>
    <cellStyle name="Normal 4 112 5 4" xfId="30968"/>
    <cellStyle name="Normal 4 112 5 5" xfId="30964"/>
    <cellStyle name="Normal 4 112 6" xfId="30969"/>
    <cellStyle name="Normal 4 112 6 2" xfId="30970"/>
    <cellStyle name="Normal 4 112 6 2 2" xfId="30971"/>
    <cellStyle name="Normal 4 112 6 3" xfId="30972"/>
    <cellStyle name="Normal 4 112 6 4" xfId="30973"/>
    <cellStyle name="Normal 4 112 7" xfId="30974"/>
    <cellStyle name="Normal 4 112 7 2" xfId="30975"/>
    <cellStyle name="Normal 4 112 8" xfId="30976"/>
    <cellStyle name="Normal 4 112 9" xfId="30977"/>
    <cellStyle name="Normal 4 113" xfId="7541"/>
    <cellStyle name="Normal 4 113 10" xfId="30979"/>
    <cellStyle name="Normal 4 113 11" xfId="30978"/>
    <cellStyle name="Normal 4 113 2" xfId="7542"/>
    <cellStyle name="Normal 4 113 2 10" xfId="30980"/>
    <cellStyle name="Normal 4 113 2 2" xfId="12307"/>
    <cellStyle name="Normal 4 113 2 2 2" xfId="30982"/>
    <cellStyle name="Normal 4 113 2 2 2 2" xfId="30983"/>
    <cellStyle name="Normal 4 113 2 2 2 2 2" xfId="30984"/>
    <cellStyle name="Normal 4 113 2 2 2 3" xfId="30985"/>
    <cellStyle name="Normal 4 113 2 2 2 4" xfId="30986"/>
    <cellStyle name="Normal 4 113 2 2 3" xfId="30987"/>
    <cellStyle name="Normal 4 113 2 2 3 2" xfId="30988"/>
    <cellStyle name="Normal 4 113 2 2 3 2 2" xfId="30989"/>
    <cellStyle name="Normal 4 113 2 2 3 3" xfId="30990"/>
    <cellStyle name="Normal 4 113 2 2 3 4" xfId="30991"/>
    <cellStyle name="Normal 4 113 2 2 4" xfId="30992"/>
    <cellStyle name="Normal 4 113 2 2 4 2" xfId="30993"/>
    <cellStyle name="Normal 4 113 2 2 5" xfId="30994"/>
    <cellStyle name="Normal 4 113 2 2 6" xfId="30995"/>
    <cellStyle name="Normal 4 113 2 2 7" xfId="30996"/>
    <cellStyle name="Normal 4 113 2 2 8" xfId="30981"/>
    <cellStyle name="Normal 4 113 2 3" xfId="30997"/>
    <cellStyle name="Normal 4 113 2 3 2" xfId="30998"/>
    <cellStyle name="Normal 4 113 2 3 2 2" xfId="30999"/>
    <cellStyle name="Normal 4 113 2 3 2 2 2" xfId="31000"/>
    <cellStyle name="Normal 4 113 2 3 2 3" xfId="31001"/>
    <cellStyle name="Normal 4 113 2 3 2 4" xfId="31002"/>
    <cellStyle name="Normal 4 113 2 3 3" xfId="31003"/>
    <cellStyle name="Normal 4 113 2 3 3 2" xfId="31004"/>
    <cellStyle name="Normal 4 113 2 3 3 2 2" xfId="31005"/>
    <cellStyle name="Normal 4 113 2 3 3 3" xfId="31006"/>
    <cellStyle name="Normal 4 113 2 3 3 4" xfId="31007"/>
    <cellStyle name="Normal 4 113 2 3 4" xfId="31008"/>
    <cellStyle name="Normal 4 113 2 3 4 2" xfId="31009"/>
    <cellStyle name="Normal 4 113 2 3 5" xfId="31010"/>
    <cellStyle name="Normal 4 113 2 3 6" xfId="31011"/>
    <cellStyle name="Normal 4 113 2 3 7" xfId="31012"/>
    <cellStyle name="Normal 4 113 2 4" xfId="31013"/>
    <cellStyle name="Normal 4 113 2 4 2" xfId="31014"/>
    <cellStyle name="Normal 4 113 2 4 2 2" xfId="31015"/>
    <cellStyle name="Normal 4 113 2 4 3" xfId="31016"/>
    <cellStyle name="Normal 4 113 2 4 4" xfId="31017"/>
    <cellStyle name="Normal 4 113 2 5" xfId="31018"/>
    <cellStyle name="Normal 4 113 2 5 2" xfId="31019"/>
    <cellStyle name="Normal 4 113 2 5 2 2" xfId="31020"/>
    <cellStyle name="Normal 4 113 2 5 3" xfId="31021"/>
    <cellStyle name="Normal 4 113 2 5 4" xfId="31022"/>
    <cellStyle name="Normal 4 113 2 6" xfId="31023"/>
    <cellStyle name="Normal 4 113 2 6 2" xfId="31024"/>
    <cellStyle name="Normal 4 113 2 7" xfId="31025"/>
    <cellStyle name="Normal 4 113 2 8" xfId="31026"/>
    <cellStyle name="Normal 4 113 2 9" xfId="31027"/>
    <cellStyle name="Normal 4 113 3" xfId="7543"/>
    <cellStyle name="Normal 4 113 3 2" xfId="12308"/>
    <cellStyle name="Normal 4 113 3 2 2" xfId="31030"/>
    <cellStyle name="Normal 4 113 3 2 2 2" xfId="31031"/>
    <cellStyle name="Normal 4 113 3 2 3" xfId="31032"/>
    <cellStyle name="Normal 4 113 3 2 4" xfId="31033"/>
    <cellStyle name="Normal 4 113 3 2 5" xfId="31029"/>
    <cellStyle name="Normal 4 113 3 3" xfId="31034"/>
    <cellStyle name="Normal 4 113 3 3 2" xfId="31035"/>
    <cellStyle name="Normal 4 113 3 3 2 2" xfId="31036"/>
    <cellStyle name="Normal 4 113 3 3 3" xfId="31037"/>
    <cellStyle name="Normal 4 113 3 3 4" xfId="31038"/>
    <cellStyle name="Normal 4 113 3 4" xfId="31039"/>
    <cellStyle name="Normal 4 113 3 4 2" xfId="31040"/>
    <cellStyle name="Normal 4 113 3 5" xfId="31041"/>
    <cellStyle name="Normal 4 113 3 6" xfId="31042"/>
    <cellStyle name="Normal 4 113 3 7" xfId="31043"/>
    <cellStyle name="Normal 4 113 3 8" xfId="31028"/>
    <cellStyle name="Normal 4 113 4" xfId="7544"/>
    <cellStyle name="Normal 4 113 4 2" xfId="12309"/>
    <cellStyle name="Normal 4 113 4 2 2" xfId="31046"/>
    <cellStyle name="Normal 4 113 4 2 2 2" xfId="31047"/>
    <cellStyle name="Normal 4 113 4 2 3" xfId="31048"/>
    <cellStyle name="Normal 4 113 4 2 4" xfId="31049"/>
    <cellStyle name="Normal 4 113 4 2 5" xfId="31045"/>
    <cellStyle name="Normal 4 113 4 3" xfId="31050"/>
    <cellStyle name="Normal 4 113 4 3 2" xfId="31051"/>
    <cellStyle name="Normal 4 113 4 3 2 2" xfId="31052"/>
    <cellStyle name="Normal 4 113 4 3 3" xfId="31053"/>
    <cellStyle name="Normal 4 113 4 3 4" xfId="31054"/>
    <cellStyle name="Normal 4 113 4 4" xfId="31055"/>
    <cellStyle name="Normal 4 113 4 4 2" xfId="31056"/>
    <cellStyle name="Normal 4 113 4 5" xfId="31057"/>
    <cellStyle name="Normal 4 113 4 6" xfId="31058"/>
    <cellStyle name="Normal 4 113 4 7" xfId="31059"/>
    <cellStyle name="Normal 4 113 4 8" xfId="31044"/>
    <cellStyle name="Normal 4 113 5" xfId="12306"/>
    <cellStyle name="Normal 4 113 5 2" xfId="31061"/>
    <cellStyle name="Normal 4 113 5 2 2" xfId="31062"/>
    <cellStyle name="Normal 4 113 5 3" xfId="31063"/>
    <cellStyle name="Normal 4 113 5 4" xfId="31064"/>
    <cellStyle name="Normal 4 113 5 5" xfId="31060"/>
    <cellStyle name="Normal 4 113 6" xfId="31065"/>
    <cellStyle name="Normal 4 113 6 2" xfId="31066"/>
    <cellStyle name="Normal 4 113 6 2 2" xfId="31067"/>
    <cellStyle name="Normal 4 113 6 3" xfId="31068"/>
    <cellStyle name="Normal 4 113 6 4" xfId="31069"/>
    <cellStyle name="Normal 4 113 7" xfId="31070"/>
    <cellStyle name="Normal 4 113 7 2" xfId="31071"/>
    <cellStyle name="Normal 4 113 8" xfId="31072"/>
    <cellStyle name="Normal 4 113 9" xfId="31073"/>
    <cellStyle name="Normal 4 114" xfId="7545"/>
    <cellStyle name="Normal 4 114 10" xfId="31075"/>
    <cellStyle name="Normal 4 114 11" xfId="31074"/>
    <cellStyle name="Normal 4 114 2" xfId="7546"/>
    <cellStyle name="Normal 4 114 2 10" xfId="31076"/>
    <cellStyle name="Normal 4 114 2 2" xfId="12311"/>
    <cellStyle name="Normal 4 114 2 2 2" xfId="31078"/>
    <cellStyle name="Normal 4 114 2 2 2 2" xfId="31079"/>
    <cellStyle name="Normal 4 114 2 2 2 2 2" xfId="31080"/>
    <cellStyle name="Normal 4 114 2 2 2 3" xfId="31081"/>
    <cellStyle name="Normal 4 114 2 2 2 4" xfId="31082"/>
    <cellStyle name="Normal 4 114 2 2 3" xfId="31083"/>
    <cellStyle name="Normal 4 114 2 2 3 2" xfId="31084"/>
    <cellStyle name="Normal 4 114 2 2 3 2 2" xfId="31085"/>
    <cellStyle name="Normal 4 114 2 2 3 3" xfId="31086"/>
    <cellStyle name="Normal 4 114 2 2 3 4" xfId="31087"/>
    <cellStyle name="Normal 4 114 2 2 4" xfId="31088"/>
    <cellStyle name="Normal 4 114 2 2 4 2" xfId="31089"/>
    <cellStyle name="Normal 4 114 2 2 5" xfId="31090"/>
    <cellStyle name="Normal 4 114 2 2 6" xfId="31091"/>
    <cellStyle name="Normal 4 114 2 2 7" xfId="31092"/>
    <cellStyle name="Normal 4 114 2 2 8" xfId="31077"/>
    <cellStyle name="Normal 4 114 2 3" xfId="31093"/>
    <cellStyle name="Normal 4 114 2 3 2" xfId="31094"/>
    <cellStyle name="Normal 4 114 2 3 2 2" xfId="31095"/>
    <cellStyle name="Normal 4 114 2 3 2 2 2" xfId="31096"/>
    <cellStyle name="Normal 4 114 2 3 2 3" xfId="31097"/>
    <cellStyle name="Normal 4 114 2 3 2 4" xfId="31098"/>
    <cellStyle name="Normal 4 114 2 3 3" xfId="31099"/>
    <cellStyle name="Normal 4 114 2 3 3 2" xfId="31100"/>
    <cellStyle name="Normal 4 114 2 3 3 2 2" xfId="31101"/>
    <cellStyle name="Normal 4 114 2 3 3 3" xfId="31102"/>
    <cellStyle name="Normal 4 114 2 3 3 4" xfId="31103"/>
    <cellStyle name="Normal 4 114 2 3 4" xfId="31104"/>
    <cellStyle name="Normal 4 114 2 3 4 2" xfId="31105"/>
    <cellStyle name="Normal 4 114 2 3 5" xfId="31106"/>
    <cellStyle name="Normal 4 114 2 3 6" xfId="31107"/>
    <cellStyle name="Normal 4 114 2 3 7" xfId="31108"/>
    <cellStyle name="Normal 4 114 2 4" xfId="31109"/>
    <cellStyle name="Normal 4 114 2 4 2" xfId="31110"/>
    <cellStyle name="Normal 4 114 2 4 2 2" xfId="31111"/>
    <cellStyle name="Normal 4 114 2 4 3" xfId="31112"/>
    <cellStyle name="Normal 4 114 2 4 4" xfId="31113"/>
    <cellStyle name="Normal 4 114 2 5" xfId="31114"/>
    <cellStyle name="Normal 4 114 2 5 2" xfId="31115"/>
    <cellStyle name="Normal 4 114 2 5 2 2" xfId="31116"/>
    <cellStyle name="Normal 4 114 2 5 3" xfId="31117"/>
    <cellStyle name="Normal 4 114 2 5 4" xfId="31118"/>
    <cellStyle name="Normal 4 114 2 6" xfId="31119"/>
    <cellStyle name="Normal 4 114 2 6 2" xfId="31120"/>
    <cellStyle name="Normal 4 114 2 7" xfId="31121"/>
    <cellStyle name="Normal 4 114 2 8" xfId="31122"/>
    <cellStyle name="Normal 4 114 2 9" xfId="31123"/>
    <cellStyle name="Normal 4 114 3" xfId="7547"/>
    <cellStyle name="Normal 4 114 3 2" xfId="12312"/>
    <cellStyle name="Normal 4 114 3 2 2" xfId="31126"/>
    <cellStyle name="Normal 4 114 3 2 2 2" xfId="31127"/>
    <cellStyle name="Normal 4 114 3 2 3" xfId="31128"/>
    <cellStyle name="Normal 4 114 3 2 4" xfId="31129"/>
    <cellStyle name="Normal 4 114 3 2 5" xfId="31125"/>
    <cellStyle name="Normal 4 114 3 3" xfId="31130"/>
    <cellStyle name="Normal 4 114 3 3 2" xfId="31131"/>
    <cellStyle name="Normal 4 114 3 3 2 2" xfId="31132"/>
    <cellStyle name="Normal 4 114 3 3 3" xfId="31133"/>
    <cellStyle name="Normal 4 114 3 3 4" xfId="31134"/>
    <cellStyle name="Normal 4 114 3 4" xfId="31135"/>
    <cellStyle name="Normal 4 114 3 4 2" xfId="31136"/>
    <cellStyle name="Normal 4 114 3 5" xfId="31137"/>
    <cellStyle name="Normal 4 114 3 6" xfId="31138"/>
    <cellStyle name="Normal 4 114 3 7" xfId="31139"/>
    <cellStyle name="Normal 4 114 3 8" xfId="31124"/>
    <cellStyle name="Normal 4 114 4" xfId="7548"/>
    <cellStyle name="Normal 4 114 4 2" xfId="12313"/>
    <cellStyle name="Normal 4 114 4 2 2" xfId="31142"/>
    <cellStyle name="Normal 4 114 4 2 2 2" xfId="31143"/>
    <cellStyle name="Normal 4 114 4 2 3" xfId="31144"/>
    <cellStyle name="Normal 4 114 4 2 4" xfId="31145"/>
    <cellStyle name="Normal 4 114 4 2 5" xfId="31141"/>
    <cellStyle name="Normal 4 114 4 3" xfId="31146"/>
    <cellStyle name="Normal 4 114 4 3 2" xfId="31147"/>
    <cellStyle name="Normal 4 114 4 3 2 2" xfId="31148"/>
    <cellStyle name="Normal 4 114 4 3 3" xfId="31149"/>
    <cellStyle name="Normal 4 114 4 3 4" xfId="31150"/>
    <cellStyle name="Normal 4 114 4 4" xfId="31151"/>
    <cellStyle name="Normal 4 114 4 4 2" xfId="31152"/>
    <cellStyle name="Normal 4 114 4 5" xfId="31153"/>
    <cellStyle name="Normal 4 114 4 6" xfId="31154"/>
    <cellStyle name="Normal 4 114 4 7" xfId="31155"/>
    <cellStyle name="Normal 4 114 4 8" xfId="31140"/>
    <cellStyle name="Normal 4 114 5" xfId="12310"/>
    <cellStyle name="Normal 4 114 5 2" xfId="31157"/>
    <cellStyle name="Normal 4 114 5 2 2" xfId="31158"/>
    <cellStyle name="Normal 4 114 5 3" xfId="31159"/>
    <cellStyle name="Normal 4 114 5 4" xfId="31160"/>
    <cellStyle name="Normal 4 114 5 5" xfId="31156"/>
    <cellStyle name="Normal 4 114 6" xfId="31161"/>
    <cellStyle name="Normal 4 114 6 2" xfId="31162"/>
    <cellStyle name="Normal 4 114 6 2 2" xfId="31163"/>
    <cellStyle name="Normal 4 114 6 3" xfId="31164"/>
    <cellStyle name="Normal 4 114 6 4" xfId="31165"/>
    <cellStyle name="Normal 4 114 7" xfId="31166"/>
    <cellStyle name="Normal 4 114 7 2" xfId="31167"/>
    <cellStyle name="Normal 4 114 8" xfId="31168"/>
    <cellStyle name="Normal 4 114 9" xfId="31169"/>
    <cellStyle name="Normal 4 115" xfId="7549"/>
    <cellStyle name="Normal 4 115 10" xfId="31171"/>
    <cellStyle name="Normal 4 115 11" xfId="31170"/>
    <cellStyle name="Normal 4 115 2" xfId="7550"/>
    <cellStyle name="Normal 4 115 2 10" xfId="31172"/>
    <cellStyle name="Normal 4 115 2 2" xfId="12315"/>
    <cellStyle name="Normal 4 115 2 2 2" xfId="31174"/>
    <cellStyle name="Normal 4 115 2 2 2 2" xfId="31175"/>
    <cellStyle name="Normal 4 115 2 2 2 2 2" xfId="31176"/>
    <cellStyle name="Normal 4 115 2 2 2 3" xfId="31177"/>
    <cellStyle name="Normal 4 115 2 2 2 4" xfId="31178"/>
    <cellStyle name="Normal 4 115 2 2 3" xfId="31179"/>
    <cellStyle name="Normal 4 115 2 2 3 2" xfId="31180"/>
    <cellStyle name="Normal 4 115 2 2 3 2 2" xfId="31181"/>
    <cellStyle name="Normal 4 115 2 2 3 3" xfId="31182"/>
    <cellStyle name="Normal 4 115 2 2 3 4" xfId="31183"/>
    <cellStyle name="Normal 4 115 2 2 4" xfId="31184"/>
    <cellStyle name="Normal 4 115 2 2 4 2" xfId="31185"/>
    <cellStyle name="Normal 4 115 2 2 5" xfId="31186"/>
    <cellStyle name="Normal 4 115 2 2 6" xfId="31187"/>
    <cellStyle name="Normal 4 115 2 2 7" xfId="31188"/>
    <cellStyle name="Normal 4 115 2 2 8" xfId="31173"/>
    <cellStyle name="Normal 4 115 2 3" xfId="31189"/>
    <cellStyle name="Normal 4 115 2 3 2" xfId="31190"/>
    <cellStyle name="Normal 4 115 2 3 2 2" xfId="31191"/>
    <cellStyle name="Normal 4 115 2 3 2 2 2" xfId="31192"/>
    <cellStyle name="Normal 4 115 2 3 2 3" xfId="31193"/>
    <cellStyle name="Normal 4 115 2 3 2 4" xfId="31194"/>
    <cellStyle name="Normal 4 115 2 3 3" xfId="31195"/>
    <cellStyle name="Normal 4 115 2 3 3 2" xfId="31196"/>
    <cellStyle name="Normal 4 115 2 3 3 2 2" xfId="31197"/>
    <cellStyle name="Normal 4 115 2 3 3 3" xfId="31198"/>
    <cellStyle name="Normal 4 115 2 3 3 4" xfId="31199"/>
    <cellStyle name="Normal 4 115 2 3 4" xfId="31200"/>
    <cellStyle name="Normal 4 115 2 3 4 2" xfId="31201"/>
    <cellStyle name="Normal 4 115 2 3 5" xfId="31202"/>
    <cellStyle name="Normal 4 115 2 3 6" xfId="31203"/>
    <cellStyle name="Normal 4 115 2 3 7" xfId="31204"/>
    <cellStyle name="Normal 4 115 2 4" xfId="31205"/>
    <cellStyle name="Normal 4 115 2 4 2" xfId="31206"/>
    <cellStyle name="Normal 4 115 2 4 2 2" xfId="31207"/>
    <cellStyle name="Normal 4 115 2 4 3" xfId="31208"/>
    <cellStyle name="Normal 4 115 2 4 4" xfId="31209"/>
    <cellStyle name="Normal 4 115 2 5" xfId="31210"/>
    <cellStyle name="Normal 4 115 2 5 2" xfId="31211"/>
    <cellStyle name="Normal 4 115 2 5 2 2" xfId="31212"/>
    <cellStyle name="Normal 4 115 2 5 3" xfId="31213"/>
    <cellStyle name="Normal 4 115 2 5 4" xfId="31214"/>
    <cellStyle name="Normal 4 115 2 6" xfId="31215"/>
    <cellStyle name="Normal 4 115 2 6 2" xfId="31216"/>
    <cellStyle name="Normal 4 115 2 7" xfId="31217"/>
    <cellStyle name="Normal 4 115 2 8" xfId="31218"/>
    <cellStyle name="Normal 4 115 2 9" xfId="31219"/>
    <cellStyle name="Normal 4 115 3" xfId="7551"/>
    <cellStyle name="Normal 4 115 3 2" xfId="12316"/>
    <cellStyle name="Normal 4 115 3 2 2" xfId="31222"/>
    <cellStyle name="Normal 4 115 3 2 2 2" xfId="31223"/>
    <cellStyle name="Normal 4 115 3 2 3" xfId="31224"/>
    <cellStyle name="Normal 4 115 3 2 4" xfId="31225"/>
    <cellStyle name="Normal 4 115 3 2 5" xfId="31221"/>
    <cellStyle name="Normal 4 115 3 3" xfId="31226"/>
    <cellStyle name="Normal 4 115 3 3 2" xfId="31227"/>
    <cellStyle name="Normal 4 115 3 3 2 2" xfId="31228"/>
    <cellStyle name="Normal 4 115 3 3 3" xfId="31229"/>
    <cellStyle name="Normal 4 115 3 3 4" xfId="31230"/>
    <cellStyle name="Normal 4 115 3 4" xfId="31231"/>
    <cellStyle name="Normal 4 115 3 4 2" xfId="31232"/>
    <cellStyle name="Normal 4 115 3 5" xfId="31233"/>
    <cellStyle name="Normal 4 115 3 6" xfId="31234"/>
    <cellStyle name="Normal 4 115 3 7" xfId="31235"/>
    <cellStyle name="Normal 4 115 3 8" xfId="31220"/>
    <cellStyle name="Normal 4 115 4" xfId="7552"/>
    <cellStyle name="Normal 4 115 4 2" xfId="12317"/>
    <cellStyle name="Normal 4 115 4 2 2" xfId="31238"/>
    <cellStyle name="Normal 4 115 4 2 2 2" xfId="31239"/>
    <cellStyle name="Normal 4 115 4 2 3" xfId="31240"/>
    <cellStyle name="Normal 4 115 4 2 4" xfId="31241"/>
    <cellStyle name="Normal 4 115 4 2 5" xfId="31237"/>
    <cellStyle name="Normal 4 115 4 3" xfId="31242"/>
    <cellStyle name="Normal 4 115 4 3 2" xfId="31243"/>
    <cellStyle name="Normal 4 115 4 3 2 2" xfId="31244"/>
    <cellStyle name="Normal 4 115 4 3 3" xfId="31245"/>
    <cellStyle name="Normal 4 115 4 3 4" xfId="31246"/>
    <cellStyle name="Normal 4 115 4 4" xfId="31247"/>
    <cellStyle name="Normal 4 115 4 4 2" xfId="31248"/>
    <cellStyle name="Normal 4 115 4 5" xfId="31249"/>
    <cellStyle name="Normal 4 115 4 6" xfId="31250"/>
    <cellStyle name="Normal 4 115 4 7" xfId="31251"/>
    <cellStyle name="Normal 4 115 4 8" xfId="31236"/>
    <cellStyle name="Normal 4 115 5" xfId="12314"/>
    <cellStyle name="Normal 4 115 5 2" xfId="31253"/>
    <cellStyle name="Normal 4 115 5 2 2" xfId="31254"/>
    <cellStyle name="Normal 4 115 5 3" xfId="31255"/>
    <cellStyle name="Normal 4 115 5 4" xfId="31256"/>
    <cellStyle name="Normal 4 115 5 5" xfId="31252"/>
    <cellStyle name="Normal 4 115 6" xfId="31257"/>
    <cellStyle name="Normal 4 115 6 2" xfId="31258"/>
    <cellStyle name="Normal 4 115 6 2 2" xfId="31259"/>
    <cellStyle name="Normal 4 115 6 3" xfId="31260"/>
    <cellStyle name="Normal 4 115 6 4" xfId="31261"/>
    <cellStyle name="Normal 4 115 7" xfId="31262"/>
    <cellStyle name="Normal 4 115 7 2" xfId="31263"/>
    <cellStyle name="Normal 4 115 8" xfId="31264"/>
    <cellStyle name="Normal 4 115 9" xfId="31265"/>
    <cellStyle name="Normal 4 116" xfId="7553"/>
    <cellStyle name="Normal 4 116 10" xfId="31267"/>
    <cellStyle name="Normal 4 116 11" xfId="31266"/>
    <cellStyle name="Normal 4 116 2" xfId="7554"/>
    <cellStyle name="Normal 4 116 2 10" xfId="31268"/>
    <cellStyle name="Normal 4 116 2 2" xfId="12319"/>
    <cellStyle name="Normal 4 116 2 2 2" xfId="31270"/>
    <cellStyle name="Normal 4 116 2 2 2 2" xfId="31271"/>
    <cellStyle name="Normal 4 116 2 2 2 2 2" xfId="31272"/>
    <cellStyle name="Normal 4 116 2 2 2 3" xfId="31273"/>
    <cellStyle name="Normal 4 116 2 2 2 4" xfId="31274"/>
    <cellStyle name="Normal 4 116 2 2 3" xfId="31275"/>
    <cellStyle name="Normal 4 116 2 2 3 2" xfId="31276"/>
    <cellStyle name="Normal 4 116 2 2 3 2 2" xfId="31277"/>
    <cellStyle name="Normal 4 116 2 2 3 3" xfId="31278"/>
    <cellStyle name="Normal 4 116 2 2 3 4" xfId="31279"/>
    <cellStyle name="Normal 4 116 2 2 4" xfId="31280"/>
    <cellStyle name="Normal 4 116 2 2 4 2" xfId="31281"/>
    <cellStyle name="Normal 4 116 2 2 5" xfId="31282"/>
    <cellStyle name="Normal 4 116 2 2 6" xfId="31283"/>
    <cellStyle name="Normal 4 116 2 2 7" xfId="31284"/>
    <cellStyle name="Normal 4 116 2 2 8" xfId="31269"/>
    <cellStyle name="Normal 4 116 2 3" xfId="31285"/>
    <cellStyle name="Normal 4 116 2 3 2" xfId="31286"/>
    <cellStyle name="Normal 4 116 2 3 2 2" xfId="31287"/>
    <cellStyle name="Normal 4 116 2 3 2 2 2" xfId="31288"/>
    <cellStyle name="Normal 4 116 2 3 2 3" xfId="31289"/>
    <cellStyle name="Normal 4 116 2 3 2 4" xfId="31290"/>
    <cellStyle name="Normal 4 116 2 3 3" xfId="31291"/>
    <cellStyle name="Normal 4 116 2 3 3 2" xfId="31292"/>
    <cellStyle name="Normal 4 116 2 3 3 2 2" xfId="31293"/>
    <cellStyle name="Normal 4 116 2 3 3 3" xfId="31294"/>
    <cellStyle name="Normal 4 116 2 3 3 4" xfId="31295"/>
    <cellStyle name="Normal 4 116 2 3 4" xfId="31296"/>
    <cellStyle name="Normal 4 116 2 3 4 2" xfId="31297"/>
    <cellStyle name="Normal 4 116 2 3 5" xfId="31298"/>
    <cellStyle name="Normal 4 116 2 3 6" xfId="31299"/>
    <cellStyle name="Normal 4 116 2 3 7" xfId="31300"/>
    <cellStyle name="Normal 4 116 2 4" xfId="31301"/>
    <cellStyle name="Normal 4 116 2 4 2" xfId="31302"/>
    <cellStyle name="Normal 4 116 2 4 2 2" xfId="31303"/>
    <cellStyle name="Normal 4 116 2 4 3" xfId="31304"/>
    <cellStyle name="Normal 4 116 2 4 4" xfId="31305"/>
    <cellStyle name="Normal 4 116 2 5" xfId="31306"/>
    <cellStyle name="Normal 4 116 2 5 2" xfId="31307"/>
    <cellStyle name="Normal 4 116 2 5 2 2" xfId="31308"/>
    <cellStyle name="Normal 4 116 2 5 3" xfId="31309"/>
    <cellStyle name="Normal 4 116 2 5 4" xfId="31310"/>
    <cellStyle name="Normal 4 116 2 6" xfId="31311"/>
    <cellStyle name="Normal 4 116 2 6 2" xfId="31312"/>
    <cellStyle name="Normal 4 116 2 7" xfId="31313"/>
    <cellStyle name="Normal 4 116 2 8" xfId="31314"/>
    <cellStyle name="Normal 4 116 2 9" xfId="31315"/>
    <cellStyle name="Normal 4 116 3" xfId="7555"/>
    <cellStyle name="Normal 4 116 3 2" xfId="12320"/>
    <cellStyle name="Normal 4 116 3 2 2" xfId="31318"/>
    <cellStyle name="Normal 4 116 3 2 2 2" xfId="31319"/>
    <cellStyle name="Normal 4 116 3 2 3" xfId="31320"/>
    <cellStyle name="Normal 4 116 3 2 4" xfId="31321"/>
    <cellStyle name="Normal 4 116 3 2 5" xfId="31317"/>
    <cellStyle name="Normal 4 116 3 3" xfId="31322"/>
    <cellStyle name="Normal 4 116 3 3 2" xfId="31323"/>
    <cellStyle name="Normal 4 116 3 3 2 2" xfId="31324"/>
    <cellStyle name="Normal 4 116 3 3 3" xfId="31325"/>
    <cellStyle name="Normal 4 116 3 3 4" xfId="31326"/>
    <cellStyle name="Normal 4 116 3 4" xfId="31327"/>
    <cellStyle name="Normal 4 116 3 4 2" xfId="31328"/>
    <cellStyle name="Normal 4 116 3 5" xfId="31329"/>
    <cellStyle name="Normal 4 116 3 6" xfId="31330"/>
    <cellStyle name="Normal 4 116 3 7" xfId="31331"/>
    <cellStyle name="Normal 4 116 3 8" xfId="31316"/>
    <cellStyle name="Normal 4 116 4" xfId="7556"/>
    <cellStyle name="Normal 4 116 4 2" xfId="12321"/>
    <cellStyle name="Normal 4 116 4 2 2" xfId="31334"/>
    <cellStyle name="Normal 4 116 4 2 2 2" xfId="31335"/>
    <cellStyle name="Normal 4 116 4 2 3" xfId="31336"/>
    <cellStyle name="Normal 4 116 4 2 4" xfId="31337"/>
    <cellStyle name="Normal 4 116 4 2 5" xfId="31333"/>
    <cellStyle name="Normal 4 116 4 3" xfId="31338"/>
    <cellStyle name="Normal 4 116 4 3 2" xfId="31339"/>
    <cellStyle name="Normal 4 116 4 3 2 2" xfId="31340"/>
    <cellStyle name="Normal 4 116 4 3 3" xfId="31341"/>
    <cellStyle name="Normal 4 116 4 3 4" xfId="31342"/>
    <cellStyle name="Normal 4 116 4 4" xfId="31343"/>
    <cellStyle name="Normal 4 116 4 4 2" xfId="31344"/>
    <cellStyle name="Normal 4 116 4 5" xfId="31345"/>
    <cellStyle name="Normal 4 116 4 6" xfId="31346"/>
    <cellStyle name="Normal 4 116 4 7" xfId="31347"/>
    <cellStyle name="Normal 4 116 4 8" xfId="31332"/>
    <cellStyle name="Normal 4 116 5" xfId="12318"/>
    <cellStyle name="Normal 4 116 5 2" xfId="31349"/>
    <cellStyle name="Normal 4 116 5 2 2" xfId="31350"/>
    <cellStyle name="Normal 4 116 5 3" xfId="31351"/>
    <cellStyle name="Normal 4 116 5 4" xfId="31352"/>
    <cellStyle name="Normal 4 116 5 5" xfId="31348"/>
    <cellStyle name="Normal 4 116 6" xfId="31353"/>
    <cellStyle name="Normal 4 116 6 2" xfId="31354"/>
    <cellStyle name="Normal 4 116 6 2 2" xfId="31355"/>
    <cellStyle name="Normal 4 116 6 3" xfId="31356"/>
    <cellStyle name="Normal 4 116 6 4" xfId="31357"/>
    <cellStyle name="Normal 4 116 7" xfId="31358"/>
    <cellStyle name="Normal 4 116 7 2" xfId="31359"/>
    <cellStyle name="Normal 4 116 8" xfId="31360"/>
    <cellStyle name="Normal 4 116 9" xfId="31361"/>
    <cellStyle name="Normal 4 117" xfId="7557"/>
    <cellStyle name="Normal 4 117 10" xfId="31363"/>
    <cellStyle name="Normal 4 117 11" xfId="31362"/>
    <cellStyle name="Normal 4 117 2" xfId="7558"/>
    <cellStyle name="Normal 4 117 2 10" xfId="31364"/>
    <cellStyle name="Normal 4 117 2 2" xfId="12323"/>
    <cellStyle name="Normal 4 117 2 2 2" xfId="31366"/>
    <cellStyle name="Normal 4 117 2 2 2 2" xfId="31367"/>
    <cellStyle name="Normal 4 117 2 2 2 2 2" xfId="31368"/>
    <cellStyle name="Normal 4 117 2 2 2 3" xfId="31369"/>
    <cellStyle name="Normal 4 117 2 2 2 4" xfId="31370"/>
    <cellStyle name="Normal 4 117 2 2 3" xfId="31371"/>
    <cellStyle name="Normal 4 117 2 2 3 2" xfId="31372"/>
    <cellStyle name="Normal 4 117 2 2 3 2 2" xfId="31373"/>
    <cellStyle name="Normal 4 117 2 2 3 3" xfId="31374"/>
    <cellStyle name="Normal 4 117 2 2 3 4" xfId="31375"/>
    <cellStyle name="Normal 4 117 2 2 4" xfId="31376"/>
    <cellStyle name="Normal 4 117 2 2 4 2" xfId="31377"/>
    <cellStyle name="Normal 4 117 2 2 5" xfId="31378"/>
    <cellStyle name="Normal 4 117 2 2 6" xfId="31379"/>
    <cellStyle name="Normal 4 117 2 2 7" xfId="31380"/>
    <cellStyle name="Normal 4 117 2 2 8" xfId="31365"/>
    <cellStyle name="Normal 4 117 2 3" xfId="31381"/>
    <cellStyle name="Normal 4 117 2 3 2" xfId="31382"/>
    <cellStyle name="Normal 4 117 2 3 2 2" xfId="31383"/>
    <cellStyle name="Normal 4 117 2 3 2 2 2" xfId="31384"/>
    <cellStyle name="Normal 4 117 2 3 2 3" xfId="31385"/>
    <cellStyle name="Normal 4 117 2 3 2 4" xfId="31386"/>
    <cellStyle name="Normal 4 117 2 3 3" xfId="31387"/>
    <cellStyle name="Normal 4 117 2 3 3 2" xfId="31388"/>
    <cellStyle name="Normal 4 117 2 3 3 2 2" xfId="31389"/>
    <cellStyle name="Normal 4 117 2 3 3 3" xfId="31390"/>
    <cellStyle name="Normal 4 117 2 3 3 4" xfId="31391"/>
    <cellStyle name="Normal 4 117 2 3 4" xfId="31392"/>
    <cellStyle name="Normal 4 117 2 3 4 2" xfId="31393"/>
    <cellStyle name="Normal 4 117 2 3 5" xfId="31394"/>
    <cellStyle name="Normal 4 117 2 3 6" xfId="31395"/>
    <cellStyle name="Normal 4 117 2 3 7" xfId="31396"/>
    <cellStyle name="Normal 4 117 2 4" xfId="31397"/>
    <cellStyle name="Normal 4 117 2 4 2" xfId="31398"/>
    <cellStyle name="Normal 4 117 2 4 2 2" xfId="31399"/>
    <cellStyle name="Normal 4 117 2 4 3" xfId="31400"/>
    <cellStyle name="Normal 4 117 2 4 4" xfId="31401"/>
    <cellStyle name="Normal 4 117 2 5" xfId="31402"/>
    <cellStyle name="Normal 4 117 2 5 2" xfId="31403"/>
    <cellStyle name="Normal 4 117 2 5 2 2" xfId="31404"/>
    <cellStyle name="Normal 4 117 2 5 3" xfId="31405"/>
    <cellStyle name="Normal 4 117 2 5 4" xfId="31406"/>
    <cellStyle name="Normal 4 117 2 6" xfId="31407"/>
    <cellStyle name="Normal 4 117 2 6 2" xfId="31408"/>
    <cellStyle name="Normal 4 117 2 7" xfId="31409"/>
    <cellStyle name="Normal 4 117 2 8" xfId="31410"/>
    <cellStyle name="Normal 4 117 2 9" xfId="31411"/>
    <cellStyle name="Normal 4 117 3" xfId="7559"/>
    <cellStyle name="Normal 4 117 3 2" xfId="12324"/>
    <cellStyle name="Normal 4 117 3 2 2" xfId="31414"/>
    <cellStyle name="Normal 4 117 3 2 2 2" xfId="31415"/>
    <cellStyle name="Normal 4 117 3 2 3" xfId="31416"/>
    <cellStyle name="Normal 4 117 3 2 4" xfId="31417"/>
    <cellStyle name="Normal 4 117 3 2 5" xfId="31413"/>
    <cellStyle name="Normal 4 117 3 3" xfId="31418"/>
    <cellStyle name="Normal 4 117 3 3 2" xfId="31419"/>
    <cellStyle name="Normal 4 117 3 3 2 2" xfId="31420"/>
    <cellStyle name="Normal 4 117 3 3 3" xfId="31421"/>
    <cellStyle name="Normal 4 117 3 3 4" xfId="31422"/>
    <cellStyle name="Normal 4 117 3 4" xfId="31423"/>
    <cellStyle name="Normal 4 117 3 4 2" xfId="31424"/>
    <cellStyle name="Normal 4 117 3 5" xfId="31425"/>
    <cellStyle name="Normal 4 117 3 6" xfId="31426"/>
    <cellStyle name="Normal 4 117 3 7" xfId="31427"/>
    <cellStyle name="Normal 4 117 3 8" xfId="31412"/>
    <cellStyle name="Normal 4 117 4" xfId="7560"/>
    <cellStyle name="Normal 4 117 4 2" xfId="12325"/>
    <cellStyle name="Normal 4 117 4 2 2" xfId="31430"/>
    <cellStyle name="Normal 4 117 4 2 2 2" xfId="31431"/>
    <cellStyle name="Normal 4 117 4 2 3" xfId="31432"/>
    <cellStyle name="Normal 4 117 4 2 4" xfId="31433"/>
    <cellStyle name="Normal 4 117 4 2 5" xfId="31429"/>
    <cellStyle name="Normal 4 117 4 3" xfId="31434"/>
    <cellStyle name="Normal 4 117 4 3 2" xfId="31435"/>
    <cellStyle name="Normal 4 117 4 3 2 2" xfId="31436"/>
    <cellStyle name="Normal 4 117 4 3 3" xfId="31437"/>
    <cellStyle name="Normal 4 117 4 3 4" xfId="31438"/>
    <cellStyle name="Normal 4 117 4 4" xfId="31439"/>
    <cellStyle name="Normal 4 117 4 4 2" xfId="31440"/>
    <cellStyle name="Normal 4 117 4 5" xfId="31441"/>
    <cellStyle name="Normal 4 117 4 6" xfId="31442"/>
    <cellStyle name="Normal 4 117 4 7" xfId="31443"/>
    <cellStyle name="Normal 4 117 4 8" xfId="31428"/>
    <cellStyle name="Normal 4 117 5" xfId="12322"/>
    <cellStyle name="Normal 4 117 5 2" xfId="31445"/>
    <cellStyle name="Normal 4 117 5 2 2" xfId="31446"/>
    <cellStyle name="Normal 4 117 5 3" xfId="31447"/>
    <cellStyle name="Normal 4 117 5 4" xfId="31448"/>
    <cellStyle name="Normal 4 117 5 5" xfId="31444"/>
    <cellStyle name="Normal 4 117 6" xfId="31449"/>
    <cellStyle name="Normal 4 117 6 2" xfId="31450"/>
    <cellStyle name="Normal 4 117 6 2 2" xfId="31451"/>
    <cellStyle name="Normal 4 117 6 3" xfId="31452"/>
    <cellStyle name="Normal 4 117 6 4" xfId="31453"/>
    <cellStyle name="Normal 4 117 7" xfId="31454"/>
    <cellStyle name="Normal 4 117 7 2" xfId="31455"/>
    <cellStyle name="Normal 4 117 8" xfId="31456"/>
    <cellStyle name="Normal 4 117 9" xfId="31457"/>
    <cellStyle name="Normal 4 118" xfId="7561"/>
    <cellStyle name="Normal 4 118 10" xfId="31459"/>
    <cellStyle name="Normal 4 118 11" xfId="31458"/>
    <cellStyle name="Normal 4 118 2" xfId="7562"/>
    <cellStyle name="Normal 4 118 2 10" xfId="31460"/>
    <cellStyle name="Normal 4 118 2 2" xfId="12327"/>
    <cellStyle name="Normal 4 118 2 2 2" xfId="31462"/>
    <cellStyle name="Normal 4 118 2 2 2 2" xfId="31463"/>
    <cellStyle name="Normal 4 118 2 2 2 2 2" xfId="31464"/>
    <cellStyle name="Normal 4 118 2 2 2 3" xfId="31465"/>
    <cellStyle name="Normal 4 118 2 2 2 4" xfId="31466"/>
    <cellStyle name="Normal 4 118 2 2 3" xfId="31467"/>
    <cellStyle name="Normal 4 118 2 2 3 2" xfId="31468"/>
    <cellStyle name="Normal 4 118 2 2 3 2 2" xfId="31469"/>
    <cellStyle name="Normal 4 118 2 2 3 3" xfId="31470"/>
    <cellStyle name="Normal 4 118 2 2 3 4" xfId="31471"/>
    <cellStyle name="Normal 4 118 2 2 4" xfId="31472"/>
    <cellStyle name="Normal 4 118 2 2 4 2" xfId="31473"/>
    <cellStyle name="Normal 4 118 2 2 5" xfId="31474"/>
    <cellStyle name="Normal 4 118 2 2 6" xfId="31475"/>
    <cellStyle name="Normal 4 118 2 2 7" xfId="31476"/>
    <cellStyle name="Normal 4 118 2 2 8" xfId="31461"/>
    <cellStyle name="Normal 4 118 2 3" xfId="31477"/>
    <cellStyle name="Normal 4 118 2 3 2" xfId="31478"/>
    <cellStyle name="Normal 4 118 2 3 2 2" xfId="31479"/>
    <cellStyle name="Normal 4 118 2 3 2 2 2" xfId="31480"/>
    <cellStyle name="Normal 4 118 2 3 2 3" xfId="31481"/>
    <cellStyle name="Normal 4 118 2 3 2 4" xfId="31482"/>
    <cellStyle name="Normal 4 118 2 3 3" xfId="31483"/>
    <cellStyle name="Normal 4 118 2 3 3 2" xfId="31484"/>
    <cellStyle name="Normal 4 118 2 3 3 2 2" xfId="31485"/>
    <cellStyle name="Normal 4 118 2 3 3 3" xfId="31486"/>
    <cellStyle name="Normal 4 118 2 3 3 4" xfId="31487"/>
    <cellStyle name="Normal 4 118 2 3 4" xfId="31488"/>
    <cellStyle name="Normal 4 118 2 3 4 2" xfId="31489"/>
    <cellStyle name="Normal 4 118 2 3 5" xfId="31490"/>
    <cellStyle name="Normal 4 118 2 3 6" xfId="31491"/>
    <cellStyle name="Normal 4 118 2 3 7" xfId="31492"/>
    <cellStyle name="Normal 4 118 2 4" xfId="31493"/>
    <cellStyle name="Normal 4 118 2 4 2" xfId="31494"/>
    <cellStyle name="Normal 4 118 2 4 2 2" xfId="31495"/>
    <cellStyle name="Normal 4 118 2 4 3" xfId="31496"/>
    <cellStyle name="Normal 4 118 2 4 4" xfId="31497"/>
    <cellStyle name="Normal 4 118 2 5" xfId="31498"/>
    <cellStyle name="Normal 4 118 2 5 2" xfId="31499"/>
    <cellStyle name="Normal 4 118 2 5 2 2" xfId="31500"/>
    <cellStyle name="Normal 4 118 2 5 3" xfId="31501"/>
    <cellStyle name="Normal 4 118 2 5 4" xfId="31502"/>
    <cellStyle name="Normal 4 118 2 6" xfId="31503"/>
    <cellStyle name="Normal 4 118 2 6 2" xfId="31504"/>
    <cellStyle name="Normal 4 118 2 7" xfId="31505"/>
    <cellStyle name="Normal 4 118 2 8" xfId="31506"/>
    <cellStyle name="Normal 4 118 2 9" xfId="31507"/>
    <cellStyle name="Normal 4 118 3" xfId="7563"/>
    <cellStyle name="Normal 4 118 3 2" xfId="12328"/>
    <cellStyle name="Normal 4 118 3 2 2" xfId="31510"/>
    <cellStyle name="Normal 4 118 3 2 2 2" xfId="31511"/>
    <cellStyle name="Normal 4 118 3 2 3" xfId="31512"/>
    <cellStyle name="Normal 4 118 3 2 4" xfId="31513"/>
    <cellStyle name="Normal 4 118 3 2 5" xfId="31509"/>
    <cellStyle name="Normal 4 118 3 3" xfId="31514"/>
    <cellStyle name="Normal 4 118 3 3 2" xfId="31515"/>
    <cellStyle name="Normal 4 118 3 3 2 2" xfId="31516"/>
    <cellStyle name="Normal 4 118 3 3 3" xfId="31517"/>
    <cellStyle name="Normal 4 118 3 3 4" xfId="31518"/>
    <cellStyle name="Normal 4 118 3 4" xfId="31519"/>
    <cellStyle name="Normal 4 118 3 4 2" xfId="31520"/>
    <cellStyle name="Normal 4 118 3 5" xfId="31521"/>
    <cellStyle name="Normal 4 118 3 6" xfId="31522"/>
    <cellStyle name="Normal 4 118 3 7" xfId="31523"/>
    <cellStyle name="Normal 4 118 3 8" xfId="31508"/>
    <cellStyle name="Normal 4 118 4" xfId="7564"/>
    <cellStyle name="Normal 4 118 4 2" xfId="12329"/>
    <cellStyle name="Normal 4 118 4 2 2" xfId="31526"/>
    <cellStyle name="Normal 4 118 4 2 2 2" xfId="31527"/>
    <cellStyle name="Normal 4 118 4 2 3" xfId="31528"/>
    <cellStyle name="Normal 4 118 4 2 4" xfId="31529"/>
    <cellStyle name="Normal 4 118 4 2 5" xfId="31525"/>
    <cellStyle name="Normal 4 118 4 3" xfId="31530"/>
    <cellStyle name="Normal 4 118 4 3 2" xfId="31531"/>
    <cellStyle name="Normal 4 118 4 3 2 2" xfId="31532"/>
    <cellStyle name="Normal 4 118 4 3 3" xfId="31533"/>
    <cellStyle name="Normal 4 118 4 3 4" xfId="31534"/>
    <cellStyle name="Normal 4 118 4 4" xfId="31535"/>
    <cellStyle name="Normal 4 118 4 4 2" xfId="31536"/>
    <cellStyle name="Normal 4 118 4 5" xfId="31537"/>
    <cellStyle name="Normal 4 118 4 6" xfId="31538"/>
    <cellStyle name="Normal 4 118 4 7" xfId="31539"/>
    <cellStyle name="Normal 4 118 4 8" xfId="31524"/>
    <cellStyle name="Normal 4 118 5" xfId="12326"/>
    <cellStyle name="Normal 4 118 5 2" xfId="31541"/>
    <cellStyle name="Normal 4 118 5 2 2" xfId="31542"/>
    <cellStyle name="Normal 4 118 5 3" xfId="31543"/>
    <cellStyle name="Normal 4 118 5 4" xfId="31544"/>
    <cellStyle name="Normal 4 118 5 5" xfId="31540"/>
    <cellStyle name="Normal 4 118 6" xfId="31545"/>
    <cellStyle name="Normal 4 118 6 2" xfId="31546"/>
    <cellStyle name="Normal 4 118 6 2 2" xfId="31547"/>
    <cellStyle name="Normal 4 118 6 3" xfId="31548"/>
    <cellStyle name="Normal 4 118 6 4" xfId="31549"/>
    <cellStyle name="Normal 4 118 7" xfId="31550"/>
    <cellStyle name="Normal 4 118 7 2" xfId="31551"/>
    <cellStyle name="Normal 4 118 8" xfId="31552"/>
    <cellStyle name="Normal 4 118 9" xfId="31553"/>
    <cellStyle name="Normal 4 119" xfId="7565"/>
    <cellStyle name="Normal 4 119 10" xfId="31555"/>
    <cellStyle name="Normal 4 119 11" xfId="31554"/>
    <cellStyle name="Normal 4 119 2" xfId="7566"/>
    <cellStyle name="Normal 4 119 2 10" xfId="31556"/>
    <cellStyle name="Normal 4 119 2 2" xfId="12331"/>
    <cellStyle name="Normal 4 119 2 2 2" xfId="31558"/>
    <cellStyle name="Normal 4 119 2 2 2 2" xfId="31559"/>
    <cellStyle name="Normal 4 119 2 2 2 2 2" xfId="31560"/>
    <cellStyle name="Normal 4 119 2 2 2 3" xfId="31561"/>
    <cellStyle name="Normal 4 119 2 2 2 4" xfId="31562"/>
    <cellStyle name="Normal 4 119 2 2 3" xfId="31563"/>
    <cellStyle name="Normal 4 119 2 2 3 2" xfId="31564"/>
    <cellStyle name="Normal 4 119 2 2 3 2 2" xfId="31565"/>
    <cellStyle name="Normal 4 119 2 2 3 3" xfId="31566"/>
    <cellStyle name="Normal 4 119 2 2 3 4" xfId="31567"/>
    <cellStyle name="Normal 4 119 2 2 4" xfId="31568"/>
    <cellStyle name="Normal 4 119 2 2 4 2" xfId="31569"/>
    <cellStyle name="Normal 4 119 2 2 5" xfId="31570"/>
    <cellStyle name="Normal 4 119 2 2 6" xfId="31571"/>
    <cellStyle name="Normal 4 119 2 2 7" xfId="31572"/>
    <cellStyle name="Normal 4 119 2 2 8" xfId="31557"/>
    <cellStyle name="Normal 4 119 2 3" xfId="31573"/>
    <cellStyle name="Normal 4 119 2 3 2" xfId="31574"/>
    <cellStyle name="Normal 4 119 2 3 2 2" xfId="31575"/>
    <cellStyle name="Normal 4 119 2 3 2 2 2" xfId="31576"/>
    <cellStyle name="Normal 4 119 2 3 2 3" xfId="31577"/>
    <cellStyle name="Normal 4 119 2 3 2 4" xfId="31578"/>
    <cellStyle name="Normal 4 119 2 3 3" xfId="31579"/>
    <cellStyle name="Normal 4 119 2 3 3 2" xfId="31580"/>
    <cellStyle name="Normal 4 119 2 3 3 2 2" xfId="31581"/>
    <cellStyle name="Normal 4 119 2 3 3 3" xfId="31582"/>
    <cellStyle name="Normal 4 119 2 3 3 4" xfId="31583"/>
    <cellStyle name="Normal 4 119 2 3 4" xfId="31584"/>
    <cellStyle name="Normal 4 119 2 3 4 2" xfId="31585"/>
    <cellStyle name="Normal 4 119 2 3 5" xfId="31586"/>
    <cellStyle name="Normal 4 119 2 3 6" xfId="31587"/>
    <cellStyle name="Normal 4 119 2 3 7" xfId="31588"/>
    <cellStyle name="Normal 4 119 2 4" xfId="31589"/>
    <cellStyle name="Normal 4 119 2 4 2" xfId="31590"/>
    <cellStyle name="Normal 4 119 2 4 2 2" xfId="31591"/>
    <cellStyle name="Normal 4 119 2 4 3" xfId="31592"/>
    <cellStyle name="Normal 4 119 2 4 4" xfId="31593"/>
    <cellStyle name="Normal 4 119 2 5" xfId="31594"/>
    <cellStyle name="Normal 4 119 2 5 2" xfId="31595"/>
    <cellStyle name="Normal 4 119 2 5 2 2" xfId="31596"/>
    <cellStyle name="Normal 4 119 2 5 3" xfId="31597"/>
    <cellStyle name="Normal 4 119 2 5 4" xfId="31598"/>
    <cellStyle name="Normal 4 119 2 6" xfId="31599"/>
    <cellStyle name="Normal 4 119 2 6 2" xfId="31600"/>
    <cellStyle name="Normal 4 119 2 7" xfId="31601"/>
    <cellStyle name="Normal 4 119 2 8" xfId="31602"/>
    <cellStyle name="Normal 4 119 2 9" xfId="31603"/>
    <cellStyle name="Normal 4 119 3" xfId="7567"/>
    <cellStyle name="Normal 4 119 3 2" xfId="12332"/>
    <cellStyle name="Normal 4 119 3 2 2" xfId="31606"/>
    <cellStyle name="Normal 4 119 3 2 2 2" xfId="31607"/>
    <cellStyle name="Normal 4 119 3 2 3" xfId="31608"/>
    <cellStyle name="Normal 4 119 3 2 4" xfId="31609"/>
    <cellStyle name="Normal 4 119 3 2 5" xfId="31605"/>
    <cellStyle name="Normal 4 119 3 3" xfId="31610"/>
    <cellStyle name="Normal 4 119 3 3 2" xfId="31611"/>
    <cellStyle name="Normal 4 119 3 3 2 2" xfId="31612"/>
    <cellStyle name="Normal 4 119 3 3 3" xfId="31613"/>
    <cellStyle name="Normal 4 119 3 3 4" xfId="31614"/>
    <cellStyle name="Normal 4 119 3 4" xfId="31615"/>
    <cellStyle name="Normal 4 119 3 4 2" xfId="31616"/>
    <cellStyle name="Normal 4 119 3 5" xfId="31617"/>
    <cellStyle name="Normal 4 119 3 6" xfId="31618"/>
    <cellStyle name="Normal 4 119 3 7" xfId="31619"/>
    <cellStyle name="Normal 4 119 3 8" xfId="31604"/>
    <cellStyle name="Normal 4 119 4" xfId="7568"/>
    <cellStyle name="Normal 4 119 4 2" xfId="12333"/>
    <cellStyle name="Normal 4 119 4 2 2" xfId="31622"/>
    <cellStyle name="Normal 4 119 4 2 2 2" xfId="31623"/>
    <cellStyle name="Normal 4 119 4 2 3" xfId="31624"/>
    <cellStyle name="Normal 4 119 4 2 4" xfId="31625"/>
    <cellStyle name="Normal 4 119 4 2 5" xfId="31621"/>
    <cellStyle name="Normal 4 119 4 3" xfId="31626"/>
    <cellStyle name="Normal 4 119 4 3 2" xfId="31627"/>
    <cellStyle name="Normal 4 119 4 3 2 2" xfId="31628"/>
    <cellStyle name="Normal 4 119 4 3 3" xfId="31629"/>
    <cellStyle name="Normal 4 119 4 3 4" xfId="31630"/>
    <cellStyle name="Normal 4 119 4 4" xfId="31631"/>
    <cellStyle name="Normal 4 119 4 4 2" xfId="31632"/>
    <cellStyle name="Normal 4 119 4 5" xfId="31633"/>
    <cellStyle name="Normal 4 119 4 6" xfId="31634"/>
    <cellStyle name="Normal 4 119 4 7" xfId="31635"/>
    <cellStyle name="Normal 4 119 4 8" xfId="31620"/>
    <cellStyle name="Normal 4 119 5" xfId="12330"/>
    <cellStyle name="Normal 4 119 5 2" xfId="31637"/>
    <cellStyle name="Normal 4 119 5 2 2" xfId="31638"/>
    <cellStyle name="Normal 4 119 5 3" xfId="31639"/>
    <cellStyle name="Normal 4 119 5 4" xfId="31640"/>
    <cellStyle name="Normal 4 119 5 5" xfId="31636"/>
    <cellStyle name="Normal 4 119 6" xfId="31641"/>
    <cellStyle name="Normal 4 119 6 2" xfId="31642"/>
    <cellStyle name="Normal 4 119 6 2 2" xfId="31643"/>
    <cellStyle name="Normal 4 119 6 3" xfId="31644"/>
    <cellStyle name="Normal 4 119 6 4" xfId="31645"/>
    <cellStyle name="Normal 4 119 7" xfId="31646"/>
    <cellStyle name="Normal 4 119 7 2" xfId="31647"/>
    <cellStyle name="Normal 4 119 8" xfId="31648"/>
    <cellStyle name="Normal 4 119 9" xfId="31649"/>
    <cellStyle name="Normal 4 12" xfId="7569"/>
    <cellStyle name="Normal 4 12 10" xfId="31651"/>
    <cellStyle name="Normal 4 12 11" xfId="31650"/>
    <cellStyle name="Normal 4 12 2" xfId="7570"/>
    <cellStyle name="Normal 4 12 2 10" xfId="31652"/>
    <cellStyle name="Normal 4 12 2 2" xfId="16512"/>
    <cellStyle name="Normal 4 12 2 2 2" xfId="31654"/>
    <cellStyle name="Normal 4 12 2 2 2 2" xfId="31655"/>
    <cellStyle name="Normal 4 12 2 2 2 2 2" xfId="31656"/>
    <cellStyle name="Normal 4 12 2 2 2 3" xfId="31657"/>
    <cellStyle name="Normal 4 12 2 2 2 4" xfId="31658"/>
    <cellStyle name="Normal 4 12 2 2 3" xfId="31659"/>
    <cellStyle name="Normal 4 12 2 2 3 2" xfId="31660"/>
    <cellStyle name="Normal 4 12 2 2 3 2 2" xfId="31661"/>
    <cellStyle name="Normal 4 12 2 2 3 3" xfId="31662"/>
    <cellStyle name="Normal 4 12 2 2 3 4" xfId="31663"/>
    <cellStyle name="Normal 4 12 2 2 4" xfId="31664"/>
    <cellStyle name="Normal 4 12 2 2 4 2" xfId="31665"/>
    <cellStyle name="Normal 4 12 2 2 5" xfId="31666"/>
    <cellStyle name="Normal 4 12 2 2 6" xfId="31667"/>
    <cellStyle name="Normal 4 12 2 2 7" xfId="31668"/>
    <cellStyle name="Normal 4 12 2 2 8" xfId="31653"/>
    <cellStyle name="Normal 4 12 2 3" xfId="12335"/>
    <cellStyle name="Normal 4 12 2 3 2" xfId="31670"/>
    <cellStyle name="Normal 4 12 2 3 2 2" xfId="31671"/>
    <cellStyle name="Normal 4 12 2 3 2 2 2" xfId="31672"/>
    <cellStyle name="Normal 4 12 2 3 2 3" xfId="31673"/>
    <cellStyle name="Normal 4 12 2 3 2 4" xfId="31674"/>
    <cellStyle name="Normal 4 12 2 3 3" xfId="31675"/>
    <cellStyle name="Normal 4 12 2 3 3 2" xfId="31676"/>
    <cellStyle name="Normal 4 12 2 3 3 2 2" xfId="31677"/>
    <cellStyle name="Normal 4 12 2 3 3 3" xfId="31678"/>
    <cellStyle name="Normal 4 12 2 3 3 4" xfId="31679"/>
    <cellStyle name="Normal 4 12 2 3 4" xfId="31680"/>
    <cellStyle name="Normal 4 12 2 3 4 2" xfId="31681"/>
    <cellStyle name="Normal 4 12 2 3 5" xfId="31682"/>
    <cellStyle name="Normal 4 12 2 3 6" xfId="31683"/>
    <cellStyle name="Normal 4 12 2 3 7" xfId="31684"/>
    <cellStyle name="Normal 4 12 2 3 8" xfId="31669"/>
    <cellStyle name="Normal 4 12 2 4" xfId="31685"/>
    <cellStyle name="Normal 4 12 2 4 2" xfId="31686"/>
    <cellStyle name="Normal 4 12 2 4 2 2" xfId="31687"/>
    <cellStyle name="Normal 4 12 2 4 3" xfId="31688"/>
    <cellStyle name="Normal 4 12 2 4 4" xfId="31689"/>
    <cellStyle name="Normal 4 12 2 5" xfId="31690"/>
    <cellStyle name="Normal 4 12 2 5 2" xfId="31691"/>
    <cellStyle name="Normal 4 12 2 5 2 2" xfId="31692"/>
    <cellStyle name="Normal 4 12 2 5 3" xfId="31693"/>
    <cellStyle name="Normal 4 12 2 5 4" xfId="31694"/>
    <cellStyle name="Normal 4 12 2 6" xfId="31695"/>
    <cellStyle name="Normal 4 12 2 6 2" xfId="31696"/>
    <cellStyle name="Normal 4 12 2 7" xfId="31697"/>
    <cellStyle name="Normal 4 12 2 8" xfId="31698"/>
    <cellStyle name="Normal 4 12 2 9" xfId="31699"/>
    <cellStyle name="Normal 4 12 3" xfId="7571"/>
    <cellStyle name="Normal 4 12 3 2" xfId="16727"/>
    <cellStyle name="Normal 4 12 3 2 2" xfId="31702"/>
    <cellStyle name="Normal 4 12 3 2 2 2" xfId="31703"/>
    <cellStyle name="Normal 4 12 3 2 3" xfId="31704"/>
    <cellStyle name="Normal 4 12 3 2 4" xfId="31705"/>
    <cellStyle name="Normal 4 12 3 2 5" xfId="31701"/>
    <cellStyle name="Normal 4 12 3 3" xfId="12336"/>
    <cellStyle name="Normal 4 12 3 3 2" xfId="31707"/>
    <cellStyle name="Normal 4 12 3 3 2 2" xfId="31708"/>
    <cellStyle name="Normal 4 12 3 3 3" xfId="31709"/>
    <cellStyle name="Normal 4 12 3 3 4" xfId="31710"/>
    <cellStyle name="Normal 4 12 3 3 5" xfId="31706"/>
    <cellStyle name="Normal 4 12 3 4" xfId="31711"/>
    <cellStyle name="Normal 4 12 3 4 2" xfId="31712"/>
    <cellStyle name="Normal 4 12 3 5" xfId="31713"/>
    <cellStyle name="Normal 4 12 3 6" xfId="31714"/>
    <cellStyle name="Normal 4 12 3 7" xfId="31715"/>
    <cellStyle name="Normal 4 12 3 8" xfId="31700"/>
    <cellStyle name="Normal 4 12 4" xfId="7572"/>
    <cellStyle name="Normal 4 12 4 2" xfId="16941"/>
    <cellStyle name="Normal 4 12 4 2 2" xfId="31718"/>
    <cellStyle name="Normal 4 12 4 2 2 2" xfId="31719"/>
    <cellStyle name="Normal 4 12 4 2 3" xfId="31720"/>
    <cellStyle name="Normal 4 12 4 2 4" xfId="31721"/>
    <cellStyle name="Normal 4 12 4 2 5" xfId="31717"/>
    <cellStyle name="Normal 4 12 4 3" xfId="12337"/>
    <cellStyle name="Normal 4 12 4 3 2" xfId="31723"/>
    <cellStyle name="Normal 4 12 4 3 2 2" xfId="31724"/>
    <cellStyle name="Normal 4 12 4 3 3" xfId="31725"/>
    <cellStyle name="Normal 4 12 4 3 4" xfId="31726"/>
    <cellStyle name="Normal 4 12 4 3 5" xfId="31722"/>
    <cellStyle name="Normal 4 12 4 4" xfId="31727"/>
    <cellStyle name="Normal 4 12 4 4 2" xfId="31728"/>
    <cellStyle name="Normal 4 12 4 5" xfId="31729"/>
    <cellStyle name="Normal 4 12 4 6" xfId="31730"/>
    <cellStyle name="Normal 4 12 4 7" xfId="31731"/>
    <cellStyle name="Normal 4 12 4 8" xfId="31716"/>
    <cellStyle name="Normal 4 12 5" xfId="16297"/>
    <cellStyle name="Normal 4 12 5 2" xfId="31733"/>
    <cellStyle name="Normal 4 12 5 2 2" xfId="31734"/>
    <cellStyle name="Normal 4 12 5 3" xfId="31735"/>
    <cellStyle name="Normal 4 12 5 4" xfId="31736"/>
    <cellStyle name="Normal 4 12 5 5" xfId="31732"/>
    <cellStyle name="Normal 4 12 6" xfId="12334"/>
    <cellStyle name="Normal 4 12 6 2" xfId="31738"/>
    <cellStyle name="Normal 4 12 6 2 2" xfId="31739"/>
    <cellStyle name="Normal 4 12 6 3" xfId="31740"/>
    <cellStyle name="Normal 4 12 6 4" xfId="31741"/>
    <cellStyle name="Normal 4 12 6 5" xfId="31737"/>
    <cellStyle name="Normal 4 12 7" xfId="31742"/>
    <cellStyle name="Normal 4 12 7 2" xfId="31743"/>
    <cellStyle name="Normal 4 12 8" xfId="31744"/>
    <cellStyle name="Normal 4 12 9" xfId="31745"/>
    <cellStyle name="Normal 4 120" xfId="7573"/>
    <cellStyle name="Normal 4 120 10" xfId="31747"/>
    <cellStyle name="Normal 4 120 11" xfId="31746"/>
    <cellStyle name="Normal 4 120 2" xfId="7574"/>
    <cellStyle name="Normal 4 120 2 10" xfId="31748"/>
    <cellStyle name="Normal 4 120 2 2" xfId="12339"/>
    <cellStyle name="Normal 4 120 2 2 2" xfId="31750"/>
    <cellStyle name="Normal 4 120 2 2 2 2" xfId="31751"/>
    <cellStyle name="Normal 4 120 2 2 2 2 2" xfId="31752"/>
    <cellStyle name="Normal 4 120 2 2 2 3" xfId="31753"/>
    <cellStyle name="Normal 4 120 2 2 2 4" xfId="31754"/>
    <cellStyle name="Normal 4 120 2 2 3" xfId="31755"/>
    <cellStyle name="Normal 4 120 2 2 3 2" xfId="31756"/>
    <cellStyle name="Normal 4 120 2 2 3 2 2" xfId="31757"/>
    <cellStyle name="Normal 4 120 2 2 3 3" xfId="31758"/>
    <cellStyle name="Normal 4 120 2 2 3 4" xfId="31759"/>
    <cellStyle name="Normal 4 120 2 2 4" xfId="31760"/>
    <cellStyle name="Normal 4 120 2 2 4 2" xfId="31761"/>
    <cellStyle name="Normal 4 120 2 2 5" xfId="31762"/>
    <cellStyle name="Normal 4 120 2 2 6" xfId="31763"/>
    <cellStyle name="Normal 4 120 2 2 7" xfId="31764"/>
    <cellStyle name="Normal 4 120 2 2 8" xfId="31749"/>
    <cellStyle name="Normal 4 120 2 3" xfId="31765"/>
    <cellStyle name="Normal 4 120 2 3 2" xfId="31766"/>
    <cellStyle name="Normal 4 120 2 3 2 2" xfId="31767"/>
    <cellStyle name="Normal 4 120 2 3 2 2 2" xfId="31768"/>
    <cellStyle name="Normal 4 120 2 3 2 3" xfId="31769"/>
    <cellStyle name="Normal 4 120 2 3 2 4" xfId="31770"/>
    <cellStyle name="Normal 4 120 2 3 3" xfId="31771"/>
    <cellStyle name="Normal 4 120 2 3 3 2" xfId="31772"/>
    <cellStyle name="Normal 4 120 2 3 3 2 2" xfId="31773"/>
    <cellStyle name="Normal 4 120 2 3 3 3" xfId="31774"/>
    <cellStyle name="Normal 4 120 2 3 3 4" xfId="31775"/>
    <cellStyle name="Normal 4 120 2 3 4" xfId="31776"/>
    <cellStyle name="Normal 4 120 2 3 4 2" xfId="31777"/>
    <cellStyle name="Normal 4 120 2 3 5" xfId="31778"/>
    <cellStyle name="Normal 4 120 2 3 6" xfId="31779"/>
    <cellStyle name="Normal 4 120 2 3 7" xfId="31780"/>
    <cellStyle name="Normal 4 120 2 4" xfId="31781"/>
    <cellStyle name="Normal 4 120 2 4 2" xfId="31782"/>
    <cellStyle name="Normal 4 120 2 4 2 2" xfId="31783"/>
    <cellStyle name="Normal 4 120 2 4 3" xfId="31784"/>
    <cellStyle name="Normal 4 120 2 4 4" xfId="31785"/>
    <cellStyle name="Normal 4 120 2 5" xfId="31786"/>
    <cellStyle name="Normal 4 120 2 5 2" xfId="31787"/>
    <cellStyle name="Normal 4 120 2 5 2 2" xfId="31788"/>
    <cellStyle name="Normal 4 120 2 5 3" xfId="31789"/>
    <cellStyle name="Normal 4 120 2 5 4" xfId="31790"/>
    <cellStyle name="Normal 4 120 2 6" xfId="31791"/>
    <cellStyle name="Normal 4 120 2 6 2" xfId="31792"/>
    <cellStyle name="Normal 4 120 2 7" xfId="31793"/>
    <cellStyle name="Normal 4 120 2 8" xfId="31794"/>
    <cellStyle name="Normal 4 120 2 9" xfId="31795"/>
    <cellStyle name="Normal 4 120 3" xfId="7575"/>
    <cellStyle name="Normal 4 120 3 2" xfId="12340"/>
    <cellStyle name="Normal 4 120 3 2 2" xfId="31798"/>
    <cellStyle name="Normal 4 120 3 2 2 2" xfId="31799"/>
    <cellStyle name="Normal 4 120 3 2 3" xfId="31800"/>
    <cellStyle name="Normal 4 120 3 2 4" xfId="31801"/>
    <cellStyle name="Normal 4 120 3 2 5" xfId="31797"/>
    <cellStyle name="Normal 4 120 3 3" xfId="31802"/>
    <cellStyle name="Normal 4 120 3 3 2" xfId="31803"/>
    <cellStyle name="Normal 4 120 3 3 2 2" xfId="31804"/>
    <cellStyle name="Normal 4 120 3 3 3" xfId="31805"/>
    <cellStyle name="Normal 4 120 3 3 4" xfId="31806"/>
    <cellStyle name="Normal 4 120 3 4" xfId="31807"/>
    <cellStyle name="Normal 4 120 3 4 2" xfId="31808"/>
    <cellStyle name="Normal 4 120 3 5" xfId="31809"/>
    <cellStyle name="Normal 4 120 3 6" xfId="31810"/>
    <cellStyle name="Normal 4 120 3 7" xfId="31811"/>
    <cellStyle name="Normal 4 120 3 8" xfId="31796"/>
    <cellStyle name="Normal 4 120 4" xfId="7576"/>
    <cellStyle name="Normal 4 120 4 2" xfId="12341"/>
    <cellStyle name="Normal 4 120 4 2 2" xfId="31814"/>
    <cellStyle name="Normal 4 120 4 2 2 2" xfId="31815"/>
    <cellStyle name="Normal 4 120 4 2 3" xfId="31816"/>
    <cellStyle name="Normal 4 120 4 2 4" xfId="31817"/>
    <cellStyle name="Normal 4 120 4 2 5" xfId="31813"/>
    <cellStyle name="Normal 4 120 4 3" xfId="31818"/>
    <cellStyle name="Normal 4 120 4 3 2" xfId="31819"/>
    <cellStyle name="Normal 4 120 4 3 2 2" xfId="31820"/>
    <cellStyle name="Normal 4 120 4 3 3" xfId="31821"/>
    <cellStyle name="Normal 4 120 4 3 4" xfId="31822"/>
    <cellStyle name="Normal 4 120 4 4" xfId="31823"/>
    <cellStyle name="Normal 4 120 4 4 2" xfId="31824"/>
    <cellStyle name="Normal 4 120 4 5" xfId="31825"/>
    <cellStyle name="Normal 4 120 4 6" xfId="31826"/>
    <cellStyle name="Normal 4 120 4 7" xfId="31827"/>
    <cellStyle name="Normal 4 120 4 8" xfId="31812"/>
    <cellStyle name="Normal 4 120 5" xfId="12338"/>
    <cellStyle name="Normal 4 120 5 2" xfId="31829"/>
    <cellStyle name="Normal 4 120 5 2 2" xfId="31830"/>
    <cellStyle name="Normal 4 120 5 3" xfId="31831"/>
    <cellStyle name="Normal 4 120 5 4" xfId="31832"/>
    <cellStyle name="Normal 4 120 5 5" xfId="31828"/>
    <cellStyle name="Normal 4 120 6" xfId="31833"/>
    <cellStyle name="Normal 4 120 6 2" xfId="31834"/>
    <cellStyle name="Normal 4 120 6 2 2" xfId="31835"/>
    <cellStyle name="Normal 4 120 6 3" xfId="31836"/>
    <cellStyle name="Normal 4 120 6 4" xfId="31837"/>
    <cellStyle name="Normal 4 120 7" xfId="31838"/>
    <cellStyle name="Normal 4 120 7 2" xfId="31839"/>
    <cellStyle name="Normal 4 120 8" xfId="31840"/>
    <cellStyle name="Normal 4 120 9" xfId="31841"/>
    <cellStyle name="Normal 4 121" xfId="7577"/>
    <cellStyle name="Normal 4 121 10" xfId="31843"/>
    <cellStyle name="Normal 4 121 11" xfId="31842"/>
    <cellStyle name="Normal 4 121 2" xfId="7578"/>
    <cellStyle name="Normal 4 121 2 10" xfId="31844"/>
    <cellStyle name="Normal 4 121 2 2" xfId="12343"/>
    <cellStyle name="Normal 4 121 2 2 2" xfId="31846"/>
    <cellStyle name="Normal 4 121 2 2 2 2" xfId="31847"/>
    <cellStyle name="Normal 4 121 2 2 2 2 2" xfId="31848"/>
    <cellStyle name="Normal 4 121 2 2 2 3" xfId="31849"/>
    <cellStyle name="Normal 4 121 2 2 2 4" xfId="31850"/>
    <cellStyle name="Normal 4 121 2 2 3" xfId="31851"/>
    <cellStyle name="Normal 4 121 2 2 3 2" xfId="31852"/>
    <cellStyle name="Normal 4 121 2 2 3 2 2" xfId="31853"/>
    <cellStyle name="Normal 4 121 2 2 3 3" xfId="31854"/>
    <cellStyle name="Normal 4 121 2 2 3 4" xfId="31855"/>
    <cellStyle name="Normal 4 121 2 2 4" xfId="31856"/>
    <cellStyle name="Normal 4 121 2 2 4 2" xfId="31857"/>
    <cellStyle name="Normal 4 121 2 2 5" xfId="31858"/>
    <cellStyle name="Normal 4 121 2 2 6" xfId="31859"/>
    <cellStyle name="Normal 4 121 2 2 7" xfId="31860"/>
    <cellStyle name="Normal 4 121 2 2 8" xfId="31845"/>
    <cellStyle name="Normal 4 121 2 3" xfId="31861"/>
    <cellStyle name="Normal 4 121 2 3 2" xfId="31862"/>
    <cellStyle name="Normal 4 121 2 3 2 2" xfId="31863"/>
    <cellStyle name="Normal 4 121 2 3 2 2 2" xfId="31864"/>
    <cellStyle name="Normal 4 121 2 3 2 3" xfId="31865"/>
    <cellStyle name="Normal 4 121 2 3 2 4" xfId="31866"/>
    <cellStyle name="Normal 4 121 2 3 3" xfId="31867"/>
    <cellStyle name="Normal 4 121 2 3 3 2" xfId="31868"/>
    <cellStyle name="Normal 4 121 2 3 3 2 2" xfId="31869"/>
    <cellStyle name="Normal 4 121 2 3 3 3" xfId="31870"/>
    <cellStyle name="Normal 4 121 2 3 3 4" xfId="31871"/>
    <cellStyle name="Normal 4 121 2 3 4" xfId="31872"/>
    <cellStyle name="Normal 4 121 2 3 4 2" xfId="31873"/>
    <cellStyle name="Normal 4 121 2 3 5" xfId="31874"/>
    <cellStyle name="Normal 4 121 2 3 6" xfId="31875"/>
    <cellStyle name="Normal 4 121 2 3 7" xfId="31876"/>
    <cellStyle name="Normal 4 121 2 4" xfId="31877"/>
    <cellStyle name="Normal 4 121 2 4 2" xfId="31878"/>
    <cellStyle name="Normal 4 121 2 4 2 2" xfId="31879"/>
    <cellStyle name="Normal 4 121 2 4 3" xfId="31880"/>
    <cellStyle name="Normal 4 121 2 4 4" xfId="31881"/>
    <cellStyle name="Normal 4 121 2 5" xfId="31882"/>
    <cellStyle name="Normal 4 121 2 5 2" xfId="31883"/>
    <cellStyle name="Normal 4 121 2 5 2 2" xfId="31884"/>
    <cellStyle name="Normal 4 121 2 5 3" xfId="31885"/>
    <cellStyle name="Normal 4 121 2 5 4" xfId="31886"/>
    <cellStyle name="Normal 4 121 2 6" xfId="31887"/>
    <cellStyle name="Normal 4 121 2 6 2" xfId="31888"/>
    <cellStyle name="Normal 4 121 2 7" xfId="31889"/>
    <cellStyle name="Normal 4 121 2 8" xfId="31890"/>
    <cellStyle name="Normal 4 121 2 9" xfId="31891"/>
    <cellStyle name="Normal 4 121 3" xfId="7579"/>
    <cellStyle name="Normal 4 121 3 2" xfId="12344"/>
    <cellStyle name="Normal 4 121 3 2 2" xfId="31894"/>
    <cellStyle name="Normal 4 121 3 2 2 2" xfId="31895"/>
    <cellStyle name="Normal 4 121 3 2 3" xfId="31896"/>
    <cellStyle name="Normal 4 121 3 2 4" xfId="31897"/>
    <cellStyle name="Normal 4 121 3 2 5" xfId="31893"/>
    <cellStyle name="Normal 4 121 3 3" xfId="31898"/>
    <cellStyle name="Normal 4 121 3 3 2" xfId="31899"/>
    <cellStyle name="Normal 4 121 3 3 2 2" xfId="31900"/>
    <cellStyle name="Normal 4 121 3 3 3" xfId="31901"/>
    <cellStyle name="Normal 4 121 3 3 4" xfId="31902"/>
    <cellStyle name="Normal 4 121 3 4" xfId="31903"/>
    <cellStyle name="Normal 4 121 3 4 2" xfId="31904"/>
    <cellStyle name="Normal 4 121 3 5" xfId="31905"/>
    <cellStyle name="Normal 4 121 3 6" xfId="31906"/>
    <cellStyle name="Normal 4 121 3 7" xfId="31907"/>
    <cellStyle name="Normal 4 121 3 8" xfId="31892"/>
    <cellStyle name="Normal 4 121 4" xfId="7580"/>
    <cellStyle name="Normal 4 121 4 2" xfId="12345"/>
    <cellStyle name="Normal 4 121 4 2 2" xfId="31910"/>
    <cellStyle name="Normal 4 121 4 2 2 2" xfId="31911"/>
    <cellStyle name="Normal 4 121 4 2 3" xfId="31912"/>
    <cellStyle name="Normal 4 121 4 2 4" xfId="31913"/>
    <cellStyle name="Normal 4 121 4 2 5" xfId="31909"/>
    <cellStyle name="Normal 4 121 4 3" xfId="31914"/>
    <cellStyle name="Normal 4 121 4 3 2" xfId="31915"/>
    <cellStyle name="Normal 4 121 4 3 2 2" xfId="31916"/>
    <cellStyle name="Normal 4 121 4 3 3" xfId="31917"/>
    <cellStyle name="Normal 4 121 4 3 4" xfId="31918"/>
    <cellStyle name="Normal 4 121 4 4" xfId="31919"/>
    <cellStyle name="Normal 4 121 4 4 2" xfId="31920"/>
    <cellStyle name="Normal 4 121 4 5" xfId="31921"/>
    <cellStyle name="Normal 4 121 4 6" xfId="31922"/>
    <cellStyle name="Normal 4 121 4 7" xfId="31923"/>
    <cellStyle name="Normal 4 121 4 8" xfId="31908"/>
    <cellStyle name="Normal 4 121 5" xfId="12342"/>
    <cellStyle name="Normal 4 121 5 2" xfId="31925"/>
    <cellStyle name="Normal 4 121 5 2 2" xfId="31926"/>
    <cellStyle name="Normal 4 121 5 3" xfId="31927"/>
    <cellStyle name="Normal 4 121 5 4" xfId="31928"/>
    <cellStyle name="Normal 4 121 5 5" xfId="31924"/>
    <cellStyle name="Normal 4 121 6" xfId="31929"/>
    <cellStyle name="Normal 4 121 6 2" xfId="31930"/>
    <cellStyle name="Normal 4 121 6 2 2" xfId="31931"/>
    <cellStyle name="Normal 4 121 6 3" xfId="31932"/>
    <cellStyle name="Normal 4 121 6 4" xfId="31933"/>
    <cellStyle name="Normal 4 121 7" xfId="31934"/>
    <cellStyle name="Normal 4 121 7 2" xfId="31935"/>
    <cellStyle name="Normal 4 121 8" xfId="31936"/>
    <cellStyle name="Normal 4 121 9" xfId="31937"/>
    <cellStyle name="Normal 4 122" xfId="7581"/>
    <cellStyle name="Normal 4 122 10" xfId="31939"/>
    <cellStyle name="Normal 4 122 11" xfId="31938"/>
    <cellStyle name="Normal 4 122 2" xfId="7582"/>
    <cellStyle name="Normal 4 122 2 10" xfId="31940"/>
    <cellStyle name="Normal 4 122 2 2" xfId="12347"/>
    <cellStyle name="Normal 4 122 2 2 2" xfId="31942"/>
    <cellStyle name="Normal 4 122 2 2 2 2" xfId="31943"/>
    <cellStyle name="Normal 4 122 2 2 2 2 2" xfId="31944"/>
    <cellStyle name="Normal 4 122 2 2 2 3" xfId="31945"/>
    <cellStyle name="Normal 4 122 2 2 2 4" xfId="31946"/>
    <cellStyle name="Normal 4 122 2 2 3" xfId="31947"/>
    <cellStyle name="Normal 4 122 2 2 3 2" xfId="31948"/>
    <cellStyle name="Normal 4 122 2 2 3 2 2" xfId="31949"/>
    <cellStyle name="Normal 4 122 2 2 3 3" xfId="31950"/>
    <cellStyle name="Normal 4 122 2 2 3 4" xfId="31951"/>
    <cellStyle name="Normal 4 122 2 2 4" xfId="31952"/>
    <cellStyle name="Normal 4 122 2 2 4 2" xfId="31953"/>
    <cellStyle name="Normal 4 122 2 2 5" xfId="31954"/>
    <cellStyle name="Normal 4 122 2 2 6" xfId="31955"/>
    <cellStyle name="Normal 4 122 2 2 7" xfId="31956"/>
    <cellStyle name="Normal 4 122 2 2 8" xfId="31941"/>
    <cellStyle name="Normal 4 122 2 3" xfId="31957"/>
    <cellStyle name="Normal 4 122 2 3 2" xfId="31958"/>
    <cellStyle name="Normal 4 122 2 3 2 2" xfId="31959"/>
    <cellStyle name="Normal 4 122 2 3 2 2 2" xfId="31960"/>
    <cellStyle name="Normal 4 122 2 3 2 3" xfId="31961"/>
    <cellStyle name="Normal 4 122 2 3 2 4" xfId="31962"/>
    <cellStyle name="Normal 4 122 2 3 3" xfId="31963"/>
    <cellStyle name="Normal 4 122 2 3 3 2" xfId="31964"/>
    <cellStyle name="Normal 4 122 2 3 3 2 2" xfId="31965"/>
    <cellStyle name="Normal 4 122 2 3 3 3" xfId="31966"/>
    <cellStyle name="Normal 4 122 2 3 3 4" xfId="31967"/>
    <cellStyle name="Normal 4 122 2 3 4" xfId="31968"/>
    <cellStyle name="Normal 4 122 2 3 4 2" xfId="31969"/>
    <cellStyle name="Normal 4 122 2 3 5" xfId="31970"/>
    <cellStyle name="Normal 4 122 2 3 6" xfId="31971"/>
    <cellStyle name="Normal 4 122 2 3 7" xfId="31972"/>
    <cellStyle name="Normal 4 122 2 4" xfId="31973"/>
    <cellStyle name="Normal 4 122 2 4 2" xfId="31974"/>
    <cellStyle name="Normal 4 122 2 4 2 2" xfId="31975"/>
    <cellStyle name="Normal 4 122 2 4 3" xfId="31976"/>
    <cellStyle name="Normal 4 122 2 4 4" xfId="31977"/>
    <cellStyle name="Normal 4 122 2 5" xfId="31978"/>
    <cellStyle name="Normal 4 122 2 5 2" xfId="31979"/>
    <cellStyle name="Normal 4 122 2 5 2 2" xfId="31980"/>
    <cellStyle name="Normal 4 122 2 5 3" xfId="31981"/>
    <cellStyle name="Normal 4 122 2 5 4" xfId="31982"/>
    <cellStyle name="Normal 4 122 2 6" xfId="31983"/>
    <cellStyle name="Normal 4 122 2 6 2" xfId="31984"/>
    <cellStyle name="Normal 4 122 2 7" xfId="31985"/>
    <cellStyle name="Normal 4 122 2 8" xfId="31986"/>
    <cellStyle name="Normal 4 122 2 9" xfId="31987"/>
    <cellStyle name="Normal 4 122 3" xfId="7583"/>
    <cellStyle name="Normal 4 122 3 2" xfId="12348"/>
    <cellStyle name="Normal 4 122 3 2 2" xfId="31990"/>
    <cellStyle name="Normal 4 122 3 2 2 2" xfId="31991"/>
    <cellStyle name="Normal 4 122 3 2 3" xfId="31992"/>
    <cellStyle name="Normal 4 122 3 2 4" xfId="31993"/>
    <cellStyle name="Normal 4 122 3 2 5" xfId="31989"/>
    <cellStyle name="Normal 4 122 3 3" xfId="31994"/>
    <cellStyle name="Normal 4 122 3 3 2" xfId="31995"/>
    <cellStyle name="Normal 4 122 3 3 2 2" xfId="31996"/>
    <cellStyle name="Normal 4 122 3 3 3" xfId="31997"/>
    <cellStyle name="Normal 4 122 3 3 4" xfId="31998"/>
    <cellStyle name="Normal 4 122 3 4" xfId="31999"/>
    <cellStyle name="Normal 4 122 3 4 2" xfId="32000"/>
    <cellStyle name="Normal 4 122 3 5" xfId="32001"/>
    <cellStyle name="Normal 4 122 3 6" xfId="32002"/>
    <cellStyle name="Normal 4 122 3 7" xfId="32003"/>
    <cellStyle name="Normal 4 122 3 8" xfId="31988"/>
    <cellStyle name="Normal 4 122 4" xfId="7584"/>
    <cellStyle name="Normal 4 122 4 2" xfId="12349"/>
    <cellStyle name="Normal 4 122 4 2 2" xfId="32006"/>
    <cellStyle name="Normal 4 122 4 2 2 2" xfId="32007"/>
    <cellStyle name="Normal 4 122 4 2 3" xfId="32008"/>
    <cellStyle name="Normal 4 122 4 2 4" xfId="32009"/>
    <cellStyle name="Normal 4 122 4 2 5" xfId="32005"/>
    <cellStyle name="Normal 4 122 4 3" xfId="32010"/>
    <cellStyle name="Normal 4 122 4 3 2" xfId="32011"/>
    <cellStyle name="Normal 4 122 4 3 2 2" xfId="32012"/>
    <cellStyle name="Normal 4 122 4 3 3" xfId="32013"/>
    <cellStyle name="Normal 4 122 4 3 4" xfId="32014"/>
    <cellStyle name="Normal 4 122 4 4" xfId="32015"/>
    <cellStyle name="Normal 4 122 4 4 2" xfId="32016"/>
    <cellStyle name="Normal 4 122 4 5" xfId="32017"/>
    <cellStyle name="Normal 4 122 4 6" xfId="32018"/>
    <cellStyle name="Normal 4 122 4 7" xfId="32019"/>
    <cellStyle name="Normal 4 122 4 8" xfId="32004"/>
    <cellStyle name="Normal 4 122 5" xfId="12346"/>
    <cellStyle name="Normal 4 122 5 2" xfId="32021"/>
    <cellStyle name="Normal 4 122 5 2 2" xfId="32022"/>
    <cellStyle name="Normal 4 122 5 3" xfId="32023"/>
    <cellStyle name="Normal 4 122 5 4" xfId="32024"/>
    <cellStyle name="Normal 4 122 5 5" xfId="32020"/>
    <cellStyle name="Normal 4 122 6" xfId="32025"/>
    <cellStyle name="Normal 4 122 6 2" xfId="32026"/>
    <cellStyle name="Normal 4 122 6 2 2" xfId="32027"/>
    <cellStyle name="Normal 4 122 6 3" xfId="32028"/>
    <cellStyle name="Normal 4 122 6 4" xfId="32029"/>
    <cellStyle name="Normal 4 122 7" xfId="32030"/>
    <cellStyle name="Normal 4 122 7 2" xfId="32031"/>
    <cellStyle name="Normal 4 122 8" xfId="32032"/>
    <cellStyle name="Normal 4 122 9" xfId="32033"/>
    <cellStyle name="Normal 4 123" xfId="7585"/>
    <cellStyle name="Normal 4 123 10" xfId="32035"/>
    <cellStyle name="Normal 4 123 11" xfId="32034"/>
    <cellStyle name="Normal 4 123 2" xfId="7586"/>
    <cellStyle name="Normal 4 123 2 10" xfId="32036"/>
    <cellStyle name="Normal 4 123 2 2" xfId="12351"/>
    <cellStyle name="Normal 4 123 2 2 2" xfId="32038"/>
    <cellStyle name="Normal 4 123 2 2 2 2" xfId="32039"/>
    <cellStyle name="Normal 4 123 2 2 2 2 2" xfId="32040"/>
    <cellStyle name="Normal 4 123 2 2 2 3" xfId="32041"/>
    <cellStyle name="Normal 4 123 2 2 2 4" xfId="32042"/>
    <cellStyle name="Normal 4 123 2 2 3" xfId="32043"/>
    <cellStyle name="Normal 4 123 2 2 3 2" xfId="32044"/>
    <cellStyle name="Normal 4 123 2 2 3 2 2" xfId="32045"/>
    <cellStyle name="Normal 4 123 2 2 3 3" xfId="32046"/>
    <cellStyle name="Normal 4 123 2 2 3 4" xfId="32047"/>
    <cellStyle name="Normal 4 123 2 2 4" xfId="32048"/>
    <cellStyle name="Normal 4 123 2 2 4 2" xfId="32049"/>
    <cellStyle name="Normal 4 123 2 2 5" xfId="32050"/>
    <cellStyle name="Normal 4 123 2 2 6" xfId="32051"/>
    <cellStyle name="Normal 4 123 2 2 7" xfId="32052"/>
    <cellStyle name="Normal 4 123 2 2 8" xfId="32037"/>
    <cellStyle name="Normal 4 123 2 3" xfId="32053"/>
    <cellStyle name="Normal 4 123 2 3 2" xfId="32054"/>
    <cellStyle name="Normal 4 123 2 3 2 2" xfId="32055"/>
    <cellStyle name="Normal 4 123 2 3 2 2 2" xfId="32056"/>
    <cellStyle name="Normal 4 123 2 3 2 3" xfId="32057"/>
    <cellStyle name="Normal 4 123 2 3 2 4" xfId="32058"/>
    <cellStyle name="Normal 4 123 2 3 3" xfId="32059"/>
    <cellStyle name="Normal 4 123 2 3 3 2" xfId="32060"/>
    <cellStyle name="Normal 4 123 2 3 3 2 2" xfId="32061"/>
    <cellStyle name="Normal 4 123 2 3 3 3" xfId="32062"/>
    <cellStyle name="Normal 4 123 2 3 3 4" xfId="32063"/>
    <cellStyle name="Normal 4 123 2 3 4" xfId="32064"/>
    <cellStyle name="Normal 4 123 2 3 4 2" xfId="32065"/>
    <cellStyle name="Normal 4 123 2 3 5" xfId="32066"/>
    <cellStyle name="Normal 4 123 2 3 6" xfId="32067"/>
    <cellStyle name="Normal 4 123 2 3 7" xfId="32068"/>
    <cellStyle name="Normal 4 123 2 4" xfId="32069"/>
    <cellStyle name="Normal 4 123 2 4 2" xfId="32070"/>
    <cellStyle name="Normal 4 123 2 4 2 2" xfId="32071"/>
    <cellStyle name="Normal 4 123 2 4 3" xfId="32072"/>
    <cellStyle name="Normal 4 123 2 4 4" xfId="32073"/>
    <cellStyle name="Normal 4 123 2 5" xfId="32074"/>
    <cellStyle name="Normal 4 123 2 5 2" xfId="32075"/>
    <cellStyle name="Normal 4 123 2 5 2 2" xfId="32076"/>
    <cellStyle name="Normal 4 123 2 5 3" xfId="32077"/>
    <cellStyle name="Normal 4 123 2 5 4" xfId="32078"/>
    <cellStyle name="Normal 4 123 2 6" xfId="32079"/>
    <cellStyle name="Normal 4 123 2 6 2" xfId="32080"/>
    <cellStyle name="Normal 4 123 2 7" xfId="32081"/>
    <cellStyle name="Normal 4 123 2 8" xfId="32082"/>
    <cellStyle name="Normal 4 123 2 9" xfId="32083"/>
    <cellStyle name="Normal 4 123 3" xfId="7587"/>
    <cellStyle name="Normal 4 123 3 2" xfId="12352"/>
    <cellStyle name="Normal 4 123 3 2 2" xfId="32086"/>
    <cellStyle name="Normal 4 123 3 2 2 2" xfId="32087"/>
    <cellStyle name="Normal 4 123 3 2 3" xfId="32088"/>
    <cellStyle name="Normal 4 123 3 2 4" xfId="32089"/>
    <cellStyle name="Normal 4 123 3 2 5" xfId="32085"/>
    <cellStyle name="Normal 4 123 3 3" xfId="32090"/>
    <cellStyle name="Normal 4 123 3 3 2" xfId="32091"/>
    <cellStyle name="Normal 4 123 3 3 2 2" xfId="32092"/>
    <cellStyle name="Normal 4 123 3 3 3" xfId="32093"/>
    <cellStyle name="Normal 4 123 3 3 4" xfId="32094"/>
    <cellStyle name="Normal 4 123 3 4" xfId="32095"/>
    <cellStyle name="Normal 4 123 3 4 2" xfId="32096"/>
    <cellStyle name="Normal 4 123 3 5" xfId="32097"/>
    <cellStyle name="Normal 4 123 3 6" xfId="32098"/>
    <cellStyle name="Normal 4 123 3 7" xfId="32099"/>
    <cellStyle name="Normal 4 123 3 8" xfId="32084"/>
    <cellStyle name="Normal 4 123 4" xfId="7588"/>
    <cellStyle name="Normal 4 123 4 2" xfId="12353"/>
    <cellStyle name="Normal 4 123 4 2 2" xfId="32102"/>
    <cellStyle name="Normal 4 123 4 2 2 2" xfId="32103"/>
    <cellStyle name="Normal 4 123 4 2 3" xfId="32104"/>
    <cellStyle name="Normal 4 123 4 2 4" xfId="32105"/>
    <cellStyle name="Normal 4 123 4 2 5" xfId="32101"/>
    <cellStyle name="Normal 4 123 4 3" xfId="32106"/>
    <cellStyle name="Normal 4 123 4 3 2" xfId="32107"/>
    <cellStyle name="Normal 4 123 4 3 2 2" xfId="32108"/>
    <cellStyle name="Normal 4 123 4 3 3" xfId="32109"/>
    <cellStyle name="Normal 4 123 4 3 4" xfId="32110"/>
    <cellStyle name="Normal 4 123 4 4" xfId="32111"/>
    <cellStyle name="Normal 4 123 4 4 2" xfId="32112"/>
    <cellStyle name="Normal 4 123 4 5" xfId="32113"/>
    <cellStyle name="Normal 4 123 4 6" xfId="32114"/>
    <cellStyle name="Normal 4 123 4 7" xfId="32115"/>
    <cellStyle name="Normal 4 123 4 8" xfId="32100"/>
    <cellStyle name="Normal 4 123 5" xfId="12350"/>
    <cellStyle name="Normal 4 123 5 2" xfId="32117"/>
    <cellStyle name="Normal 4 123 5 2 2" xfId="32118"/>
    <cellStyle name="Normal 4 123 5 3" xfId="32119"/>
    <cellStyle name="Normal 4 123 5 4" xfId="32120"/>
    <cellStyle name="Normal 4 123 5 5" xfId="32116"/>
    <cellStyle name="Normal 4 123 6" xfId="32121"/>
    <cellStyle name="Normal 4 123 6 2" xfId="32122"/>
    <cellStyle name="Normal 4 123 6 2 2" xfId="32123"/>
    <cellStyle name="Normal 4 123 6 3" xfId="32124"/>
    <cellStyle name="Normal 4 123 6 4" xfId="32125"/>
    <cellStyle name="Normal 4 123 7" xfId="32126"/>
    <cellStyle name="Normal 4 123 7 2" xfId="32127"/>
    <cellStyle name="Normal 4 123 8" xfId="32128"/>
    <cellStyle name="Normal 4 123 9" xfId="32129"/>
    <cellStyle name="Normal 4 124" xfId="7589"/>
    <cellStyle name="Normal 4 124 10" xfId="32131"/>
    <cellStyle name="Normal 4 124 11" xfId="32130"/>
    <cellStyle name="Normal 4 124 2" xfId="7590"/>
    <cellStyle name="Normal 4 124 2 10" xfId="32132"/>
    <cellStyle name="Normal 4 124 2 2" xfId="12355"/>
    <cellStyle name="Normal 4 124 2 2 2" xfId="32134"/>
    <cellStyle name="Normal 4 124 2 2 2 2" xfId="32135"/>
    <cellStyle name="Normal 4 124 2 2 2 2 2" xfId="32136"/>
    <cellStyle name="Normal 4 124 2 2 2 3" xfId="32137"/>
    <cellStyle name="Normal 4 124 2 2 2 4" xfId="32138"/>
    <cellStyle name="Normal 4 124 2 2 3" xfId="32139"/>
    <cellStyle name="Normal 4 124 2 2 3 2" xfId="32140"/>
    <cellStyle name="Normal 4 124 2 2 3 2 2" xfId="32141"/>
    <cellStyle name="Normal 4 124 2 2 3 3" xfId="32142"/>
    <cellStyle name="Normal 4 124 2 2 3 4" xfId="32143"/>
    <cellStyle name="Normal 4 124 2 2 4" xfId="32144"/>
    <cellStyle name="Normal 4 124 2 2 4 2" xfId="32145"/>
    <cellStyle name="Normal 4 124 2 2 5" xfId="32146"/>
    <cellStyle name="Normal 4 124 2 2 6" xfId="32147"/>
    <cellStyle name="Normal 4 124 2 2 7" xfId="32148"/>
    <cellStyle name="Normal 4 124 2 2 8" xfId="32133"/>
    <cellStyle name="Normal 4 124 2 3" xfId="32149"/>
    <cellStyle name="Normal 4 124 2 3 2" xfId="32150"/>
    <cellStyle name="Normal 4 124 2 3 2 2" xfId="32151"/>
    <cellStyle name="Normal 4 124 2 3 2 2 2" xfId="32152"/>
    <cellStyle name="Normal 4 124 2 3 2 3" xfId="32153"/>
    <cellStyle name="Normal 4 124 2 3 2 4" xfId="32154"/>
    <cellStyle name="Normal 4 124 2 3 3" xfId="32155"/>
    <cellStyle name="Normal 4 124 2 3 3 2" xfId="32156"/>
    <cellStyle name="Normal 4 124 2 3 3 2 2" xfId="32157"/>
    <cellStyle name="Normal 4 124 2 3 3 3" xfId="32158"/>
    <cellStyle name="Normal 4 124 2 3 3 4" xfId="32159"/>
    <cellStyle name="Normal 4 124 2 3 4" xfId="32160"/>
    <cellStyle name="Normal 4 124 2 3 4 2" xfId="32161"/>
    <cellStyle name="Normal 4 124 2 3 5" xfId="32162"/>
    <cellStyle name="Normal 4 124 2 3 6" xfId="32163"/>
    <cellStyle name="Normal 4 124 2 3 7" xfId="32164"/>
    <cellStyle name="Normal 4 124 2 4" xfId="32165"/>
    <cellStyle name="Normal 4 124 2 4 2" xfId="32166"/>
    <cellStyle name="Normal 4 124 2 4 2 2" xfId="32167"/>
    <cellStyle name="Normal 4 124 2 4 3" xfId="32168"/>
    <cellStyle name="Normal 4 124 2 4 4" xfId="32169"/>
    <cellStyle name="Normal 4 124 2 5" xfId="32170"/>
    <cellStyle name="Normal 4 124 2 5 2" xfId="32171"/>
    <cellStyle name="Normal 4 124 2 5 2 2" xfId="32172"/>
    <cellStyle name="Normal 4 124 2 5 3" xfId="32173"/>
    <cellStyle name="Normal 4 124 2 5 4" xfId="32174"/>
    <cellStyle name="Normal 4 124 2 6" xfId="32175"/>
    <cellStyle name="Normal 4 124 2 6 2" xfId="32176"/>
    <cellStyle name="Normal 4 124 2 7" xfId="32177"/>
    <cellStyle name="Normal 4 124 2 8" xfId="32178"/>
    <cellStyle name="Normal 4 124 2 9" xfId="32179"/>
    <cellStyle name="Normal 4 124 3" xfId="7591"/>
    <cellStyle name="Normal 4 124 3 2" xfId="12356"/>
    <cellStyle name="Normal 4 124 3 2 2" xfId="32182"/>
    <cellStyle name="Normal 4 124 3 2 2 2" xfId="32183"/>
    <cellStyle name="Normal 4 124 3 2 3" xfId="32184"/>
    <cellStyle name="Normal 4 124 3 2 4" xfId="32185"/>
    <cellStyle name="Normal 4 124 3 2 5" xfId="32181"/>
    <cellStyle name="Normal 4 124 3 3" xfId="32186"/>
    <cellStyle name="Normal 4 124 3 3 2" xfId="32187"/>
    <cellStyle name="Normal 4 124 3 3 2 2" xfId="32188"/>
    <cellStyle name="Normal 4 124 3 3 3" xfId="32189"/>
    <cellStyle name="Normal 4 124 3 3 4" xfId="32190"/>
    <cellStyle name="Normal 4 124 3 4" xfId="32191"/>
    <cellStyle name="Normal 4 124 3 4 2" xfId="32192"/>
    <cellStyle name="Normal 4 124 3 5" xfId="32193"/>
    <cellStyle name="Normal 4 124 3 6" xfId="32194"/>
    <cellStyle name="Normal 4 124 3 7" xfId="32195"/>
    <cellStyle name="Normal 4 124 3 8" xfId="32180"/>
    <cellStyle name="Normal 4 124 4" xfId="7592"/>
    <cellStyle name="Normal 4 124 4 2" xfId="12357"/>
    <cellStyle name="Normal 4 124 4 2 2" xfId="32198"/>
    <cellStyle name="Normal 4 124 4 2 2 2" xfId="32199"/>
    <cellStyle name="Normal 4 124 4 2 3" xfId="32200"/>
    <cellStyle name="Normal 4 124 4 2 4" xfId="32201"/>
    <cellStyle name="Normal 4 124 4 2 5" xfId="32197"/>
    <cellStyle name="Normal 4 124 4 3" xfId="32202"/>
    <cellStyle name="Normal 4 124 4 3 2" xfId="32203"/>
    <cellStyle name="Normal 4 124 4 3 2 2" xfId="32204"/>
    <cellStyle name="Normal 4 124 4 3 3" xfId="32205"/>
    <cellStyle name="Normal 4 124 4 3 4" xfId="32206"/>
    <cellStyle name="Normal 4 124 4 4" xfId="32207"/>
    <cellStyle name="Normal 4 124 4 4 2" xfId="32208"/>
    <cellStyle name="Normal 4 124 4 5" xfId="32209"/>
    <cellStyle name="Normal 4 124 4 6" xfId="32210"/>
    <cellStyle name="Normal 4 124 4 7" xfId="32211"/>
    <cellStyle name="Normal 4 124 4 8" xfId="32196"/>
    <cellStyle name="Normal 4 124 5" xfId="12354"/>
    <cellStyle name="Normal 4 124 5 2" xfId="32213"/>
    <cellStyle name="Normal 4 124 5 2 2" xfId="32214"/>
    <cellStyle name="Normal 4 124 5 3" xfId="32215"/>
    <cellStyle name="Normal 4 124 5 4" xfId="32216"/>
    <cellStyle name="Normal 4 124 5 5" xfId="32212"/>
    <cellStyle name="Normal 4 124 6" xfId="32217"/>
    <cellStyle name="Normal 4 124 6 2" xfId="32218"/>
    <cellStyle name="Normal 4 124 6 2 2" xfId="32219"/>
    <cellStyle name="Normal 4 124 6 3" xfId="32220"/>
    <cellStyle name="Normal 4 124 6 4" xfId="32221"/>
    <cellStyle name="Normal 4 124 7" xfId="32222"/>
    <cellStyle name="Normal 4 124 7 2" xfId="32223"/>
    <cellStyle name="Normal 4 124 8" xfId="32224"/>
    <cellStyle name="Normal 4 124 9" xfId="32225"/>
    <cellStyle name="Normal 4 125" xfId="7593"/>
    <cellStyle name="Normal 4 125 10" xfId="32227"/>
    <cellStyle name="Normal 4 125 11" xfId="32226"/>
    <cellStyle name="Normal 4 125 2" xfId="7594"/>
    <cellStyle name="Normal 4 125 2 10" xfId="32228"/>
    <cellStyle name="Normal 4 125 2 2" xfId="12359"/>
    <cellStyle name="Normal 4 125 2 2 2" xfId="32230"/>
    <cellStyle name="Normal 4 125 2 2 2 2" xfId="32231"/>
    <cellStyle name="Normal 4 125 2 2 2 2 2" xfId="32232"/>
    <cellStyle name="Normal 4 125 2 2 2 3" xfId="32233"/>
    <cellStyle name="Normal 4 125 2 2 2 4" xfId="32234"/>
    <cellStyle name="Normal 4 125 2 2 3" xfId="32235"/>
    <cellStyle name="Normal 4 125 2 2 3 2" xfId="32236"/>
    <cellStyle name="Normal 4 125 2 2 3 2 2" xfId="32237"/>
    <cellStyle name="Normal 4 125 2 2 3 3" xfId="32238"/>
    <cellStyle name="Normal 4 125 2 2 3 4" xfId="32239"/>
    <cellStyle name="Normal 4 125 2 2 4" xfId="32240"/>
    <cellStyle name="Normal 4 125 2 2 4 2" xfId="32241"/>
    <cellStyle name="Normal 4 125 2 2 5" xfId="32242"/>
    <cellStyle name="Normal 4 125 2 2 6" xfId="32243"/>
    <cellStyle name="Normal 4 125 2 2 7" xfId="32244"/>
    <cellStyle name="Normal 4 125 2 2 8" xfId="32229"/>
    <cellStyle name="Normal 4 125 2 3" xfId="32245"/>
    <cellStyle name="Normal 4 125 2 3 2" xfId="32246"/>
    <cellStyle name="Normal 4 125 2 3 2 2" xfId="32247"/>
    <cellStyle name="Normal 4 125 2 3 2 2 2" xfId="32248"/>
    <cellStyle name="Normal 4 125 2 3 2 3" xfId="32249"/>
    <cellStyle name="Normal 4 125 2 3 2 4" xfId="32250"/>
    <cellStyle name="Normal 4 125 2 3 3" xfId="32251"/>
    <cellStyle name="Normal 4 125 2 3 3 2" xfId="32252"/>
    <cellStyle name="Normal 4 125 2 3 3 2 2" xfId="32253"/>
    <cellStyle name="Normal 4 125 2 3 3 3" xfId="32254"/>
    <cellStyle name="Normal 4 125 2 3 3 4" xfId="32255"/>
    <cellStyle name="Normal 4 125 2 3 4" xfId="32256"/>
    <cellStyle name="Normal 4 125 2 3 4 2" xfId="32257"/>
    <cellStyle name="Normal 4 125 2 3 5" xfId="32258"/>
    <cellStyle name="Normal 4 125 2 3 6" xfId="32259"/>
    <cellStyle name="Normal 4 125 2 3 7" xfId="32260"/>
    <cellStyle name="Normal 4 125 2 4" xfId="32261"/>
    <cellStyle name="Normal 4 125 2 4 2" xfId="32262"/>
    <cellStyle name="Normal 4 125 2 4 2 2" xfId="32263"/>
    <cellStyle name="Normal 4 125 2 4 3" xfId="32264"/>
    <cellStyle name="Normal 4 125 2 4 4" xfId="32265"/>
    <cellStyle name="Normal 4 125 2 5" xfId="32266"/>
    <cellStyle name="Normal 4 125 2 5 2" xfId="32267"/>
    <cellStyle name="Normal 4 125 2 5 2 2" xfId="32268"/>
    <cellStyle name="Normal 4 125 2 5 3" xfId="32269"/>
    <cellStyle name="Normal 4 125 2 5 4" xfId="32270"/>
    <cellStyle name="Normal 4 125 2 6" xfId="32271"/>
    <cellStyle name="Normal 4 125 2 6 2" xfId="32272"/>
    <cellStyle name="Normal 4 125 2 7" xfId="32273"/>
    <cellStyle name="Normal 4 125 2 8" xfId="32274"/>
    <cellStyle name="Normal 4 125 2 9" xfId="32275"/>
    <cellStyle name="Normal 4 125 3" xfId="7595"/>
    <cellStyle name="Normal 4 125 3 2" xfId="12360"/>
    <cellStyle name="Normal 4 125 3 2 2" xfId="32278"/>
    <cellStyle name="Normal 4 125 3 2 2 2" xfId="32279"/>
    <cellStyle name="Normal 4 125 3 2 3" xfId="32280"/>
    <cellStyle name="Normal 4 125 3 2 4" xfId="32281"/>
    <cellStyle name="Normal 4 125 3 2 5" xfId="32277"/>
    <cellStyle name="Normal 4 125 3 3" xfId="32282"/>
    <cellStyle name="Normal 4 125 3 3 2" xfId="32283"/>
    <cellStyle name="Normal 4 125 3 3 2 2" xfId="32284"/>
    <cellStyle name="Normal 4 125 3 3 3" xfId="32285"/>
    <cellStyle name="Normal 4 125 3 3 4" xfId="32286"/>
    <cellStyle name="Normal 4 125 3 4" xfId="32287"/>
    <cellStyle name="Normal 4 125 3 4 2" xfId="32288"/>
    <cellStyle name="Normal 4 125 3 5" xfId="32289"/>
    <cellStyle name="Normal 4 125 3 6" xfId="32290"/>
    <cellStyle name="Normal 4 125 3 7" xfId="32291"/>
    <cellStyle name="Normal 4 125 3 8" xfId="32276"/>
    <cellStyle name="Normal 4 125 4" xfId="7596"/>
    <cellStyle name="Normal 4 125 4 2" xfId="12361"/>
    <cellStyle name="Normal 4 125 4 2 2" xfId="32294"/>
    <cellStyle name="Normal 4 125 4 2 2 2" xfId="32295"/>
    <cellStyle name="Normal 4 125 4 2 3" xfId="32296"/>
    <cellStyle name="Normal 4 125 4 2 4" xfId="32297"/>
    <cellStyle name="Normal 4 125 4 2 5" xfId="32293"/>
    <cellStyle name="Normal 4 125 4 3" xfId="32298"/>
    <cellStyle name="Normal 4 125 4 3 2" xfId="32299"/>
    <cellStyle name="Normal 4 125 4 3 2 2" xfId="32300"/>
    <cellStyle name="Normal 4 125 4 3 3" xfId="32301"/>
    <cellStyle name="Normal 4 125 4 3 4" xfId="32302"/>
    <cellStyle name="Normal 4 125 4 4" xfId="32303"/>
    <cellStyle name="Normal 4 125 4 4 2" xfId="32304"/>
    <cellStyle name="Normal 4 125 4 5" xfId="32305"/>
    <cellStyle name="Normal 4 125 4 6" xfId="32306"/>
    <cellStyle name="Normal 4 125 4 7" xfId="32307"/>
    <cellStyle name="Normal 4 125 4 8" xfId="32292"/>
    <cellStyle name="Normal 4 125 5" xfId="12358"/>
    <cellStyle name="Normal 4 125 5 2" xfId="32309"/>
    <cellStyle name="Normal 4 125 5 2 2" xfId="32310"/>
    <cellStyle name="Normal 4 125 5 3" xfId="32311"/>
    <cellStyle name="Normal 4 125 5 4" xfId="32312"/>
    <cellStyle name="Normal 4 125 5 5" xfId="32308"/>
    <cellStyle name="Normal 4 125 6" xfId="32313"/>
    <cellStyle name="Normal 4 125 6 2" xfId="32314"/>
    <cellStyle name="Normal 4 125 6 2 2" xfId="32315"/>
    <cellStyle name="Normal 4 125 6 3" xfId="32316"/>
    <cellStyle name="Normal 4 125 6 4" xfId="32317"/>
    <cellStyle name="Normal 4 125 7" xfId="32318"/>
    <cellStyle name="Normal 4 125 7 2" xfId="32319"/>
    <cellStyle name="Normal 4 125 8" xfId="32320"/>
    <cellStyle name="Normal 4 125 9" xfId="32321"/>
    <cellStyle name="Normal 4 126" xfId="7597"/>
    <cellStyle name="Normal 4 126 10" xfId="32323"/>
    <cellStyle name="Normal 4 126 11" xfId="32322"/>
    <cellStyle name="Normal 4 126 2" xfId="7598"/>
    <cellStyle name="Normal 4 126 2 10" xfId="32324"/>
    <cellStyle name="Normal 4 126 2 2" xfId="12363"/>
    <cellStyle name="Normal 4 126 2 2 2" xfId="32326"/>
    <cellStyle name="Normal 4 126 2 2 2 2" xfId="32327"/>
    <cellStyle name="Normal 4 126 2 2 2 2 2" xfId="32328"/>
    <cellStyle name="Normal 4 126 2 2 2 3" xfId="32329"/>
    <cellStyle name="Normal 4 126 2 2 2 4" xfId="32330"/>
    <cellStyle name="Normal 4 126 2 2 3" xfId="32331"/>
    <cellStyle name="Normal 4 126 2 2 3 2" xfId="32332"/>
    <cellStyle name="Normal 4 126 2 2 3 2 2" xfId="32333"/>
    <cellStyle name="Normal 4 126 2 2 3 3" xfId="32334"/>
    <cellStyle name="Normal 4 126 2 2 3 4" xfId="32335"/>
    <cellStyle name="Normal 4 126 2 2 4" xfId="32336"/>
    <cellStyle name="Normal 4 126 2 2 4 2" xfId="32337"/>
    <cellStyle name="Normal 4 126 2 2 5" xfId="32338"/>
    <cellStyle name="Normal 4 126 2 2 6" xfId="32339"/>
    <cellStyle name="Normal 4 126 2 2 7" xfId="32340"/>
    <cellStyle name="Normal 4 126 2 2 8" xfId="32325"/>
    <cellStyle name="Normal 4 126 2 3" xfId="32341"/>
    <cellStyle name="Normal 4 126 2 3 2" xfId="32342"/>
    <cellStyle name="Normal 4 126 2 3 2 2" xfId="32343"/>
    <cellStyle name="Normal 4 126 2 3 2 2 2" xfId="32344"/>
    <cellStyle name="Normal 4 126 2 3 2 3" xfId="32345"/>
    <cellStyle name="Normal 4 126 2 3 2 4" xfId="32346"/>
    <cellStyle name="Normal 4 126 2 3 3" xfId="32347"/>
    <cellStyle name="Normal 4 126 2 3 3 2" xfId="32348"/>
    <cellStyle name="Normal 4 126 2 3 3 2 2" xfId="32349"/>
    <cellStyle name="Normal 4 126 2 3 3 3" xfId="32350"/>
    <cellStyle name="Normal 4 126 2 3 3 4" xfId="32351"/>
    <cellStyle name="Normal 4 126 2 3 4" xfId="32352"/>
    <cellStyle name="Normal 4 126 2 3 4 2" xfId="32353"/>
    <cellStyle name="Normal 4 126 2 3 5" xfId="32354"/>
    <cellStyle name="Normal 4 126 2 3 6" xfId="32355"/>
    <cellStyle name="Normal 4 126 2 3 7" xfId="32356"/>
    <cellStyle name="Normal 4 126 2 4" xfId="32357"/>
    <cellStyle name="Normal 4 126 2 4 2" xfId="32358"/>
    <cellStyle name="Normal 4 126 2 4 2 2" xfId="32359"/>
    <cellStyle name="Normal 4 126 2 4 3" xfId="32360"/>
    <cellStyle name="Normal 4 126 2 4 4" xfId="32361"/>
    <cellStyle name="Normal 4 126 2 5" xfId="32362"/>
    <cellStyle name="Normal 4 126 2 5 2" xfId="32363"/>
    <cellStyle name="Normal 4 126 2 5 2 2" xfId="32364"/>
    <cellStyle name="Normal 4 126 2 5 3" xfId="32365"/>
    <cellStyle name="Normal 4 126 2 5 4" xfId="32366"/>
    <cellStyle name="Normal 4 126 2 6" xfId="32367"/>
    <cellStyle name="Normal 4 126 2 6 2" xfId="32368"/>
    <cellStyle name="Normal 4 126 2 7" xfId="32369"/>
    <cellStyle name="Normal 4 126 2 8" xfId="32370"/>
    <cellStyle name="Normal 4 126 2 9" xfId="32371"/>
    <cellStyle name="Normal 4 126 3" xfId="7599"/>
    <cellStyle name="Normal 4 126 3 2" xfId="12364"/>
    <cellStyle name="Normal 4 126 3 2 2" xfId="32374"/>
    <cellStyle name="Normal 4 126 3 2 2 2" xfId="32375"/>
    <cellStyle name="Normal 4 126 3 2 3" xfId="32376"/>
    <cellStyle name="Normal 4 126 3 2 4" xfId="32377"/>
    <cellStyle name="Normal 4 126 3 2 5" xfId="32373"/>
    <cellStyle name="Normal 4 126 3 3" xfId="32378"/>
    <cellStyle name="Normal 4 126 3 3 2" xfId="32379"/>
    <cellStyle name="Normal 4 126 3 3 2 2" xfId="32380"/>
    <cellStyle name="Normal 4 126 3 3 3" xfId="32381"/>
    <cellStyle name="Normal 4 126 3 3 4" xfId="32382"/>
    <cellStyle name="Normal 4 126 3 4" xfId="32383"/>
    <cellStyle name="Normal 4 126 3 4 2" xfId="32384"/>
    <cellStyle name="Normal 4 126 3 5" xfId="32385"/>
    <cellStyle name="Normal 4 126 3 6" xfId="32386"/>
    <cellStyle name="Normal 4 126 3 7" xfId="32387"/>
    <cellStyle name="Normal 4 126 3 8" xfId="32372"/>
    <cellStyle name="Normal 4 126 4" xfId="7600"/>
    <cellStyle name="Normal 4 126 4 2" xfId="12365"/>
    <cellStyle name="Normal 4 126 4 2 2" xfId="32390"/>
    <cellStyle name="Normal 4 126 4 2 2 2" xfId="32391"/>
    <cellStyle name="Normal 4 126 4 2 3" xfId="32392"/>
    <cellStyle name="Normal 4 126 4 2 4" xfId="32393"/>
    <cellStyle name="Normal 4 126 4 2 5" xfId="32389"/>
    <cellStyle name="Normal 4 126 4 3" xfId="32394"/>
    <cellStyle name="Normal 4 126 4 3 2" xfId="32395"/>
    <cellStyle name="Normal 4 126 4 3 2 2" xfId="32396"/>
    <cellStyle name="Normal 4 126 4 3 3" xfId="32397"/>
    <cellStyle name="Normal 4 126 4 3 4" xfId="32398"/>
    <cellStyle name="Normal 4 126 4 4" xfId="32399"/>
    <cellStyle name="Normal 4 126 4 4 2" xfId="32400"/>
    <cellStyle name="Normal 4 126 4 5" xfId="32401"/>
    <cellStyle name="Normal 4 126 4 6" xfId="32402"/>
    <cellStyle name="Normal 4 126 4 7" xfId="32403"/>
    <cellStyle name="Normal 4 126 4 8" xfId="32388"/>
    <cellStyle name="Normal 4 126 5" xfId="12362"/>
    <cellStyle name="Normal 4 126 5 2" xfId="32405"/>
    <cellStyle name="Normal 4 126 5 2 2" xfId="32406"/>
    <cellStyle name="Normal 4 126 5 3" xfId="32407"/>
    <cellStyle name="Normal 4 126 5 4" xfId="32408"/>
    <cellStyle name="Normal 4 126 5 5" xfId="32404"/>
    <cellStyle name="Normal 4 126 6" xfId="32409"/>
    <cellStyle name="Normal 4 126 6 2" xfId="32410"/>
    <cellStyle name="Normal 4 126 6 2 2" xfId="32411"/>
    <cellStyle name="Normal 4 126 6 3" xfId="32412"/>
    <cellStyle name="Normal 4 126 6 4" xfId="32413"/>
    <cellStyle name="Normal 4 126 7" xfId="32414"/>
    <cellStyle name="Normal 4 126 7 2" xfId="32415"/>
    <cellStyle name="Normal 4 126 8" xfId="32416"/>
    <cellStyle name="Normal 4 126 9" xfId="32417"/>
    <cellStyle name="Normal 4 127" xfId="7601"/>
    <cellStyle name="Normal 4 127 10" xfId="32419"/>
    <cellStyle name="Normal 4 127 11" xfId="32418"/>
    <cellStyle name="Normal 4 127 2" xfId="7602"/>
    <cellStyle name="Normal 4 127 2 10" xfId="32420"/>
    <cellStyle name="Normal 4 127 2 2" xfId="12367"/>
    <cellStyle name="Normal 4 127 2 2 2" xfId="32422"/>
    <cellStyle name="Normal 4 127 2 2 2 2" xfId="32423"/>
    <cellStyle name="Normal 4 127 2 2 2 2 2" xfId="32424"/>
    <cellStyle name="Normal 4 127 2 2 2 3" xfId="32425"/>
    <cellStyle name="Normal 4 127 2 2 2 4" xfId="32426"/>
    <cellStyle name="Normal 4 127 2 2 3" xfId="32427"/>
    <cellStyle name="Normal 4 127 2 2 3 2" xfId="32428"/>
    <cellStyle name="Normal 4 127 2 2 3 2 2" xfId="32429"/>
    <cellStyle name="Normal 4 127 2 2 3 3" xfId="32430"/>
    <cellStyle name="Normal 4 127 2 2 3 4" xfId="32431"/>
    <cellStyle name="Normal 4 127 2 2 4" xfId="32432"/>
    <cellStyle name="Normal 4 127 2 2 4 2" xfId="32433"/>
    <cellStyle name="Normal 4 127 2 2 5" xfId="32434"/>
    <cellStyle name="Normal 4 127 2 2 6" xfId="32435"/>
    <cellStyle name="Normal 4 127 2 2 7" xfId="32436"/>
    <cellStyle name="Normal 4 127 2 2 8" xfId="32421"/>
    <cellStyle name="Normal 4 127 2 3" xfId="32437"/>
    <cellStyle name="Normal 4 127 2 3 2" xfId="32438"/>
    <cellStyle name="Normal 4 127 2 3 2 2" xfId="32439"/>
    <cellStyle name="Normal 4 127 2 3 2 2 2" xfId="32440"/>
    <cellStyle name="Normal 4 127 2 3 2 3" xfId="32441"/>
    <cellStyle name="Normal 4 127 2 3 2 4" xfId="32442"/>
    <cellStyle name="Normal 4 127 2 3 3" xfId="32443"/>
    <cellStyle name="Normal 4 127 2 3 3 2" xfId="32444"/>
    <cellStyle name="Normal 4 127 2 3 3 2 2" xfId="32445"/>
    <cellStyle name="Normal 4 127 2 3 3 3" xfId="32446"/>
    <cellStyle name="Normal 4 127 2 3 3 4" xfId="32447"/>
    <cellStyle name="Normal 4 127 2 3 4" xfId="32448"/>
    <cellStyle name="Normal 4 127 2 3 4 2" xfId="32449"/>
    <cellStyle name="Normal 4 127 2 3 5" xfId="32450"/>
    <cellStyle name="Normal 4 127 2 3 6" xfId="32451"/>
    <cellStyle name="Normal 4 127 2 3 7" xfId="32452"/>
    <cellStyle name="Normal 4 127 2 4" xfId="32453"/>
    <cellStyle name="Normal 4 127 2 4 2" xfId="32454"/>
    <cellStyle name="Normal 4 127 2 4 2 2" xfId="32455"/>
    <cellStyle name="Normal 4 127 2 4 3" xfId="32456"/>
    <cellStyle name="Normal 4 127 2 4 4" xfId="32457"/>
    <cellStyle name="Normal 4 127 2 5" xfId="32458"/>
    <cellStyle name="Normal 4 127 2 5 2" xfId="32459"/>
    <cellStyle name="Normal 4 127 2 5 2 2" xfId="32460"/>
    <cellStyle name="Normal 4 127 2 5 3" xfId="32461"/>
    <cellStyle name="Normal 4 127 2 5 4" xfId="32462"/>
    <cellStyle name="Normal 4 127 2 6" xfId="32463"/>
    <cellStyle name="Normal 4 127 2 6 2" xfId="32464"/>
    <cellStyle name="Normal 4 127 2 7" xfId="32465"/>
    <cellStyle name="Normal 4 127 2 8" xfId="32466"/>
    <cellStyle name="Normal 4 127 2 9" xfId="32467"/>
    <cellStyle name="Normal 4 127 3" xfId="7603"/>
    <cellStyle name="Normal 4 127 3 2" xfId="12368"/>
    <cellStyle name="Normal 4 127 3 2 2" xfId="32470"/>
    <cellStyle name="Normal 4 127 3 2 2 2" xfId="32471"/>
    <cellStyle name="Normal 4 127 3 2 3" xfId="32472"/>
    <cellStyle name="Normal 4 127 3 2 4" xfId="32473"/>
    <cellStyle name="Normal 4 127 3 2 5" xfId="32469"/>
    <cellStyle name="Normal 4 127 3 3" xfId="32474"/>
    <cellStyle name="Normal 4 127 3 3 2" xfId="32475"/>
    <cellStyle name="Normal 4 127 3 3 2 2" xfId="32476"/>
    <cellStyle name="Normal 4 127 3 3 3" xfId="32477"/>
    <cellStyle name="Normal 4 127 3 3 4" xfId="32478"/>
    <cellStyle name="Normal 4 127 3 4" xfId="32479"/>
    <cellStyle name="Normal 4 127 3 4 2" xfId="32480"/>
    <cellStyle name="Normal 4 127 3 5" xfId="32481"/>
    <cellStyle name="Normal 4 127 3 6" xfId="32482"/>
    <cellStyle name="Normal 4 127 3 7" xfId="32483"/>
    <cellStyle name="Normal 4 127 3 8" xfId="32468"/>
    <cellStyle name="Normal 4 127 4" xfId="7604"/>
    <cellStyle name="Normal 4 127 4 2" xfId="12369"/>
    <cellStyle name="Normal 4 127 4 2 2" xfId="32486"/>
    <cellStyle name="Normal 4 127 4 2 2 2" xfId="32487"/>
    <cellStyle name="Normal 4 127 4 2 3" xfId="32488"/>
    <cellStyle name="Normal 4 127 4 2 4" xfId="32489"/>
    <cellStyle name="Normal 4 127 4 2 5" xfId="32485"/>
    <cellStyle name="Normal 4 127 4 3" xfId="32490"/>
    <cellStyle name="Normal 4 127 4 3 2" xfId="32491"/>
    <cellStyle name="Normal 4 127 4 3 2 2" xfId="32492"/>
    <cellStyle name="Normal 4 127 4 3 3" xfId="32493"/>
    <cellStyle name="Normal 4 127 4 3 4" xfId="32494"/>
    <cellStyle name="Normal 4 127 4 4" xfId="32495"/>
    <cellStyle name="Normal 4 127 4 4 2" xfId="32496"/>
    <cellStyle name="Normal 4 127 4 5" xfId="32497"/>
    <cellStyle name="Normal 4 127 4 6" xfId="32498"/>
    <cellStyle name="Normal 4 127 4 7" xfId="32499"/>
    <cellStyle name="Normal 4 127 4 8" xfId="32484"/>
    <cellStyle name="Normal 4 127 5" xfId="12366"/>
    <cellStyle name="Normal 4 127 5 2" xfId="32501"/>
    <cellStyle name="Normal 4 127 5 2 2" xfId="32502"/>
    <cellStyle name="Normal 4 127 5 3" xfId="32503"/>
    <cellStyle name="Normal 4 127 5 4" xfId="32504"/>
    <cellStyle name="Normal 4 127 5 5" xfId="32500"/>
    <cellStyle name="Normal 4 127 6" xfId="32505"/>
    <cellStyle name="Normal 4 127 6 2" xfId="32506"/>
    <cellStyle name="Normal 4 127 6 2 2" xfId="32507"/>
    <cellStyle name="Normal 4 127 6 3" xfId="32508"/>
    <cellStyle name="Normal 4 127 6 4" xfId="32509"/>
    <cellStyle name="Normal 4 127 7" xfId="32510"/>
    <cellStyle name="Normal 4 127 7 2" xfId="32511"/>
    <cellStyle name="Normal 4 127 8" xfId="32512"/>
    <cellStyle name="Normal 4 127 9" xfId="32513"/>
    <cellStyle name="Normal 4 128" xfId="7605"/>
    <cellStyle name="Normal 4 128 10" xfId="32515"/>
    <cellStyle name="Normal 4 128 11" xfId="32514"/>
    <cellStyle name="Normal 4 128 2" xfId="7606"/>
    <cellStyle name="Normal 4 128 2 10" xfId="32516"/>
    <cellStyle name="Normal 4 128 2 2" xfId="12371"/>
    <cellStyle name="Normal 4 128 2 2 2" xfId="32518"/>
    <cellStyle name="Normal 4 128 2 2 2 2" xfId="32519"/>
    <cellStyle name="Normal 4 128 2 2 2 2 2" xfId="32520"/>
    <cellStyle name="Normal 4 128 2 2 2 3" xfId="32521"/>
    <cellStyle name="Normal 4 128 2 2 2 4" xfId="32522"/>
    <cellStyle name="Normal 4 128 2 2 3" xfId="32523"/>
    <cellStyle name="Normal 4 128 2 2 3 2" xfId="32524"/>
    <cellStyle name="Normal 4 128 2 2 3 2 2" xfId="32525"/>
    <cellStyle name="Normal 4 128 2 2 3 3" xfId="32526"/>
    <cellStyle name="Normal 4 128 2 2 3 4" xfId="32527"/>
    <cellStyle name="Normal 4 128 2 2 4" xfId="32528"/>
    <cellStyle name="Normal 4 128 2 2 4 2" xfId="32529"/>
    <cellStyle name="Normal 4 128 2 2 5" xfId="32530"/>
    <cellStyle name="Normal 4 128 2 2 6" xfId="32531"/>
    <cellStyle name="Normal 4 128 2 2 7" xfId="32532"/>
    <cellStyle name="Normal 4 128 2 2 8" xfId="32517"/>
    <cellStyle name="Normal 4 128 2 3" xfId="32533"/>
    <cellStyle name="Normal 4 128 2 3 2" xfId="32534"/>
    <cellStyle name="Normal 4 128 2 3 2 2" xfId="32535"/>
    <cellStyle name="Normal 4 128 2 3 2 2 2" xfId="32536"/>
    <cellStyle name="Normal 4 128 2 3 2 3" xfId="32537"/>
    <cellStyle name="Normal 4 128 2 3 2 4" xfId="32538"/>
    <cellStyle name="Normal 4 128 2 3 3" xfId="32539"/>
    <cellStyle name="Normal 4 128 2 3 3 2" xfId="32540"/>
    <cellStyle name="Normal 4 128 2 3 3 2 2" xfId="32541"/>
    <cellStyle name="Normal 4 128 2 3 3 3" xfId="32542"/>
    <cellStyle name="Normal 4 128 2 3 3 4" xfId="32543"/>
    <cellStyle name="Normal 4 128 2 3 4" xfId="32544"/>
    <cellStyle name="Normal 4 128 2 3 4 2" xfId="32545"/>
    <cellStyle name="Normal 4 128 2 3 5" xfId="32546"/>
    <cellStyle name="Normal 4 128 2 3 6" xfId="32547"/>
    <cellStyle name="Normal 4 128 2 3 7" xfId="32548"/>
    <cellStyle name="Normal 4 128 2 4" xfId="32549"/>
    <cellStyle name="Normal 4 128 2 4 2" xfId="32550"/>
    <cellStyle name="Normal 4 128 2 4 2 2" xfId="32551"/>
    <cellStyle name="Normal 4 128 2 4 3" xfId="32552"/>
    <cellStyle name="Normal 4 128 2 4 4" xfId="32553"/>
    <cellStyle name="Normal 4 128 2 5" xfId="32554"/>
    <cellStyle name="Normal 4 128 2 5 2" xfId="32555"/>
    <cellStyle name="Normal 4 128 2 5 2 2" xfId="32556"/>
    <cellStyle name="Normal 4 128 2 5 3" xfId="32557"/>
    <cellStyle name="Normal 4 128 2 5 4" xfId="32558"/>
    <cellStyle name="Normal 4 128 2 6" xfId="32559"/>
    <cellStyle name="Normal 4 128 2 6 2" xfId="32560"/>
    <cellStyle name="Normal 4 128 2 7" xfId="32561"/>
    <cellStyle name="Normal 4 128 2 8" xfId="32562"/>
    <cellStyle name="Normal 4 128 2 9" xfId="32563"/>
    <cellStyle name="Normal 4 128 3" xfId="7607"/>
    <cellStyle name="Normal 4 128 3 2" xfId="12372"/>
    <cellStyle name="Normal 4 128 3 2 2" xfId="32566"/>
    <cellStyle name="Normal 4 128 3 2 2 2" xfId="32567"/>
    <cellStyle name="Normal 4 128 3 2 3" xfId="32568"/>
    <cellStyle name="Normal 4 128 3 2 4" xfId="32569"/>
    <cellStyle name="Normal 4 128 3 2 5" xfId="32565"/>
    <cellStyle name="Normal 4 128 3 3" xfId="32570"/>
    <cellStyle name="Normal 4 128 3 3 2" xfId="32571"/>
    <cellStyle name="Normal 4 128 3 3 2 2" xfId="32572"/>
    <cellStyle name="Normal 4 128 3 3 3" xfId="32573"/>
    <cellStyle name="Normal 4 128 3 3 4" xfId="32574"/>
    <cellStyle name="Normal 4 128 3 4" xfId="32575"/>
    <cellStyle name="Normal 4 128 3 4 2" xfId="32576"/>
    <cellStyle name="Normal 4 128 3 5" xfId="32577"/>
    <cellStyle name="Normal 4 128 3 6" xfId="32578"/>
    <cellStyle name="Normal 4 128 3 7" xfId="32579"/>
    <cellStyle name="Normal 4 128 3 8" xfId="32564"/>
    <cellStyle name="Normal 4 128 4" xfId="7608"/>
    <cellStyle name="Normal 4 128 4 2" xfId="12373"/>
    <cellStyle name="Normal 4 128 4 2 2" xfId="32582"/>
    <cellStyle name="Normal 4 128 4 2 2 2" xfId="32583"/>
    <cellStyle name="Normal 4 128 4 2 3" xfId="32584"/>
    <cellStyle name="Normal 4 128 4 2 4" xfId="32585"/>
    <cellStyle name="Normal 4 128 4 2 5" xfId="32581"/>
    <cellStyle name="Normal 4 128 4 3" xfId="32586"/>
    <cellStyle name="Normal 4 128 4 3 2" xfId="32587"/>
    <cellStyle name="Normal 4 128 4 3 2 2" xfId="32588"/>
    <cellStyle name="Normal 4 128 4 3 3" xfId="32589"/>
    <cellStyle name="Normal 4 128 4 3 4" xfId="32590"/>
    <cellStyle name="Normal 4 128 4 4" xfId="32591"/>
    <cellStyle name="Normal 4 128 4 4 2" xfId="32592"/>
    <cellStyle name="Normal 4 128 4 5" xfId="32593"/>
    <cellStyle name="Normal 4 128 4 6" xfId="32594"/>
    <cellStyle name="Normal 4 128 4 7" xfId="32595"/>
    <cellStyle name="Normal 4 128 4 8" xfId="32580"/>
    <cellStyle name="Normal 4 128 5" xfId="12370"/>
    <cellStyle name="Normal 4 128 5 2" xfId="32597"/>
    <cellStyle name="Normal 4 128 5 2 2" xfId="32598"/>
    <cellStyle name="Normal 4 128 5 3" xfId="32599"/>
    <cellStyle name="Normal 4 128 5 4" xfId="32600"/>
    <cellStyle name="Normal 4 128 5 5" xfId="32596"/>
    <cellStyle name="Normal 4 128 6" xfId="32601"/>
    <cellStyle name="Normal 4 128 6 2" xfId="32602"/>
    <cellStyle name="Normal 4 128 6 2 2" xfId="32603"/>
    <cellStyle name="Normal 4 128 6 3" xfId="32604"/>
    <cellStyle name="Normal 4 128 6 4" xfId="32605"/>
    <cellStyle name="Normal 4 128 7" xfId="32606"/>
    <cellStyle name="Normal 4 128 7 2" xfId="32607"/>
    <cellStyle name="Normal 4 128 8" xfId="32608"/>
    <cellStyle name="Normal 4 128 9" xfId="32609"/>
    <cellStyle name="Normal 4 129" xfId="7609"/>
    <cellStyle name="Normal 4 129 10" xfId="32611"/>
    <cellStyle name="Normal 4 129 11" xfId="32610"/>
    <cellStyle name="Normal 4 129 2" xfId="7610"/>
    <cellStyle name="Normal 4 129 2 10" xfId="32612"/>
    <cellStyle name="Normal 4 129 2 2" xfId="12375"/>
    <cellStyle name="Normal 4 129 2 2 2" xfId="32614"/>
    <cellStyle name="Normal 4 129 2 2 2 2" xfId="32615"/>
    <cellStyle name="Normal 4 129 2 2 2 2 2" xfId="32616"/>
    <cellStyle name="Normal 4 129 2 2 2 3" xfId="32617"/>
    <cellStyle name="Normal 4 129 2 2 2 4" xfId="32618"/>
    <cellStyle name="Normal 4 129 2 2 3" xfId="32619"/>
    <cellStyle name="Normal 4 129 2 2 3 2" xfId="32620"/>
    <cellStyle name="Normal 4 129 2 2 3 2 2" xfId="32621"/>
    <cellStyle name="Normal 4 129 2 2 3 3" xfId="32622"/>
    <cellStyle name="Normal 4 129 2 2 3 4" xfId="32623"/>
    <cellStyle name="Normal 4 129 2 2 4" xfId="32624"/>
    <cellStyle name="Normal 4 129 2 2 4 2" xfId="32625"/>
    <cellStyle name="Normal 4 129 2 2 5" xfId="32626"/>
    <cellStyle name="Normal 4 129 2 2 6" xfId="32627"/>
    <cellStyle name="Normal 4 129 2 2 7" xfId="32628"/>
    <cellStyle name="Normal 4 129 2 2 8" xfId="32613"/>
    <cellStyle name="Normal 4 129 2 3" xfId="32629"/>
    <cellStyle name="Normal 4 129 2 3 2" xfId="32630"/>
    <cellStyle name="Normal 4 129 2 3 2 2" xfId="32631"/>
    <cellStyle name="Normal 4 129 2 3 2 2 2" xfId="32632"/>
    <cellStyle name="Normal 4 129 2 3 2 3" xfId="32633"/>
    <cellStyle name="Normal 4 129 2 3 2 4" xfId="32634"/>
    <cellStyle name="Normal 4 129 2 3 3" xfId="32635"/>
    <cellStyle name="Normal 4 129 2 3 3 2" xfId="32636"/>
    <cellStyle name="Normal 4 129 2 3 3 2 2" xfId="32637"/>
    <cellStyle name="Normal 4 129 2 3 3 3" xfId="32638"/>
    <cellStyle name="Normal 4 129 2 3 3 4" xfId="32639"/>
    <cellStyle name="Normal 4 129 2 3 4" xfId="32640"/>
    <cellStyle name="Normal 4 129 2 3 4 2" xfId="32641"/>
    <cellStyle name="Normal 4 129 2 3 5" xfId="32642"/>
    <cellStyle name="Normal 4 129 2 3 6" xfId="32643"/>
    <cellStyle name="Normal 4 129 2 3 7" xfId="32644"/>
    <cellStyle name="Normal 4 129 2 4" xfId="32645"/>
    <cellStyle name="Normal 4 129 2 4 2" xfId="32646"/>
    <cellStyle name="Normal 4 129 2 4 2 2" xfId="32647"/>
    <cellStyle name="Normal 4 129 2 4 3" xfId="32648"/>
    <cellStyle name="Normal 4 129 2 4 4" xfId="32649"/>
    <cellStyle name="Normal 4 129 2 5" xfId="32650"/>
    <cellStyle name="Normal 4 129 2 5 2" xfId="32651"/>
    <cellStyle name="Normal 4 129 2 5 2 2" xfId="32652"/>
    <cellStyle name="Normal 4 129 2 5 3" xfId="32653"/>
    <cellStyle name="Normal 4 129 2 5 4" xfId="32654"/>
    <cellStyle name="Normal 4 129 2 6" xfId="32655"/>
    <cellStyle name="Normal 4 129 2 6 2" xfId="32656"/>
    <cellStyle name="Normal 4 129 2 7" xfId="32657"/>
    <cellStyle name="Normal 4 129 2 8" xfId="32658"/>
    <cellStyle name="Normal 4 129 2 9" xfId="32659"/>
    <cellStyle name="Normal 4 129 3" xfId="7611"/>
    <cellStyle name="Normal 4 129 3 2" xfId="12376"/>
    <cellStyle name="Normal 4 129 3 2 2" xfId="32662"/>
    <cellStyle name="Normal 4 129 3 2 2 2" xfId="32663"/>
    <cellStyle name="Normal 4 129 3 2 3" xfId="32664"/>
    <cellStyle name="Normal 4 129 3 2 4" xfId="32665"/>
    <cellStyle name="Normal 4 129 3 2 5" xfId="32661"/>
    <cellStyle name="Normal 4 129 3 3" xfId="32666"/>
    <cellStyle name="Normal 4 129 3 3 2" xfId="32667"/>
    <cellStyle name="Normal 4 129 3 3 2 2" xfId="32668"/>
    <cellStyle name="Normal 4 129 3 3 3" xfId="32669"/>
    <cellStyle name="Normal 4 129 3 3 4" xfId="32670"/>
    <cellStyle name="Normal 4 129 3 4" xfId="32671"/>
    <cellStyle name="Normal 4 129 3 4 2" xfId="32672"/>
    <cellStyle name="Normal 4 129 3 5" xfId="32673"/>
    <cellStyle name="Normal 4 129 3 6" xfId="32674"/>
    <cellStyle name="Normal 4 129 3 7" xfId="32675"/>
    <cellStyle name="Normal 4 129 3 8" xfId="32660"/>
    <cellStyle name="Normal 4 129 4" xfId="7612"/>
    <cellStyle name="Normal 4 129 4 2" xfId="12377"/>
    <cellStyle name="Normal 4 129 4 2 2" xfId="32678"/>
    <cellStyle name="Normal 4 129 4 2 2 2" xfId="32679"/>
    <cellStyle name="Normal 4 129 4 2 3" xfId="32680"/>
    <cellStyle name="Normal 4 129 4 2 4" xfId="32681"/>
    <cellStyle name="Normal 4 129 4 2 5" xfId="32677"/>
    <cellStyle name="Normal 4 129 4 3" xfId="32682"/>
    <cellStyle name="Normal 4 129 4 3 2" xfId="32683"/>
    <cellStyle name="Normal 4 129 4 3 2 2" xfId="32684"/>
    <cellStyle name="Normal 4 129 4 3 3" xfId="32685"/>
    <cellStyle name="Normal 4 129 4 3 4" xfId="32686"/>
    <cellStyle name="Normal 4 129 4 4" xfId="32687"/>
    <cellStyle name="Normal 4 129 4 4 2" xfId="32688"/>
    <cellStyle name="Normal 4 129 4 5" xfId="32689"/>
    <cellStyle name="Normal 4 129 4 6" xfId="32690"/>
    <cellStyle name="Normal 4 129 4 7" xfId="32691"/>
    <cellStyle name="Normal 4 129 4 8" xfId="32676"/>
    <cellStyle name="Normal 4 129 5" xfId="12374"/>
    <cellStyle name="Normal 4 129 5 2" xfId="32693"/>
    <cellStyle name="Normal 4 129 5 2 2" xfId="32694"/>
    <cellStyle name="Normal 4 129 5 3" xfId="32695"/>
    <cellStyle name="Normal 4 129 5 4" xfId="32696"/>
    <cellStyle name="Normal 4 129 5 5" xfId="32692"/>
    <cellStyle name="Normal 4 129 6" xfId="32697"/>
    <cellStyle name="Normal 4 129 6 2" xfId="32698"/>
    <cellStyle name="Normal 4 129 6 2 2" xfId="32699"/>
    <cellStyle name="Normal 4 129 6 3" xfId="32700"/>
    <cellStyle name="Normal 4 129 6 4" xfId="32701"/>
    <cellStyle name="Normal 4 129 7" xfId="32702"/>
    <cellStyle name="Normal 4 129 7 2" xfId="32703"/>
    <cellStyle name="Normal 4 129 8" xfId="32704"/>
    <cellStyle name="Normal 4 129 9" xfId="32705"/>
    <cellStyle name="Normal 4 13" xfId="7613"/>
    <cellStyle name="Normal 4 13 10" xfId="32707"/>
    <cellStyle name="Normal 4 13 11" xfId="32706"/>
    <cellStyle name="Normal 4 13 2" xfId="7614"/>
    <cellStyle name="Normal 4 13 2 10" xfId="32708"/>
    <cellStyle name="Normal 4 13 2 2" xfId="16525"/>
    <cellStyle name="Normal 4 13 2 2 2" xfId="32710"/>
    <cellStyle name="Normal 4 13 2 2 2 2" xfId="32711"/>
    <cellStyle name="Normal 4 13 2 2 2 2 2" xfId="32712"/>
    <cellStyle name="Normal 4 13 2 2 2 3" xfId="32713"/>
    <cellStyle name="Normal 4 13 2 2 2 4" xfId="32714"/>
    <cellStyle name="Normal 4 13 2 2 3" xfId="32715"/>
    <cellStyle name="Normal 4 13 2 2 3 2" xfId="32716"/>
    <cellStyle name="Normal 4 13 2 2 3 2 2" xfId="32717"/>
    <cellStyle name="Normal 4 13 2 2 3 3" xfId="32718"/>
    <cellStyle name="Normal 4 13 2 2 3 4" xfId="32719"/>
    <cellStyle name="Normal 4 13 2 2 4" xfId="32720"/>
    <cellStyle name="Normal 4 13 2 2 4 2" xfId="32721"/>
    <cellStyle name="Normal 4 13 2 2 5" xfId="32722"/>
    <cellStyle name="Normal 4 13 2 2 6" xfId="32723"/>
    <cellStyle name="Normal 4 13 2 2 7" xfId="32724"/>
    <cellStyle name="Normal 4 13 2 2 8" xfId="32709"/>
    <cellStyle name="Normal 4 13 2 3" xfId="12379"/>
    <cellStyle name="Normal 4 13 2 3 2" xfId="32726"/>
    <cellStyle name="Normal 4 13 2 3 2 2" xfId="32727"/>
    <cellStyle name="Normal 4 13 2 3 2 2 2" xfId="32728"/>
    <cellStyle name="Normal 4 13 2 3 2 3" xfId="32729"/>
    <cellStyle name="Normal 4 13 2 3 2 4" xfId="32730"/>
    <cellStyle name="Normal 4 13 2 3 3" xfId="32731"/>
    <cellStyle name="Normal 4 13 2 3 3 2" xfId="32732"/>
    <cellStyle name="Normal 4 13 2 3 3 2 2" xfId="32733"/>
    <cellStyle name="Normal 4 13 2 3 3 3" xfId="32734"/>
    <cellStyle name="Normal 4 13 2 3 3 4" xfId="32735"/>
    <cellStyle name="Normal 4 13 2 3 4" xfId="32736"/>
    <cellStyle name="Normal 4 13 2 3 4 2" xfId="32737"/>
    <cellStyle name="Normal 4 13 2 3 5" xfId="32738"/>
    <cellStyle name="Normal 4 13 2 3 6" xfId="32739"/>
    <cellStyle name="Normal 4 13 2 3 7" xfId="32740"/>
    <cellStyle name="Normal 4 13 2 3 8" xfId="32725"/>
    <cellStyle name="Normal 4 13 2 4" xfId="32741"/>
    <cellStyle name="Normal 4 13 2 4 2" xfId="32742"/>
    <cellStyle name="Normal 4 13 2 4 2 2" xfId="32743"/>
    <cellStyle name="Normal 4 13 2 4 3" xfId="32744"/>
    <cellStyle name="Normal 4 13 2 4 4" xfId="32745"/>
    <cellStyle name="Normal 4 13 2 5" xfId="32746"/>
    <cellStyle name="Normal 4 13 2 5 2" xfId="32747"/>
    <cellStyle name="Normal 4 13 2 5 2 2" xfId="32748"/>
    <cellStyle name="Normal 4 13 2 5 3" xfId="32749"/>
    <cellStyle name="Normal 4 13 2 5 4" xfId="32750"/>
    <cellStyle name="Normal 4 13 2 6" xfId="32751"/>
    <cellStyle name="Normal 4 13 2 6 2" xfId="32752"/>
    <cellStyle name="Normal 4 13 2 7" xfId="32753"/>
    <cellStyle name="Normal 4 13 2 8" xfId="32754"/>
    <cellStyle name="Normal 4 13 2 9" xfId="32755"/>
    <cellStyle name="Normal 4 13 3" xfId="7615"/>
    <cellStyle name="Normal 4 13 3 2" xfId="16740"/>
    <cellStyle name="Normal 4 13 3 2 2" xfId="32758"/>
    <cellStyle name="Normal 4 13 3 2 2 2" xfId="32759"/>
    <cellStyle name="Normal 4 13 3 2 3" xfId="32760"/>
    <cellStyle name="Normal 4 13 3 2 4" xfId="32761"/>
    <cellStyle name="Normal 4 13 3 2 5" xfId="32757"/>
    <cellStyle name="Normal 4 13 3 3" xfId="12380"/>
    <cellStyle name="Normal 4 13 3 3 2" xfId="32763"/>
    <cellStyle name="Normal 4 13 3 3 2 2" xfId="32764"/>
    <cellStyle name="Normal 4 13 3 3 3" xfId="32765"/>
    <cellStyle name="Normal 4 13 3 3 4" xfId="32766"/>
    <cellStyle name="Normal 4 13 3 3 5" xfId="32762"/>
    <cellStyle name="Normal 4 13 3 4" xfId="32767"/>
    <cellStyle name="Normal 4 13 3 4 2" xfId="32768"/>
    <cellStyle name="Normal 4 13 3 5" xfId="32769"/>
    <cellStyle name="Normal 4 13 3 6" xfId="32770"/>
    <cellStyle name="Normal 4 13 3 7" xfId="32771"/>
    <cellStyle name="Normal 4 13 3 8" xfId="32756"/>
    <cellStyle name="Normal 4 13 4" xfId="7616"/>
    <cellStyle name="Normal 4 13 4 2" xfId="16954"/>
    <cellStyle name="Normal 4 13 4 2 2" xfId="32774"/>
    <cellStyle name="Normal 4 13 4 2 2 2" xfId="32775"/>
    <cellStyle name="Normal 4 13 4 2 3" xfId="32776"/>
    <cellStyle name="Normal 4 13 4 2 4" xfId="32777"/>
    <cellStyle name="Normal 4 13 4 2 5" xfId="32773"/>
    <cellStyle name="Normal 4 13 4 3" xfId="12381"/>
    <cellStyle name="Normal 4 13 4 3 2" xfId="32779"/>
    <cellStyle name="Normal 4 13 4 3 2 2" xfId="32780"/>
    <cellStyle name="Normal 4 13 4 3 3" xfId="32781"/>
    <cellStyle name="Normal 4 13 4 3 4" xfId="32782"/>
    <cellStyle name="Normal 4 13 4 3 5" xfId="32778"/>
    <cellStyle name="Normal 4 13 4 4" xfId="32783"/>
    <cellStyle name="Normal 4 13 4 4 2" xfId="32784"/>
    <cellStyle name="Normal 4 13 4 5" xfId="32785"/>
    <cellStyle name="Normal 4 13 4 6" xfId="32786"/>
    <cellStyle name="Normal 4 13 4 7" xfId="32787"/>
    <cellStyle name="Normal 4 13 4 8" xfId="32772"/>
    <cellStyle name="Normal 4 13 5" xfId="16309"/>
    <cellStyle name="Normal 4 13 5 2" xfId="32789"/>
    <cellStyle name="Normal 4 13 5 2 2" xfId="32790"/>
    <cellStyle name="Normal 4 13 5 3" xfId="32791"/>
    <cellStyle name="Normal 4 13 5 4" xfId="32792"/>
    <cellStyle name="Normal 4 13 5 5" xfId="32788"/>
    <cellStyle name="Normal 4 13 6" xfId="12378"/>
    <cellStyle name="Normal 4 13 6 2" xfId="32794"/>
    <cellStyle name="Normal 4 13 6 2 2" xfId="32795"/>
    <cellStyle name="Normal 4 13 6 3" xfId="32796"/>
    <cellStyle name="Normal 4 13 6 4" xfId="32797"/>
    <cellStyle name="Normal 4 13 6 5" xfId="32793"/>
    <cellStyle name="Normal 4 13 7" xfId="32798"/>
    <cellStyle name="Normal 4 13 7 2" xfId="32799"/>
    <cellStyle name="Normal 4 13 8" xfId="32800"/>
    <cellStyle name="Normal 4 13 9" xfId="32801"/>
    <cellStyle name="Normal 4 130" xfId="7617"/>
    <cellStyle name="Normal 4 130 10" xfId="32803"/>
    <cellStyle name="Normal 4 130 11" xfId="32802"/>
    <cellStyle name="Normal 4 130 2" xfId="7618"/>
    <cellStyle name="Normal 4 130 2 10" xfId="32804"/>
    <cellStyle name="Normal 4 130 2 2" xfId="12383"/>
    <cellStyle name="Normal 4 130 2 2 2" xfId="32806"/>
    <cellStyle name="Normal 4 130 2 2 2 2" xfId="32807"/>
    <cellStyle name="Normal 4 130 2 2 2 2 2" xfId="32808"/>
    <cellStyle name="Normal 4 130 2 2 2 3" xfId="32809"/>
    <cellStyle name="Normal 4 130 2 2 2 4" xfId="32810"/>
    <cellStyle name="Normal 4 130 2 2 3" xfId="32811"/>
    <cellStyle name="Normal 4 130 2 2 3 2" xfId="32812"/>
    <cellStyle name="Normal 4 130 2 2 3 2 2" xfId="32813"/>
    <cellStyle name="Normal 4 130 2 2 3 3" xfId="32814"/>
    <cellStyle name="Normal 4 130 2 2 3 4" xfId="32815"/>
    <cellStyle name="Normal 4 130 2 2 4" xfId="32816"/>
    <cellStyle name="Normal 4 130 2 2 4 2" xfId="32817"/>
    <cellStyle name="Normal 4 130 2 2 5" xfId="32818"/>
    <cellStyle name="Normal 4 130 2 2 6" xfId="32819"/>
    <cellStyle name="Normal 4 130 2 2 7" xfId="32820"/>
    <cellStyle name="Normal 4 130 2 2 8" xfId="32805"/>
    <cellStyle name="Normal 4 130 2 3" xfId="32821"/>
    <cellStyle name="Normal 4 130 2 3 2" xfId="32822"/>
    <cellStyle name="Normal 4 130 2 3 2 2" xfId="32823"/>
    <cellStyle name="Normal 4 130 2 3 2 2 2" xfId="32824"/>
    <cellStyle name="Normal 4 130 2 3 2 3" xfId="32825"/>
    <cellStyle name="Normal 4 130 2 3 2 4" xfId="32826"/>
    <cellStyle name="Normal 4 130 2 3 3" xfId="32827"/>
    <cellStyle name="Normal 4 130 2 3 3 2" xfId="32828"/>
    <cellStyle name="Normal 4 130 2 3 3 2 2" xfId="32829"/>
    <cellStyle name="Normal 4 130 2 3 3 3" xfId="32830"/>
    <cellStyle name="Normal 4 130 2 3 3 4" xfId="32831"/>
    <cellStyle name="Normal 4 130 2 3 4" xfId="32832"/>
    <cellStyle name="Normal 4 130 2 3 4 2" xfId="32833"/>
    <cellStyle name="Normal 4 130 2 3 5" xfId="32834"/>
    <cellStyle name="Normal 4 130 2 3 6" xfId="32835"/>
    <cellStyle name="Normal 4 130 2 3 7" xfId="32836"/>
    <cellStyle name="Normal 4 130 2 4" xfId="32837"/>
    <cellStyle name="Normal 4 130 2 4 2" xfId="32838"/>
    <cellStyle name="Normal 4 130 2 4 2 2" xfId="32839"/>
    <cellStyle name="Normal 4 130 2 4 3" xfId="32840"/>
    <cellStyle name="Normal 4 130 2 4 4" xfId="32841"/>
    <cellStyle name="Normal 4 130 2 5" xfId="32842"/>
    <cellStyle name="Normal 4 130 2 5 2" xfId="32843"/>
    <cellStyle name="Normal 4 130 2 5 2 2" xfId="32844"/>
    <cellStyle name="Normal 4 130 2 5 3" xfId="32845"/>
    <cellStyle name="Normal 4 130 2 5 4" xfId="32846"/>
    <cellStyle name="Normal 4 130 2 6" xfId="32847"/>
    <cellStyle name="Normal 4 130 2 6 2" xfId="32848"/>
    <cellStyle name="Normal 4 130 2 7" xfId="32849"/>
    <cellStyle name="Normal 4 130 2 8" xfId="32850"/>
    <cellStyle name="Normal 4 130 2 9" xfId="32851"/>
    <cellStyle name="Normal 4 130 3" xfId="7619"/>
    <cellStyle name="Normal 4 130 3 2" xfId="12384"/>
    <cellStyle name="Normal 4 130 3 2 2" xfId="32854"/>
    <cellStyle name="Normal 4 130 3 2 2 2" xfId="32855"/>
    <cellStyle name="Normal 4 130 3 2 3" xfId="32856"/>
    <cellStyle name="Normal 4 130 3 2 4" xfId="32857"/>
    <cellStyle name="Normal 4 130 3 2 5" xfId="32853"/>
    <cellStyle name="Normal 4 130 3 3" xfId="32858"/>
    <cellStyle name="Normal 4 130 3 3 2" xfId="32859"/>
    <cellStyle name="Normal 4 130 3 3 2 2" xfId="32860"/>
    <cellStyle name="Normal 4 130 3 3 3" xfId="32861"/>
    <cellStyle name="Normal 4 130 3 3 4" xfId="32862"/>
    <cellStyle name="Normal 4 130 3 4" xfId="32863"/>
    <cellStyle name="Normal 4 130 3 4 2" xfId="32864"/>
    <cellStyle name="Normal 4 130 3 5" xfId="32865"/>
    <cellStyle name="Normal 4 130 3 6" xfId="32866"/>
    <cellStyle name="Normal 4 130 3 7" xfId="32867"/>
    <cellStyle name="Normal 4 130 3 8" xfId="32852"/>
    <cellStyle name="Normal 4 130 4" xfId="7620"/>
    <cellStyle name="Normal 4 130 4 2" xfId="12385"/>
    <cellStyle name="Normal 4 130 4 2 2" xfId="32870"/>
    <cellStyle name="Normal 4 130 4 2 2 2" xfId="32871"/>
    <cellStyle name="Normal 4 130 4 2 3" xfId="32872"/>
    <cellStyle name="Normal 4 130 4 2 4" xfId="32873"/>
    <cellStyle name="Normal 4 130 4 2 5" xfId="32869"/>
    <cellStyle name="Normal 4 130 4 3" xfId="32874"/>
    <cellStyle name="Normal 4 130 4 3 2" xfId="32875"/>
    <cellStyle name="Normal 4 130 4 3 2 2" xfId="32876"/>
    <cellStyle name="Normal 4 130 4 3 3" xfId="32877"/>
    <cellStyle name="Normal 4 130 4 3 4" xfId="32878"/>
    <cellStyle name="Normal 4 130 4 4" xfId="32879"/>
    <cellStyle name="Normal 4 130 4 4 2" xfId="32880"/>
    <cellStyle name="Normal 4 130 4 5" xfId="32881"/>
    <cellStyle name="Normal 4 130 4 6" xfId="32882"/>
    <cellStyle name="Normal 4 130 4 7" xfId="32883"/>
    <cellStyle name="Normal 4 130 4 8" xfId="32868"/>
    <cellStyle name="Normal 4 130 5" xfId="12382"/>
    <cellStyle name="Normal 4 130 5 2" xfId="32885"/>
    <cellStyle name="Normal 4 130 5 2 2" xfId="32886"/>
    <cellStyle name="Normal 4 130 5 3" xfId="32887"/>
    <cellStyle name="Normal 4 130 5 4" xfId="32888"/>
    <cellStyle name="Normal 4 130 5 5" xfId="32884"/>
    <cellStyle name="Normal 4 130 6" xfId="32889"/>
    <cellStyle name="Normal 4 130 6 2" xfId="32890"/>
    <cellStyle name="Normal 4 130 6 2 2" xfId="32891"/>
    <cellStyle name="Normal 4 130 6 3" xfId="32892"/>
    <cellStyle name="Normal 4 130 6 4" xfId="32893"/>
    <cellStyle name="Normal 4 130 7" xfId="32894"/>
    <cellStyle name="Normal 4 130 7 2" xfId="32895"/>
    <cellStyle name="Normal 4 130 8" xfId="32896"/>
    <cellStyle name="Normal 4 130 9" xfId="32897"/>
    <cellStyle name="Normal 4 131" xfId="7621"/>
    <cellStyle name="Normal 4 131 10" xfId="32899"/>
    <cellStyle name="Normal 4 131 11" xfId="32898"/>
    <cellStyle name="Normal 4 131 2" xfId="7622"/>
    <cellStyle name="Normal 4 131 2 10" xfId="32900"/>
    <cellStyle name="Normal 4 131 2 2" xfId="12387"/>
    <cellStyle name="Normal 4 131 2 2 2" xfId="32902"/>
    <cellStyle name="Normal 4 131 2 2 2 2" xfId="32903"/>
    <cellStyle name="Normal 4 131 2 2 2 2 2" xfId="32904"/>
    <cellStyle name="Normal 4 131 2 2 2 3" xfId="32905"/>
    <cellStyle name="Normal 4 131 2 2 2 4" xfId="32906"/>
    <cellStyle name="Normal 4 131 2 2 3" xfId="32907"/>
    <cellStyle name="Normal 4 131 2 2 3 2" xfId="32908"/>
    <cellStyle name="Normal 4 131 2 2 3 2 2" xfId="32909"/>
    <cellStyle name="Normal 4 131 2 2 3 3" xfId="32910"/>
    <cellStyle name="Normal 4 131 2 2 3 4" xfId="32911"/>
    <cellStyle name="Normal 4 131 2 2 4" xfId="32912"/>
    <cellStyle name="Normal 4 131 2 2 4 2" xfId="32913"/>
    <cellStyle name="Normal 4 131 2 2 5" xfId="32914"/>
    <cellStyle name="Normal 4 131 2 2 6" xfId="32915"/>
    <cellStyle name="Normal 4 131 2 2 7" xfId="32916"/>
    <cellStyle name="Normal 4 131 2 2 8" xfId="32901"/>
    <cellStyle name="Normal 4 131 2 3" xfId="32917"/>
    <cellStyle name="Normal 4 131 2 3 2" xfId="32918"/>
    <cellStyle name="Normal 4 131 2 3 2 2" xfId="32919"/>
    <cellStyle name="Normal 4 131 2 3 2 2 2" xfId="32920"/>
    <cellStyle name="Normal 4 131 2 3 2 3" xfId="32921"/>
    <cellStyle name="Normal 4 131 2 3 2 4" xfId="32922"/>
    <cellStyle name="Normal 4 131 2 3 3" xfId="32923"/>
    <cellStyle name="Normal 4 131 2 3 3 2" xfId="32924"/>
    <cellStyle name="Normal 4 131 2 3 3 2 2" xfId="32925"/>
    <cellStyle name="Normal 4 131 2 3 3 3" xfId="32926"/>
    <cellStyle name="Normal 4 131 2 3 3 4" xfId="32927"/>
    <cellStyle name="Normal 4 131 2 3 4" xfId="32928"/>
    <cellStyle name="Normal 4 131 2 3 4 2" xfId="32929"/>
    <cellStyle name="Normal 4 131 2 3 5" xfId="32930"/>
    <cellStyle name="Normal 4 131 2 3 6" xfId="32931"/>
    <cellStyle name="Normal 4 131 2 3 7" xfId="32932"/>
    <cellStyle name="Normal 4 131 2 4" xfId="32933"/>
    <cellStyle name="Normal 4 131 2 4 2" xfId="32934"/>
    <cellStyle name="Normal 4 131 2 4 2 2" xfId="32935"/>
    <cellStyle name="Normal 4 131 2 4 3" xfId="32936"/>
    <cellStyle name="Normal 4 131 2 4 4" xfId="32937"/>
    <cellStyle name="Normal 4 131 2 5" xfId="32938"/>
    <cellStyle name="Normal 4 131 2 5 2" xfId="32939"/>
    <cellStyle name="Normal 4 131 2 5 2 2" xfId="32940"/>
    <cellStyle name="Normal 4 131 2 5 3" xfId="32941"/>
    <cellStyle name="Normal 4 131 2 5 4" xfId="32942"/>
    <cellStyle name="Normal 4 131 2 6" xfId="32943"/>
    <cellStyle name="Normal 4 131 2 6 2" xfId="32944"/>
    <cellStyle name="Normal 4 131 2 7" xfId="32945"/>
    <cellStyle name="Normal 4 131 2 8" xfId="32946"/>
    <cellStyle name="Normal 4 131 2 9" xfId="32947"/>
    <cellStyle name="Normal 4 131 3" xfId="7623"/>
    <cellStyle name="Normal 4 131 3 2" xfId="12388"/>
    <cellStyle name="Normal 4 131 3 2 2" xfId="32950"/>
    <cellStyle name="Normal 4 131 3 2 2 2" xfId="32951"/>
    <cellStyle name="Normal 4 131 3 2 3" xfId="32952"/>
    <cellStyle name="Normal 4 131 3 2 4" xfId="32953"/>
    <cellStyle name="Normal 4 131 3 2 5" xfId="32949"/>
    <cellStyle name="Normal 4 131 3 3" xfId="32954"/>
    <cellStyle name="Normal 4 131 3 3 2" xfId="32955"/>
    <cellStyle name="Normal 4 131 3 3 2 2" xfId="32956"/>
    <cellStyle name="Normal 4 131 3 3 3" xfId="32957"/>
    <cellStyle name="Normal 4 131 3 3 4" xfId="32958"/>
    <cellStyle name="Normal 4 131 3 4" xfId="32959"/>
    <cellStyle name="Normal 4 131 3 4 2" xfId="32960"/>
    <cellStyle name="Normal 4 131 3 5" xfId="32961"/>
    <cellStyle name="Normal 4 131 3 6" xfId="32962"/>
    <cellStyle name="Normal 4 131 3 7" xfId="32963"/>
    <cellStyle name="Normal 4 131 3 8" xfId="32948"/>
    <cellStyle name="Normal 4 131 4" xfId="7624"/>
    <cellStyle name="Normal 4 131 4 2" xfId="12389"/>
    <cellStyle name="Normal 4 131 4 2 2" xfId="32966"/>
    <cellStyle name="Normal 4 131 4 2 2 2" xfId="32967"/>
    <cellStyle name="Normal 4 131 4 2 3" xfId="32968"/>
    <cellStyle name="Normal 4 131 4 2 4" xfId="32969"/>
    <cellStyle name="Normal 4 131 4 2 5" xfId="32965"/>
    <cellStyle name="Normal 4 131 4 3" xfId="32970"/>
    <cellStyle name="Normal 4 131 4 3 2" xfId="32971"/>
    <cellStyle name="Normal 4 131 4 3 2 2" xfId="32972"/>
    <cellStyle name="Normal 4 131 4 3 3" xfId="32973"/>
    <cellStyle name="Normal 4 131 4 3 4" xfId="32974"/>
    <cellStyle name="Normal 4 131 4 4" xfId="32975"/>
    <cellStyle name="Normal 4 131 4 4 2" xfId="32976"/>
    <cellStyle name="Normal 4 131 4 5" xfId="32977"/>
    <cellStyle name="Normal 4 131 4 6" xfId="32978"/>
    <cellStyle name="Normal 4 131 4 7" xfId="32979"/>
    <cellStyle name="Normal 4 131 4 8" xfId="32964"/>
    <cellStyle name="Normal 4 131 5" xfId="12386"/>
    <cellStyle name="Normal 4 131 5 2" xfId="32981"/>
    <cellStyle name="Normal 4 131 5 2 2" xfId="32982"/>
    <cellStyle name="Normal 4 131 5 3" xfId="32983"/>
    <cellStyle name="Normal 4 131 5 4" xfId="32984"/>
    <cellStyle name="Normal 4 131 5 5" xfId="32980"/>
    <cellStyle name="Normal 4 131 6" xfId="32985"/>
    <cellStyle name="Normal 4 131 6 2" xfId="32986"/>
    <cellStyle name="Normal 4 131 6 2 2" xfId="32987"/>
    <cellStyle name="Normal 4 131 6 3" xfId="32988"/>
    <cellStyle name="Normal 4 131 6 4" xfId="32989"/>
    <cellStyle name="Normal 4 131 7" xfId="32990"/>
    <cellStyle name="Normal 4 131 7 2" xfId="32991"/>
    <cellStyle name="Normal 4 131 8" xfId="32992"/>
    <cellStyle name="Normal 4 131 9" xfId="32993"/>
    <cellStyle name="Normal 4 132" xfId="7625"/>
    <cellStyle name="Normal 4 132 10" xfId="32995"/>
    <cellStyle name="Normal 4 132 11" xfId="32994"/>
    <cellStyle name="Normal 4 132 2" xfId="7626"/>
    <cellStyle name="Normal 4 132 2 10" xfId="32996"/>
    <cellStyle name="Normal 4 132 2 2" xfId="12391"/>
    <cellStyle name="Normal 4 132 2 2 2" xfId="32998"/>
    <cellStyle name="Normal 4 132 2 2 2 2" xfId="32999"/>
    <cellStyle name="Normal 4 132 2 2 2 2 2" xfId="33000"/>
    <cellStyle name="Normal 4 132 2 2 2 3" xfId="33001"/>
    <cellStyle name="Normal 4 132 2 2 2 4" xfId="33002"/>
    <cellStyle name="Normal 4 132 2 2 3" xfId="33003"/>
    <cellStyle name="Normal 4 132 2 2 3 2" xfId="33004"/>
    <cellStyle name="Normal 4 132 2 2 3 2 2" xfId="33005"/>
    <cellStyle name="Normal 4 132 2 2 3 3" xfId="33006"/>
    <cellStyle name="Normal 4 132 2 2 3 4" xfId="33007"/>
    <cellStyle name="Normal 4 132 2 2 4" xfId="33008"/>
    <cellStyle name="Normal 4 132 2 2 4 2" xfId="33009"/>
    <cellStyle name="Normal 4 132 2 2 5" xfId="33010"/>
    <cellStyle name="Normal 4 132 2 2 6" xfId="33011"/>
    <cellStyle name="Normal 4 132 2 2 7" xfId="33012"/>
    <cellStyle name="Normal 4 132 2 2 8" xfId="32997"/>
    <cellStyle name="Normal 4 132 2 3" xfId="33013"/>
    <cellStyle name="Normal 4 132 2 3 2" xfId="33014"/>
    <cellStyle name="Normal 4 132 2 3 2 2" xfId="33015"/>
    <cellStyle name="Normal 4 132 2 3 2 2 2" xfId="33016"/>
    <cellStyle name="Normal 4 132 2 3 2 3" xfId="33017"/>
    <cellStyle name="Normal 4 132 2 3 2 4" xfId="33018"/>
    <cellStyle name="Normal 4 132 2 3 3" xfId="33019"/>
    <cellStyle name="Normal 4 132 2 3 3 2" xfId="33020"/>
    <cellStyle name="Normal 4 132 2 3 3 2 2" xfId="33021"/>
    <cellStyle name="Normal 4 132 2 3 3 3" xfId="33022"/>
    <cellStyle name="Normal 4 132 2 3 3 4" xfId="33023"/>
    <cellStyle name="Normal 4 132 2 3 4" xfId="33024"/>
    <cellStyle name="Normal 4 132 2 3 4 2" xfId="33025"/>
    <cellStyle name="Normal 4 132 2 3 5" xfId="33026"/>
    <cellStyle name="Normal 4 132 2 3 6" xfId="33027"/>
    <cellStyle name="Normal 4 132 2 3 7" xfId="33028"/>
    <cellStyle name="Normal 4 132 2 4" xfId="33029"/>
    <cellStyle name="Normal 4 132 2 4 2" xfId="33030"/>
    <cellStyle name="Normal 4 132 2 4 2 2" xfId="33031"/>
    <cellStyle name="Normal 4 132 2 4 3" xfId="33032"/>
    <cellStyle name="Normal 4 132 2 4 4" xfId="33033"/>
    <cellStyle name="Normal 4 132 2 5" xfId="33034"/>
    <cellStyle name="Normal 4 132 2 5 2" xfId="33035"/>
    <cellStyle name="Normal 4 132 2 5 2 2" xfId="33036"/>
    <cellStyle name="Normal 4 132 2 5 3" xfId="33037"/>
    <cellStyle name="Normal 4 132 2 5 4" xfId="33038"/>
    <cellStyle name="Normal 4 132 2 6" xfId="33039"/>
    <cellStyle name="Normal 4 132 2 6 2" xfId="33040"/>
    <cellStyle name="Normal 4 132 2 7" xfId="33041"/>
    <cellStyle name="Normal 4 132 2 8" xfId="33042"/>
    <cellStyle name="Normal 4 132 2 9" xfId="33043"/>
    <cellStyle name="Normal 4 132 3" xfId="7627"/>
    <cellStyle name="Normal 4 132 3 2" xfId="12392"/>
    <cellStyle name="Normal 4 132 3 2 2" xfId="33046"/>
    <cellStyle name="Normal 4 132 3 2 2 2" xfId="33047"/>
    <cellStyle name="Normal 4 132 3 2 3" xfId="33048"/>
    <cellStyle name="Normal 4 132 3 2 4" xfId="33049"/>
    <cellStyle name="Normal 4 132 3 2 5" xfId="33045"/>
    <cellStyle name="Normal 4 132 3 3" xfId="33050"/>
    <cellStyle name="Normal 4 132 3 3 2" xfId="33051"/>
    <cellStyle name="Normal 4 132 3 3 2 2" xfId="33052"/>
    <cellStyle name="Normal 4 132 3 3 3" xfId="33053"/>
    <cellStyle name="Normal 4 132 3 3 4" xfId="33054"/>
    <cellStyle name="Normal 4 132 3 4" xfId="33055"/>
    <cellStyle name="Normal 4 132 3 4 2" xfId="33056"/>
    <cellStyle name="Normal 4 132 3 5" xfId="33057"/>
    <cellStyle name="Normal 4 132 3 6" xfId="33058"/>
    <cellStyle name="Normal 4 132 3 7" xfId="33059"/>
    <cellStyle name="Normal 4 132 3 8" xfId="33044"/>
    <cellStyle name="Normal 4 132 4" xfId="7628"/>
    <cellStyle name="Normal 4 132 4 2" xfId="12393"/>
    <cellStyle name="Normal 4 132 4 2 2" xfId="33062"/>
    <cellStyle name="Normal 4 132 4 2 2 2" xfId="33063"/>
    <cellStyle name="Normal 4 132 4 2 3" xfId="33064"/>
    <cellStyle name="Normal 4 132 4 2 4" xfId="33065"/>
    <cellStyle name="Normal 4 132 4 2 5" xfId="33061"/>
    <cellStyle name="Normal 4 132 4 3" xfId="33066"/>
    <cellStyle name="Normal 4 132 4 3 2" xfId="33067"/>
    <cellStyle name="Normal 4 132 4 3 2 2" xfId="33068"/>
    <cellStyle name="Normal 4 132 4 3 3" xfId="33069"/>
    <cellStyle name="Normal 4 132 4 3 4" xfId="33070"/>
    <cellStyle name="Normal 4 132 4 4" xfId="33071"/>
    <cellStyle name="Normal 4 132 4 4 2" xfId="33072"/>
    <cellStyle name="Normal 4 132 4 5" xfId="33073"/>
    <cellStyle name="Normal 4 132 4 6" xfId="33074"/>
    <cellStyle name="Normal 4 132 4 7" xfId="33075"/>
    <cellStyle name="Normal 4 132 4 8" xfId="33060"/>
    <cellStyle name="Normal 4 132 5" xfId="12390"/>
    <cellStyle name="Normal 4 132 5 2" xfId="33077"/>
    <cellStyle name="Normal 4 132 5 2 2" xfId="33078"/>
    <cellStyle name="Normal 4 132 5 3" xfId="33079"/>
    <cellStyle name="Normal 4 132 5 4" xfId="33080"/>
    <cellStyle name="Normal 4 132 5 5" xfId="33076"/>
    <cellStyle name="Normal 4 132 6" xfId="33081"/>
    <cellStyle name="Normal 4 132 6 2" xfId="33082"/>
    <cellStyle name="Normal 4 132 6 2 2" xfId="33083"/>
    <cellStyle name="Normal 4 132 6 3" xfId="33084"/>
    <cellStyle name="Normal 4 132 6 4" xfId="33085"/>
    <cellStyle name="Normal 4 132 7" xfId="33086"/>
    <cellStyle name="Normal 4 132 7 2" xfId="33087"/>
    <cellStyle name="Normal 4 132 8" xfId="33088"/>
    <cellStyle name="Normal 4 132 9" xfId="33089"/>
    <cellStyle name="Normal 4 133" xfId="7629"/>
    <cellStyle name="Normal 4 133 2" xfId="7630"/>
    <cellStyle name="Normal 4 133 2 2" xfId="12395"/>
    <cellStyle name="Normal 4 133 2 2 2" xfId="33092"/>
    <cellStyle name="Normal 4 133 2 3" xfId="33091"/>
    <cellStyle name="Normal 4 133 3" xfId="7631"/>
    <cellStyle name="Normal 4 133 3 2" xfId="12396"/>
    <cellStyle name="Normal 4 133 3 3" xfId="33093"/>
    <cellStyle name="Normal 4 133 4" xfId="7632"/>
    <cellStyle name="Normal 4 133 4 2" xfId="12397"/>
    <cellStyle name="Normal 4 133 5" xfId="12394"/>
    <cellStyle name="Normal 4 133 6" xfId="33090"/>
    <cellStyle name="Normal 4 134" xfId="7633"/>
    <cellStyle name="Normal 4 134 2" xfId="7634"/>
    <cellStyle name="Normal 4 134 2 2" xfId="12399"/>
    <cellStyle name="Normal 4 134 3" xfId="7635"/>
    <cellStyle name="Normal 4 134 3 2" xfId="12400"/>
    <cellStyle name="Normal 4 134 4" xfId="7636"/>
    <cellStyle name="Normal 4 134 4 2" xfId="12401"/>
    <cellStyle name="Normal 4 134 5" xfId="12398"/>
    <cellStyle name="Normal 4 134 6" xfId="33094"/>
    <cellStyle name="Normal 4 135" xfId="7637"/>
    <cellStyle name="Normal 4 135 2" xfId="7638"/>
    <cellStyle name="Normal 4 135 2 2" xfId="12403"/>
    <cellStyle name="Normal 4 135 2 3" xfId="33096"/>
    <cellStyle name="Normal 4 135 3" xfId="7639"/>
    <cellStyle name="Normal 4 135 3 2" xfId="12404"/>
    <cellStyle name="Normal 4 135 4" xfId="7640"/>
    <cellStyle name="Normal 4 135 4 2" xfId="12405"/>
    <cellStyle name="Normal 4 135 5" xfId="12402"/>
    <cellStyle name="Normal 4 135 6" xfId="33095"/>
    <cellStyle name="Normal 4 136" xfId="7641"/>
    <cellStyle name="Normal 4 136 2" xfId="7642"/>
    <cellStyle name="Normal 4 136 2 2" xfId="12407"/>
    <cellStyle name="Normal 4 136 3" xfId="7643"/>
    <cellStyle name="Normal 4 136 3 2" xfId="12408"/>
    <cellStyle name="Normal 4 136 4" xfId="7644"/>
    <cellStyle name="Normal 4 136 4 2" xfId="12409"/>
    <cellStyle name="Normal 4 136 5" xfId="12406"/>
    <cellStyle name="Normal 4 136 6" xfId="33097"/>
    <cellStyle name="Normal 4 137" xfId="7645"/>
    <cellStyle name="Normal 4 137 2" xfId="7646"/>
    <cellStyle name="Normal 4 137 2 2" xfId="12411"/>
    <cellStyle name="Normal 4 137 3" xfId="7647"/>
    <cellStyle name="Normal 4 137 3 2" xfId="12412"/>
    <cellStyle name="Normal 4 137 4" xfId="7648"/>
    <cellStyle name="Normal 4 137 4 2" xfId="12413"/>
    <cellStyle name="Normal 4 137 5" xfId="12410"/>
    <cellStyle name="Normal 4 137 6" xfId="33098"/>
    <cellStyle name="Normal 4 138" xfId="7649"/>
    <cellStyle name="Normal 4 138 2" xfId="7650"/>
    <cellStyle name="Normal 4 138 2 2" xfId="12415"/>
    <cellStyle name="Normal 4 138 3" xfId="7651"/>
    <cellStyle name="Normal 4 138 3 2" xfId="12416"/>
    <cellStyle name="Normal 4 138 4" xfId="7652"/>
    <cellStyle name="Normal 4 138 4 2" xfId="12417"/>
    <cellStyle name="Normal 4 138 5" xfId="12414"/>
    <cellStyle name="Normal 4 139" xfId="7653"/>
    <cellStyle name="Normal 4 139 2" xfId="7654"/>
    <cellStyle name="Normal 4 139 2 2" xfId="12419"/>
    <cellStyle name="Normal 4 139 3" xfId="7655"/>
    <cellStyle name="Normal 4 139 3 2" xfId="12420"/>
    <cellStyle name="Normal 4 139 4" xfId="7656"/>
    <cellStyle name="Normal 4 139 4 2" xfId="12421"/>
    <cellStyle name="Normal 4 139 5" xfId="12418"/>
    <cellStyle name="Normal 4 14" xfId="7657"/>
    <cellStyle name="Normal 4 14 10" xfId="33100"/>
    <cellStyle name="Normal 4 14 11" xfId="33099"/>
    <cellStyle name="Normal 4 14 2" xfId="7658"/>
    <cellStyle name="Normal 4 14 2 10" xfId="33101"/>
    <cellStyle name="Normal 4 14 2 2" xfId="16538"/>
    <cellStyle name="Normal 4 14 2 2 2" xfId="33103"/>
    <cellStyle name="Normal 4 14 2 2 2 2" xfId="33104"/>
    <cellStyle name="Normal 4 14 2 2 2 2 2" xfId="33105"/>
    <cellStyle name="Normal 4 14 2 2 2 3" xfId="33106"/>
    <cellStyle name="Normal 4 14 2 2 2 4" xfId="33107"/>
    <cellStyle name="Normal 4 14 2 2 3" xfId="33108"/>
    <cellStyle name="Normal 4 14 2 2 3 2" xfId="33109"/>
    <cellStyle name="Normal 4 14 2 2 3 2 2" xfId="33110"/>
    <cellStyle name="Normal 4 14 2 2 3 3" xfId="33111"/>
    <cellStyle name="Normal 4 14 2 2 3 4" xfId="33112"/>
    <cellStyle name="Normal 4 14 2 2 4" xfId="33113"/>
    <cellStyle name="Normal 4 14 2 2 4 2" xfId="33114"/>
    <cellStyle name="Normal 4 14 2 2 5" xfId="33115"/>
    <cellStyle name="Normal 4 14 2 2 6" xfId="33116"/>
    <cellStyle name="Normal 4 14 2 2 7" xfId="33117"/>
    <cellStyle name="Normal 4 14 2 2 8" xfId="33102"/>
    <cellStyle name="Normal 4 14 2 3" xfId="12423"/>
    <cellStyle name="Normal 4 14 2 3 2" xfId="33119"/>
    <cellStyle name="Normal 4 14 2 3 2 2" xfId="33120"/>
    <cellStyle name="Normal 4 14 2 3 2 2 2" xfId="33121"/>
    <cellStyle name="Normal 4 14 2 3 2 3" xfId="33122"/>
    <cellStyle name="Normal 4 14 2 3 2 4" xfId="33123"/>
    <cellStyle name="Normal 4 14 2 3 3" xfId="33124"/>
    <cellStyle name="Normal 4 14 2 3 3 2" xfId="33125"/>
    <cellStyle name="Normal 4 14 2 3 3 2 2" xfId="33126"/>
    <cellStyle name="Normal 4 14 2 3 3 3" xfId="33127"/>
    <cellStyle name="Normal 4 14 2 3 3 4" xfId="33128"/>
    <cellStyle name="Normal 4 14 2 3 4" xfId="33129"/>
    <cellStyle name="Normal 4 14 2 3 4 2" xfId="33130"/>
    <cellStyle name="Normal 4 14 2 3 5" xfId="33131"/>
    <cellStyle name="Normal 4 14 2 3 6" xfId="33132"/>
    <cellStyle name="Normal 4 14 2 3 7" xfId="33133"/>
    <cellStyle name="Normal 4 14 2 3 8" xfId="33118"/>
    <cellStyle name="Normal 4 14 2 4" xfId="33134"/>
    <cellStyle name="Normal 4 14 2 4 2" xfId="33135"/>
    <cellStyle name="Normal 4 14 2 4 2 2" xfId="33136"/>
    <cellStyle name="Normal 4 14 2 4 3" xfId="33137"/>
    <cellStyle name="Normal 4 14 2 4 4" xfId="33138"/>
    <cellStyle name="Normal 4 14 2 5" xfId="33139"/>
    <cellStyle name="Normal 4 14 2 5 2" xfId="33140"/>
    <cellStyle name="Normal 4 14 2 5 2 2" xfId="33141"/>
    <cellStyle name="Normal 4 14 2 5 3" xfId="33142"/>
    <cellStyle name="Normal 4 14 2 5 4" xfId="33143"/>
    <cellStyle name="Normal 4 14 2 6" xfId="33144"/>
    <cellStyle name="Normal 4 14 2 6 2" xfId="33145"/>
    <cellStyle name="Normal 4 14 2 7" xfId="33146"/>
    <cellStyle name="Normal 4 14 2 8" xfId="33147"/>
    <cellStyle name="Normal 4 14 2 9" xfId="33148"/>
    <cellStyle name="Normal 4 14 3" xfId="7659"/>
    <cellStyle name="Normal 4 14 3 2" xfId="16753"/>
    <cellStyle name="Normal 4 14 3 2 2" xfId="33151"/>
    <cellStyle name="Normal 4 14 3 2 2 2" xfId="33152"/>
    <cellStyle name="Normal 4 14 3 2 3" xfId="33153"/>
    <cellStyle name="Normal 4 14 3 2 4" xfId="33154"/>
    <cellStyle name="Normal 4 14 3 2 5" xfId="33150"/>
    <cellStyle name="Normal 4 14 3 3" xfId="12424"/>
    <cellStyle name="Normal 4 14 3 3 2" xfId="33156"/>
    <cellStyle name="Normal 4 14 3 3 2 2" xfId="33157"/>
    <cellStyle name="Normal 4 14 3 3 3" xfId="33158"/>
    <cellStyle name="Normal 4 14 3 3 4" xfId="33159"/>
    <cellStyle name="Normal 4 14 3 3 5" xfId="33155"/>
    <cellStyle name="Normal 4 14 3 4" xfId="33160"/>
    <cellStyle name="Normal 4 14 3 4 2" xfId="33161"/>
    <cellStyle name="Normal 4 14 3 5" xfId="33162"/>
    <cellStyle name="Normal 4 14 3 6" xfId="33163"/>
    <cellStyle name="Normal 4 14 3 7" xfId="33164"/>
    <cellStyle name="Normal 4 14 3 8" xfId="33149"/>
    <cellStyle name="Normal 4 14 4" xfId="7660"/>
    <cellStyle name="Normal 4 14 4 2" xfId="16967"/>
    <cellStyle name="Normal 4 14 4 2 2" xfId="33167"/>
    <cellStyle name="Normal 4 14 4 2 2 2" xfId="33168"/>
    <cellStyle name="Normal 4 14 4 2 3" xfId="33169"/>
    <cellStyle name="Normal 4 14 4 2 4" xfId="33170"/>
    <cellStyle name="Normal 4 14 4 2 5" xfId="33166"/>
    <cellStyle name="Normal 4 14 4 3" xfId="12425"/>
    <cellStyle name="Normal 4 14 4 3 2" xfId="33172"/>
    <cellStyle name="Normal 4 14 4 3 2 2" xfId="33173"/>
    <cellStyle name="Normal 4 14 4 3 3" xfId="33174"/>
    <cellStyle name="Normal 4 14 4 3 4" xfId="33175"/>
    <cellStyle name="Normal 4 14 4 3 5" xfId="33171"/>
    <cellStyle name="Normal 4 14 4 4" xfId="33176"/>
    <cellStyle name="Normal 4 14 4 4 2" xfId="33177"/>
    <cellStyle name="Normal 4 14 4 5" xfId="33178"/>
    <cellStyle name="Normal 4 14 4 6" xfId="33179"/>
    <cellStyle name="Normal 4 14 4 7" xfId="33180"/>
    <cellStyle name="Normal 4 14 4 8" xfId="33165"/>
    <cellStyle name="Normal 4 14 5" xfId="16321"/>
    <cellStyle name="Normal 4 14 5 2" xfId="33182"/>
    <cellStyle name="Normal 4 14 5 2 2" xfId="33183"/>
    <cellStyle name="Normal 4 14 5 3" xfId="33184"/>
    <cellStyle name="Normal 4 14 5 4" xfId="33185"/>
    <cellStyle name="Normal 4 14 5 5" xfId="33181"/>
    <cellStyle name="Normal 4 14 6" xfId="12422"/>
    <cellStyle name="Normal 4 14 6 2" xfId="33187"/>
    <cellStyle name="Normal 4 14 6 2 2" xfId="33188"/>
    <cellStyle name="Normal 4 14 6 3" xfId="33189"/>
    <cellStyle name="Normal 4 14 6 4" xfId="33190"/>
    <cellStyle name="Normal 4 14 6 5" xfId="33186"/>
    <cellStyle name="Normal 4 14 7" xfId="33191"/>
    <cellStyle name="Normal 4 14 7 2" xfId="33192"/>
    <cellStyle name="Normal 4 14 8" xfId="33193"/>
    <cellStyle name="Normal 4 14 9" xfId="33194"/>
    <cellStyle name="Normal 4 140" xfId="7661"/>
    <cellStyle name="Normal 4 140 2" xfId="7662"/>
    <cellStyle name="Normal 4 140 2 2" xfId="12427"/>
    <cellStyle name="Normal 4 140 3" xfId="7663"/>
    <cellStyle name="Normal 4 140 3 2" xfId="12428"/>
    <cellStyle name="Normal 4 140 4" xfId="7664"/>
    <cellStyle name="Normal 4 140 4 2" xfId="12429"/>
    <cellStyle name="Normal 4 140 5" xfId="12426"/>
    <cellStyle name="Normal 4 141" xfId="7665"/>
    <cellStyle name="Normal 4 141 2" xfId="7666"/>
    <cellStyle name="Normal 4 141 2 2" xfId="12431"/>
    <cellStyle name="Normal 4 141 3" xfId="7667"/>
    <cellStyle name="Normal 4 141 3 2" xfId="12432"/>
    <cellStyle name="Normal 4 141 4" xfId="7668"/>
    <cellStyle name="Normal 4 141 4 2" xfId="12433"/>
    <cellStyle name="Normal 4 141 5" xfId="12430"/>
    <cellStyle name="Normal 4 142" xfId="7669"/>
    <cellStyle name="Normal 4 142 2" xfId="7670"/>
    <cellStyle name="Normal 4 142 2 2" xfId="12435"/>
    <cellStyle name="Normal 4 142 3" xfId="7671"/>
    <cellStyle name="Normal 4 142 3 2" xfId="12436"/>
    <cellStyle name="Normal 4 142 4" xfId="7672"/>
    <cellStyle name="Normal 4 142 4 2" xfId="12437"/>
    <cellStyle name="Normal 4 142 5" xfId="12434"/>
    <cellStyle name="Normal 4 143" xfId="7673"/>
    <cellStyle name="Normal 4 143 2" xfId="7674"/>
    <cellStyle name="Normal 4 143 2 2" xfId="12439"/>
    <cellStyle name="Normal 4 143 3" xfId="7675"/>
    <cellStyle name="Normal 4 143 3 2" xfId="12440"/>
    <cellStyle name="Normal 4 143 4" xfId="7676"/>
    <cellStyle name="Normal 4 143 4 2" xfId="12441"/>
    <cellStyle name="Normal 4 143 5" xfId="12438"/>
    <cellStyle name="Normal 4 144" xfId="7677"/>
    <cellStyle name="Normal 4 144 2" xfId="7678"/>
    <cellStyle name="Normal 4 144 2 2" xfId="12443"/>
    <cellStyle name="Normal 4 144 3" xfId="7679"/>
    <cellStyle name="Normal 4 144 3 2" xfId="12444"/>
    <cellStyle name="Normal 4 144 4" xfId="7680"/>
    <cellStyle name="Normal 4 144 4 2" xfId="12445"/>
    <cellStyle name="Normal 4 144 5" xfId="12442"/>
    <cellStyle name="Normal 4 145" xfId="7681"/>
    <cellStyle name="Normal 4 145 2" xfId="7682"/>
    <cellStyle name="Normal 4 145 2 2" xfId="12447"/>
    <cellStyle name="Normal 4 145 3" xfId="7683"/>
    <cellStyle name="Normal 4 145 3 2" xfId="12448"/>
    <cellStyle name="Normal 4 145 4" xfId="7684"/>
    <cellStyle name="Normal 4 145 4 2" xfId="12449"/>
    <cellStyle name="Normal 4 145 5" xfId="12446"/>
    <cellStyle name="Normal 4 146" xfId="7685"/>
    <cellStyle name="Normal 4 146 2" xfId="7686"/>
    <cellStyle name="Normal 4 146 2 2" xfId="12451"/>
    <cellStyle name="Normal 4 146 3" xfId="7687"/>
    <cellStyle name="Normal 4 146 3 2" xfId="12452"/>
    <cellStyle name="Normal 4 146 4" xfId="7688"/>
    <cellStyle name="Normal 4 146 4 2" xfId="12453"/>
    <cellStyle name="Normal 4 146 5" xfId="12450"/>
    <cellStyle name="Normal 4 147" xfId="7689"/>
    <cellStyle name="Normal 4 147 2" xfId="7690"/>
    <cellStyle name="Normal 4 147 2 2" xfId="12455"/>
    <cellStyle name="Normal 4 147 3" xfId="7691"/>
    <cellStyle name="Normal 4 147 3 2" xfId="12456"/>
    <cellStyle name="Normal 4 147 4" xfId="7692"/>
    <cellStyle name="Normal 4 147 4 2" xfId="12457"/>
    <cellStyle name="Normal 4 147 5" xfId="12454"/>
    <cellStyle name="Normal 4 148" xfId="7693"/>
    <cellStyle name="Normal 4 148 2" xfId="7694"/>
    <cellStyle name="Normal 4 148 2 2" xfId="12459"/>
    <cellStyle name="Normal 4 148 3" xfId="7695"/>
    <cellStyle name="Normal 4 148 3 2" xfId="12460"/>
    <cellStyle name="Normal 4 148 4" xfId="7696"/>
    <cellStyle name="Normal 4 148 4 2" xfId="12461"/>
    <cellStyle name="Normal 4 148 5" xfId="12458"/>
    <cellStyle name="Normal 4 149" xfId="7697"/>
    <cellStyle name="Normal 4 149 2" xfId="7698"/>
    <cellStyle name="Normal 4 149 2 2" xfId="12463"/>
    <cellStyle name="Normal 4 149 3" xfId="7699"/>
    <cellStyle name="Normal 4 149 3 2" xfId="12464"/>
    <cellStyle name="Normal 4 149 4" xfId="7700"/>
    <cellStyle name="Normal 4 149 4 2" xfId="12465"/>
    <cellStyle name="Normal 4 149 5" xfId="12462"/>
    <cellStyle name="Normal 4 15" xfId="7701"/>
    <cellStyle name="Normal 4 15 10" xfId="33196"/>
    <cellStyle name="Normal 4 15 11" xfId="33195"/>
    <cellStyle name="Normal 4 15 2" xfId="7702"/>
    <cellStyle name="Normal 4 15 2 10" xfId="33197"/>
    <cellStyle name="Normal 4 15 2 2" xfId="16551"/>
    <cellStyle name="Normal 4 15 2 2 2" xfId="33199"/>
    <cellStyle name="Normal 4 15 2 2 2 2" xfId="33200"/>
    <cellStyle name="Normal 4 15 2 2 2 2 2" xfId="33201"/>
    <cellStyle name="Normal 4 15 2 2 2 3" xfId="33202"/>
    <cellStyle name="Normal 4 15 2 2 2 4" xfId="33203"/>
    <cellStyle name="Normal 4 15 2 2 3" xfId="33204"/>
    <cellStyle name="Normal 4 15 2 2 3 2" xfId="33205"/>
    <cellStyle name="Normal 4 15 2 2 3 2 2" xfId="33206"/>
    <cellStyle name="Normal 4 15 2 2 3 3" xfId="33207"/>
    <cellStyle name="Normal 4 15 2 2 3 4" xfId="33208"/>
    <cellStyle name="Normal 4 15 2 2 4" xfId="33209"/>
    <cellStyle name="Normal 4 15 2 2 4 2" xfId="33210"/>
    <cellStyle name="Normal 4 15 2 2 5" xfId="33211"/>
    <cellStyle name="Normal 4 15 2 2 6" xfId="33212"/>
    <cellStyle name="Normal 4 15 2 2 7" xfId="33213"/>
    <cellStyle name="Normal 4 15 2 2 8" xfId="33198"/>
    <cellStyle name="Normal 4 15 2 3" xfId="12467"/>
    <cellStyle name="Normal 4 15 2 3 2" xfId="33215"/>
    <cellStyle name="Normal 4 15 2 3 2 2" xfId="33216"/>
    <cellStyle name="Normal 4 15 2 3 2 2 2" xfId="33217"/>
    <cellStyle name="Normal 4 15 2 3 2 3" xfId="33218"/>
    <cellStyle name="Normal 4 15 2 3 2 4" xfId="33219"/>
    <cellStyle name="Normal 4 15 2 3 3" xfId="33220"/>
    <cellStyle name="Normal 4 15 2 3 3 2" xfId="33221"/>
    <cellStyle name="Normal 4 15 2 3 3 2 2" xfId="33222"/>
    <cellStyle name="Normal 4 15 2 3 3 3" xfId="33223"/>
    <cellStyle name="Normal 4 15 2 3 3 4" xfId="33224"/>
    <cellStyle name="Normal 4 15 2 3 4" xfId="33225"/>
    <cellStyle name="Normal 4 15 2 3 4 2" xfId="33226"/>
    <cellStyle name="Normal 4 15 2 3 5" xfId="33227"/>
    <cellStyle name="Normal 4 15 2 3 6" xfId="33228"/>
    <cellStyle name="Normal 4 15 2 3 7" xfId="33229"/>
    <cellStyle name="Normal 4 15 2 3 8" xfId="33214"/>
    <cellStyle name="Normal 4 15 2 4" xfId="33230"/>
    <cellStyle name="Normal 4 15 2 4 2" xfId="33231"/>
    <cellStyle name="Normal 4 15 2 4 2 2" xfId="33232"/>
    <cellStyle name="Normal 4 15 2 4 3" xfId="33233"/>
    <cellStyle name="Normal 4 15 2 4 4" xfId="33234"/>
    <cellStyle name="Normal 4 15 2 5" xfId="33235"/>
    <cellStyle name="Normal 4 15 2 5 2" xfId="33236"/>
    <cellStyle name="Normal 4 15 2 5 2 2" xfId="33237"/>
    <cellStyle name="Normal 4 15 2 5 3" xfId="33238"/>
    <cellStyle name="Normal 4 15 2 5 4" xfId="33239"/>
    <cellStyle name="Normal 4 15 2 6" xfId="33240"/>
    <cellStyle name="Normal 4 15 2 6 2" xfId="33241"/>
    <cellStyle name="Normal 4 15 2 7" xfId="33242"/>
    <cellStyle name="Normal 4 15 2 8" xfId="33243"/>
    <cellStyle name="Normal 4 15 2 9" xfId="33244"/>
    <cellStyle name="Normal 4 15 3" xfId="7703"/>
    <cellStyle name="Normal 4 15 3 2" xfId="16766"/>
    <cellStyle name="Normal 4 15 3 2 2" xfId="33247"/>
    <cellStyle name="Normal 4 15 3 2 2 2" xfId="33248"/>
    <cellStyle name="Normal 4 15 3 2 3" xfId="33249"/>
    <cellStyle name="Normal 4 15 3 2 4" xfId="33250"/>
    <cellStyle name="Normal 4 15 3 2 5" xfId="33246"/>
    <cellStyle name="Normal 4 15 3 3" xfId="12468"/>
    <cellStyle name="Normal 4 15 3 3 2" xfId="33252"/>
    <cellStyle name="Normal 4 15 3 3 2 2" xfId="33253"/>
    <cellStyle name="Normal 4 15 3 3 3" xfId="33254"/>
    <cellStyle name="Normal 4 15 3 3 4" xfId="33255"/>
    <cellStyle name="Normal 4 15 3 3 5" xfId="33251"/>
    <cellStyle name="Normal 4 15 3 4" xfId="33256"/>
    <cellStyle name="Normal 4 15 3 4 2" xfId="33257"/>
    <cellStyle name="Normal 4 15 3 5" xfId="33258"/>
    <cellStyle name="Normal 4 15 3 6" xfId="33259"/>
    <cellStyle name="Normal 4 15 3 7" xfId="33260"/>
    <cellStyle name="Normal 4 15 3 8" xfId="33245"/>
    <cellStyle name="Normal 4 15 4" xfId="7704"/>
    <cellStyle name="Normal 4 15 4 2" xfId="16980"/>
    <cellStyle name="Normal 4 15 4 2 2" xfId="33263"/>
    <cellStyle name="Normal 4 15 4 2 2 2" xfId="33264"/>
    <cellStyle name="Normal 4 15 4 2 3" xfId="33265"/>
    <cellStyle name="Normal 4 15 4 2 4" xfId="33266"/>
    <cellStyle name="Normal 4 15 4 2 5" xfId="33262"/>
    <cellStyle name="Normal 4 15 4 3" xfId="12469"/>
    <cellStyle name="Normal 4 15 4 3 2" xfId="33268"/>
    <cellStyle name="Normal 4 15 4 3 2 2" xfId="33269"/>
    <cellStyle name="Normal 4 15 4 3 3" xfId="33270"/>
    <cellStyle name="Normal 4 15 4 3 4" xfId="33271"/>
    <cellStyle name="Normal 4 15 4 3 5" xfId="33267"/>
    <cellStyle name="Normal 4 15 4 4" xfId="33272"/>
    <cellStyle name="Normal 4 15 4 4 2" xfId="33273"/>
    <cellStyle name="Normal 4 15 4 5" xfId="33274"/>
    <cellStyle name="Normal 4 15 4 6" xfId="33275"/>
    <cellStyle name="Normal 4 15 4 7" xfId="33276"/>
    <cellStyle name="Normal 4 15 4 8" xfId="33261"/>
    <cellStyle name="Normal 4 15 5" xfId="16332"/>
    <cellStyle name="Normal 4 15 5 2" xfId="33278"/>
    <cellStyle name="Normal 4 15 5 2 2" xfId="33279"/>
    <cellStyle name="Normal 4 15 5 3" xfId="33280"/>
    <cellStyle name="Normal 4 15 5 4" xfId="33281"/>
    <cellStyle name="Normal 4 15 5 5" xfId="33277"/>
    <cellStyle name="Normal 4 15 6" xfId="12466"/>
    <cellStyle name="Normal 4 15 6 2" xfId="33283"/>
    <cellStyle name="Normal 4 15 6 2 2" xfId="33284"/>
    <cellStyle name="Normal 4 15 6 3" xfId="33285"/>
    <cellStyle name="Normal 4 15 6 4" xfId="33286"/>
    <cellStyle name="Normal 4 15 6 5" xfId="33282"/>
    <cellStyle name="Normal 4 15 7" xfId="33287"/>
    <cellStyle name="Normal 4 15 7 2" xfId="33288"/>
    <cellStyle name="Normal 4 15 8" xfId="33289"/>
    <cellStyle name="Normal 4 15 9" xfId="33290"/>
    <cellStyle name="Normal 4 150" xfId="7705"/>
    <cellStyle name="Normal 4 150 2" xfId="7706"/>
    <cellStyle name="Normal 4 150 2 2" xfId="12471"/>
    <cellStyle name="Normal 4 150 3" xfId="7707"/>
    <cellStyle name="Normal 4 150 3 2" xfId="12472"/>
    <cellStyle name="Normal 4 150 4" xfId="7708"/>
    <cellStyle name="Normal 4 150 4 2" xfId="12473"/>
    <cellStyle name="Normal 4 150 5" xfId="12470"/>
    <cellStyle name="Normal 4 151" xfId="7709"/>
    <cellStyle name="Normal 4 151 2" xfId="7710"/>
    <cellStyle name="Normal 4 151 2 2" xfId="12475"/>
    <cellStyle name="Normal 4 151 3" xfId="7711"/>
    <cellStyle name="Normal 4 151 3 2" xfId="12476"/>
    <cellStyle name="Normal 4 151 4" xfId="7712"/>
    <cellStyle name="Normal 4 151 4 2" xfId="12477"/>
    <cellStyle name="Normal 4 151 5" xfId="12474"/>
    <cellStyle name="Normal 4 152" xfId="7713"/>
    <cellStyle name="Normal 4 152 2" xfId="7714"/>
    <cellStyle name="Normal 4 152 2 2" xfId="12479"/>
    <cellStyle name="Normal 4 152 3" xfId="7715"/>
    <cellStyle name="Normal 4 152 3 2" xfId="12480"/>
    <cellStyle name="Normal 4 152 4" xfId="7716"/>
    <cellStyle name="Normal 4 152 4 2" xfId="12481"/>
    <cellStyle name="Normal 4 152 5" xfId="12478"/>
    <cellStyle name="Normal 4 153" xfId="7717"/>
    <cellStyle name="Normal 4 153 2" xfId="7718"/>
    <cellStyle name="Normal 4 153 2 2" xfId="12483"/>
    <cellStyle name="Normal 4 153 3" xfId="7719"/>
    <cellStyle name="Normal 4 153 3 2" xfId="12484"/>
    <cellStyle name="Normal 4 153 4" xfId="7720"/>
    <cellStyle name="Normal 4 153 4 2" xfId="12485"/>
    <cellStyle name="Normal 4 153 5" xfId="12482"/>
    <cellStyle name="Normal 4 154" xfId="7721"/>
    <cellStyle name="Normal 4 154 2" xfId="7722"/>
    <cellStyle name="Normal 4 154 2 2" xfId="12487"/>
    <cellStyle name="Normal 4 154 3" xfId="7723"/>
    <cellStyle name="Normal 4 154 3 2" xfId="12488"/>
    <cellStyle name="Normal 4 154 4" xfId="7724"/>
    <cellStyle name="Normal 4 154 4 2" xfId="12489"/>
    <cellStyle name="Normal 4 154 5" xfId="12486"/>
    <cellStyle name="Normal 4 155" xfId="7725"/>
    <cellStyle name="Normal 4 155 2" xfId="7726"/>
    <cellStyle name="Normal 4 155 2 2" xfId="12491"/>
    <cellStyle name="Normal 4 155 3" xfId="7727"/>
    <cellStyle name="Normal 4 155 3 2" xfId="12492"/>
    <cellStyle name="Normal 4 155 4" xfId="7728"/>
    <cellStyle name="Normal 4 155 4 2" xfId="12493"/>
    <cellStyle name="Normal 4 155 5" xfId="12490"/>
    <cellStyle name="Normal 4 156" xfId="7729"/>
    <cellStyle name="Normal 4 156 2" xfId="7730"/>
    <cellStyle name="Normal 4 156 2 2" xfId="12495"/>
    <cellStyle name="Normal 4 156 3" xfId="7731"/>
    <cellStyle name="Normal 4 156 3 2" xfId="12496"/>
    <cellStyle name="Normal 4 156 4" xfId="7732"/>
    <cellStyle name="Normal 4 156 4 2" xfId="12497"/>
    <cellStyle name="Normal 4 156 5" xfId="12494"/>
    <cellStyle name="Normal 4 157" xfId="7733"/>
    <cellStyle name="Normal 4 157 2" xfId="7734"/>
    <cellStyle name="Normal 4 157 2 2" xfId="12499"/>
    <cellStyle name="Normal 4 157 3" xfId="7735"/>
    <cellStyle name="Normal 4 157 3 2" xfId="12500"/>
    <cellStyle name="Normal 4 157 4" xfId="7736"/>
    <cellStyle name="Normal 4 157 4 2" xfId="12501"/>
    <cellStyle name="Normal 4 157 5" xfId="12498"/>
    <cellStyle name="Normal 4 158" xfId="7737"/>
    <cellStyle name="Normal 4 158 2" xfId="7738"/>
    <cellStyle name="Normal 4 158 2 2" xfId="12503"/>
    <cellStyle name="Normal 4 158 3" xfId="7739"/>
    <cellStyle name="Normal 4 158 3 2" xfId="12504"/>
    <cellStyle name="Normal 4 158 4" xfId="7740"/>
    <cellStyle name="Normal 4 158 4 2" xfId="12505"/>
    <cellStyle name="Normal 4 158 5" xfId="12502"/>
    <cellStyle name="Normal 4 159" xfId="7741"/>
    <cellStyle name="Normal 4 159 2" xfId="7742"/>
    <cellStyle name="Normal 4 159 2 2" xfId="12507"/>
    <cellStyle name="Normal 4 159 3" xfId="7743"/>
    <cellStyle name="Normal 4 159 3 2" xfId="12508"/>
    <cellStyle name="Normal 4 159 4" xfId="7744"/>
    <cellStyle name="Normal 4 159 4 2" xfId="12509"/>
    <cellStyle name="Normal 4 159 5" xfId="12506"/>
    <cellStyle name="Normal 4 16" xfId="7745"/>
    <cellStyle name="Normal 4 16 10" xfId="33292"/>
    <cellStyle name="Normal 4 16 11" xfId="33291"/>
    <cellStyle name="Normal 4 16 2" xfId="7746"/>
    <cellStyle name="Normal 4 16 2 10" xfId="33293"/>
    <cellStyle name="Normal 4 16 2 2" xfId="16564"/>
    <cellStyle name="Normal 4 16 2 2 2" xfId="33295"/>
    <cellStyle name="Normal 4 16 2 2 2 2" xfId="33296"/>
    <cellStyle name="Normal 4 16 2 2 2 2 2" xfId="33297"/>
    <cellStyle name="Normal 4 16 2 2 2 3" xfId="33298"/>
    <cellStyle name="Normal 4 16 2 2 2 4" xfId="33299"/>
    <cellStyle name="Normal 4 16 2 2 3" xfId="33300"/>
    <cellStyle name="Normal 4 16 2 2 3 2" xfId="33301"/>
    <cellStyle name="Normal 4 16 2 2 3 2 2" xfId="33302"/>
    <cellStyle name="Normal 4 16 2 2 3 3" xfId="33303"/>
    <cellStyle name="Normal 4 16 2 2 3 4" xfId="33304"/>
    <cellStyle name="Normal 4 16 2 2 4" xfId="33305"/>
    <cellStyle name="Normal 4 16 2 2 4 2" xfId="33306"/>
    <cellStyle name="Normal 4 16 2 2 5" xfId="33307"/>
    <cellStyle name="Normal 4 16 2 2 6" xfId="33308"/>
    <cellStyle name="Normal 4 16 2 2 7" xfId="33309"/>
    <cellStyle name="Normal 4 16 2 2 8" xfId="33294"/>
    <cellStyle name="Normal 4 16 2 3" xfId="12511"/>
    <cellStyle name="Normal 4 16 2 3 2" xfId="33311"/>
    <cellStyle name="Normal 4 16 2 3 2 2" xfId="33312"/>
    <cellStyle name="Normal 4 16 2 3 2 2 2" xfId="33313"/>
    <cellStyle name="Normal 4 16 2 3 2 3" xfId="33314"/>
    <cellStyle name="Normal 4 16 2 3 2 4" xfId="33315"/>
    <cellStyle name="Normal 4 16 2 3 3" xfId="33316"/>
    <cellStyle name="Normal 4 16 2 3 3 2" xfId="33317"/>
    <cellStyle name="Normal 4 16 2 3 3 2 2" xfId="33318"/>
    <cellStyle name="Normal 4 16 2 3 3 3" xfId="33319"/>
    <cellStyle name="Normal 4 16 2 3 3 4" xfId="33320"/>
    <cellStyle name="Normal 4 16 2 3 4" xfId="33321"/>
    <cellStyle name="Normal 4 16 2 3 4 2" xfId="33322"/>
    <cellStyle name="Normal 4 16 2 3 5" xfId="33323"/>
    <cellStyle name="Normal 4 16 2 3 6" xfId="33324"/>
    <cellStyle name="Normal 4 16 2 3 7" xfId="33325"/>
    <cellStyle name="Normal 4 16 2 3 8" xfId="33310"/>
    <cellStyle name="Normal 4 16 2 4" xfId="33326"/>
    <cellStyle name="Normal 4 16 2 4 2" xfId="33327"/>
    <cellStyle name="Normal 4 16 2 4 2 2" xfId="33328"/>
    <cellStyle name="Normal 4 16 2 4 3" xfId="33329"/>
    <cellStyle name="Normal 4 16 2 4 4" xfId="33330"/>
    <cellStyle name="Normal 4 16 2 5" xfId="33331"/>
    <cellStyle name="Normal 4 16 2 5 2" xfId="33332"/>
    <cellStyle name="Normal 4 16 2 5 2 2" xfId="33333"/>
    <cellStyle name="Normal 4 16 2 5 3" xfId="33334"/>
    <cellStyle name="Normal 4 16 2 5 4" xfId="33335"/>
    <cellStyle name="Normal 4 16 2 6" xfId="33336"/>
    <cellStyle name="Normal 4 16 2 6 2" xfId="33337"/>
    <cellStyle name="Normal 4 16 2 7" xfId="33338"/>
    <cellStyle name="Normal 4 16 2 8" xfId="33339"/>
    <cellStyle name="Normal 4 16 2 9" xfId="33340"/>
    <cellStyle name="Normal 4 16 3" xfId="7747"/>
    <cellStyle name="Normal 4 16 3 2" xfId="16779"/>
    <cellStyle name="Normal 4 16 3 2 2" xfId="33343"/>
    <cellStyle name="Normal 4 16 3 2 2 2" xfId="33344"/>
    <cellStyle name="Normal 4 16 3 2 3" xfId="33345"/>
    <cellStyle name="Normal 4 16 3 2 4" xfId="33346"/>
    <cellStyle name="Normal 4 16 3 2 5" xfId="33342"/>
    <cellStyle name="Normal 4 16 3 3" xfId="12512"/>
    <cellStyle name="Normal 4 16 3 3 2" xfId="33348"/>
    <cellStyle name="Normal 4 16 3 3 2 2" xfId="33349"/>
    <cellStyle name="Normal 4 16 3 3 3" xfId="33350"/>
    <cellStyle name="Normal 4 16 3 3 4" xfId="33351"/>
    <cellStyle name="Normal 4 16 3 3 5" xfId="33347"/>
    <cellStyle name="Normal 4 16 3 4" xfId="33352"/>
    <cellStyle name="Normal 4 16 3 4 2" xfId="33353"/>
    <cellStyle name="Normal 4 16 3 5" xfId="33354"/>
    <cellStyle name="Normal 4 16 3 6" xfId="33355"/>
    <cellStyle name="Normal 4 16 3 7" xfId="33356"/>
    <cellStyle name="Normal 4 16 3 8" xfId="33341"/>
    <cellStyle name="Normal 4 16 4" xfId="7748"/>
    <cellStyle name="Normal 4 16 4 2" xfId="16993"/>
    <cellStyle name="Normal 4 16 4 2 2" xfId="33359"/>
    <cellStyle name="Normal 4 16 4 2 2 2" xfId="33360"/>
    <cellStyle name="Normal 4 16 4 2 3" xfId="33361"/>
    <cellStyle name="Normal 4 16 4 2 4" xfId="33362"/>
    <cellStyle name="Normal 4 16 4 2 5" xfId="33358"/>
    <cellStyle name="Normal 4 16 4 3" xfId="12513"/>
    <cellStyle name="Normal 4 16 4 3 2" xfId="33364"/>
    <cellStyle name="Normal 4 16 4 3 2 2" xfId="33365"/>
    <cellStyle name="Normal 4 16 4 3 3" xfId="33366"/>
    <cellStyle name="Normal 4 16 4 3 4" xfId="33367"/>
    <cellStyle name="Normal 4 16 4 3 5" xfId="33363"/>
    <cellStyle name="Normal 4 16 4 4" xfId="33368"/>
    <cellStyle name="Normal 4 16 4 4 2" xfId="33369"/>
    <cellStyle name="Normal 4 16 4 5" xfId="33370"/>
    <cellStyle name="Normal 4 16 4 6" xfId="33371"/>
    <cellStyle name="Normal 4 16 4 7" xfId="33372"/>
    <cellStyle name="Normal 4 16 4 8" xfId="33357"/>
    <cellStyle name="Normal 4 16 5" xfId="16344"/>
    <cellStyle name="Normal 4 16 5 2" xfId="33374"/>
    <cellStyle name="Normal 4 16 5 2 2" xfId="33375"/>
    <cellStyle name="Normal 4 16 5 3" xfId="33376"/>
    <cellStyle name="Normal 4 16 5 4" xfId="33377"/>
    <cellStyle name="Normal 4 16 5 5" xfId="33373"/>
    <cellStyle name="Normal 4 16 6" xfId="12510"/>
    <cellStyle name="Normal 4 16 6 2" xfId="33379"/>
    <cellStyle name="Normal 4 16 6 2 2" xfId="33380"/>
    <cellStyle name="Normal 4 16 6 3" xfId="33381"/>
    <cellStyle name="Normal 4 16 6 4" xfId="33382"/>
    <cellStyle name="Normal 4 16 6 5" xfId="33378"/>
    <cellStyle name="Normal 4 16 7" xfId="33383"/>
    <cellStyle name="Normal 4 16 7 2" xfId="33384"/>
    <cellStyle name="Normal 4 16 8" xfId="33385"/>
    <cellStyle name="Normal 4 16 9" xfId="33386"/>
    <cellStyle name="Normal 4 160" xfId="7749"/>
    <cellStyle name="Normal 4 160 2" xfId="7750"/>
    <cellStyle name="Normal 4 160 2 2" xfId="12515"/>
    <cellStyle name="Normal 4 160 3" xfId="7751"/>
    <cellStyle name="Normal 4 160 3 2" xfId="12516"/>
    <cellStyle name="Normal 4 160 4" xfId="7752"/>
    <cellStyle name="Normal 4 160 4 2" xfId="12517"/>
    <cellStyle name="Normal 4 160 5" xfId="12514"/>
    <cellStyle name="Normal 4 161" xfId="7753"/>
    <cellStyle name="Normal 4 161 2" xfId="7754"/>
    <cellStyle name="Normal 4 161 2 2" xfId="12519"/>
    <cellStyle name="Normal 4 161 3" xfId="7755"/>
    <cellStyle name="Normal 4 161 3 2" xfId="12520"/>
    <cellStyle name="Normal 4 161 4" xfId="7756"/>
    <cellStyle name="Normal 4 161 4 2" xfId="12521"/>
    <cellStyle name="Normal 4 161 5" xfId="12518"/>
    <cellStyle name="Normal 4 162" xfId="7757"/>
    <cellStyle name="Normal 4 162 2" xfId="7758"/>
    <cellStyle name="Normal 4 162 2 2" xfId="12523"/>
    <cellStyle name="Normal 4 162 3" xfId="7759"/>
    <cellStyle name="Normal 4 162 3 2" xfId="12524"/>
    <cellStyle name="Normal 4 162 4" xfId="7760"/>
    <cellStyle name="Normal 4 162 4 2" xfId="12525"/>
    <cellStyle name="Normal 4 162 5" xfId="12522"/>
    <cellStyle name="Normal 4 163" xfId="7761"/>
    <cellStyle name="Normal 4 163 2" xfId="7762"/>
    <cellStyle name="Normal 4 163 2 2" xfId="12527"/>
    <cellStyle name="Normal 4 163 3" xfId="7763"/>
    <cellStyle name="Normal 4 163 3 2" xfId="12528"/>
    <cellStyle name="Normal 4 163 4" xfId="7764"/>
    <cellStyle name="Normal 4 163 4 2" xfId="12529"/>
    <cellStyle name="Normal 4 163 5" xfId="12526"/>
    <cellStyle name="Normal 4 164" xfId="7765"/>
    <cellStyle name="Normal 4 164 2" xfId="7766"/>
    <cellStyle name="Normal 4 164 2 2" xfId="12531"/>
    <cellStyle name="Normal 4 164 3" xfId="7767"/>
    <cellStyle name="Normal 4 164 3 2" xfId="12532"/>
    <cellStyle name="Normal 4 164 4" xfId="7768"/>
    <cellStyle name="Normal 4 164 4 2" xfId="12533"/>
    <cellStyle name="Normal 4 164 5" xfId="12530"/>
    <cellStyle name="Normal 4 165" xfId="7769"/>
    <cellStyle name="Normal 4 165 2" xfId="7770"/>
    <cellStyle name="Normal 4 165 2 2" xfId="12535"/>
    <cellStyle name="Normal 4 165 3" xfId="7771"/>
    <cellStyle name="Normal 4 165 3 2" xfId="12536"/>
    <cellStyle name="Normal 4 165 4" xfId="7772"/>
    <cellStyle name="Normal 4 165 4 2" xfId="12537"/>
    <cellStyle name="Normal 4 165 5" xfId="12534"/>
    <cellStyle name="Normal 4 166" xfId="7773"/>
    <cellStyle name="Normal 4 166 2" xfId="7774"/>
    <cellStyle name="Normal 4 166 2 2" xfId="12539"/>
    <cellStyle name="Normal 4 166 3" xfId="7775"/>
    <cellStyle name="Normal 4 166 3 2" xfId="12540"/>
    <cellStyle name="Normal 4 166 4" xfId="7776"/>
    <cellStyle name="Normal 4 166 4 2" xfId="12541"/>
    <cellStyle name="Normal 4 166 5" xfId="12538"/>
    <cellStyle name="Normal 4 167" xfId="7777"/>
    <cellStyle name="Normal 4 167 2" xfId="7778"/>
    <cellStyle name="Normal 4 167 2 2" xfId="12543"/>
    <cellStyle name="Normal 4 167 3" xfId="7779"/>
    <cellStyle name="Normal 4 167 3 2" xfId="12544"/>
    <cellStyle name="Normal 4 167 4" xfId="7780"/>
    <cellStyle name="Normal 4 167 4 2" xfId="12545"/>
    <cellStyle name="Normal 4 167 5" xfId="12542"/>
    <cellStyle name="Normal 4 168" xfId="7781"/>
    <cellStyle name="Normal 4 168 2" xfId="7782"/>
    <cellStyle name="Normal 4 168 2 2" xfId="12547"/>
    <cellStyle name="Normal 4 168 3" xfId="7783"/>
    <cellStyle name="Normal 4 168 3 2" xfId="12548"/>
    <cellStyle name="Normal 4 168 4" xfId="7784"/>
    <cellStyle name="Normal 4 168 4 2" xfId="12549"/>
    <cellStyle name="Normal 4 168 5" xfId="12546"/>
    <cellStyle name="Normal 4 169" xfId="7785"/>
    <cellStyle name="Normal 4 169 2" xfId="7786"/>
    <cellStyle name="Normal 4 169 2 2" xfId="12551"/>
    <cellStyle name="Normal 4 169 3" xfId="7787"/>
    <cellStyle name="Normal 4 169 3 2" xfId="12552"/>
    <cellStyle name="Normal 4 169 4" xfId="7788"/>
    <cellStyle name="Normal 4 169 4 2" xfId="12553"/>
    <cellStyle name="Normal 4 169 5" xfId="12550"/>
    <cellStyle name="Normal 4 17" xfId="7789"/>
    <cellStyle name="Normal 4 17 10" xfId="33388"/>
    <cellStyle name="Normal 4 17 11" xfId="33387"/>
    <cellStyle name="Normal 4 17 2" xfId="7790"/>
    <cellStyle name="Normal 4 17 2 10" xfId="33389"/>
    <cellStyle name="Normal 4 17 2 2" xfId="16577"/>
    <cellStyle name="Normal 4 17 2 2 2" xfId="33391"/>
    <cellStyle name="Normal 4 17 2 2 2 2" xfId="33392"/>
    <cellStyle name="Normal 4 17 2 2 2 2 2" xfId="33393"/>
    <cellStyle name="Normal 4 17 2 2 2 3" xfId="33394"/>
    <cellStyle name="Normal 4 17 2 2 2 4" xfId="33395"/>
    <cellStyle name="Normal 4 17 2 2 3" xfId="33396"/>
    <cellStyle name="Normal 4 17 2 2 3 2" xfId="33397"/>
    <cellStyle name="Normal 4 17 2 2 3 2 2" xfId="33398"/>
    <cellStyle name="Normal 4 17 2 2 3 3" xfId="33399"/>
    <cellStyle name="Normal 4 17 2 2 3 4" xfId="33400"/>
    <cellStyle name="Normal 4 17 2 2 4" xfId="33401"/>
    <cellStyle name="Normal 4 17 2 2 4 2" xfId="33402"/>
    <cellStyle name="Normal 4 17 2 2 5" xfId="33403"/>
    <cellStyle name="Normal 4 17 2 2 6" xfId="33404"/>
    <cellStyle name="Normal 4 17 2 2 7" xfId="33405"/>
    <cellStyle name="Normal 4 17 2 2 8" xfId="33390"/>
    <cellStyle name="Normal 4 17 2 3" xfId="12555"/>
    <cellStyle name="Normal 4 17 2 3 2" xfId="33407"/>
    <cellStyle name="Normal 4 17 2 3 2 2" xfId="33408"/>
    <cellStyle name="Normal 4 17 2 3 2 2 2" xfId="33409"/>
    <cellStyle name="Normal 4 17 2 3 2 3" xfId="33410"/>
    <cellStyle name="Normal 4 17 2 3 2 4" xfId="33411"/>
    <cellStyle name="Normal 4 17 2 3 3" xfId="33412"/>
    <cellStyle name="Normal 4 17 2 3 3 2" xfId="33413"/>
    <cellStyle name="Normal 4 17 2 3 3 2 2" xfId="33414"/>
    <cellStyle name="Normal 4 17 2 3 3 3" xfId="33415"/>
    <cellStyle name="Normal 4 17 2 3 3 4" xfId="33416"/>
    <cellStyle name="Normal 4 17 2 3 4" xfId="33417"/>
    <cellStyle name="Normal 4 17 2 3 4 2" xfId="33418"/>
    <cellStyle name="Normal 4 17 2 3 5" xfId="33419"/>
    <cellStyle name="Normal 4 17 2 3 6" xfId="33420"/>
    <cellStyle name="Normal 4 17 2 3 7" xfId="33421"/>
    <cellStyle name="Normal 4 17 2 3 8" xfId="33406"/>
    <cellStyle name="Normal 4 17 2 4" xfId="33422"/>
    <cellStyle name="Normal 4 17 2 4 2" xfId="33423"/>
    <cellStyle name="Normal 4 17 2 4 2 2" xfId="33424"/>
    <cellStyle name="Normal 4 17 2 4 3" xfId="33425"/>
    <cellStyle name="Normal 4 17 2 4 4" xfId="33426"/>
    <cellStyle name="Normal 4 17 2 5" xfId="33427"/>
    <cellStyle name="Normal 4 17 2 5 2" xfId="33428"/>
    <cellStyle name="Normal 4 17 2 5 2 2" xfId="33429"/>
    <cellStyle name="Normal 4 17 2 5 3" xfId="33430"/>
    <cellStyle name="Normal 4 17 2 5 4" xfId="33431"/>
    <cellStyle name="Normal 4 17 2 6" xfId="33432"/>
    <cellStyle name="Normal 4 17 2 6 2" xfId="33433"/>
    <cellStyle name="Normal 4 17 2 7" xfId="33434"/>
    <cellStyle name="Normal 4 17 2 8" xfId="33435"/>
    <cellStyle name="Normal 4 17 2 9" xfId="33436"/>
    <cellStyle name="Normal 4 17 3" xfId="7791"/>
    <cellStyle name="Normal 4 17 3 2" xfId="16792"/>
    <cellStyle name="Normal 4 17 3 2 2" xfId="33439"/>
    <cellStyle name="Normal 4 17 3 2 2 2" xfId="33440"/>
    <cellStyle name="Normal 4 17 3 2 3" xfId="33441"/>
    <cellStyle name="Normal 4 17 3 2 4" xfId="33442"/>
    <cellStyle name="Normal 4 17 3 2 5" xfId="33438"/>
    <cellStyle name="Normal 4 17 3 3" xfId="12556"/>
    <cellStyle name="Normal 4 17 3 3 2" xfId="33444"/>
    <cellStyle name="Normal 4 17 3 3 2 2" xfId="33445"/>
    <cellStyle name="Normal 4 17 3 3 3" xfId="33446"/>
    <cellStyle name="Normal 4 17 3 3 4" xfId="33447"/>
    <cellStyle name="Normal 4 17 3 3 5" xfId="33443"/>
    <cellStyle name="Normal 4 17 3 4" xfId="33448"/>
    <cellStyle name="Normal 4 17 3 4 2" xfId="33449"/>
    <cellStyle name="Normal 4 17 3 5" xfId="33450"/>
    <cellStyle name="Normal 4 17 3 6" xfId="33451"/>
    <cellStyle name="Normal 4 17 3 7" xfId="33452"/>
    <cellStyle name="Normal 4 17 3 8" xfId="33437"/>
    <cellStyle name="Normal 4 17 4" xfId="7792"/>
    <cellStyle name="Normal 4 17 4 2" xfId="17006"/>
    <cellStyle name="Normal 4 17 4 2 2" xfId="33455"/>
    <cellStyle name="Normal 4 17 4 2 2 2" xfId="33456"/>
    <cellStyle name="Normal 4 17 4 2 3" xfId="33457"/>
    <cellStyle name="Normal 4 17 4 2 4" xfId="33458"/>
    <cellStyle name="Normal 4 17 4 2 5" xfId="33454"/>
    <cellStyle name="Normal 4 17 4 3" xfId="12557"/>
    <cellStyle name="Normal 4 17 4 3 2" xfId="33460"/>
    <cellStyle name="Normal 4 17 4 3 2 2" xfId="33461"/>
    <cellStyle name="Normal 4 17 4 3 3" xfId="33462"/>
    <cellStyle name="Normal 4 17 4 3 4" xfId="33463"/>
    <cellStyle name="Normal 4 17 4 3 5" xfId="33459"/>
    <cellStyle name="Normal 4 17 4 4" xfId="33464"/>
    <cellStyle name="Normal 4 17 4 4 2" xfId="33465"/>
    <cellStyle name="Normal 4 17 4 5" xfId="33466"/>
    <cellStyle name="Normal 4 17 4 6" xfId="33467"/>
    <cellStyle name="Normal 4 17 4 7" xfId="33468"/>
    <cellStyle name="Normal 4 17 4 8" xfId="33453"/>
    <cellStyle name="Normal 4 17 5" xfId="16356"/>
    <cellStyle name="Normal 4 17 5 2" xfId="33470"/>
    <cellStyle name="Normal 4 17 5 2 2" xfId="33471"/>
    <cellStyle name="Normal 4 17 5 3" xfId="33472"/>
    <cellStyle name="Normal 4 17 5 4" xfId="33473"/>
    <cellStyle name="Normal 4 17 5 5" xfId="33469"/>
    <cellStyle name="Normal 4 17 6" xfId="12554"/>
    <cellStyle name="Normal 4 17 6 2" xfId="33475"/>
    <cellStyle name="Normal 4 17 6 2 2" xfId="33476"/>
    <cellStyle name="Normal 4 17 6 3" xfId="33477"/>
    <cellStyle name="Normal 4 17 6 4" xfId="33478"/>
    <cellStyle name="Normal 4 17 6 5" xfId="33474"/>
    <cellStyle name="Normal 4 17 7" xfId="33479"/>
    <cellStyle name="Normal 4 17 7 2" xfId="33480"/>
    <cellStyle name="Normal 4 17 8" xfId="33481"/>
    <cellStyle name="Normal 4 17 9" xfId="33482"/>
    <cellStyle name="Normal 4 170" xfId="7793"/>
    <cellStyle name="Normal 4 170 2" xfId="7794"/>
    <cellStyle name="Normal 4 170 2 2" xfId="12559"/>
    <cellStyle name="Normal 4 170 3" xfId="7795"/>
    <cellStyle name="Normal 4 170 3 2" xfId="12560"/>
    <cellStyle name="Normal 4 170 4" xfId="7796"/>
    <cellStyle name="Normal 4 170 4 2" xfId="12561"/>
    <cellStyle name="Normal 4 170 5" xfId="12558"/>
    <cellStyle name="Normal 4 171" xfId="7797"/>
    <cellStyle name="Normal 4 171 2" xfId="7798"/>
    <cellStyle name="Normal 4 171 2 2" xfId="12563"/>
    <cellStyle name="Normal 4 171 3" xfId="7799"/>
    <cellStyle name="Normal 4 171 3 2" xfId="12564"/>
    <cellStyle name="Normal 4 171 4" xfId="7800"/>
    <cellStyle name="Normal 4 171 4 2" xfId="12565"/>
    <cellStyle name="Normal 4 171 5" xfId="12562"/>
    <cellStyle name="Normal 4 172" xfId="7801"/>
    <cellStyle name="Normal 4 172 2" xfId="7802"/>
    <cellStyle name="Normal 4 172 2 2" xfId="12567"/>
    <cellStyle name="Normal 4 172 3" xfId="7803"/>
    <cellStyle name="Normal 4 172 3 2" xfId="12568"/>
    <cellStyle name="Normal 4 172 4" xfId="7804"/>
    <cellStyle name="Normal 4 172 4 2" xfId="12569"/>
    <cellStyle name="Normal 4 172 5" xfId="12566"/>
    <cellStyle name="Normal 4 173" xfId="7805"/>
    <cellStyle name="Normal 4 173 2" xfId="7806"/>
    <cellStyle name="Normal 4 173 2 2" xfId="12571"/>
    <cellStyle name="Normal 4 173 3" xfId="7807"/>
    <cellStyle name="Normal 4 173 3 2" xfId="12572"/>
    <cellStyle name="Normal 4 173 4" xfId="7808"/>
    <cellStyle name="Normal 4 173 4 2" xfId="12573"/>
    <cellStyle name="Normal 4 173 5" xfId="12570"/>
    <cellStyle name="Normal 4 174" xfId="7809"/>
    <cellStyle name="Normal 4 174 2" xfId="7810"/>
    <cellStyle name="Normal 4 174 2 2" xfId="12575"/>
    <cellStyle name="Normal 4 174 3" xfId="7811"/>
    <cellStyle name="Normal 4 174 3 2" xfId="12576"/>
    <cellStyle name="Normal 4 174 4" xfId="7812"/>
    <cellStyle name="Normal 4 174 4 2" xfId="12577"/>
    <cellStyle name="Normal 4 174 5" xfId="12574"/>
    <cellStyle name="Normal 4 175" xfId="7813"/>
    <cellStyle name="Normal 4 175 2" xfId="7814"/>
    <cellStyle name="Normal 4 175 2 2" xfId="12579"/>
    <cellStyle name="Normal 4 175 3" xfId="7815"/>
    <cellStyle name="Normal 4 175 3 2" xfId="12580"/>
    <cellStyle name="Normal 4 175 4" xfId="7816"/>
    <cellStyle name="Normal 4 175 4 2" xfId="12581"/>
    <cellStyle name="Normal 4 175 5" xfId="12578"/>
    <cellStyle name="Normal 4 176" xfId="7817"/>
    <cellStyle name="Normal 4 176 2" xfId="7818"/>
    <cellStyle name="Normal 4 176 2 2" xfId="12583"/>
    <cellStyle name="Normal 4 176 3" xfId="7819"/>
    <cellStyle name="Normal 4 176 3 2" xfId="12584"/>
    <cellStyle name="Normal 4 176 4" xfId="7820"/>
    <cellStyle name="Normal 4 176 4 2" xfId="12585"/>
    <cellStyle name="Normal 4 176 5" xfId="12582"/>
    <cellStyle name="Normal 4 177" xfId="7821"/>
    <cellStyle name="Normal 4 177 2" xfId="7822"/>
    <cellStyle name="Normal 4 177 2 2" xfId="12587"/>
    <cellStyle name="Normal 4 177 3" xfId="7823"/>
    <cellStyle name="Normal 4 177 3 2" xfId="12588"/>
    <cellStyle name="Normal 4 177 4" xfId="7824"/>
    <cellStyle name="Normal 4 177 4 2" xfId="12589"/>
    <cellStyle name="Normal 4 177 5" xfId="12586"/>
    <cellStyle name="Normal 4 178" xfId="7825"/>
    <cellStyle name="Normal 4 178 2" xfId="7826"/>
    <cellStyle name="Normal 4 178 2 2" xfId="12591"/>
    <cellStyle name="Normal 4 178 3" xfId="7827"/>
    <cellStyle name="Normal 4 178 3 2" xfId="12592"/>
    <cellStyle name="Normal 4 178 4" xfId="7828"/>
    <cellStyle name="Normal 4 178 4 2" xfId="12593"/>
    <cellStyle name="Normal 4 178 5" xfId="12590"/>
    <cellStyle name="Normal 4 179" xfId="7829"/>
    <cellStyle name="Normal 4 179 2" xfId="7830"/>
    <cellStyle name="Normal 4 179 2 2" xfId="12595"/>
    <cellStyle name="Normal 4 179 3" xfId="7831"/>
    <cellStyle name="Normal 4 179 3 2" xfId="12596"/>
    <cellStyle name="Normal 4 179 4" xfId="7832"/>
    <cellStyle name="Normal 4 179 4 2" xfId="12597"/>
    <cellStyle name="Normal 4 179 5" xfId="12594"/>
    <cellStyle name="Normal 4 18" xfId="7833"/>
    <cellStyle name="Normal 4 18 10" xfId="33484"/>
    <cellStyle name="Normal 4 18 11" xfId="33483"/>
    <cellStyle name="Normal 4 18 2" xfId="7834"/>
    <cellStyle name="Normal 4 18 2 10" xfId="33485"/>
    <cellStyle name="Normal 4 18 2 2" xfId="12599"/>
    <cellStyle name="Normal 4 18 2 2 2" xfId="33487"/>
    <cellStyle name="Normal 4 18 2 2 2 2" xfId="33488"/>
    <cellStyle name="Normal 4 18 2 2 2 2 2" xfId="33489"/>
    <cellStyle name="Normal 4 18 2 2 2 3" xfId="33490"/>
    <cellStyle name="Normal 4 18 2 2 2 4" xfId="33491"/>
    <cellStyle name="Normal 4 18 2 2 3" xfId="33492"/>
    <cellStyle name="Normal 4 18 2 2 3 2" xfId="33493"/>
    <cellStyle name="Normal 4 18 2 2 3 2 2" xfId="33494"/>
    <cellStyle name="Normal 4 18 2 2 3 3" xfId="33495"/>
    <cellStyle name="Normal 4 18 2 2 3 4" xfId="33496"/>
    <cellStyle name="Normal 4 18 2 2 4" xfId="33497"/>
    <cellStyle name="Normal 4 18 2 2 4 2" xfId="33498"/>
    <cellStyle name="Normal 4 18 2 2 5" xfId="33499"/>
    <cellStyle name="Normal 4 18 2 2 6" xfId="33500"/>
    <cellStyle name="Normal 4 18 2 2 7" xfId="33501"/>
    <cellStyle name="Normal 4 18 2 2 8" xfId="33486"/>
    <cellStyle name="Normal 4 18 2 3" xfId="33502"/>
    <cellStyle name="Normal 4 18 2 3 2" xfId="33503"/>
    <cellStyle name="Normal 4 18 2 3 2 2" xfId="33504"/>
    <cellStyle name="Normal 4 18 2 3 2 2 2" xfId="33505"/>
    <cellStyle name="Normal 4 18 2 3 2 3" xfId="33506"/>
    <cellStyle name="Normal 4 18 2 3 2 4" xfId="33507"/>
    <cellStyle name="Normal 4 18 2 3 3" xfId="33508"/>
    <cellStyle name="Normal 4 18 2 3 3 2" xfId="33509"/>
    <cellStyle name="Normal 4 18 2 3 3 2 2" xfId="33510"/>
    <cellStyle name="Normal 4 18 2 3 3 3" xfId="33511"/>
    <cellStyle name="Normal 4 18 2 3 3 4" xfId="33512"/>
    <cellStyle name="Normal 4 18 2 3 4" xfId="33513"/>
    <cellStyle name="Normal 4 18 2 3 4 2" xfId="33514"/>
    <cellStyle name="Normal 4 18 2 3 5" xfId="33515"/>
    <cellStyle name="Normal 4 18 2 3 6" xfId="33516"/>
    <cellStyle name="Normal 4 18 2 3 7" xfId="33517"/>
    <cellStyle name="Normal 4 18 2 4" xfId="33518"/>
    <cellStyle name="Normal 4 18 2 4 2" xfId="33519"/>
    <cellStyle name="Normal 4 18 2 4 2 2" xfId="33520"/>
    <cellStyle name="Normal 4 18 2 4 3" xfId="33521"/>
    <cellStyle name="Normal 4 18 2 4 4" xfId="33522"/>
    <cellStyle name="Normal 4 18 2 5" xfId="33523"/>
    <cellStyle name="Normal 4 18 2 5 2" xfId="33524"/>
    <cellStyle name="Normal 4 18 2 5 2 2" xfId="33525"/>
    <cellStyle name="Normal 4 18 2 5 3" xfId="33526"/>
    <cellStyle name="Normal 4 18 2 5 4" xfId="33527"/>
    <cellStyle name="Normal 4 18 2 6" xfId="33528"/>
    <cellStyle name="Normal 4 18 2 6 2" xfId="33529"/>
    <cellStyle name="Normal 4 18 2 7" xfId="33530"/>
    <cellStyle name="Normal 4 18 2 8" xfId="33531"/>
    <cellStyle name="Normal 4 18 2 9" xfId="33532"/>
    <cellStyle name="Normal 4 18 3" xfId="7835"/>
    <cellStyle name="Normal 4 18 3 2" xfId="12600"/>
    <cellStyle name="Normal 4 18 3 2 2" xfId="33535"/>
    <cellStyle name="Normal 4 18 3 2 2 2" xfId="33536"/>
    <cellStyle name="Normal 4 18 3 2 3" xfId="33537"/>
    <cellStyle name="Normal 4 18 3 2 4" xfId="33538"/>
    <cellStyle name="Normal 4 18 3 2 5" xfId="33534"/>
    <cellStyle name="Normal 4 18 3 3" xfId="33539"/>
    <cellStyle name="Normal 4 18 3 3 2" xfId="33540"/>
    <cellStyle name="Normal 4 18 3 3 2 2" xfId="33541"/>
    <cellStyle name="Normal 4 18 3 3 3" xfId="33542"/>
    <cellStyle name="Normal 4 18 3 3 4" xfId="33543"/>
    <cellStyle name="Normal 4 18 3 4" xfId="33544"/>
    <cellStyle name="Normal 4 18 3 4 2" xfId="33545"/>
    <cellStyle name="Normal 4 18 3 5" xfId="33546"/>
    <cellStyle name="Normal 4 18 3 6" xfId="33547"/>
    <cellStyle name="Normal 4 18 3 7" xfId="33548"/>
    <cellStyle name="Normal 4 18 3 8" xfId="33533"/>
    <cellStyle name="Normal 4 18 4" xfId="7836"/>
    <cellStyle name="Normal 4 18 4 2" xfId="12601"/>
    <cellStyle name="Normal 4 18 4 2 2" xfId="33551"/>
    <cellStyle name="Normal 4 18 4 2 2 2" xfId="33552"/>
    <cellStyle name="Normal 4 18 4 2 3" xfId="33553"/>
    <cellStyle name="Normal 4 18 4 2 4" xfId="33554"/>
    <cellStyle name="Normal 4 18 4 2 5" xfId="33550"/>
    <cellStyle name="Normal 4 18 4 3" xfId="33555"/>
    <cellStyle name="Normal 4 18 4 3 2" xfId="33556"/>
    <cellStyle name="Normal 4 18 4 3 2 2" xfId="33557"/>
    <cellStyle name="Normal 4 18 4 3 3" xfId="33558"/>
    <cellStyle name="Normal 4 18 4 3 4" xfId="33559"/>
    <cellStyle name="Normal 4 18 4 4" xfId="33560"/>
    <cellStyle name="Normal 4 18 4 4 2" xfId="33561"/>
    <cellStyle name="Normal 4 18 4 5" xfId="33562"/>
    <cellStyle name="Normal 4 18 4 6" xfId="33563"/>
    <cellStyle name="Normal 4 18 4 7" xfId="33564"/>
    <cellStyle name="Normal 4 18 4 8" xfId="33549"/>
    <cellStyle name="Normal 4 18 5" xfId="16180"/>
    <cellStyle name="Normal 4 18 5 2" xfId="33566"/>
    <cellStyle name="Normal 4 18 5 2 2" xfId="33567"/>
    <cellStyle name="Normal 4 18 5 3" xfId="33568"/>
    <cellStyle name="Normal 4 18 5 4" xfId="33569"/>
    <cellStyle name="Normal 4 18 5 5" xfId="33565"/>
    <cellStyle name="Normal 4 18 6" xfId="12598"/>
    <cellStyle name="Normal 4 18 6 2" xfId="33571"/>
    <cellStyle name="Normal 4 18 6 2 2" xfId="33572"/>
    <cellStyle name="Normal 4 18 6 3" xfId="33573"/>
    <cellStyle name="Normal 4 18 6 4" xfId="33574"/>
    <cellStyle name="Normal 4 18 6 5" xfId="33570"/>
    <cellStyle name="Normal 4 18 7" xfId="33575"/>
    <cellStyle name="Normal 4 18 7 2" xfId="33576"/>
    <cellStyle name="Normal 4 18 8" xfId="33577"/>
    <cellStyle name="Normal 4 18 9" xfId="33578"/>
    <cellStyle name="Normal 4 180" xfId="7837"/>
    <cellStyle name="Normal 4 180 2" xfId="7838"/>
    <cellStyle name="Normal 4 180 2 2" xfId="12603"/>
    <cellStyle name="Normal 4 180 3" xfId="7839"/>
    <cellStyle name="Normal 4 180 3 2" xfId="12604"/>
    <cellStyle name="Normal 4 180 4" xfId="7840"/>
    <cellStyle name="Normal 4 180 4 2" xfId="12605"/>
    <cellStyle name="Normal 4 180 5" xfId="12602"/>
    <cellStyle name="Normal 4 181" xfId="7841"/>
    <cellStyle name="Normal 4 181 2" xfId="7842"/>
    <cellStyle name="Normal 4 181 2 2" xfId="12607"/>
    <cellStyle name="Normal 4 181 3" xfId="7843"/>
    <cellStyle name="Normal 4 181 3 2" xfId="12608"/>
    <cellStyle name="Normal 4 181 4" xfId="7844"/>
    <cellStyle name="Normal 4 181 4 2" xfId="12609"/>
    <cellStyle name="Normal 4 181 5" xfId="12606"/>
    <cellStyle name="Normal 4 182" xfId="7845"/>
    <cellStyle name="Normal 4 182 2" xfId="7846"/>
    <cellStyle name="Normal 4 182 2 2" xfId="12611"/>
    <cellStyle name="Normal 4 182 3" xfId="7847"/>
    <cellStyle name="Normal 4 182 3 2" xfId="12612"/>
    <cellStyle name="Normal 4 182 4" xfId="7848"/>
    <cellStyle name="Normal 4 182 4 2" xfId="12613"/>
    <cellStyle name="Normal 4 182 5" xfId="12610"/>
    <cellStyle name="Normal 4 183" xfId="7849"/>
    <cellStyle name="Normal 4 183 2" xfId="7850"/>
    <cellStyle name="Normal 4 183 2 2" xfId="12615"/>
    <cellStyle name="Normal 4 183 3" xfId="7851"/>
    <cellStyle name="Normal 4 183 3 2" xfId="12616"/>
    <cellStyle name="Normal 4 183 4" xfId="7852"/>
    <cellStyle name="Normal 4 183 4 2" xfId="12617"/>
    <cellStyle name="Normal 4 183 5" xfId="12614"/>
    <cellStyle name="Normal 4 184" xfId="7853"/>
    <cellStyle name="Normal 4 184 2" xfId="7854"/>
    <cellStyle name="Normal 4 184 2 2" xfId="12619"/>
    <cellStyle name="Normal 4 184 3" xfId="7855"/>
    <cellStyle name="Normal 4 184 3 2" xfId="12620"/>
    <cellStyle name="Normal 4 184 4" xfId="7856"/>
    <cellStyle name="Normal 4 184 4 2" xfId="12621"/>
    <cellStyle name="Normal 4 184 5" xfId="12618"/>
    <cellStyle name="Normal 4 185" xfId="7857"/>
    <cellStyle name="Normal 4 185 2" xfId="7858"/>
    <cellStyle name="Normal 4 185 2 2" xfId="12623"/>
    <cellStyle name="Normal 4 185 3" xfId="7859"/>
    <cellStyle name="Normal 4 185 3 2" xfId="12624"/>
    <cellStyle name="Normal 4 185 4" xfId="7860"/>
    <cellStyle name="Normal 4 185 4 2" xfId="12625"/>
    <cellStyle name="Normal 4 185 5" xfId="12622"/>
    <cellStyle name="Normal 4 186" xfId="7861"/>
    <cellStyle name="Normal 4 186 2" xfId="7862"/>
    <cellStyle name="Normal 4 186 2 2" xfId="12627"/>
    <cellStyle name="Normal 4 186 3" xfId="7863"/>
    <cellStyle name="Normal 4 186 3 2" xfId="12628"/>
    <cellStyle name="Normal 4 186 4" xfId="7864"/>
    <cellStyle name="Normal 4 186 4 2" xfId="12629"/>
    <cellStyle name="Normal 4 186 5" xfId="12626"/>
    <cellStyle name="Normal 4 187" xfId="7865"/>
    <cellStyle name="Normal 4 187 2" xfId="7866"/>
    <cellStyle name="Normal 4 187 2 2" xfId="12631"/>
    <cellStyle name="Normal 4 187 3" xfId="7867"/>
    <cellStyle name="Normal 4 187 3 2" xfId="12632"/>
    <cellStyle name="Normal 4 187 4" xfId="7868"/>
    <cellStyle name="Normal 4 187 4 2" xfId="12633"/>
    <cellStyle name="Normal 4 187 5" xfId="12630"/>
    <cellStyle name="Normal 4 188" xfId="7869"/>
    <cellStyle name="Normal 4 188 2" xfId="7870"/>
    <cellStyle name="Normal 4 188 2 2" xfId="12635"/>
    <cellStyle name="Normal 4 188 3" xfId="7871"/>
    <cellStyle name="Normal 4 188 3 2" xfId="12636"/>
    <cellStyle name="Normal 4 188 4" xfId="7872"/>
    <cellStyle name="Normal 4 188 4 2" xfId="12637"/>
    <cellStyle name="Normal 4 188 5" xfId="12634"/>
    <cellStyle name="Normal 4 189" xfId="7873"/>
    <cellStyle name="Normal 4 189 2" xfId="7874"/>
    <cellStyle name="Normal 4 189 2 2" xfId="12639"/>
    <cellStyle name="Normal 4 189 3" xfId="7875"/>
    <cellStyle name="Normal 4 189 3 2" xfId="12640"/>
    <cellStyle name="Normal 4 189 4" xfId="7876"/>
    <cellStyle name="Normal 4 189 4 2" xfId="12641"/>
    <cellStyle name="Normal 4 189 5" xfId="12638"/>
    <cellStyle name="Normal 4 19" xfId="7877"/>
    <cellStyle name="Normal 4 19 10" xfId="33580"/>
    <cellStyle name="Normal 4 19 11" xfId="33579"/>
    <cellStyle name="Normal 4 19 2" xfId="7878"/>
    <cellStyle name="Normal 4 19 2 10" xfId="33581"/>
    <cellStyle name="Normal 4 19 2 2" xfId="12643"/>
    <cellStyle name="Normal 4 19 2 2 2" xfId="33583"/>
    <cellStyle name="Normal 4 19 2 2 2 2" xfId="33584"/>
    <cellStyle name="Normal 4 19 2 2 2 2 2" xfId="33585"/>
    <cellStyle name="Normal 4 19 2 2 2 3" xfId="33586"/>
    <cellStyle name="Normal 4 19 2 2 2 4" xfId="33587"/>
    <cellStyle name="Normal 4 19 2 2 3" xfId="33588"/>
    <cellStyle name="Normal 4 19 2 2 3 2" xfId="33589"/>
    <cellStyle name="Normal 4 19 2 2 3 2 2" xfId="33590"/>
    <cellStyle name="Normal 4 19 2 2 3 3" xfId="33591"/>
    <cellStyle name="Normal 4 19 2 2 3 4" xfId="33592"/>
    <cellStyle name="Normal 4 19 2 2 4" xfId="33593"/>
    <cellStyle name="Normal 4 19 2 2 4 2" xfId="33594"/>
    <cellStyle name="Normal 4 19 2 2 5" xfId="33595"/>
    <cellStyle name="Normal 4 19 2 2 6" xfId="33596"/>
    <cellStyle name="Normal 4 19 2 2 7" xfId="33597"/>
    <cellStyle name="Normal 4 19 2 2 8" xfId="33582"/>
    <cellStyle name="Normal 4 19 2 3" xfId="33598"/>
    <cellStyle name="Normal 4 19 2 3 2" xfId="33599"/>
    <cellStyle name="Normal 4 19 2 3 2 2" xfId="33600"/>
    <cellStyle name="Normal 4 19 2 3 2 2 2" xfId="33601"/>
    <cellStyle name="Normal 4 19 2 3 2 3" xfId="33602"/>
    <cellStyle name="Normal 4 19 2 3 2 4" xfId="33603"/>
    <cellStyle name="Normal 4 19 2 3 3" xfId="33604"/>
    <cellStyle name="Normal 4 19 2 3 3 2" xfId="33605"/>
    <cellStyle name="Normal 4 19 2 3 3 2 2" xfId="33606"/>
    <cellStyle name="Normal 4 19 2 3 3 3" xfId="33607"/>
    <cellStyle name="Normal 4 19 2 3 3 4" xfId="33608"/>
    <cellStyle name="Normal 4 19 2 3 4" xfId="33609"/>
    <cellStyle name="Normal 4 19 2 3 4 2" xfId="33610"/>
    <cellStyle name="Normal 4 19 2 3 5" xfId="33611"/>
    <cellStyle name="Normal 4 19 2 3 6" xfId="33612"/>
    <cellStyle name="Normal 4 19 2 3 7" xfId="33613"/>
    <cellStyle name="Normal 4 19 2 4" xfId="33614"/>
    <cellStyle name="Normal 4 19 2 4 2" xfId="33615"/>
    <cellStyle name="Normal 4 19 2 4 2 2" xfId="33616"/>
    <cellStyle name="Normal 4 19 2 4 3" xfId="33617"/>
    <cellStyle name="Normal 4 19 2 4 4" xfId="33618"/>
    <cellStyle name="Normal 4 19 2 5" xfId="33619"/>
    <cellStyle name="Normal 4 19 2 5 2" xfId="33620"/>
    <cellStyle name="Normal 4 19 2 5 2 2" xfId="33621"/>
    <cellStyle name="Normal 4 19 2 5 3" xfId="33622"/>
    <cellStyle name="Normal 4 19 2 5 4" xfId="33623"/>
    <cellStyle name="Normal 4 19 2 6" xfId="33624"/>
    <cellStyle name="Normal 4 19 2 6 2" xfId="33625"/>
    <cellStyle name="Normal 4 19 2 7" xfId="33626"/>
    <cellStyle name="Normal 4 19 2 8" xfId="33627"/>
    <cellStyle name="Normal 4 19 2 9" xfId="33628"/>
    <cellStyle name="Normal 4 19 3" xfId="7879"/>
    <cellStyle name="Normal 4 19 3 2" xfId="12644"/>
    <cellStyle name="Normal 4 19 3 2 2" xfId="33631"/>
    <cellStyle name="Normal 4 19 3 2 2 2" xfId="33632"/>
    <cellStyle name="Normal 4 19 3 2 3" xfId="33633"/>
    <cellStyle name="Normal 4 19 3 2 4" xfId="33634"/>
    <cellStyle name="Normal 4 19 3 2 5" xfId="33630"/>
    <cellStyle name="Normal 4 19 3 3" xfId="33635"/>
    <cellStyle name="Normal 4 19 3 3 2" xfId="33636"/>
    <cellStyle name="Normal 4 19 3 3 2 2" xfId="33637"/>
    <cellStyle name="Normal 4 19 3 3 3" xfId="33638"/>
    <cellStyle name="Normal 4 19 3 3 4" xfId="33639"/>
    <cellStyle name="Normal 4 19 3 4" xfId="33640"/>
    <cellStyle name="Normal 4 19 3 4 2" xfId="33641"/>
    <cellStyle name="Normal 4 19 3 5" xfId="33642"/>
    <cellStyle name="Normal 4 19 3 6" xfId="33643"/>
    <cellStyle name="Normal 4 19 3 7" xfId="33644"/>
    <cellStyle name="Normal 4 19 3 8" xfId="33629"/>
    <cellStyle name="Normal 4 19 4" xfId="7880"/>
    <cellStyle name="Normal 4 19 4 2" xfId="12645"/>
    <cellStyle name="Normal 4 19 4 2 2" xfId="33647"/>
    <cellStyle name="Normal 4 19 4 2 2 2" xfId="33648"/>
    <cellStyle name="Normal 4 19 4 2 3" xfId="33649"/>
    <cellStyle name="Normal 4 19 4 2 4" xfId="33650"/>
    <cellStyle name="Normal 4 19 4 2 5" xfId="33646"/>
    <cellStyle name="Normal 4 19 4 3" xfId="33651"/>
    <cellStyle name="Normal 4 19 4 3 2" xfId="33652"/>
    <cellStyle name="Normal 4 19 4 3 2 2" xfId="33653"/>
    <cellStyle name="Normal 4 19 4 3 3" xfId="33654"/>
    <cellStyle name="Normal 4 19 4 3 4" xfId="33655"/>
    <cellStyle name="Normal 4 19 4 4" xfId="33656"/>
    <cellStyle name="Normal 4 19 4 4 2" xfId="33657"/>
    <cellStyle name="Normal 4 19 4 5" xfId="33658"/>
    <cellStyle name="Normal 4 19 4 6" xfId="33659"/>
    <cellStyle name="Normal 4 19 4 7" xfId="33660"/>
    <cellStyle name="Normal 4 19 4 8" xfId="33645"/>
    <cellStyle name="Normal 4 19 5" xfId="17522"/>
    <cellStyle name="Normal 4 19 5 2" xfId="33662"/>
    <cellStyle name="Normal 4 19 5 2 2" xfId="33663"/>
    <cellStyle name="Normal 4 19 5 3" xfId="33664"/>
    <cellStyle name="Normal 4 19 5 4" xfId="33665"/>
    <cellStyle name="Normal 4 19 5 5" xfId="33661"/>
    <cellStyle name="Normal 4 19 6" xfId="12642"/>
    <cellStyle name="Normal 4 19 6 2" xfId="33667"/>
    <cellStyle name="Normal 4 19 6 2 2" xfId="33668"/>
    <cellStyle name="Normal 4 19 6 3" xfId="33669"/>
    <cellStyle name="Normal 4 19 6 4" xfId="33670"/>
    <cellStyle name="Normal 4 19 6 5" xfId="33666"/>
    <cellStyle name="Normal 4 19 7" xfId="33671"/>
    <cellStyle name="Normal 4 19 7 2" xfId="33672"/>
    <cellStyle name="Normal 4 19 8" xfId="33673"/>
    <cellStyle name="Normal 4 19 9" xfId="33674"/>
    <cellStyle name="Normal 4 190" xfId="7881"/>
    <cellStyle name="Normal 4 190 2" xfId="7882"/>
    <cellStyle name="Normal 4 190 2 2" xfId="12647"/>
    <cellStyle name="Normal 4 190 3" xfId="7883"/>
    <cellStyle name="Normal 4 190 3 2" xfId="12648"/>
    <cellStyle name="Normal 4 190 4" xfId="7884"/>
    <cellStyle name="Normal 4 190 4 2" xfId="12649"/>
    <cellStyle name="Normal 4 190 5" xfId="12646"/>
    <cellStyle name="Normal 4 191" xfId="7885"/>
    <cellStyle name="Normal 4 191 2" xfId="7886"/>
    <cellStyle name="Normal 4 191 2 2" xfId="12651"/>
    <cellStyle name="Normal 4 191 3" xfId="7887"/>
    <cellStyle name="Normal 4 191 3 2" xfId="12652"/>
    <cellStyle name="Normal 4 191 4" xfId="7888"/>
    <cellStyle name="Normal 4 191 4 2" xfId="12653"/>
    <cellStyle name="Normal 4 191 5" xfId="12650"/>
    <cellStyle name="Normal 4 192" xfId="7889"/>
    <cellStyle name="Normal 4 192 2" xfId="7890"/>
    <cellStyle name="Normal 4 192 2 2" xfId="12655"/>
    <cellStyle name="Normal 4 192 3" xfId="7891"/>
    <cellStyle name="Normal 4 192 3 2" xfId="12656"/>
    <cellStyle name="Normal 4 192 4" xfId="7892"/>
    <cellStyle name="Normal 4 192 4 2" xfId="12657"/>
    <cellStyle name="Normal 4 192 5" xfId="12654"/>
    <cellStyle name="Normal 4 193" xfId="7893"/>
    <cellStyle name="Normal 4 193 2" xfId="7894"/>
    <cellStyle name="Normal 4 193 2 2" xfId="12659"/>
    <cellStyle name="Normal 4 193 3" xfId="7895"/>
    <cellStyle name="Normal 4 193 3 2" xfId="12660"/>
    <cellStyle name="Normal 4 193 4" xfId="7896"/>
    <cellStyle name="Normal 4 193 4 2" xfId="12661"/>
    <cellStyle name="Normal 4 193 5" xfId="12658"/>
    <cellStyle name="Normal 4 194" xfId="7897"/>
    <cellStyle name="Normal 4 194 2" xfId="7898"/>
    <cellStyle name="Normal 4 194 2 2" xfId="12663"/>
    <cellStyle name="Normal 4 194 3" xfId="7899"/>
    <cellStyle name="Normal 4 194 3 2" xfId="12664"/>
    <cellStyle name="Normal 4 194 4" xfId="7900"/>
    <cellStyle name="Normal 4 194 4 2" xfId="12665"/>
    <cellStyle name="Normal 4 194 5" xfId="12662"/>
    <cellStyle name="Normal 4 195" xfId="7901"/>
    <cellStyle name="Normal 4 195 2" xfId="7902"/>
    <cellStyle name="Normal 4 195 2 2" xfId="12667"/>
    <cellStyle name="Normal 4 195 3" xfId="7903"/>
    <cellStyle name="Normal 4 195 3 2" xfId="12668"/>
    <cellStyle name="Normal 4 195 4" xfId="7904"/>
    <cellStyle name="Normal 4 195 4 2" xfId="12669"/>
    <cellStyle name="Normal 4 195 5" xfId="12666"/>
    <cellStyle name="Normal 4 196" xfId="7905"/>
    <cellStyle name="Normal 4 196 2" xfId="7906"/>
    <cellStyle name="Normal 4 196 2 2" xfId="12671"/>
    <cellStyle name="Normal 4 196 3" xfId="7907"/>
    <cellStyle name="Normal 4 196 3 2" xfId="12672"/>
    <cellStyle name="Normal 4 196 4" xfId="7908"/>
    <cellStyle name="Normal 4 196 4 2" xfId="12673"/>
    <cellStyle name="Normal 4 196 5" xfId="12670"/>
    <cellStyle name="Normal 4 197" xfId="7909"/>
    <cellStyle name="Normal 4 197 2" xfId="7910"/>
    <cellStyle name="Normal 4 197 2 2" xfId="12675"/>
    <cellStyle name="Normal 4 197 3" xfId="7911"/>
    <cellStyle name="Normal 4 197 3 2" xfId="12676"/>
    <cellStyle name="Normal 4 197 4" xfId="7912"/>
    <cellStyle name="Normal 4 197 4 2" xfId="12677"/>
    <cellStyle name="Normal 4 197 5" xfId="12674"/>
    <cellStyle name="Normal 4 198" xfId="7913"/>
    <cellStyle name="Normal 4 198 2" xfId="7914"/>
    <cellStyle name="Normal 4 198 2 2" xfId="12679"/>
    <cellStyle name="Normal 4 198 3" xfId="7915"/>
    <cellStyle name="Normal 4 198 3 2" xfId="12680"/>
    <cellStyle name="Normal 4 198 4" xfId="7916"/>
    <cellStyle name="Normal 4 198 4 2" xfId="12681"/>
    <cellStyle name="Normal 4 198 5" xfId="12678"/>
    <cellStyle name="Normal 4 199" xfId="7917"/>
    <cellStyle name="Normal 4 199 2" xfId="7918"/>
    <cellStyle name="Normal 4 199 2 2" xfId="12683"/>
    <cellStyle name="Normal 4 199 3" xfId="7919"/>
    <cellStyle name="Normal 4 199 3 2" xfId="12684"/>
    <cellStyle name="Normal 4 199 4" xfId="7920"/>
    <cellStyle name="Normal 4 199 4 2" xfId="12685"/>
    <cellStyle name="Normal 4 199 5" xfId="12682"/>
    <cellStyle name="Normal 4 2" xfId="25"/>
    <cellStyle name="Normal 4 2 10" xfId="15829"/>
    <cellStyle name="Normal 4 2 11" xfId="10765"/>
    <cellStyle name="Normal 4 2 2" xfId="7921"/>
    <cellStyle name="Normal 4 2 2 10" xfId="33676"/>
    <cellStyle name="Normal 4 2 2 11" xfId="33675"/>
    <cellStyle name="Normal 4 2 2 2" xfId="7922"/>
    <cellStyle name="Normal 4 2 2 2 2" xfId="15897"/>
    <cellStyle name="Normal 4 2 2 2 2 2" xfId="18187"/>
    <cellStyle name="Normal 4 2 2 2 2 2 2" xfId="33677"/>
    <cellStyle name="Normal 4 2 2 2 2 3" xfId="33678"/>
    <cellStyle name="Normal 4 2 2 2 2 4" xfId="33679"/>
    <cellStyle name="Normal 4 2 2 2 3" xfId="18123"/>
    <cellStyle name="Normal 4 2 2 2 3 2" xfId="33680"/>
    <cellStyle name="Normal 4 2 2 2 3 2 2" xfId="33681"/>
    <cellStyle name="Normal 4 2 2 2 3 3" xfId="33682"/>
    <cellStyle name="Normal 4 2 2 2 3 4" xfId="33683"/>
    <cellStyle name="Normal 4 2 2 2 4" xfId="15831"/>
    <cellStyle name="Normal 4 2 2 2 4 2" xfId="33684"/>
    <cellStyle name="Normal 4 2 2 2 5" xfId="12687"/>
    <cellStyle name="Normal 4 2 2 2 5 2" xfId="33685"/>
    <cellStyle name="Normal 4 2 2 2 6" xfId="33686"/>
    <cellStyle name="Normal 4 2 2 2 7" xfId="33687"/>
    <cellStyle name="Normal 4 2 2 3" xfId="7923"/>
    <cellStyle name="Normal 4 2 2 3 2" xfId="18186"/>
    <cellStyle name="Normal 4 2 2 3 2 2" xfId="33688"/>
    <cellStyle name="Normal 4 2 2 3 2 2 2" xfId="33689"/>
    <cellStyle name="Normal 4 2 2 3 2 3" xfId="33690"/>
    <cellStyle name="Normal 4 2 2 3 2 4" xfId="33691"/>
    <cellStyle name="Normal 4 2 2 3 3" xfId="15896"/>
    <cellStyle name="Normal 4 2 2 3 3 2" xfId="33692"/>
    <cellStyle name="Normal 4 2 2 3 3 2 2" xfId="33693"/>
    <cellStyle name="Normal 4 2 2 3 3 3" xfId="33694"/>
    <cellStyle name="Normal 4 2 2 3 3 4" xfId="33695"/>
    <cellStyle name="Normal 4 2 2 3 4" xfId="12688"/>
    <cellStyle name="Normal 4 2 2 3 4 2" xfId="33697"/>
    <cellStyle name="Normal 4 2 2 3 4 3" xfId="33696"/>
    <cellStyle name="Normal 4 2 2 3 5" xfId="33698"/>
    <cellStyle name="Normal 4 2 2 3 6" xfId="33699"/>
    <cellStyle name="Normal 4 2 2 3 7" xfId="33700"/>
    <cellStyle name="Normal 4 2 2 4" xfId="7924"/>
    <cellStyle name="Normal 4 2 2 4 2" xfId="16379"/>
    <cellStyle name="Normal 4 2 2 4 2 2" xfId="33703"/>
    <cellStyle name="Normal 4 2 2 4 2 3" xfId="33702"/>
    <cellStyle name="Normal 4 2 2 4 3" xfId="12689"/>
    <cellStyle name="Normal 4 2 2 4 3 2" xfId="33704"/>
    <cellStyle name="Normal 4 2 2 4 4" xfId="33705"/>
    <cellStyle name="Normal 4 2 2 4 5" xfId="33701"/>
    <cellStyle name="Normal 4 2 2 5" xfId="18122"/>
    <cellStyle name="Normal 4 2 2 5 2" xfId="33706"/>
    <cellStyle name="Normal 4 2 2 5 2 2" xfId="33707"/>
    <cellStyle name="Normal 4 2 2 5 3" xfId="33708"/>
    <cellStyle name="Normal 4 2 2 5 4" xfId="33709"/>
    <cellStyle name="Normal 4 2 2 6" xfId="15830"/>
    <cellStyle name="Normal 4 2 2 6 2" xfId="33710"/>
    <cellStyle name="Normal 4 2 2 7" xfId="12686"/>
    <cellStyle name="Normal 4 2 2 7 2" xfId="33711"/>
    <cellStyle name="Normal 4 2 2 8" xfId="33712"/>
    <cellStyle name="Normal 4 2 2 9" xfId="33713"/>
    <cellStyle name="Normal 4 2 3" xfId="7925"/>
    <cellStyle name="Normal 4 2 3 2" xfId="15898"/>
    <cellStyle name="Normal 4 2 3 2 2" xfId="18188"/>
    <cellStyle name="Normal 4 2 3 2 2 2" xfId="33714"/>
    <cellStyle name="Normal 4 2 3 2 3" xfId="33715"/>
    <cellStyle name="Normal 4 2 3 2 4" xfId="33716"/>
    <cellStyle name="Normal 4 2 3 3" xfId="16596"/>
    <cellStyle name="Normal 4 2 3 3 2" xfId="33718"/>
    <cellStyle name="Normal 4 2 3 3 2 2" xfId="33719"/>
    <cellStyle name="Normal 4 2 3 3 3" xfId="33720"/>
    <cellStyle name="Normal 4 2 3 3 4" xfId="33721"/>
    <cellStyle name="Normal 4 2 3 3 5" xfId="33717"/>
    <cellStyle name="Normal 4 2 3 4" xfId="18124"/>
    <cellStyle name="Normal 4 2 3 4 2" xfId="33722"/>
    <cellStyle name="Normal 4 2 3 5" xfId="15832"/>
    <cellStyle name="Normal 4 2 3 6" xfId="12690"/>
    <cellStyle name="Normal 4 2 3 6 2" xfId="33723"/>
    <cellStyle name="Normal 4 2 3 7" xfId="33724"/>
    <cellStyle name="Normal 4 2 3 8" xfId="33725"/>
    <cellStyle name="Normal 4 2 4" xfId="7926"/>
    <cellStyle name="Normal 4 2 4 2" xfId="16807"/>
    <cellStyle name="Normal 4 2 4 2 2" xfId="33727"/>
    <cellStyle name="Normal 4 2 4 2 2 2" xfId="33728"/>
    <cellStyle name="Normal 4 2 4 2 3" xfId="33729"/>
    <cellStyle name="Normal 4 2 4 2 4" xfId="33730"/>
    <cellStyle name="Normal 4 2 4 2 5" xfId="33726"/>
    <cellStyle name="Normal 4 2 4 3" xfId="18185"/>
    <cellStyle name="Normal 4 2 4 3 2" xfId="33731"/>
    <cellStyle name="Normal 4 2 4 3 2 2" xfId="33732"/>
    <cellStyle name="Normal 4 2 4 3 3" xfId="33733"/>
    <cellStyle name="Normal 4 2 4 3 4" xfId="33734"/>
    <cellStyle name="Normal 4 2 4 4" xfId="15895"/>
    <cellStyle name="Normal 4 2 4 4 2" xfId="33735"/>
    <cellStyle name="Normal 4 2 4 5" xfId="12691"/>
    <cellStyle name="Normal 4 2 4 5 2" xfId="33736"/>
    <cellStyle name="Normal 4 2 4 6" xfId="33737"/>
    <cellStyle name="Normal 4 2 4 7" xfId="33738"/>
    <cellStyle name="Normal 4 2 5" xfId="7927"/>
    <cellStyle name="Normal 4 2 5 2" xfId="17732"/>
    <cellStyle name="Normal 4 2 5 2 2" xfId="18084"/>
    <cellStyle name="Normal 4 2 5 2 2 2" xfId="18886"/>
    <cellStyle name="Normal 4 2 5 2 2 3" xfId="33741"/>
    <cellStyle name="Normal 4 2 5 2 3" xfId="18548"/>
    <cellStyle name="Normal 4 2 5 2 4" xfId="33740"/>
    <cellStyle name="Normal 4 2 5 3" xfId="17930"/>
    <cellStyle name="Normal 4 2 5 3 2" xfId="18732"/>
    <cellStyle name="Normal 4 2 5 3 3" xfId="33742"/>
    <cellStyle name="Normal 4 2 5 4" xfId="18394"/>
    <cellStyle name="Normal 4 2 5 5" xfId="17536"/>
    <cellStyle name="Normal 4 2 5 6" xfId="12692"/>
    <cellStyle name="Normal 4 2 5 7" xfId="33739"/>
    <cellStyle name="Normal 4 2 6" xfId="7928"/>
    <cellStyle name="Normal 4 2 6 2" xfId="16194"/>
    <cellStyle name="Normal 4 2 6 2 2" xfId="33745"/>
    <cellStyle name="Normal 4 2 6 2 2 2" xfId="33746"/>
    <cellStyle name="Normal 4 2 6 2 3" xfId="33747"/>
    <cellStyle name="Normal 4 2 6 2 4" xfId="33748"/>
    <cellStyle name="Normal 4 2 6 2 5" xfId="33744"/>
    <cellStyle name="Normal 4 2 6 3" xfId="12693"/>
    <cellStyle name="Normal 4 2 6 3 2" xfId="33750"/>
    <cellStyle name="Normal 4 2 6 3 2 2" xfId="33751"/>
    <cellStyle name="Normal 4 2 6 3 3" xfId="33752"/>
    <cellStyle name="Normal 4 2 6 3 4" xfId="33753"/>
    <cellStyle name="Normal 4 2 6 3 5" xfId="33749"/>
    <cellStyle name="Normal 4 2 6 4" xfId="33754"/>
    <cellStyle name="Normal 4 2 6 4 2" xfId="33755"/>
    <cellStyle name="Normal 4 2 6 5" xfId="33756"/>
    <cellStyle name="Normal 4 2 6 6" xfId="33757"/>
    <cellStyle name="Normal 4 2 6 7" xfId="33758"/>
    <cellStyle name="Normal 4 2 6 8" xfId="33743"/>
    <cellStyle name="Normal 4 2 7" xfId="7929"/>
    <cellStyle name="Normal 4 2 7 2" xfId="18578"/>
    <cellStyle name="Normal 4 2 7 2 2" xfId="33761"/>
    <cellStyle name="Normal 4 2 7 2 2 2" xfId="33762"/>
    <cellStyle name="Normal 4 2 7 2 2 2 2" xfId="33763"/>
    <cellStyle name="Normal 4 2 7 2 2 3" xfId="33764"/>
    <cellStyle name="Normal 4 2 7 2 3" xfId="33765"/>
    <cellStyle name="Normal 4 2 7 2 3 2" xfId="33766"/>
    <cellStyle name="Normal 4 2 7 2 3 2 2" xfId="33767"/>
    <cellStyle name="Normal 4 2 7 2 3 3" xfId="33768"/>
    <cellStyle name="Normal 4 2 7 2 4" xfId="33769"/>
    <cellStyle name="Normal 4 2 7 2 5" xfId="33770"/>
    <cellStyle name="Normal 4 2 7 2 6" xfId="33760"/>
    <cellStyle name="Normal 4 2 7 3" xfId="17786"/>
    <cellStyle name="Normal 4 2 7 4" xfId="12694"/>
    <cellStyle name="Normal 4 2 7 4 2" xfId="33771"/>
    <cellStyle name="Normal 4 2 7 5" xfId="33772"/>
    <cellStyle name="Normal 4 2 7 6" xfId="33759"/>
    <cellStyle name="Normal 4 2 8" xfId="16114"/>
    <cellStyle name="Normal 4 2 8 2" xfId="18240"/>
    <cellStyle name="Normal 4 2 9" xfId="18121"/>
    <cellStyle name="Normal 4 2 9 2" xfId="33773"/>
    <cellStyle name="Normal 4 20" xfId="7930"/>
    <cellStyle name="Normal 4 20 10" xfId="33774"/>
    <cellStyle name="Normal 4 20 2" xfId="7931"/>
    <cellStyle name="Normal 4 20 2 2" xfId="17954"/>
    <cellStyle name="Normal 4 20 2 2 2" xfId="18756"/>
    <cellStyle name="Normal 4 20 2 2 2 2" xfId="33775"/>
    <cellStyle name="Normal 4 20 2 2 2 2 2" xfId="33776"/>
    <cellStyle name="Normal 4 20 2 2 2 3" xfId="33777"/>
    <cellStyle name="Normal 4 20 2 2 2 4" xfId="33778"/>
    <cellStyle name="Normal 4 20 2 2 3" xfId="33779"/>
    <cellStyle name="Normal 4 20 2 2 3 2" xfId="33780"/>
    <cellStyle name="Normal 4 20 2 2 3 2 2" xfId="33781"/>
    <cellStyle name="Normal 4 20 2 2 3 3" xfId="33782"/>
    <cellStyle name="Normal 4 20 2 2 3 4" xfId="33783"/>
    <cellStyle name="Normal 4 20 2 2 4" xfId="33784"/>
    <cellStyle name="Normal 4 20 2 2 4 2" xfId="33785"/>
    <cellStyle name="Normal 4 20 2 2 5" xfId="33786"/>
    <cellStyle name="Normal 4 20 2 2 6" xfId="33787"/>
    <cellStyle name="Normal 4 20 2 2 7" xfId="33788"/>
    <cellStyle name="Normal 4 20 2 3" xfId="18418"/>
    <cellStyle name="Normal 4 20 2 3 2" xfId="33789"/>
    <cellStyle name="Normal 4 20 2 3 2 2" xfId="33790"/>
    <cellStyle name="Normal 4 20 2 3 2 2 2" xfId="33791"/>
    <cellStyle name="Normal 4 20 2 3 2 3" xfId="33792"/>
    <cellStyle name="Normal 4 20 2 3 2 4" xfId="33793"/>
    <cellStyle name="Normal 4 20 2 3 3" xfId="33794"/>
    <cellStyle name="Normal 4 20 2 3 3 2" xfId="33795"/>
    <cellStyle name="Normal 4 20 2 3 3 2 2" xfId="33796"/>
    <cellStyle name="Normal 4 20 2 3 3 3" xfId="33797"/>
    <cellStyle name="Normal 4 20 2 3 3 4" xfId="33798"/>
    <cellStyle name="Normal 4 20 2 3 4" xfId="33799"/>
    <cellStyle name="Normal 4 20 2 3 4 2" xfId="33800"/>
    <cellStyle name="Normal 4 20 2 3 5" xfId="33801"/>
    <cellStyle name="Normal 4 20 2 3 6" xfId="33802"/>
    <cellStyle name="Normal 4 20 2 3 7" xfId="33803"/>
    <cellStyle name="Normal 4 20 2 4" xfId="17612"/>
    <cellStyle name="Normal 4 20 2 4 2" xfId="33804"/>
    <cellStyle name="Normal 4 20 2 4 2 2" xfId="33805"/>
    <cellStyle name="Normal 4 20 2 4 3" xfId="33806"/>
    <cellStyle name="Normal 4 20 2 4 4" xfId="33807"/>
    <cellStyle name="Normal 4 20 2 5" xfId="12696"/>
    <cellStyle name="Normal 4 20 2 5 2" xfId="33809"/>
    <cellStyle name="Normal 4 20 2 5 2 2" xfId="33810"/>
    <cellStyle name="Normal 4 20 2 5 3" xfId="33811"/>
    <cellStyle name="Normal 4 20 2 5 4" xfId="33812"/>
    <cellStyle name="Normal 4 20 2 5 5" xfId="33808"/>
    <cellStyle name="Normal 4 20 2 6" xfId="33813"/>
    <cellStyle name="Normal 4 20 2 6 2" xfId="33814"/>
    <cellStyle name="Normal 4 20 2 7" xfId="33815"/>
    <cellStyle name="Normal 4 20 2 8" xfId="33816"/>
    <cellStyle name="Normal 4 20 2 9" xfId="33817"/>
    <cellStyle name="Normal 4 20 3" xfId="7932"/>
    <cellStyle name="Normal 4 20 3 2" xfId="18602"/>
    <cellStyle name="Normal 4 20 3 2 2" xfId="33818"/>
    <cellStyle name="Normal 4 20 3 2 2 2" xfId="33819"/>
    <cellStyle name="Normal 4 20 3 2 3" xfId="33820"/>
    <cellStyle name="Normal 4 20 3 2 4" xfId="33821"/>
    <cellStyle name="Normal 4 20 3 3" xfId="17810"/>
    <cellStyle name="Normal 4 20 3 3 2" xfId="33822"/>
    <cellStyle name="Normal 4 20 3 3 2 2" xfId="33823"/>
    <cellStyle name="Normal 4 20 3 3 3" xfId="33824"/>
    <cellStyle name="Normal 4 20 3 3 4" xfId="33825"/>
    <cellStyle name="Normal 4 20 3 4" xfId="12697"/>
    <cellStyle name="Normal 4 20 3 4 2" xfId="33827"/>
    <cellStyle name="Normal 4 20 3 4 3" xfId="33826"/>
    <cellStyle name="Normal 4 20 3 5" xfId="33828"/>
    <cellStyle name="Normal 4 20 3 6" xfId="33829"/>
    <cellStyle name="Normal 4 20 3 7" xfId="33830"/>
    <cellStyle name="Normal 4 20 4" xfId="7933"/>
    <cellStyle name="Normal 4 20 4 2" xfId="18264"/>
    <cellStyle name="Normal 4 20 4 2 2" xfId="33831"/>
    <cellStyle name="Normal 4 20 4 2 2 2" xfId="33832"/>
    <cellStyle name="Normal 4 20 4 2 3" xfId="33833"/>
    <cellStyle name="Normal 4 20 4 2 4" xfId="33834"/>
    <cellStyle name="Normal 4 20 4 3" xfId="12698"/>
    <cellStyle name="Normal 4 20 4 3 2" xfId="33836"/>
    <cellStyle name="Normal 4 20 4 3 2 2" xfId="33837"/>
    <cellStyle name="Normal 4 20 4 3 3" xfId="33838"/>
    <cellStyle name="Normal 4 20 4 3 4" xfId="33839"/>
    <cellStyle name="Normal 4 20 4 3 5" xfId="33835"/>
    <cellStyle name="Normal 4 20 4 4" xfId="33840"/>
    <cellStyle name="Normal 4 20 4 4 2" xfId="33841"/>
    <cellStyle name="Normal 4 20 4 5" xfId="33842"/>
    <cellStyle name="Normal 4 20 4 6" xfId="33843"/>
    <cellStyle name="Normal 4 20 4 7" xfId="33844"/>
    <cellStyle name="Normal 4 20 5" xfId="16174"/>
    <cellStyle name="Normal 4 20 5 2" xfId="33845"/>
    <cellStyle name="Normal 4 20 5 2 2" xfId="33846"/>
    <cellStyle name="Normal 4 20 5 3" xfId="33847"/>
    <cellStyle name="Normal 4 20 5 4" xfId="33848"/>
    <cellStyle name="Normal 4 20 6" xfId="12695"/>
    <cellStyle name="Normal 4 20 6 2" xfId="33850"/>
    <cellStyle name="Normal 4 20 6 2 2" xfId="33851"/>
    <cellStyle name="Normal 4 20 6 3" xfId="33852"/>
    <cellStyle name="Normal 4 20 6 4" xfId="33853"/>
    <cellStyle name="Normal 4 20 6 5" xfId="33849"/>
    <cellStyle name="Normal 4 20 7" xfId="33854"/>
    <cellStyle name="Normal 4 20 7 2" xfId="33855"/>
    <cellStyle name="Normal 4 20 8" xfId="33856"/>
    <cellStyle name="Normal 4 20 9" xfId="33857"/>
    <cellStyle name="Normal 4 200" xfId="7934"/>
    <cellStyle name="Normal 4 200 2" xfId="7935"/>
    <cellStyle name="Normal 4 200 2 2" xfId="12700"/>
    <cellStyle name="Normal 4 200 3" xfId="7936"/>
    <cellStyle name="Normal 4 200 3 2" xfId="12701"/>
    <cellStyle name="Normal 4 200 4" xfId="7937"/>
    <cellStyle name="Normal 4 200 4 2" xfId="12702"/>
    <cellStyle name="Normal 4 200 5" xfId="12699"/>
    <cellStyle name="Normal 4 201" xfId="7938"/>
    <cellStyle name="Normal 4 201 2" xfId="7939"/>
    <cellStyle name="Normal 4 201 2 2" xfId="12704"/>
    <cellStyle name="Normal 4 201 3" xfId="7940"/>
    <cellStyle name="Normal 4 201 3 2" xfId="12705"/>
    <cellStyle name="Normal 4 201 4" xfId="7941"/>
    <cellStyle name="Normal 4 201 4 2" xfId="12706"/>
    <cellStyle name="Normal 4 201 5" xfId="12703"/>
    <cellStyle name="Normal 4 202" xfId="7942"/>
    <cellStyle name="Normal 4 202 2" xfId="7943"/>
    <cellStyle name="Normal 4 202 2 2" xfId="12708"/>
    <cellStyle name="Normal 4 202 3" xfId="7944"/>
    <cellStyle name="Normal 4 202 3 2" xfId="12709"/>
    <cellStyle name="Normal 4 202 4" xfId="7945"/>
    <cellStyle name="Normal 4 202 4 2" xfId="12710"/>
    <cellStyle name="Normal 4 202 5" xfId="12707"/>
    <cellStyle name="Normal 4 203" xfId="7946"/>
    <cellStyle name="Normal 4 203 2" xfId="7947"/>
    <cellStyle name="Normal 4 203 2 2" xfId="12712"/>
    <cellStyle name="Normal 4 203 3" xfId="7948"/>
    <cellStyle name="Normal 4 203 3 2" xfId="12713"/>
    <cellStyle name="Normal 4 203 4" xfId="7949"/>
    <cellStyle name="Normal 4 203 4 2" xfId="12714"/>
    <cellStyle name="Normal 4 203 5" xfId="12711"/>
    <cellStyle name="Normal 4 204" xfId="7950"/>
    <cellStyle name="Normal 4 204 2" xfId="7951"/>
    <cellStyle name="Normal 4 204 2 2" xfId="12716"/>
    <cellStyle name="Normal 4 204 3" xfId="7952"/>
    <cellStyle name="Normal 4 204 3 2" xfId="12717"/>
    <cellStyle name="Normal 4 204 4" xfId="7953"/>
    <cellStyle name="Normal 4 204 4 2" xfId="12718"/>
    <cellStyle name="Normal 4 204 5" xfId="12715"/>
    <cellStyle name="Normal 4 205" xfId="7954"/>
    <cellStyle name="Normal 4 205 2" xfId="7955"/>
    <cellStyle name="Normal 4 205 2 2" xfId="12720"/>
    <cellStyle name="Normal 4 205 3" xfId="7956"/>
    <cellStyle name="Normal 4 205 3 2" xfId="12721"/>
    <cellStyle name="Normal 4 205 4" xfId="7957"/>
    <cellStyle name="Normal 4 205 4 2" xfId="12722"/>
    <cellStyle name="Normal 4 205 5" xfId="12719"/>
    <cellStyle name="Normal 4 206" xfId="7958"/>
    <cellStyle name="Normal 4 206 2" xfId="7959"/>
    <cellStyle name="Normal 4 206 2 2" xfId="12724"/>
    <cellStyle name="Normal 4 206 3" xfId="7960"/>
    <cellStyle name="Normal 4 206 3 2" xfId="12725"/>
    <cellStyle name="Normal 4 206 4" xfId="7961"/>
    <cellStyle name="Normal 4 206 4 2" xfId="12726"/>
    <cellStyle name="Normal 4 206 5" xfId="12723"/>
    <cellStyle name="Normal 4 207" xfId="7962"/>
    <cellStyle name="Normal 4 207 2" xfId="7963"/>
    <cellStyle name="Normal 4 207 2 2" xfId="12728"/>
    <cellStyle name="Normal 4 207 3" xfId="7964"/>
    <cellStyle name="Normal 4 207 3 2" xfId="12729"/>
    <cellStyle name="Normal 4 207 4" xfId="7965"/>
    <cellStyle name="Normal 4 207 4 2" xfId="12730"/>
    <cellStyle name="Normal 4 207 5" xfId="12727"/>
    <cellStyle name="Normal 4 208" xfId="7966"/>
    <cellStyle name="Normal 4 208 2" xfId="7967"/>
    <cellStyle name="Normal 4 208 2 2" xfId="12732"/>
    <cellStyle name="Normal 4 208 3" xfId="7968"/>
    <cellStyle name="Normal 4 208 3 2" xfId="12733"/>
    <cellStyle name="Normal 4 208 4" xfId="7969"/>
    <cellStyle name="Normal 4 208 4 2" xfId="12734"/>
    <cellStyle name="Normal 4 208 5" xfId="12731"/>
    <cellStyle name="Normal 4 209" xfId="7970"/>
    <cellStyle name="Normal 4 209 2" xfId="7971"/>
    <cellStyle name="Normal 4 209 2 2" xfId="12736"/>
    <cellStyle name="Normal 4 209 3" xfId="7972"/>
    <cellStyle name="Normal 4 209 3 2" xfId="12737"/>
    <cellStyle name="Normal 4 209 4" xfId="7973"/>
    <cellStyle name="Normal 4 209 4 2" xfId="12738"/>
    <cellStyle name="Normal 4 209 5" xfId="12735"/>
    <cellStyle name="Normal 4 21" xfId="7974"/>
    <cellStyle name="Normal 4 21 10" xfId="33858"/>
    <cellStyle name="Normal 4 21 2" xfId="7975"/>
    <cellStyle name="Normal 4 21 2 2" xfId="18751"/>
    <cellStyle name="Normal 4 21 2 2 2" xfId="33859"/>
    <cellStyle name="Normal 4 21 2 2 2 2" xfId="33860"/>
    <cellStyle name="Normal 4 21 2 2 2 2 2" xfId="33861"/>
    <cellStyle name="Normal 4 21 2 2 2 3" xfId="33862"/>
    <cellStyle name="Normal 4 21 2 2 2 4" xfId="33863"/>
    <cellStyle name="Normal 4 21 2 2 3" xfId="33864"/>
    <cellStyle name="Normal 4 21 2 2 3 2" xfId="33865"/>
    <cellStyle name="Normal 4 21 2 2 3 2 2" xfId="33866"/>
    <cellStyle name="Normal 4 21 2 2 3 3" xfId="33867"/>
    <cellStyle name="Normal 4 21 2 2 3 4" xfId="33868"/>
    <cellStyle name="Normal 4 21 2 2 4" xfId="33869"/>
    <cellStyle name="Normal 4 21 2 2 4 2" xfId="33870"/>
    <cellStyle name="Normal 4 21 2 2 5" xfId="33871"/>
    <cellStyle name="Normal 4 21 2 2 6" xfId="33872"/>
    <cellStyle name="Normal 4 21 2 2 7" xfId="33873"/>
    <cellStyle name="Normal 4 21 2 3" xfId="17949"/>
    <cellStyle name="Normal 4 21 2 3 2" xfId="33874"/>
    <cellStyle name="Normal 4 21 2 3 2 2" xfId="33875"/>
    <cellStyle name="Normal 4 21 2 3 2 2 2" xfId="33876"/>
    <cellStyle name="Normal 4 21 2 3 2 3" xfId="33877"/>
    <cellStyle name="Normal 4 21 2 3 2 4" xfId="33878"/>
    <cellStyle name="Normal 4 21 2 3 3" xfId="33879"/>
    <cellStyle name="Normal 4 21 2 3 3 2" xfId="33880"/>
    <cellStyle name="Normal 4 21 2 3 3 2 2" xfId="33881"/>
    <cellStyle name="Normal 4 21 2 3 3 3" xfId="33882"/>
    <cellStyle name="Normal 4 21 2 3 3 4" xfId="33883"/>
    <cellStyle name="Normal 4 21 2 3 4" xfId="33884"/>
    <cellStyle name="Normal 4 21 2 3 4 2" xfId="33885"/>
    <cellStyle name="Normal 4 21 2 3 5" xfId="33886"/>
    <cellStyle name="Normal 4 21 2 3 6" xfId="33887"/>
    <cellStyle name="Normal 4 21 2 3 7" xfId="33888"/>
    <cellStyle name="Normal 4 21 2 4" xfId="12740"/>
    <cellStyle name="Normal 4 21 2 4 2" xfId="33890"/>
    <cellStyle name="Normal 4 21 2 4 2 2" xfId="33891"/>
    <cellStyle name="Normal 4 21 2 4 3" xfId="33892"/>
    <cellStyle name="Normal 4 21 2 4 4" xfId="33893"/>
    <cellStyle name="Normal 4 21 2 4 5" xfId="33889"/>
    <cellStyle name="Normal 4 21 2 5" xfId="33894"/>
    <cellStyle name="Normal 4 21 2 5 2" xfId="33895"/>
    <cellStyle name="Normal 4 21 2 5 2 2" xfId="33896"/>
    <cellStyle name="Normal 4 21 2 5 3" xfId="33897"/>
    <cellStyle name="Normal 4 21 2 5 4" xfId="33898"/>
    <cellStyle name="Normal 4 21 2 6" xfId="33899"/>
    <cellStyle name="Normal 4 21 2 6 2" xfId="33900"/>
    <cellStyle name="Normal 4 21 2 7" xfId="33901"/>
    <cellStyle name="Normal 4 21 2 8" xfId="33902"/>
    <cellStyle name="Normal 4 21 2 9" xfId="33903"/>
    <cellStyle name="Normal 4 21 3" xfId="7976"/>
    <cellStyle name="Normal 4 21 3 2" xfId="18413"/>
    <cellStyle name="Normal 4 21 3 2 2" xfId="33904"/>
    <cellStyle name="Normal 4 21 3 2 2 2" xfId="33905"/>
    <cellStyle name="Normal 4 21 3 2 3" xfId="33906"/>
    <cellStyle name="Normal 4 21 3 2 4" xfId="33907"/>
    <cellStyle name="Normal 4 21 3 3" xfId="12741"/>
    <cellStyle name="Normal 4 21 3 3 2" xfId="33909"/>
    <cellStyle name="Normal 4 21 3 3 2 2" xfId="33910"/>
    <cellStyle name="Normal 4 21 3 3 3" xfId="33911"/>
    <cellStyle name="Normal 4 21 3 3 4" xfId="33912"/>
    <cellStyle name="Normal 4 21 3 3 5" xfId="33908"/>
    <cellStyle name="Normal 4 21 3 4" xfId="33913"/>
    <cellStyle name="Normal 4 21 3 4 2" xfId="33914"/>
    <cellStyle name="Normal 4 21 3 5" xfId="33915"/>
    <cellStyle name="Normal 4 21 3 6" xfId="33916"/>
    <cellStyle name="Normal 4 21 3 7" xfId="33917"/>
    <cellStyle name="Normal 4 21 4" xfId="7977"/>
    <cellStyle name="Normal 4 21 4 2" xfId="12742"/>
    <cellStyle name="Normal 4 21 4 2 2" xfId="33920"/>
    <cellStyle name="Normal 4 21 4 2 2 2" xfId="33921"/>
    <cellStyle name="Normal 4 21 4 2 3" xfId="33922"/>
    <cellStyle name="Normal 4 21 4 2 4" xfId="33923"/>
    <cellStyle name="Normal 4 21 4 2 5" xfId="33919"/>
    <cellStyle name="Normal 4 21 4 3" xfId="33924"/>
    <cellStyle name="Normal 4 21 4 3 2" xfId="33925"/>
    <cellStyle name="Normal 4 21 4 3 2 2" xfId="33926"/>
    <cellStyle name="Normal 4 21 4 3 3" xfId="33927"/>
    <cellStyle name="Normal 4 21 4 3 4" xfId="33928"/>
    <cellStyle name="Normal 4 21 4 4" xfId="33929"/>
    <cellStyle name="Normal 4 21 4 4 2" xfId="33930"/>
    <cellStyle name="Normal 4 21 4 5" xfId="33931"/>
    <cellStyle name="Normal 4 21 4 6" xfId="33932"/>
    <cellStyle name="Normal 4 21 4 7" xfId="33933"/>
    <cellStyle name="Normal 4 21 4 8" xfId="33918"/>
    <cellStyle name="Normal 4 21 5" xfId="17599"/>
    <cellStyle name="Normal 4 21 5 2" xfId="33934"/>
    <cellStyle name="Normal 4 21 5 2 2" xfId="33935"/>
    <cellStyle name="Normal 4 21 5 3" xfId="33936"/>
    <cellStyle name="Normal 4 21 5 4" xfId="33937"/>
    <cellStyle name="Normal 4 21 6" xfId="12739"/>
    <cellStyle name="Normal 4 21 6 2" xfId="33939"/>
    <cellStyle name="Normal 4 21 6 2 2" xfId="33940"/>
    <cellStyle name="Normal 4 21 6 3" xfId="33941"/>
    <cellStyle name="Normal 4 21 6 4" xfId="33942"/>
    <cellStyle name="Normal 4 21 6 5" xfId="33938"/>
    <cellStyle name="Normal 4 21 7" xfId="33943"/>
    <cellStyle name="Normal 4 21 7 2" xfId="33944"/>
    <cellStyle name="Normal 4 21 8" xfId="33945"/>
    <cellStyle name="Normal 4 21 9" xfId="33946"/>
    <cellStyle name="Normal 4 210" xfId="7978"/>
    <cellStyle name="Normal 4 210 2" xfId="12743"/>
    <cellStyle name="Normal 4 211" xfId="7979"/>
    <cellStyle name="Normal 4 211 2" xfId="12744"/>
    <cellStyle name="Normal 4 212" xfId="7980"/>
    <cellStyle name="Normal 4 212 2" xfId="12745"/>
    <cellStyle name="Normal 4 213" xfId="7981"/>
    <cellStyle name="Normal 4 213 2" xfId="12746"/>
    <cellStyle name="Normal 4 214" xfId="7982"/>
    <cellStyle name="Normal 4 214 2" xfId="12747"/>
    <cellStyle name="Normal 4 215" xfId="7983"/>
    <cellStyle name="Normal 4 215 2" xfId="12748"/>
    <cellStyle name="Normal 4 216" xfId="7984"/>
    <cellStyle name="Normal 4 216 2" xfId="12749"/>
    <cellStyle name="Normal 4 217" xfId="7985"/>
    <cellStyle name="Normal 4 217 2" xfId="12750"/>
    <cellStyle name="Normal 4 218" xfId="7986"/>
    <cellStyle name="Normal 4 218 2" xfId="12751"/>
    <cellStyle name="Normal 4 219" xfId="7987"/>
    <cellStyle name="Normal 4 219 2" xfId="12752"/>
    <cellStyle name="Normal 4 22" xfId="7988"/>
    <cellStyle name="Normal 4 22 10" xfId="33948"/>
    <cellStyle name="Normal 4 22 11" xfId="33947"/>
    <cellStyle name="Normal 4 22 2" xfId="7989"/>
    <cellStyle name="Normal 4 22 2 10" xfId="33949"/>
    <cellStyle name="Normal 4 22 2 2" xfId="12754"/>
    <cellStyle name="Normal 4 22 2 2 2" xfId="33951"/>
    <cellStyle name="Normal 4 22 2 2 2 2" xfId="33952"/>
    <cellStyle name="Normal 4 22 2 2 2 2 2" xfId="33953"/>
    <cellStyle name="Normal 4 22 2 2 2 3" xfId="33954"/>
    <cellStyle name="Normal 4 22 2 2 2 4" xfId="33955"/>
    <cellStyle name="Normal 4 22 2 2 3" xfId="33956"/>
    <cellStyle name="Normal 4 22 2 2 3 2" xfId="33957"/>
    <cellStyle name="Normal 4 22 2 2 3 2 2" xfId="33958"/>
    <cellStyle name="Normal 4 22 2 2 3 3" xfId="33959"/>
    <cellStyle name="Normal 4 22 2 2 3 4" xfId="33960"/>
    <cellStyle name="Normal 4 22 2 2 4" xfId="33961"/>
    <cellStyle name="Normal 4 22 2 2 4 2" xfId="33962"/>
    <cellStyle name="Normal 4 22 2 2 5" xfId="33963"/>
    <cellStyle name="Normal 4 22 2 2 6" xfId="33964"/>
    <cellStyle name="Normal 4 22 2 2 7" xfId="33965"/>
    <cellStyle name="Normal 4 22 2 2 8" xfId="33950"/>
    <cellStyle name="Normal 4 22 2 3" xfId="33966"/>
    <cellStyle name="Normal 4 22 2 3 2" xfId="33967"/>
    <cellStyle name="Normal 4 22 2 3 2 2" xfId="33968"/>
    <cellStyle name="Normal 4 22 2 3 2 2 2" xfId="33969"/>
    <cellStyle name="Normal 4 22 2 3 2 3" xfId="33970"/>
    <cellStyle name="Normal 4 22 2 3 2 4" xfId="33971"/>
    <cellStyle name="Normal 4 22 2 3 3" xfId="33972"/>
    <cellStyle name="Normal 4 22 2 3 3 2" xfId="33973"/>
    <cellStyle name="Normal 4 22 2 3 3 2 2" xfId="33974"/>
    <cellStyle name="Normal 4 22 2 3 3 3" xfId="33975"/>
    <cellStyle name="Normal 4 22 2 3 3 4" xfId="33976"/>
    <cellStyle name="Normal 4 22 2 3 4" xfId="33977"/>
    <cellStyle name="Normal 4 22 2 3 4 2" xfId="33978"/>
    <cellStyle name="Normal 4 22 2 3 5" xfId="33979"/>
    <cellStyle name="Normal 4 22 2 3 6" xfId="33980"/>
    <cellStyle name="Normal 4 22 2 3 7" xfId="33981"/>
    <cellStyle name="Normal 4 22 2 4" xfId="33982"/>
    <cellStyle name="Normal 4 22 2 4 2" xfId="33983"/>
    <cellStyle name="Normal 4 22 2 4 2 2" xfId="33984"/>
    <cellStyle name="Normal 4 22 2 4 3" xfId="33985"/>
    <cellStyle name="Normal 4 22 2 4 4" xfId="33986"/>
    <cellStyle name="Normal 4 22 2 5" xfId="33987"/>
    <cellStyle name="Normal 4 22 2 5 2" xfId="33988"/>
    <cellStyle name="Normal 4 22 2 5 2 2" xfId="33989"/>
    <cellStyle name="Normal 4 22 2 5 3" xfId="33990"/>
    <cellStyle name="Normal 4 22 2 5 4" xfId="33991"/>
    <cellStyle name="Normal 4 22 2 6" xfId="33992"/>
    <cellStyle name="Normal 4 22 2 6 2" xfId="33993"/>
    <cellStyle name="Normal 4 22 2 7" xfId="33994"/>
    <cellStyle name="Normal 4 22 2 8" xfId="33995"/>
    <cellStyle name="Normal 4 22 2 9" xfId="33996"/>
    <cellStyle name="Normal 4 22 3" xfId="7990"/>
    <cellStyle name="Normal 4 22 3 2" xfId="12755"/>
    <cellStyle name="Normal 4 22 3 2 2" xfId="33999"/>
    <cellStyle name="Normal 4 22 3 2 2 2" xfId="34000"/>
    <cellStyle name="Normal 4 22 3 2 3" xfId="34001"/>
    <cellStyle name="Normal 4 22 3 2 4" xfId="34002"/>
    <cellStyle name="Normal 4 22 3 2 5" xfId="33998"/>
    <cellStyle name="Normal 4 22 3 3" xfId="34003"/>
    <cellStyle name="Normal 4 22 3 3 2" xfId="34004"/>
    <cellStyle name="Normal 4 22 3 3 2 2" xfId="34005"/>
    <cellStyle name="Normal 4 22 3 3 3" xfId="34006"/>
    <cellStyle name="Normal 4 22 3 3 4" xfId="34007"/>
    <cellStyle name="Normal 4 22 3 4" xfId="34008"/>
    <cellStyle name="Normal 4 22 3 4 2" xfId="34009"/>
    <cellStyle name="Normal 4 22 3 5" xfId="34010"/>
    <cellStyle name="Normal 4 22 3 6" xfId="34011"/>
    <cellStyle name="Normal 4 22 3 7" xfId="34012"/>
    <cellStyle name="Normal 4 22 3 8" xfId="33997"/>
    <cellStyle name="Normal 4 22 4" xfId="7991"/>
    <cellStyle name="Normal 4 22 4 2" xfId="12756"/>
    <cellStyle name="Normal 4 22 4 2 2" xfId="34015"/>
    <cellStyle name="Normal 4 22 4 2 2 2" xfId="34016"/>
    <cellStyle name="Normal 4 22 4 2 3" xfId="34017"/>
    <cellStyle name="Normal 4 22 4 2 4" xfId="34018"/>
    <cellStyle name="Normal 4 22 4 2 5" xfId="34014"/>
    <cellStyle name="Normal 4 22 4 3" xfId="34019"/>
    <cellStyle name="Normal 4 22 4 3 2" xfId="34020"/>
    <cellStyle name="Normal 4 22 4 3 2 2" xfId="34021"/>
    <cellStyle name="Normal 4 22 4 3 3" xfId="34022"/>
    <cellStyle name="Normal 4 22 4 3 4" xfId="34023"/>
    <cellStyle name="Normal 4 22 4 4" xfId="34024"/>
    <cellStyle name="Normal 4 22 4 4 2" xfId="34025"/>
    <cellStyle name="Normal 4 22 4 5" xfId="34026"/>
    <cellStyle name="Normal 4 22 4 6" xfId="34027"/>
    <cellStyle name="Normal 4 22 4 7" xfId="34028"/>
    <cellStyle name="Normal 4 22 4 8" xfId="34013"/>
    <cellStyle name="Normal 4 22 5" xfId="15985"/>
    <cellStyle name="Normal 4 22 5 2" xfId="34030"/>
    <cellStyle name="Normal 4 22 5 2 2" xfId="34031"/>
    <cellStyle name="Normal 4 22 5 3" xfId="34032"/>
    <cellStyle name="Normal 4 22 5 4" xfId="34033"/>
    <cellStyle name="Normal 4 22 5 5" xfId="34029"/>
    <cellStyle name="Normal 4 22 6" xfId="12753"/>
    <cellStyle name="Normal 4 22 6 2" xfId="34035"/>
    <cellStyle name="Normal 4 22 6 2 2" xfId="34036"/>
    <cellStyle name="Normal 4 22 6 3" xfId="34037"/>
    <cellStyle name="Normal 4 22 6 4" xfId="34038"/>
    <cellStyle name="Normal 4 22 6 5" xfId="34034"/>
    <cellStyle name="Normal 4 22 7" xfId="34039"/>
    <cellStyle name="Normal 4 22 7 2" xfId="34040"/>
    <cellStyle name="Normal 4 22 8" xfId="34041"/>
    <cellStyle name="Normal 4 22 9" xfId="34042"/>
    <cellStyle name="Normal 4 220" xfId="7992"/>
    <cellStyle name="Normal 4 220 2" xfId="12757"/>
    <cellStyle name="Normal 4 221" xfId="7993"/>
    <cellStyle name="Normal 4 221 2" xfId="12758"/>
    <cellStyle name="Normal 4 222" xfId="7994"/>
    <cellStyle name="Normal 4 222 2" xfId="12759"/>
    <cellStyle name="Normal 4 223" xfId="7995"/>
    <cellStyle name="Normal 4 223 2" xfId="12760"/>
    <cellStyle name="Normal 4 224" xfId="19338"/>
    <cellStyle name="Normal 4 23" xfId="7996"/>
    <cellStyle name="Normal 4 23 10" xfId="34044"/>
    <cellStyle name="Normal 4 23 11" xfId="34043"/>
    <cellStyle name="Normal 4 23 2" xfId="7997"/>
    <cellStyle name="Normal 4 23 2 10" xfId="34045"/>
    <cellStyle name="Normal 4 23 2 2" xfId="12762"/>
    <cellStyle name="Normal 4 23 2 2 2" xfId="34047"/>
    <cellStyle name="Normal 4 23 2 2 2 2" xfId="34048"/>
    <cellStyle name="Normal 4 23 2 2 2 2 2" xfId="34049"/>
    <cellStyle name="Normal 4 23 2 2 2 3" xfId="34050"/>
    <cellStyle name="Normal 4 23 2 2 2 4" xfId="34051"/>
    <cellStyle name="Normal 4 23 2 2 3" xfId="34052"/>
    <cellStyle name="Normal 4 23 2 2 3 2" xfId="34053"/>
    <cellStyle name="Normal 4 23 2 2 3 2 2" xfId="34054"/>
    <cellStyle name="Normal 4 23 2 2 3 3" xfId="34055"/>
    <cellStyle name="Normal 4 23 2 2 3 4" xfId="34056"/>
    <cellStyle name="Normal 4 23 2 2 4" xfId="34057"/>
    <cellStyle name="Normal 4 23 2 2 4 2" xfId="34058"/>
    <cellStyle name="Normal 4 23 2 2 5" xfId="34059"/>
    <cellStyle name="Normal 4 23 2 2 6" xfId="34060"/>
    <cellStyle name="Normal 4 23 2 2 7" xfId="34061"/>
    <cellStyle name="Normal 4 23 2 2 8" xfId="34046"/>
    <cellStyle name="Normal 4 23 2 3" xfId="34062"/>
    <cellStyle name="Normal 4 23 2 3 2" xfId="34063"/>
    <cellStyle name="Normal 4 23 2 3 2 2" xfId="34064"/>
    <cellStyle name="Normal 4 23 2 3 2 2 2" xfId="34065"/>
    <cellStyle name="Normal 4 23 2 3 2 3" xfId="34066"/>
    <cellStyle name="Normal 4 23 2 3 2 4" xfId="34067"/>
    <cellStyle name="Normal 4 23 2 3 3" xfId="34068"/>
    <cellStyle name="Normal 4 23 2 3 3 2" xfId="34069"/>
    <cellStyle name="Normal 4 23 2 3 3 2 2" xfId="34070"/>
    <cellStyle name="Normal 4 23 2 3 3 3" xfId="34071"/>
    <cellStyle name="Normal 4 23 2 3 3 4" xfId="34072"/>
    <cellStyle name="Normal 4 23 2 3 4" xfId="34073"/>
    <cellStyle name="Normal 4 23 2 3 4 2" xfId="34074"/>
    <cellStyle name="Normal 4 23 2 3 5" xfId="34075"/>
    <cellStyle name="Normal 4 23 2 3 6" xfId="34076"/>
    <cellStyle name="Normal 4 23 2 3 7" xfId="34077"/>
    <cellStyle name="Normal 4 23 2 4" xfId="34078"/>
    <cellStyle name="Normal 4 23 2 4 2" xfId="34079"/>
    <cellStyle name="Normal 4 23 2 4 2 2" xfId="34080"/>
    <cellStyle name="Normal 4 23 2 4 3" xfId="34081"/>
    <cellStyle name="Normal 4 23 2 4 4" xfId="34082"/>
    <cellStyle name="Normal 4 23 2 5" xfId="34083"/>
    <cellStyle name="Normal 4 23 2 5 2" xfId="34084"/>
    <cellStyle name="Normal 4 23 2 5 2 2" xfId="34085"/>
    <cellStyle name="Normal 4 23 2 5 3" xfId="34086"/>
    <cellStyle name="Normal 4 23 2 5 4" xfId="34087"/>
    <cellStyle name="Normal 4 23 2 6" xfId="34088"/>
    <cellStyle name="Normal 4 23 2 6 2" xfId="34089"/>
    <cellStyle name="Normal 4 23 2 7" xfId="34090"/>
    <cellStyle name="Normal 4 23 2 8" xfId="34091"/>
    <cellStyle name="Normal 4 23 2 9" xfId="34092"/>
    <cellStyle name="Normal 4 23 3" xfId="7998"/>
    <cellStyle name="Normal 4 23 3 2" xfId="12763"/>
    <cellStyle name="Normal 4 23 3 2 2" xfId="34095"/>
    <cellStyle name="Normal 4 23 3 2 2 2" xfId="34096"/>
    <cellStyle name="Normal 4 23 3 2 3" xfId="34097"/>
    <cellStyle name="Normal 4 23 3 2 4" xfId="34098"/>
    <cellStyle name="Normal 4 23 3 2 5" xfId="34094"/>
    <cellStyle name="Normal 4 23 3 3" xfId="34099"/>
    <cellStyle name="Normal 4 23 3 3 2" xfId="34100"/>
    <cellStyle name="Normal 4 23 3 3 2 2" xfId="34101"/>
    <cellStyle name="Normal 4 23 3 3 3" xfId="34102"/>
    <cellStyle name="Normal 4 23 3 3 4" xfId="34103"/>
    <cellStyle name="Normal 4 23 3 4" xfId="34104"/>
    <cellStyle name="Normal 4 23 3 4 2" xfId="34105"/>
    <cellStyle name="Normal 4 23 3 5" xfId="34106"/>
    <cellStyle name="Normal 4 23 3 6" xfId="34107"/>
    <cellStyle name="Normal 4 23 3 7" xfId="34108"/>
    <cellStyle name="Normal 4 23 3 8" xfId="34093"/>
    <cellStyle name="Normal 4 23 4" xfId="7999"/>
    <cellStyle name="Normal 4 23 4 2" xfId="12764"/>
    <cellStyle name="Normal 4 23 4 2 2" xfId="34111"/>
    <cellStyle name="Normal 4 23 4 2 2 2" xfId="34112"/>
    <cellStyle name="Normal 4 23 4 2 3" xfId="34113"/>
    <cellStyle name="Normal 4 23 4 2 4" xfId="34114"/>
    <cellStyle name="Normal 4 23 4 2 5" xfId="34110"/>
    <cellStyle name="Normal 4 23 4 3" xfId="34115"/>
    <cellStyle name="Normal 4 23 4 3 2" xfId="34116"/>
    <cellStyle name="Normal 4 23 4 3 2 2" xfId="34117"/>
    <cellStyle name="Normal 4 23 4 3 3" xfId="34118"/>
    <cellStyle name="Normal 4 23 4 3 4" xfId="34119"/>
    <cellStyle name="Normal 4 23 4 4" xfId="34120"/>
    <cellStyle name="Normal 4 23 4 4 2" xfId="34121"/>
    <cellStyle name="Normal 4 23 4 5" xfId="34122"/>
    <cellStyle name="Normal 4 23 4 6" xfId="34123"/>
    <cellStyle name="Normal 4 23 4 7" xfId="34124"/>
    <cellStyle name="Normal 4 23 4 8" xfId="34109"/>
    <cellStyle name="Normal 4 23 5" xfId="12761"/>
    <cellStyle name="Normal 4 23 5 2" xfId="34126"/>
    <cellStyle name="Normal 4 23 5 2 2" xfId="34127"/>
    <cellStyle name="Normal 4 23 5 3" xfId="34128"/>
    <cellStyle name="Normal 4 23 5 4" xfId="34129"/>
    <cellStyle name="Normal 4 23 5 5" xfId="34125"/>
    <cellStyle name="Normal 4 23 6" xfId="34130"/>
    <cellStyle name="Normal 4 23 6 2" xfId="34131"/>
    <cellStyle name="Normal 4 23 6 2 2" xfId="34132"/>
    <cellStyle name="Normal 4 23 6 3" xfId="34133"/>
    <cellStyle name="Normal 4 23 6 4" xfId="34134"/>
    <cellStyle name="Normal 4 23 7" xfId="34135"/>
    <cellStyle name="Normal 4 23 7 2" xfId="34136"/>
    <cellStyle name="Normal 4 23 8" xfId="34137"/>
    <cellStyle name="Normal 4 23 9" xfId="34138"/>
    <cellStyle name="Normal 4 24" xfId="8000"/>
    <cellStyle name="Normal 4 24 10" xfId="34140"/>
    <cellStyle name="Normal 4 24 11" xfId="34139"/>
    <cellStyle name="Normal 4 24 2" xfId="8001"/>
    <cellStyle name="Normal 4 24 2 10" xfId="34141"/>
    <cellStyle name="Normal 4 24 2 2" xfId="12766"/>
    <cellStyle name="Normal 4 24 2 2 2" xfId="34143"/>
    <cellStyle name="Normal 4 24 2 2 2 2" xfId="34144"/>
    <cellStyle name="Normal 4 24 2 2 2 2 2" xfId="34145"/>
    <cellStyle name="Normal 4 24 2 2 2 3" xfId="34146"/>
    <cellStyle name="Normal 4 24 2 2 2 4" xfId="34147"/>
    <cellStyle name="Normal 4 24 2 2 3" xfId="34148"/>
    <cellStyle name="Normal 4 24 2 2 3 2" xfId="34149"/>
    <cellStyle name="Normal 4 24 2 2 3 2 2" xfId="34150"/>
    <cellStyle name="Normal 4 24 2 2 3 3" xfId="34151"/>
    <cellStyle name="Normal 4 24 2 2 3 4" xfId="34152"/>
    <cellStyle name="Normal 4 24 2 2 4" xfId="34153"/>
    <cellStyle name="Normal 4 24 2 2 4 2" xfId="34154"/>
    <cellStyle name="Normal 4 24 2 2 5" xfId="34155"/>
    <cellStyle name="Normal 4 24 2 2 6" xfId="34156"/>
    <cellStyle name="Normal 4 24 2 2 7" xfId="34157"/>
    <cellStyle name="Normal 4 24 2 2 8" xfId="34142"/>
    <cellStyle name="Normal 4 24 2 3" xfId="34158"/>
    <cellStyle name="Normal 4 24 2 3 2" xfId="34159"/>
    <cellStyle name="Normal 4 24 2 3 2 2" xfId="34160"/>
    <cellStyle name="Normal 4 24 2 3 2 2 2" xfId="34161"/>
    <cellStyle name="Normal 4 24 2 3 2 3" xfId="34162"/>
    <cellStyle name="Normal 4 24 2 3 2 4" xfId="34163"/>
    <cellStyle name="Normal 4 24 2 3 3" xfId="34164"/>
    <cellStyle name="Normal 4 24 2 3 3 2" xfId="34165"/>
    <cellStyle name="Normal 4 24 2 3 3 2 2" xfId="34166"/>
    <cellStyle name="Normal 4 24 2 3 3 3" xfId="34167"/>
    <cellStyle name="Normal 4 24 2 3 3 4" xfId="34168"/>
    <cellStyle name="Normal 4 24 2 3 4" xfId="34169"/>
    <cellStyle name="Normal 4 24 2 3 4 2" xfId="34170"/>
    <cellStyle name="Normal 4 24 2 3 5" xfId="34171"/>
    <cellStyle name="Normal 4 24 2 3 6" xfId="34172"/>
    <cellStyle name="Normal 4 24 2 3 7" xfId="34173"/>
    <cellStyle name="Normal 4 24 2 4" xfId="34174"/>
    <cellStyle name="Normal 4 24 2 4 2" xfId="34175"/>
    <cellStyle name="Normal 4 24 2 4 2 2" xfId="34176"/>
    <cellStyle name="Normal 4 24 2 4 3" xfId="34177"/>
    <cellStyle name="Normal 4 24 2 4 4" xfId="34178"/>
    <cellStyle name="Normal 4 24 2 5" xfId="34179"/>
    <cellStyle name="Normal 4 24 2 5 2" xfId="34180"/>
    <cellStyle name="Normal 4 24 2 5 2 2" xfId="34181"/>
    <cellStyle name="Normal 4 24 2 5 3" xfId="34182"/>
    <cellStyle name="Normal 4 24 2 5 4" xfId="34183"/>
    <cellStyle name="Normal 4 24 2 6" xfId="34184"/>
    <cellStyle name="Normal 4 24 2 6 2" xfId="34185"/>
    <cellStyle name="Normal 4 24 2 7" xfId="34186"/>
    <cellStyle name="Normal 4 24 2 8" xfId="34187"/>
    <cellStyle name="Normal 4 24 2 9" xfId="34188"/>
    <cellStyle name="Normal 4 24 3" xfId="8002"/>
    <cellStyle name="Normal 4 24 3 2" xfId="12767"/>
    <cellStyle name="Normal 4 24 3 2 2" xfId="34191"/>
    <cellStyle name="Normal 4 24 3 2 2 2" xfId="34192"/>
    <cellStyle name="Normal 4 24 3 2 3" xfId="34193"/>
    <cellStyle name="Normal 4 24 3 2 4" xfId="34194"/>
    <cellStyle name="Normal 4 24 3 2 5" xfId="34190"/>
    <cellStyle name="Normal 4 24 3 3" xfId="34195"/>
    <cellStyle name="Normal 4 24 3 3 2" xfId="34196"/>
    <cellStyle name="Normal 4 24 3 3 2 2" xfId="34197"/>
    <cellStyle name="Normal 4 24 3 3 3" xfId="34198"/>
    <cellStyle name="Normal 4 24 3 3 4" xfId="34199"/>
    <cellStyle name="Normal 4 24 3 4" xfId="34200"/>
    <cellStyle name="Normal 4 24 3 4 2" xfId="34201"/>
    <cellStyle name="Normal 4 24 3 5" xfId="34202"/>
    <cellStyle name="Normal 4 24 3 6" xfId="34203"/>
    <cellStyle name="Normal 4 24 3 7" xfId="34204"/>
    <cellStyle name="Normal 4 24 3 8" xfId="34189"/>
    <cellStyle name="Normal 4 24 4" xfId="8003"/>
    <cellStyle name="Normal 4 24 4 2" xfId="12768"/>
    <cellStyle name="Normal 4 24 4 2 2" xfId="34207"/>
    <cellStyle name="Normal 4 24 4 2 2 2" xfId="34208"/>
    <cellStyle name="Normal 4 24 4 2 3" xfId="34209"/>
    <cellStyle name="Normal 4 24 4 2 4" xfId="34210"/>
    <cellStyle name="Normal 4 24 4 2 5" xfId="34206"/>
    <cellStyle name="Normal 4 24 4 3" xfId="34211"/>
    <cellStyle name="Normal 4 24 4 3 2" xfId="34212"/>
    <cellStyle name="Normal 4 24 4 3 2 2" xfId="34213"/>
    <cellStyle name="Normal 4 24 4 3 3" xfId="34214"/>
    <cellStyle name="Normal 4 24 4 3 4" xfId="34215"/>
    <cellStyle name="Normal 4 24 4 4" xfId="34216"/>
    <cellStyle name="Normal 4 24 4 4 2" xfId="34217"/>
    <cellStyle name="Normal 4 24 4 5" xfId="34218"/>
    <cellStyle name="Normal 4 24 4 6" xfId="34219"/>
    <cellStyle name="Normal 4 24 4 7" xfId="34220"/>
    <cellStyle name="Normal 4 24 4 8" xfId="34205"/>
    <cellStyle name="Normal 4 24 5" xfId="12765"/>
    <cellStyle name="Normal 4 24 5 2" xfId="34222"/>
    <cellStyle name="Normal 4 24 5 2 2" xfId="34223"/>
    <cellStyle name="Normal 4 24 5 3" xfId="34224"/>
    <cellStyle name="Normal 4 24 5 4" xfId="34225"/>
    <cellStyle name="Normal 4 24 5 5" xfId="34221"/>
    <cellStyle name="Normal 4 24 6" xfId="34226"/>
    <cellStyle name="Normal 4 24 6 2" xfId="34227"/>
    <cellStyle name="Normal 4 24 6 2 2" xfId="34228"/>
    <cellStyle name="Normal 4 24 6 3" xfId="34229"/>
    <cellStyle name="Normal 4 24 6 4" xfId="34230"/>
    <cellStyle name="Normal 4 24 7" xfId="34231"/>
    <cellStyle name="Normal 4 24 7 2" xfId="34232"/>
    <cellStyle name="Normal 4 24 8" xfId="34233"/>
    <cellStyle name="Normal 4 24 9" xfId="34234"/>
    <cellStyle name="Normal 4 25" xfId="8004"/>
    <cellStyle name="Normal 4 25 10" xfId="34236"/>
    <cellStyle name="Normal 4 25 11" xfId="34235"/>
    <cellStyle name="Normal 4 25 2" xfId="8005"/>
    <cellStyle name="Normal 4 25 2 10" xfId="34237"/>
    <cellStyle name="Normal 4 25 2 2" xfId="12770"/>
    <cellStyle name="Normal 4 25 2 2 2" xfId="34239"/>
    <cellStyle name="Normal 4 25 2 2 2 2" xfId="34240"/>
    <cellStyle name="Normal 4 25 2 2 2 2 2" xfId="34241"/>
    <cellStyle name="Normal 4 25 2 2 2 3" xfId="34242"/>
    <cellStyle name="Normal 4 25 2 2 2 4" xfId="34243"/>
    <cellStyle name="Normal 4 25 2 2 3" xfId="34244"/>
    <cellStyle name="Normal 4 25 2 2 3 2" xfId="34245"/>
    <cellStyle name="Normal 4 25 2 2 3 2 2" xfId="34246"/>
    <cellStyle name="Normal 4 25 2 2 3 3" xfId="34247"/>
    <cellStyle name="Normal 4 25 2 2 3 4" xfId="34248"/>
    <cellStyle name="Normal 4 25 2 2 4" xfId="34249"/>
    <cellStyle name="Normal 4 25 2 2 4 2" xfId="34250"/>
    <cellStyle name="Normal 4 25 2 2 5" xfId="34251"/>
    <cellStyle name="Normal 4 25 2 2 6" xfId="34252"/>
    <cellStyle name="Normal 4 25 2 2 7" xfId="34253"/>
    <cellStyle name="Normal 4 25 2 2 8" xfId="34238"/>
    <cellStyle name="Normal 4 25 2 3" xfId="34254"/>
    <cellStyle name="Normal 4 25 2 3 2" xfId="34255"/>
    <cellStyle name="Normal 4 25 2 3 2 2" xfId="34256"/>
    <cellStyle name="Normal 4 25 2 3 2 2 2" xfId="34257"/>
    <cellStyle name="Normal 4 25 2 3 2 3" xfId="34258"/>
    <cellStyle name="Normal 4 25 2 3 2 4" xfId="34259"/>
    <cellStyle name="Normal 4 25 2 3 3" xfId="34260"/>
    <cellStyle name="Normal 4 25 2 3 3 2" xfId="34261"/>
    <cellStyle name="Normal 4 25 2 3 3 2 2" xfId="34262"/>
    <cellStyle name="Normal 4 25 2 3 3 3" xfId="34263"/>
    <cellStyle name="Normal 4 25 2 3 3 4" xfId="34264"/>
    <cellStyle name="Normal 4 25 2 3 4" xfId="34265"/>
    <cellStyle name="Normal 4 25 2 3 4 2" xfId="34266"/>
    <cellStyle name="Normal 4 25 2 3 5" xfId="34267"/>
    <cellStyle name="Normal 4 25 2 3 6" xfId="34268"/>
    <cellStyle name="Normal 4 25 2 3 7" xfId="34269"/>
    <cellStyle name="Normal 4 25 2 4" xfId="34270"/>
    <cellStyle name="Normal 4 25 2 4 2" xfId="34271"/>
    <cellStyle name="Normal 4 25 2 4 2 2" xfId="34272"/>
    <cellStyle name="Normal 4 25 2 4 3" xfId="34273"/>
    <cellStyle name="Normal 4 25 2 4 4" xfId="34274"/>
    <cellStyle name="Normal 4 25 2 5" xfId="34275"/>
    <cellStyle name="Normal 4 25 2 5 2" xfId="34276"/>
    <cellStyle name="Normal 4 25 2 5 2 2" xfId="34277"/>
    <cellStyle name="Normal 4 25 2 5 3" xfId="34278"/>
    <cellStyle name="Normal 4 25 2 5 4" xfId="34279"/>
    <cellStyle name="Normal 4 25 2 6" xfId="34280"/>
    <cellStyle name="Normal 4 25 2 6 2" xfId="34281"/>
    <cellStyle name="Normal 4 25 2 7" xfId="34282"/>
    <cellStyle name="Normal 4 25 2 8" xfId="34283"/>
    <cellStyle name="Normal 4 25 2 9" xfId="34284"/>
    <cellStyle name="Normal 4 25 3" xfId="8006"/>
    <cellStyle name="Normal 4 25 3 2" xfId="12771"/>
    <cellStyle name="Normal 4 25 3 2 2" xfId="34287"/>
    <cellStyle name="Normal 4 25 3 2 2 2" xfId="34288"/>
    <cellStyle name="Normal 4 25 3 2 3" xfId="34289"/>
    <cellStyle name="Normal 4 25 3 2 4" xfId="34290"/>
    <cellStyle name="Normal 4 25 3 2 5" xfId="34286"/>
    <cellStyle name="Normal 4 25 3 3" xfId="34291"/>
    <cellStyle name="Normal 4 25 3 3 2" xfId="34292"/>
    <cellStyle name="Normal 4 25 3 3 2 2" xfId="34293"/>
    <cellStyle name="Normal 4 25 3 3 3" xfId="34294"/>
    <cellStyle name="Normal 4 25 3 3 4" xfId="34295"/>
    <cellStyle name="Normal 4 25 3 4" xfId="34296"/>
    <cellStyle name="Normal 4 25 3 4 2" xfId="34297"/>
    <cellStyle name="Normal 4 25 3 5" xfId="34298"/>
    <cellStyle name="Normal 4 25 3 6" xfId="34299"/>
    <cellStyle name="Normal 4 25 3 7" xfId="34300"/>
    <cellStyle name="Normal 4 25 3 8" xfId="34285"/>
    <cellStyle name="Normal 4 25 4" xfId="8007"/>
    <cellStyle name="Normal 4 25 4 2" xfId="12772"/>
    <cellStyle name="Normal 4 25 4 2 2" xfId="34303"/>
    <cellStyle name="Normal 4 25 4 2 2 2" xfId="34304"/>
    <cellStyle name="Normal 4 25 4 2 3" xfId="34305"/>
    <cellStyle name="Normal 4 25 4 2 4" xfId="34306"/>
    <cellStyle name="Normal 4 25 4 2 5" xfId="34302"/>
    <cellStyle name="Normal 4 25 4 3" xfId="34307"/>
    <cellStyle name="Normal 4 25 4 3 2" xfId="34308"/>
    <cellStyle name="Normal 4 25 4 3 2 2" xfId="34309"/>
    <cellStyle name="Normal 4 25 4 3 3" xfId="34310"/>
    <cellStyle name="Normal 4 25 4 3 4" xfId="34311"/>
    <cellStyle name="Normal 4 25 4 4" xfId="34312"/>
    <cellStyle name="Normal 4 25 4 4 2" xfId="34313"/>
    <cellStyle name="Normal 4 25 4 5" xfId="34314"/>
    <cellStyle name="Normal 4 25 4 6" xfId="34315"/>
    <cellStyle name="Normal 4 25 4 7" xfId="34316"/>
    <cellStyle name="Normal 4 25 4 8" xfId="34301"/>
    <cellStyle name="Normal 4 25 5" xfId="12769"/>
    <cellStyle name="Normal 4 25 5 2" xfId="34318"/>
    <cellStyle name="Normal 4 25 5 2 2" xfId="34319"/>
    <cellStyle name="Normal 4 25 5 3" xfId="34320"/>
    <cellStyle name="Normal 4 25 5 4" xfId="34321"/>
    <cellStyle name="Normal 4 25 5 5" xfId="34317"/>
    <cellStyle name="Normal 4 25 6" xfId="34322"/>
    <cellStyle name="Normal 4 25 6 2" xfId="34323"/>
    <cellStyle name="Normal 4 25 6 2 2" xfId="34324"/>
    <cellStyle name="Normal 4 25 6 3" xfId="34325"/>
    <cellStyle name="Normal 4 25 6 4" xfId="34326"/>
    <cellStyle name="Normal 4 25 7" xfId="34327"/>
    <cellStyle name="Normal 4 25 7 2" xfId="34328"/>
    <cellStyle name="Normal 4 25 8" xfId="34329"/>
    <cellStyle name="Normal 4 25 9" xfId="34330"/>
    <cellStyle name="Normal 4 26" xfId="8008"/>
    <cellStyle name="Normal 4 26 10" xfId="34332"/>
    <cellStyle name="Normal 4 26 11" xfId="34331"/>
    <cellStyle name="Normal 4 26 2" xfId="8009"/>
    <cellStyle name="Normal 4 26 2 10" xfId="34333"/>
    <cellStyle name="Normal 4 26 2 2" xfId="12774"/>
    <cellStyle name="Normal 4 26 2 2 2" xfId="34335"/>
    <cellStyle name="Normal 4 26 2 2 2 2" xfId="34336"/>
    <cellStyle name="Normal 4 26 2 2 2 2 2" xfId="34337"/>
    <cellStyle name="Normal 4 26 2 2 2 3" xfId="34338"/>
    <cellStyle name="Normal 4 26 2 2 2 4" xfId="34339"/>
    <cellStyle name="Normal 4 26 2 2 3" xfId="34340"/>
    <cellStyle name="Normal 4 26 2 2 3 2" xfId="34341"/>
    <cellStyle name="Normal 4 26 2 2 3 2 2" xfId="34342"/>
    <cellStyle name="Normal 4 26 2 2 3 3" xfId="34343"/>
    <cellStyle name="Normal 4 26 2 2 3 4" xfId="34344"/>
    <cellStyle name="Normal 4 26 2 2 4" xfId="34345"/>
    <cellStyle name="Normal 4 26 2 2 4 2" xfId="34346"/>
    <cellStyle name="Normal 4 26 2 2 5" xfId="34347"/>
    <cellStyle name="Normal 4 26 2 2 6" xfId="34348"/>
    <cellStyle name="Normal 4 26 2 2 7" xfId="34349"/>
    <cellStyle name="Normal 4 26 2 2 8" xfId="34334"/>
    <cellStyle name="Normal 4 26 2 3" xfId="34350"/>
    <cellStyle name="Normal 4 26 2 3 2" xfId="34351"/>
    <cellStyle name="Normal 4 26 2 3 2 2" xfId="34352"/>
    <cellStyle name="Normal 4 26 2 3 2 2 2" xfId="34353"/>
    <cellStyle name="Normal 4 26 2 3 2 3" xfId="34354"/>
    <cellStyle name="Normal 4 26 2 3 2 4" xfId="34355"/>
    <cellStyle name="Normal 4 26 2 3 3" xfId="34356"/>
    <cellStyle name="Normal 4 26 2 3 3 2" xfId="34357"/>
    <cellStyle name="Normal 4 26 2 3 3 2 2" xfId="34358"/>
    <cellStyle name="Normal 4 26 2 3 3 3" xfId="34359"/>
    <cellStyle name="Normal 4 26 2 3 3 4" xfId="34360"/>
    <cellStyle name="Normal 4 26 2 3 4" xfId="34361"/>
    <cellStyle name="Normal 4 26 2 3 4 2" xfId="34362"/>
    <cellStyle name="Normal 4 26 2 3 5" xfId="34363"/>
    <cellStyle name="Normal 4 26 2 3 6" xfId="34364"/>
    <cellStyle name="Normal 4 26 2 3 7" xfId="34365"/>
    <cellStyle name="Normal 4 26 2 4" xfId="34366"/>
    <cellStyle name="Normal 4 26 2 4 2" xfId="34367"/>
    <cellStyle name="Normal 4 26 2 4 2 2" xfId="34368"/>
    <cellStyle name="Normal 4 26 2 4 3" xfId="34369"/>
    <cellStyle name="Normal 4 26 2 4 4" xfId="34370"/>
    <cellStyle name="Normal 4 26 2 5" xfId="34371"/>
    <cellStyle name="Normal 4 26 2 5 2" xfId="34372"/>
    <cellStyle name="Normal 4 26 2 5 2 2" xfId="34373"/>
    <cellStyle name="Normal 4 26 2 5 3" xfId="34374"/>
    <cellStyle name="Normal 4 26 2 5 4" xfId="34375"/>
    <cellStyle name="Normal 4 26 2 6" xfId="34376"/>
    <cellStyle name="Normal 4 26 2 6 2" xfId="34377"/>
    <cellStyle name="Normal 4 26 2 7" xfId="34378"/>
    <cellStyle name="Normal 4 26 2 8" xfId="34379"/>
    <cellStyle name="Normal 4 26 2 9" xfId="34380"/>
    <cellStyle name="Normal 4 26 3" xfId="8010"/>
    <cellStyle name="Normal 4 26 3 2" xfId="12775"/>
    <cellStyle name="Normal 4 26 3 2 2" xfId="34383"/>
    <cellStyle name="Normal 4 26 3 2 2 2" xfId="34384"/>
    <cellStyle name="Normal 4 26 3 2 3" xfId="34385"/>
    <cellStyle name="Normal 4 26 3 2 4" xfId="34386"/>
    <cellStyle name="Normal 4 26 3 2 5" xfId="34382"/>
    <cellStyle name="Normal 4 26 3 3" xfId="34387"/>
    <cellStyle name="Normal 4 26 3 3 2" xfId="34388"/>
    <cellStyle name="Normal 4 26 3 3 2 2" xfId="34389"/>
    <cellStyle name="Normal 4 26 3 3 3" xfId="34390"/>
    <cellStyle name="Normal 4 26 3 3 4" xfId="34391"/>
    <cellStyle name="Normal 4 26 3 4" xfId="34392"/>
    <cellStyle name="Normal 4 26 3 4 2" xfId="34393"/>
    <cellStyle name="Normal 4 26 3 5" xfId="34394"/>
    <cellStyle name="Normal 4 26 3 6" xfId="34395"/>
    <cellStyle name="Normal 4 26 3 7" xfId="34396"/>
    <cellStyle name="Normal 4 26 3 8" xfId="34381"/>
    <cellStyle name="Normal 4 26 4" xfId="8011"/>
    <cellStyle name="Normal 4 26 4 2" xfId="12776"/>
    <cellStyle name="Normal 4 26 4 2 2" xfId="34399"/>
    <cellStyle name="Normal 4 26 4 2 2 2" xfId="34400"/>
    <cellStyle name="Normal 4 26 4 2 3" xfId="34401"/>
    <cellStyle name="Normal 4 26 4 2 4" xfId="34402"/>
    <cellStyle name="Normal 4 26 4 2 5" xfId="34398"/>
    <cellStyle name="Normal 4 26 4 3" xfId="34403"/>
    <cellStyle name="Normal 4 26 4 3 2" xfId="34404"/>
    <cellStyle name="Normal 4 26 4 3 2 2" xfId="34405"/>
    <cellStyle name="Normal 4 26 4 3 3" xfId="34406"/>
    <cellStyle name="Normal 4 26 4 3 4" xfId="34407"/>
    <cellStyle name="Normal 4 26 4 4" xfId="34408"/>
    <cellStyle name="Normal 4 26 4 4 2" xfId="34409"/>
    <cellStyle name="Normal 4 26 4 5" xfId="34410"/>
    <cellStyle name="Normal 4 26 4 6" xfId="34411"/>
    <cellStyle name="Normal 4 26 4 7" xfId="34412"/>
    <cellStyle name="Normal 4 26 4 8" xfId="34397"/>
    <cellStyle name="Normal 4 26 5" xfId="12773"/>
    <cellStyle name="Normal 4 26 5 2" xfId="34414"/>
    <cellStyle name="Normal 4 26 5 2 2" xfId="34415"/>
    <cellStyle name="Normal 4 26 5 3" xfId="34416"/>
    <cellStyle name="Normal 4 26 5 4" xfId="34417"/>
    <cellStyle name="Normal 4 26 5 5" xfId="34413"/>
    <cellStyle name="Normal 4 26 6" xfId="34418"/>
    <cellStyle name="Normal 4 26 6 2" xfId="34419"/>
    <cellStyle name="Normal 4 26 6 2 2" xfId="34420"/>
    <cellStyle name="Normal 4 26 6 3" xfId="34421"/>
    <cellStyle name="Normal 4 26 6 4" xfId="34422"/>
    <cellStyle name="Normal 4 26 7" xfId="34423"/>
    <cellStyle name="Normal 4 26 7 2" xfId="34424"/>
    <cellStyle name="Normal 4 26 8" xfId="34425"/>
    <cellStyle name="Normal 4 26 9" xfId="34426"/>
    <cellStyle name="Normal 4 27" xfId="8012"/>
    <cellStyle name="Normal 4 27 10" xfId="34428"/>
    <cellStyle name="Normal 4 27 11" xfId="34427"/>
    <cellStyle name="Normal 4 27 2" xfId="8013"/>
    <cellStyle name="Normal 4 27 2 10" xfId="34429"/>
    <cellStyle name="Normal 4 27 2 2" xfId="12778"/>
    <cellStyle name="Normal 4 27 2 2 2" xfId="34431"/>
    <cellStyle name="Normal 4 27 2 2 2 2" xfId="34432"/>
    <cellStyle name="Normal 4 27 2 2 2 2 2" xfId="34433"/>
    <cellStyle name="Normal 4 27 2 2 2 3" xfId="34434"/>
    <cellStyle name="Normal 4 27 2 2 2 4" xfId="34435"/>
    <cellStyle name="Normal 4 27 2 2 3" xfId="34436"/>
    <cellStyle name="Normal 4 27 2 2 3 2" xfId="34437"/>
    <cellStyle name="Normal 4 27 2 2 3 2 2" xfId="34438"/>
    <cellStyle name="Normal 4 27 2 2 3 3" xfId="34439"/>
    <cellStyle name="Normal 4 27 2 2 3 4" xfId="34440"/>
    <cellStyle name="Normal 4 27 2 2 4" xfId="34441"/>
    <cellStyle name="Normal 4 27 2 2 4 2" xfId="34442"/>
    <cellStyle name="Normal 4 27 2 2 5" xfId="34443"/>
    <cellStyle name="Normal 4 27 2 2 6" xfId="34444"/>
    <cellStyle name="Normal 4 27 2 2 7" xfId="34445"/>
    <cellStyle name="Normal 4 27 2 2 8" xfId="34430"/>
    <cellStyle name="Normal 4 27 2 3" xfId="34446"/>
    <cellStyle name="Normal 4 27 2 3 2" xfId="34447"/>
    <cellStyle name="Normal 4 27 2 3 2 2" xfId="34448"/>
    <cellStyle name="Normal 4 27 2 3 2 2 2" xfId="34449"/>
    <cellStyle name="Normal 4 27 2 3 2 3" xfId="34450"/>
    <cellStyle name="Normal 4 27 2 3 2 4" xfId="34451"/>
    <cellStyle name="Normal 4 27 2 3 3" xfId="34452"/>
    <cellStyle name="Normal 4 27 2 3 3 2" xfId="34453"/>
    <cellStyle name="Normal 4 27 2 3 3 2 2" xfId="34454"/>
    <cellStyle name="Normal 4 27 2 3 3 3" xfId="34455"/>
    <cellStyle name="Normal 4 27 2 3 3 4" xfId="34456"/>
    <cellStyle name="Normal 4 27 2 3 4" xfId="34457"/>
    <cellStyle name="Normal 4 27 2 3 4 2" xfId="34458"/>
    <cellStyle name="Normal 4 27 2 3 5" xfId="34459"/>
    <cellStyle name="Normal 4 27 2 3 6" xfId="34460"/>
    <cellStyle name="Normal 4 27 2 3 7" xfId="34461"/>
    <cellStyle name="Normal 4 27 2 4" xfId="34462"/>
    <cellStyle name="Normal 4 27 2 4 2" xfId="34463"/>
    <cellStyle name="Normal 4 27 2 4 2 2" xfId="34464"/>
    <cellStyle name="Normal 4 27 2 4 3" xfId="34465"/>
    <cellStyle name="Normal 4 27 2 4 4" xfId="34466"/>
    <cellStyle name="Normal 4 27 2 5" xfId="34467"/>
    <cellStyle name="Normal 4 27 2 5 2" xfId="34468"/>
    <cellStyle name="Normal 4 27 2 5 2 2" xfId="34469"/>
    <cellStyle name="Normal 4 27 2 5 3" xfId="34470"/>
    <cellStyle name="Normal 4 27 2 5 4" xfId="34471"/>
    <cellStyle name="Normal 4 27 2 6" xfId="34472"/>
    <cellStyle name="Normal 4 27 2 6 2" xfId="34473"/>
    <cellStyle name="Normal 4 27 2 7" xfId="34474"/>
    <cellStyle name="Normal 4 27 2 8" xfId="34475"/>
    <cellStyle name="Normal 4 27 2 9" xfId="34476"/>
    <cellStyle name="Normal 4 27 3" xfId="8014"/>
    <cellStyle name="Normal 4 27 3 2" xfId="12779"/>
    <cellStyle name="Normal 4 27 3 2 2" xfId="34479"/>
    <cellStyle name="Normal 4 27 3 2 2 2" xfId="34480"/>
    <cellStyle name="Normal 4 27 3 2 3" xfId="34481"/>
    <cellStyle name="Normal 4 27 3 2 4" xfId="34482"/>
    <cellStyle name="Normal 4 27 3 2 5" xfId="34478"/>
    <cellStyle name="Normal 4 27 3 3" xfId="34483"/>
    <cellStyle name="Normal 4 27 3 3 2" xfId="34484"/>
    <cellStyle name="Normal 4 27 3 3 2 2" xfId="34485"/>
    <cellStyle name="Normal 4 27 3 3 3" xfId="34486"/>
    <cellStyle name="Normal 4 27 3 3 4" xfId="34487"/>
    <cellStyle name="Normal 4 27 3 4" xfId="34488"/>
    <cellStyle name="Normal 4 27 3 4 2" xfId="34489"/>
    <cellStyle name="Normal 4 27 3 5" xfId="34490"/>
    <cellStyle name="Normal 4 27 3 6" xfId="34491"/>
    <cellStyle name="Normal 4 27 3 7" xfId="34492"/>
    <cellStyle name="Normal 4 27 3 8" xfId="34477"/>
    <cellStyle name="Normal 4 27 4" xfId="8015"/>
    <cellStyle name="Normal 4 27 4 2" xfId="12780"/>
    <cellStyle name="Normal 4 27 4 2 2" xfId="34495"/>
    <cellStyle name="Normal 4 27 4 2 2 2" xfId="34496"/>
    <cellStyle name="Normal 4 27 4 2 3" xfId="34497"/>
    <cellStyle name="Normal 4 27 4 2 4" xfId="34498"/>
    <cellStyle name="Normal 4 27 4 2 5" xfId="34494"/>
    <cellStyle name="Normal 4 27 4 3" xfId="34499"/>
    <cellStyle name="Normal 4 27 4 3 2" xfId="34500"/>
    <cellStyle name="Normal 4 27 4 3 2 2" xfId="34501"/>
    <cellStyle name="Normal 4 27 4 3 3" xfId="34502"/>
    <cellStyle name="Normal 4 27 4 3 4" xfId="34503"/>
    <cellStyle name="Normal 4 27 4 4" xfId="34504"/>
    <cellStyle name="Normal 4 27 4 4 2" xfId="34505"/>
    <cellStyle name="Normal 4 27 4 5" xfId="34506"/>
    <cellStyle name="Normal 4 27 4 6" xfId="34507"/>
    <cellStyle name="Normal 4 27 4 7" xfId="34508"/>
    <cellStyle name="Normal 4 27 4 8" xfId="34493"/>
    <cellStyle name="Normal 4 27 5" xfId="12777"/>
    <cellStyle name="Normal 4 27 5 2" xfId="34510"/>
    <cellStyle name="Normal 4 27 5 2 2" xfId="34511"/>
    <cellStyle name="Normal 4 27 5 3" xfId="34512"/>
    <cellStyle name="Normal 4 27 5 4" xfId="34513"/>
    <cellStyle name="Normal 4 27 5 5" xfId="34509"/>
    <cellStyle name="Normal 4 27 6" xfId="34514"/>
    <cellStyle name="Normal 4 27 6 2" xfId="34515"/>
    <cellStyle name="Normal 4 27 6 2 2" xfId="34516"/>
    <cellStyle name="Normal 4 27 6 3" xfId="34517"/>
    <cellStyle name="Normal 4 27 6 4" xfId="34518"/>
    <cellStyle name="Normal 4 27 7" xfId="34519"/>
    <cellStyle name="Normal 4 27 7 2" xfId="34520"/>
    <cellStyle name="Normal 4 27 8" xfId="34521"/>
    <cellStyle name="Normal 4 27 9" xfId="34522"/>
    <cellStyle name="Normal 4 28" xfId="8016"/>
    <cellStyle name="Normal 4 28 10" xfId="34524"/>
    <cellStyle name="Normal 4 28 11" xfId="34523"/>
    <cellStyle name="Normal 4 28 2" xfId="8017"/>
    <cellStyle name="Normal 4 28 2 10" xfId="34525"/>
    <cellStyle name="Normal 4 28 2 2" xfId="12782"/>
    <cellStyle name="Normal 4 28 2 2 2" xfId="34527"/>
    <cellStyle name="Normal 4 28 2 2 2 2" xfId="34528"/>
    <cellStyle name="Normal 4 28 2 2 2 2 2" xfId="34529"/>
    <cellStyle name="Normal 4 28 2 2 2 3" xfId="34530"/>
    <cellStyle name="Normal 4 28 2 2 2 4" xfId="34531"/>
    <cellStyle name="Normal 4 28 2 2 3" xfId="34532"/>
    <cellStyle name="Normal 4 28 2 2 3 2" xfId="34533"/>
    <cellStyle name="Normal 4 28 2 2 3 2 2" xfId="34534"/>
    <cellStyle name="Normal 4 28 2 2 3 3" xfId="34535"/>
    <cellStyle name="Normal 4 28 2 2 3 4" xfId="34536"/>
    <cellStyle name="Normal 4 28 2 2 4" xfId="34537"/>
    <cellStyle name="Normal 4 28 2 2 4 2" xfId="34538"/>
    <cellStyle name="Normal 4 28 2 2 5" xfId="34539"/>
    <cellStyle name="Normal 4 28 2 2 6" xfId="34540"/>
    <cellStyle name="Normal 4 28 2 2 7" xfId="34541"/>
    <cellStyle name="Normal 4 28 2 2 8" xfId="34526"/>
    <cellStyle name="Normal 4 28 2 3" xfId="34542"/>
    <cellStyle name="Normal 4 28 2 3 2" xfId="34543"/>
    <cellStyle name="Normal 4 28 2 3 2 2" xfId="34544"/>
    <cellStyle name="Normal 4 28 2 3 2 2 2" xfId="34545"/>
    <cellStyle name="Normal 4 28 2 3 2 3" xfId="34546"/>
    <cellStyle name="Normal 4 28 2 3 2 4" xfId="34547"/>
    <cellStyle name="Normal 4 28 2 3 3" xfId="34548"/>
    <cellStyle name="Normal 4 28 2 3 3 2" xfId="34549"/>
    <cellStyle name="Normal 4 28 2 3 3 2 2" xfId="34550"/>
    <cellStyle name="Normal 4 28 2 3 3 3" xfId="34551"/>
    <cellStyle name="Normal 4 28 2 3 3 4" xfId="34552"/>
    <cellStyle name="Normal 4 28 2 3 4" xfId="34553"/>
    <cellStyle name="Normal 4 28 2 3 4 2" xfId="34554"/>
    <cellStyle name="Normal 4 28 2 3 5" xfId="34555"/>
    <cellStyle name="Normal 4 28 2 3 6" xfId="34556"/>
    <cellStyle name="Normal 4 28 2 3 7" xfId="34557"/>
    <cellStyle name="Normal 4 28 2 4" xfId="34558"/>
    <cellStyle name="Normal 4 28 2 4 2" xfId="34559"/>
    <cellStyle name="Normal 4 28 2 4 2 2" xfId="34560"/>
    <cellStyle name="Normal 4 28 2 4 3" xfId="34561"/>
    <cellStyle name="Normal 4 28 2 4 4" xfId="34562"/>
    <cellStyle name="Normal 4 28 2 5" xfId="34563"/>
    <cellStyle name="Normal 4 28 2 5 2" xfId="34564"/>
    <cellStyle name="Normal 4 28 2 5 2 2" xfId="34565"/>
    <cellStyle name="Normal 4 28 2 5 3" xfId="34566"/>
    <cellStyle name="Normal 4 28 2 5 4" xfId="34567"/>
    <cellStyle name="Normal 4 28 2 6" xfId="34568"/>
    <cellStyle name="Normal 4 28 2 6 2" xfId="34569"/>
    <cellStyle name="Normal 4 28 2 7" xfId="34570"/>
    <cellStyle name="Normal 4 28 2 8" xfId="34571"/>
    <cellStyle name="Normal 4 28 2 9" xfId="34572"/>
    <cellStyle name="Normal 4 28 3" xfId="8018"/>
    <cellStyle name="Normal 4 28 3 2" xfId="12783"/>
    <cellStyle name="Normal 4 28 3 2 2" xfId="34575"/>
    <cellStyle name="Normal 4 28 3 2 2 2" xfId="34576"/>
    <cellStyle name="Normal 4 28 3 2 3" xfId="34577"/>
    <cellStyle name="Normal 4 28 3 2 4" xfId="34578"/>
    <cellStyle name="Normal 4 28 3 2 5" xfId="34574"/>
    <cellStyle name="Normal 4 28 3 3" xfId="34579"/>
    <cellStyle name="Normal 4 28 3 3 2" xfId="34580"/>
    <cellStyle name="Normal 4 28 3 3 2 2" xfId="34581"/>
    <cellStyle name="Normal 4 28 3 3 3" xfId="34582"/>
    <cellStyle name="Normal 4 28 3 3 4" xfId="34583"/>
    <cellStyle name="Normal 4 28 3 4" xfId="34584"/>
    <cellStyle name="Normal 4 28 3 4 2" xfId="34585"/>
    <cellStyle name="Normal 4 28 3 5" xfId="34586"/>
    <cellStyle name="Normal 4 28 3 6" xfId="34587"/>
    <cellStyle name="Normal 4 28 3 7" xfId="34588"/>
    <cellStyle name="Normal 4 28 3 8" xfId="34573"/>
    <cellStyle name="Normal 4 28 4" xfId="8019"/>
    <cellStyle name="Normal 4 28 4 2" xfId="12784"/>
    <cellStyle name="Normal 4 28 4 2 2" xfId="34591"/>
    <cellStyle name="Normal 4 28 4 2 2 2" xfId="34592"/>
    <cellStyle name="Normal 4 28 4 2 3" xfId="34593"/>
    <cellStyle name="Normal 4 28 4 2 4" xfId="34594"/>
    <cellStyle name="Normal 4 28 4 2 5" xfId="34590"/>
    <cellStyle name="Normal 4 28 4 3" xfId="34595"/>
    <cellStyle name="Normal 4 28 4 3 2" xfId="34596"/>
    <cellStyle name="Normal 4 28 4 3 2 2" xfId="34597"/>
    <cellStyle name="Normal 4 28 4 3 3" xfId="34598"/>
    <cellStyle name="Normal 4 28 4 3 4" xfId="34599"/>
    <cellStyle name="Normal 4 28 4 4" xfId="34600"/>
    <cellStyle name="Normal 4 28 4 4 2" xfId="34601"/>
    <cellStyle name="Normal 4 28 4 5" xfId="34602"/>
    <cellStyle name="Normal 4 28 4 6" xfId="34603"/>
    <cellStyle name="Normal 4 28 4 7" xfId="34604"/>
    <cellStyle name="Normal 4 28 4 8" xfId="34589"/>
    <cellStyle name="Normal 4 28 5" xfId="12781"/>
    <cellStyle name="Normal 4 28 5 2" xfId="34606"/>
    <cellStyle name="Normal 4 28 5 2 2" xfId="34607"/>
    <cellStyle name="Normal 4 28 5 3" xfId="34608"/>
    <cellStyle name="Normal 4 28 5 4" xfId="34609"/>
    <cellStyle name="Normal 4 28 5 5" xfId="34605"/>
    <cellStyle name="Normal 4 28 6" xfId="34610"/>
    <cellStyle name="Normal 4 28 6 2" xfId="34611"/>
    <cellStyle name="Normal 4 28 6 2 2" xfId="34612"/>
    <cellStyle name="Normal 4 28 6 3" xfId="34613"/>
    <cellStyle name="Normal 4 28 6 4" xfId="34614"/>
    <cellStyle name="Normal 4 28 7" xfId="34615"/>
    <cellStyle name="Normal 4 28 7 2" xfId="34616"/>
    <cellStyle name="Normal 4 28 8" xfId="34617"/>
    <cellStyle name="Normal 4 28 9" xfId="34618"/>
    <cellStyle name="Normal 4 29" xfId="8020"/>
    <cellStyle name="Normal 4 29 10" xfId="34620"/>
    <cellStyle name="Normal 4 29 11" xfId="34619"/>
    <cellStyle name="Normal 4 29 2" xfId="8021"/>
    <cellStyle name="Normal 4 29 2 10" xfId="34621"/>
    <cellStyle name="Normal 4 29 2 2" xfId="12786"/>
    <cellStyle name="Normal 4 29 2 2 2" xfId="34623"/>
    <cellStyle name="Normal 4 29 2 2 2 2" xfId="34624"/>
    <cellStyle name="Normal 4 29 2 2 2 2 2" xfId="34625"/>
    <cellStyle name="Normal 4 29 2 2 2 3" xfId="34626"/>
    <cellStyle name="Normal 4 29 2 2 2 4" xfId="34627"/>
    <cellStyle name="Normal 4 29 2 2 3" xfId="34628"/>
    <cellStyle name="Normal 4 29 2 2 3 2" xfId="34629"/>
    <cellStyle name="Normal 4 29 2 2 3 2 2" xfId="34630"/>
    <cellStyle name="Normal 4 29 2 2 3 3" xfId="34631"/>
    <cellStyle name="Normal 4 29 2 2 3 4" xfId="34632"/>
    <cellStyle name="Normal 4 29 2 2 4" xfId="34633"/>
    <cellStyle name="Normal 4 29 2 2 4 2" xfId="34634"/>
    <cellStyle name="Normal 4 29 2 2 5" xfId="34635"/>
    <cellStyle name="Normal 4 29 2 2 6" xfId="34636"/>
    <cellStyle name="Normal 4 29 2 2 7" xfId="34637"/>
    <cellStyle name="Normal 4 29 2 2 8" xfId="34622"/>
    <cellStyle name="Normal 4 29 2 3" xfId="34638"/>
    <cellStyle name="Normal 4 29 2 3 2" xfId="34639"/>
    <cellStyle name="Normal 4 29 2 3 2 2" xfId="34640"/>
    <cellStyle name="Normal 4 29 2 3 2 2 2" xfId="34641"/>
    <cellStyle name="Normal 4 29 2 3 2 3" xfId="34642"/>
    <cellStyle name="Normal 4 29 2 3 2 4" xfId="34643"/>
    <cellStyle name="Normal 4 29 2 3 3" xfId="34644"/>
    <cellStyle name="Normal 4 29 2 3 3 2" xfId="34645"/>
    <cellStyle name="Normal 4 29 2 3 3 2 2" xfId="34646"/>
    <cellStyle name="Normal 4 29 2 3 3 3" xfId="34647"/>
    <cellStyle name="Normal 4 29 2 3 3 4" xfId="34648"/>
    <cellStyle name="Normal 4 29 2 3 4" xfId="34649"/>
    <cellStyle name="Normal 4 29 2 3 4 2" xfId="34650"/>
    <cellStyle name="Normal 4 29 2 3 5" xfId="34651"/>
    <cellStyle name="Normal 4 29 2 3 6" xfId="34652"/>
    <cellStyle name="Normal 4 29 2 3 7" xfId="34653"/>
    <cellStyle name="Normal 4 29 2 4" xfId="34654"/>
    <cellStyle name="Normal 4 29 2 4 2" xfId="34655"/>
    <cellStyle name="Normal 4 29 2 4 2 2" xfId="34656"/>
    <cellStyle name="Normal 4 29 2 4 3" xfId="34657"/>
    <cellStyle name="Normal 4 29 2 4 4" xfId="34658"/>
    <cellStyle name="Normal 4 29 2 5" xfId="34659"/>
    <cellStyle name="Normal 4 29 2 5 2" xfId="34660"/>
    <cellStyle name="Normal 4 29 2 5 2 2" xfId="34661"/>
    <cellStyle name="Normal 4 29 2 5 3" xfId="34662"/>
    <cellStyle name="Normal 4 29 2 5 4" xfId="34663"/>
    <cellStyle name="Normal 4 29 2 6" xfId="34664"/>
    <cellStyle name="Normal 4 29 2 6 2" xfId="34665"/>
    <cellStyle name="Normal 4 29 2 7" xfId="34666"/>
    <cellStyle name="Normal 4 29 2 8" xfId="34667"/>
    <cellStyle name="Normal 4 29 2 9" xfId="34668"/>
    <cellStyle name="Normal 4 29 3" xfId="8022"/>
    <cellStyle name="Normal 4 29 3 2" xfId="12787"/>
    <cellStyle name="Normal 4 29 3 2 2" xfId="34671"/>
    <cellStyle name="Normal 4 29 3 2 2 2" xfId="34672"/>
    <cellStyle name="Normal 4 29 3 2 3" xfId="34673"/>
    <cellStyle name="Normal 4 29 3 2 4" xfId="34674"/>
    <cellStyle name="Normal 4 29 3 2 5" xfId="34670"/>
    <cellStyle name="Normal 4 29 3 3" xfId="34675"/>
    <cellStyle name="Normal 4 29 3 3 2" xfId="34676"/>
    <cellStyle name="Normal 4 29 3 3 2 2" xfId="34677"/>
    <cellStyle name="Normal 4 29 3 3 3" xfId="34678"/>
    <cellStyle name="Normal 4 29 3 3 4" xfId="34679"/>
    <cellStyle name="Normal 4 29 3 4" xfId="34680"/>
    <cellStyle name="Normal 4 29 3 4 2" xfId="34681"/>
    <cellStyle name="Normal 4 29 3 5" xfId="34682"/>
    <cellStyle name="Normal 4 29 3 6" xfId="34683"/>
    <cellStyle name="Normal 4 29 3 7" xfId="34684"/>
    <cellStyle name="Normal 4 29 3 8" xfId="34669"/>
    <cellStyle name="Normal 4 29 4" xfId="8023"/>
    <cellStyle name="Normal 4 29 4 2" xfId="12788"/>
    <cellStyle name="Normal 4 29 4 2 2" xfId="34687"/>
    <cellStyle name="Normal 4 29 4 2 2 2" xfId="34688"/>
    <cellStyle name="Normal 4 29 4 2 3" xfId="34689"/>
    <cellStyle name="Normal 4 29 4 2 4" xfId="34690"/>
    <cellStyle name="Normal 4 29 4 2 5" xfId="34686"/>
    <cellStyle name="Normal 4 29 4 3" xfId="34691"/>
    <cellStyle name="Normal 4 29 4 3 2" xfId="34692"/>
    <cellStyle name="Normal 4 29 4 3 2 2" xfId="34693"/>
    <cellStyle name="Normal 4 29 4 3 3" xfId="34694"/>
    <cellStyle name="Normal 4 29 4 3 4" xfId="34695"/>
    <cellStyle name="Normal 4 29 4 4" xfId="34696"/>
    <cellStyle name="Normal 4 29 4 4 2" xfId="34697"/>
    <cellStyle name="Normal 4 29 4 5" xfId="34698"/>
    <cellStyle name="Normal 4 29 4 6" xfId="34699"/>
    <cellStyle name="Normal 4 29 4 7" xfId="34700"/>
    <cellStyle name="Normal 4 29 4 8" xfId="34685"/>
    <cellStyle name="Normal 4 29 5" xfId="12785"/>
    <cellStyle name="Normal 4 29 5 2" xfId="34702"/>
    <cellStyle name="Normal 4 29 5 2 2" xfId="34703"/>
    <cellStyle name="Normal 4 29 5 3" xfId="34704"/>
    <cellStyle name="Normal 4 29 5 4" xfId="34705"/>
    <cellStyle name="Normal 4 29 5 5" xfId="34701"/>
    <cellStyle name="Normal 4 29 6" xfId="34706"/>
    <cellStyle name="Normal 4 29 6 2" xfId="34707"/>
    <cellStyle name="Normal 4 29 6 2 2" xfId="34708"/>
    <cellStyle name="Normal 4 29 6 3" xfId="34709"/>
    <cellStyle name="Normal 4 29 6 4" xfId="34710"/>
    <cellStyle name="Normal 4 29 7" xfId="34711"/>
    <cellStyle name="Normal 4 29 7 2" xfId="34712"/>
    <cellStyle name="Normal 4 29 8" xfId="34713"/>
    <cellStyle name="Normal 4 29 9" xfId="34714"/>
    <cellStyle name="Normal 4 3" xfId="1670"/>
    <cellStyle name="Normal 4 3 10" xfId="15833"/>
    <cellStyle name="Normal 4 3 10 2" xfId="34716"/>
    <cellStyle name="Normal 4 3 10 3" xfId="34715"/>
    <cellStyle name="Normal 4 3 11" xfId="34717"/>
    <cellStyle name="Normal 4 3 11 2" xfId="34718"/>
    <cellStyle name="Normal 4 3 11 2 2" xfId="34719"/>
    <cellStyle name="Normal 4 3 11 2 2 2" xfId="34720"/>
    <cellStyle name="Normal 4 3 11 2 2 2 2" xfId="34721"/>
    <cellStyle name="Normal 4 3 11 2 2 3" xfId="34722"/>
    <cellStyle name="Normal 4 3 11 2 3" xfId="34723"/>
    <cellStyle name="Normal 4 3 11 2 3 2" xfId="34724"/>
    <cellStyle name="Normal 4 3 11 2 3 2 2" xfId="34725"/>
    <cellStyle name="Normal 4 3 11 2 3 3" xfId="34726"/>
    <cellStyle name="Normal 4 3 11 2 4" xfId="34727"/>
    <cellStyle name="Normal 4 3 11 2 5" xfId="34728"/>
    <cellStyle name="Normal 4 3 11 3" xfId="34729"/>
    <cellStyle name="Normal 4 3 11 4" xfId="34730"/>
    <cellStyle name="Normal 4 3 11 5" xfId="34731"/>
    <cellStyle name="Normal 4 3 12" xfId="34732"/>
    <cellStyle name="Normal 4 3 13" xfId="34733"/>
    <cellStyle name="Normal 4 3 13 2" xfId="34734"/>
    <cellStyle name="Normal 4 3 14" xfId="34735"/>
    <cellStyle name="Normal 4 3 2" xfId="8024"/>
    <cellStyle name="Normal 4 3 2 10" xfId="34736"/>
    <cellStyle name="Normal 4 3 2 2" xfId="15900"/>
    <cellStyle name="Normal 4 3 2 2 2" xfId="18190"/>
    <cellStyle name="Normal 4 3 2 2 2 2" xfId="34737"/>
    <cellStyle name="Normal 4 3 2 2 2 2 2" xfId="34738"/>
    <cellStyle name="Normal 4 3 2 2 2 3" xfId="34739"/>
    <cellStyle name="Normal 4 3 2 2 2 4" xfId="34740"/>
    <cellStyle name="Normal 4 3 2 2 3" xfId="34741"/>
    <cellStyle name="Normal 4 3 2 2 3 2" xfId="34742"/>
    <cellStyle name="Normal 4 3 2 2 3 2 2" xfId="34743"/>
    <cellStyle name="Normal 4 3 2 2 3 3" xfId="34744"/>
    <cellStyle name="Normal 4 3 2 2 3 4" xfId="34745"/>
    <cellStyle name="Normal 4 3 2 2 4" xfId="34746"/>
    <cellStyle name="Normal 4 3 2 2 4 2" xfId="34747"/>
    <cellStyle name="Normal 4 3 2 2 5" xfId="34748"/>
    <cellStyle name="Normal 4 3 2 2 6" xfId="34749"/>
    <cellStyle name="Normal 4 3 2 2 7" xfId="34750"/>
    <cellStyle name="Normal 4 3 2 3" xfId="16391"/>
    <cellStyle name="Normal 4 3 2 3 2" xfId="34752"/>
    <cellStyle name="Normal 4 3 2 3 2 2" xfId="34753"/>
    <cellStyle name="Normal 4 3 2 3 2 2 2" xfId="34754"/>
    <cellStyle name="Normal 4 3 2 3 2 3" xfId="34755"/>
    <cellStyle name="Normal 4 3 2 3 2 4" xfId="34756"/>
    <cellStyle name="Normal 4 3 2 3 3" xfId="34757"/>
    <cellStyle name="Normal 4 3 2 3 3 2" xfId="34758"/>
    <cellStyle name="Normal 4 3 2 3 3 2 2" xfId="34759"/>
    <cellStyle name="Normal 4 3 2 3 3 3" xfId="34760"/>
    <cellStyle name="Normal 4 3 2 3 3 4" xfId="34761"/>
    <cellStyle name="Normal 4 3 2 3 4" xfId="34762"/>
    <cellStyle name="Normal 4 3 2 3 4 2" xfId="34763"/>
    <cellStyle name="Normal 4 3 2 3 5" xfId="34764"/>
    <cellStyle name="Normal 4 3 2 3 6" xfId="34765"/>
    <cellStyle name="Normal 4 3 2 3 7" xfId="34766"/>
    <cellStyle name="Normal 4 3 2 3 8" xfId="34751"/>
    <cellStyle name="Normal 4 3 2 4" xfId="18126"/>
    <cellStyle name="Normal 4 3 2 4 2" xfId="34768"/>
    <cellStyle name="Normal 4 3 2 4 3" xfId="34767"/>
    <cellStyle name="Normal 4 3 2 5" xfId="15834"/>
    <cellStyle name="Normal 4 3 2 5 2" xfId="34770"/>
    <cellStyle name="Normal 4 3 2 5 2 2" xfId="34771"/>
    <cellStyle name="Normal 4 3 2 5 3" xfId="34772"/>
    <cellStyle name="Normal 4 3 2 5 3 2" xfId="34773"/>
    <cellStyle name="Normal 4 3 2 5 3 2 2" xfId="34774"/>
    <cellStyle name="Normal 4 3 2 5 3 2 2 2" xfId="34775"/>
    <cellStyle name="Normal 4 3 2 5 3 2 3" xfId="34776"/>
    <cellStyle name="Normal 4 3 2 5 3 3" xfId="34777"/>
    <cellStyle name="Normal 4 3 2 5 3 3 2" xfId="34778"/>
    <cellStyle name="Normal 4 3 2 5 3 3 2 2" xfId="34779"/>
    <cellStyle name="Normal 4 3 2 5 3 3 3" xfId="34780"/>
    <cellStyle name="Normal 4 3 2 5 3 4" xfId="34781"/>
    <cellStyle name="Normal 4 3 2 5 3 5" xfId="34782"/>
    <cellStyle name="Normal 4 3 2 5 3 6" xfId="34783"/>
    <cellStyle name="Normal 4 3 2 5 4" xfId="34784"/>
    <cellStyle name="Normal 4 3 2 5 5" xfId="34785"/>
    <cellStyle name="Normal 4 3 2 5 6" xfId="34769"/>
    <cellStyle name="Normal 4 3 2 6" xfId="12789"/>
    <cellStyle name="Normal 4 3 2 6 2" xfId="34787"/>
    <cellStyle name="Normal 4 3 2 6 2 2" xfId="34788"/>
    <cellStyle name="Normal 4 3 2 6 3" xfId="34789"/>
    <cellStyle name="Normal 4 3 2 6 4" xfId="34790"/>
    <cellStyle name="Normal 4 3 2 6 5" xfId="34786"/>
    <cellStyle name="Normal 4 3 2 7" xfId="34791"/>
    <cellStyle name="Normal 4 3 2 7 2" xfId="34792"/>
    <cellStyle name="Normal 4 3 2 8" xfId="34793"/>
    <cellStyle name="Normal 4 3 2 9" xfId="34794"/>
    <cellStyle name="Normal 4 3 3" xfId="8025"/>
    <cellStyle name="Normal 4 3 3 2" xfId="16609"/>
    <cellStyle name="Normal 4 3 3 2 2" xfId="34795"/>
    <cellStyle name="Normal 4 3 3 3" xfId="18189"/>
    <cellStyle name="Normal 4 3 3 3 2" xfId="34796"/>
    <cellStyle name="Normal 4 3 3 3 2 2" xfId="34797"/>
    <cellStyle name="Normal 4 3 3 3 3" xfId="34798"/>
    <cellStyle name="Normal 4 3 3 3 4" xfId="34799"/>
    <cellStyle name="Normal 4 3 3 4" xfId="15899"/>
    <cellStyle name="Normal 4 3 3 4 2" xfId="34801"/>
    <cellStyle name="Normal 4 3 3 4 2 2" xfId="34802"/>
    <cellStyle name="Normal 4 3 3 4 3" xfId="34803"/>
    <cellStyle name="Normal 4 3 3 4 3 2" xfId="34804"/>
    <cellStyle name="Normal 4 3 3 4 3 2 2" xfId="34805"/>
    <cellStyle name="Normal 4 3 3 4 3 2 2 2" xfId="34806"/>
    <cellStyle name="Normal 4 3 3 4 3 2 3" xfId="34807"/>
    <cellStyle name="Normal 4 3 3 4 3 3" xfId="34808"/>
    <cellStyle name="Normal 4 3 3 4 3 3 2" xfId="34809"/>
    <cellStyle name="Normal 4 3 3 4 3 3 2 2" xfId="34810"/>
    <cellStyle name="Normal 4 3 3 4 3 3 3" xfId="34811"/>
    <cellStyle name="Normal 4 3 3 4 3 4" xfId="34812"/>
    <cellStyle name="Normal 4 3 3 4 3 5" xfId="34813"/>
    <cellStyle name="Normal 4 3 3 4 3 6" xfId="34814"/>
    <cellStyle name="Normal 4 3 3 4 4" xfId="34815"/>
    <cellStyle name="Normal 4 3 3 4 5" xfId="34816"/>
    <cellStyle name="Normal 4 3 3 4 6" xfId="34800"/>
    <cellStyle name="Normal 4 3 3 5" xfId="12790"/>
    <cellStyle name="Normal 4 3 3 5 2" xfId="34818"/>
    <cellStyle name="Normal 4 3 3 5 2 2" xfId="34819"/>
    <cellStyle name="Normal 4 3 3 5 3" xfId="34820"/>
    <cellStyle name="Normal 4 3 3 5 4" xfId="34821"/>
    <cellStyle name="Normal 4 3 3 5 5" xfId="34817"/>
    <cellStyle name="Normal 4 3 3 6" xfId="34822"/>
    <cellStyle name="Normal 4 3 3 6 2" xfId="34823"/>
    <cellStyle name="Normal 4 3 3 7" xfId="34824"/>
    <cellStyle name="Normal 4 3 3 8" xfId="34825"/>
    <cellStyle name="Normal 4 3 3 9" xfId="34826"/>
    <cellStyle name="Normal 4 3 4" xfId="8026"/>
    <cellStyle name="Normal 4 3 4 2" xfId="16820"/>
    <cellStyle name="Normal 4 3 4 2 2" xfId="34829"/>
    <cellStyle name="Normal 4 3 4 2 2 2" xfId="34830"/>
    <cellStyle name="Normal 4 3 4 2 3" xfId="34831"/>
    <cellStyle name="Normal 4 3 4 2 4" xfId="34832"/>
    <cellStyle name="Normal 4 3 4 2 5" xfId="34828"/>
    <cellStyle name="Normal 4 3 4 3" xfId="12791"/>
    <cellStyle name="Normal 4 3 4 3 2" xfId="34834"/>
    <cellStyle name="Normal 4 3 4 3 2 2" xfId="34835"/>
    <cellStyle name="Normal 4 3 4 3 3" xfId="34836"/>
    <cellStyle name="Normal 4 3 4 3 4" xfId="34837"/>
    <cellStyle name="Normal 4 3 4 3 5" xfId="34833"/>
    <cellStyle name="Normal 4 3 4 4" xfId="34838"/>
    <cellStyle name="Normal 4 3 4 4 2" xfId="34839"/>
    <cellStyle name="Normal 4 3 4 5" xfId="34840"/>
    <cellStyle name="Normal 4 3 4 6" xfId="34841"/>
    <cellStyle name="Normal 4 3 4 7" xfId="34842"/>
    <cellStyle name="Normal 4 3 4 8" xfId="34827"/>
    <cellStyle name="Normal 4 3 5" xfId="17571"/>
    <cellStyle name="Normal 4 3 5 2" xfId="17736"/>
    <cellStyle name="Normal 4 3 5 2 2" xfId="18088"/>
    <cellStyle name="Normal 4 3 5 2 2 2" xfId="18890"/>
    <cellStyle name="Normal 4 3 5 2 2 2 2" xfId="34846"/>
    <cellStyle name="Normal 4 3 5 2 2 3" xfId="34845"/>
    <cellStyle name="Normal 4 3 5 2 3" xfId="18552"/>
    <cellStyle name="Normal 4 3 5 2 3 2" xfId="34847"/>
    <cellStyle name="Normal 4 3 5 2 4" xfId="34844"/>
    <cellStyle name="Normal 4 3 5 3" xfId="17934"/>
    <cellStyle name="Normal 4 3 5 3 2" xfId="18736"/>
    <cellStyle name="Normal 4 3 5 3 2 2" xfId="34850"/>
    <cellStyle name="Normal 4 3 5 3 2 2 2" xfId="34851"/>
    <cellStyle name="Normal 4 3 5 3 2 3" xfId="34852"/>
    <cellStyle name="Normal 4 3 5 3 2 4" xfId="34849"/>
    <cellStyle name="Normal 4 3 5 3 3" xfId="34853"/>
    <cellStyle name="Normal 4 3 5 3 3 2" xfId="34854"/>
    <cellStyle name="Normal 4 3 5 3 3 2 2" xfId="34855"/>
    <cellStyle name="Normal 4 3 5 3 3 3" xfId="34856"/>
    <cellStyle name="Normal 4 3 5 3 3 3 2" xfId="34857"/>
    <cellStyle name="Normal 4 3 5 3 3 3 3" xfId="34858"/>
    <cellStyle name="Normal 4 3 5 3 3 3 3 2" xfId="34859"/>
    <cellStyle name="Normal 4 3 5 3 3 3 3 3" xfId="34860"/>
    <cellStyle name="Normal 4 3 5 3 3 4" xfId="34861"/>
    <cellStyle name="Normal 4 3 5 3 4" xfId="34862"/>
    <cellStyle name="Normal 4 3 5 3 4 2" xfId="34863"/>
    <cellStyle name="Normal 4 3 5 3 4 2 2" xfId="34864"/>
    <cellStyle name="Normal 4 3 5 3 4 2 2 2" xfId="34865"/>
    <cellStyle name="Normal 4 3 5 3 4 2 3" xfId="34866"/>
    <cellStyle name="Normal 4 3 5 3 4 3" xfId="34867"/>
    <cellStyle name="Normal 4 3 5 3 4 3 2" xfId="34868"/>
    <cellStyle name="Normal 4 3 5 3 4 3 2 2" xfId="34869"/>
    <cellStyle name="Normal 4 3 5 3 4 3 3" xfId="34870"/>
    <cellStyle name="Normal 4 3 5 3 4 3 3 2" xfId="34871"/>
    <cellStyle name="Normal 4 3 5 3 4 3 4" xfId="34872"/>
    <cellStyle name="Normal 4 3 5 3 4 3 4 2" xfId="34873"/>
    <cellStyle name="Normal 4 3 5 3 4 3 4 3" xfId="34874"/>
    <cellStyle name="Normal 4 3 5 3 4 3 4 3 2" xfId="34875"/>
    <cellStyle name="Normal 4 3 5 3 4 3 4 3 3" xfId="34876"/>
    <cellStyle name="Normal 4 3 5 3 4 3 4 4" xfId="34877"/>
    <cellStyle name="Normal 4 3 5 3 4 3 4 5" xfId="34878"/>
    <cellStyle name="Normal 4 3 5 3 4 3 4 6" xfId="34879"/>
    <cellStyle name="Normal 4 3 5 3 4 3 5" xfId="34880"/>
    <cellStyle name="Normal 4 3 5 3 4 4" xfId="34881"/>
    <cellStyle name="Normal 4 3 5 3 4 4 2" xfId="34882"/>
    <cellStyle name="Normal 4 3 5 3 4 4 3" xfId="34883"/>
    <cellStyle name="Normal 4 3 5 3 4 4 3 2" xfId="34884"/>
    <cellStyle name="Normal 4 3 5 3 4 4 3 3" xfId="34885"/>
    <cellStyle name="Normal 4 3 5 3 4 4 4" xfId="34886"/>
    <cellStyle name="Normal 4 3 5 3 4 4 5" xfId="34887"/>
    <cellStyle name="Normal 4 3 5 3 4 4 6" xfId="34888"/>
    <cellStyle name="Normal 4 3 5 3 4 5" xfId="34889"/>
    <cellStyle name="Normal 4 3 5 3 4 5 2" xfId="34890"/>
    <cellStyle name="Normal 4 3 5 3 4 5 3" xfId="34891"/>
    <cellStyle name="Normal 4 3 5 3 4 5 4" xfId="34892"/>
    <cellStyle name="Normal 4 3 5 3 4 6" xfId="34893"/>
    <cellStyle name="Normal 4 3 5 3 5" xfId="34894"/>
    <cellStyle name="Normal 4 3 5 3 5 2" xfId="34895"/>
    <cellStyle name="Normal 4 3 5 3 6" xfId="34896"/>
    <cellStyle name="Normal 4 3 5 3 7" xfId="34848"/>
    <cellStyle name="Normal 4 3 5 4" xfId="18398"/>
    <cellStyle name="Normal 4 3 5 4 2" xfId="34898"/>
    <cellStyle name="Normal 4 3 5 4 2 2" xfId="34899"/>
    <cellStyle name="Normal 4 3 5 4 2 2 2" xfId="34900"/>
    <cellStyle name="Normal 4 3 5 4 2 3" xfId="34901"/>
    <cellStyle name="Normal 4 3 5 4 3" xfId="34902"/>
    <cellStyle name="Normal 4 3 5 4 3 2" xfId="34903"/>
    <cellStyle name="Normal 4 3 5 4 3 2 2" xfId="34904"/>
    <cellStyle name="Normal 4 3 5 4 3 3" xfId="34905"/>
    <cellStyle name="Normal 4 3 5 4 3 3 2" xfId="34906"/>
    <cellStyle name="Normal 4 3 5 4 3 4" xfId="34907"/>
    <cellStyle name="Normal 4 3 5 4 3 4 2" xfId="34908"/>
    <cellStyle name="Normal 4 3 5 4 3 4 3" xfId="34909"/>
    <cellStyle name="Normal 4 3 5 4 3 4 3 2" xfId="34910"/>
    <cellStyle name="Normal 4 3 5 4 3 4 3 3" xfId="34911"/>
    <cellStyle name="Normal 4 3 5 4 3 4 4" xfId="34912"/>
    <cellStyle name="Normal 4 3 5 4 3 4 5" xfId="34913"/>
    <cellStyle name="Normal 4 3 5 4 3 4 6" xfId="34914"/>
    <cellStyle name="Normal 4 3 5 4 3 5" xfId="34915"/>
    <cellStyle name="Normal 4 3 5 4 4" xfId="34916"/>
    <cellStyle name="Normal 4 3 5 4 4 2" xfId="34917"/>
    <cellStyle name="Normal 4 3 5 4 4 2 2" xfId="34918"/>
    <cellStyle name="Normal 4 3 5 4 4 3" xfId="34919"/>
    <cellStyle name="Normal 4 3 5 4 5" xfId="34920"/>
    <cellStyle name="Normal 4 3 5 4 5 2" xfId="34921"/>
    <cellStyle name="Normal 4 3 5 4 5 3" xfId="34922"/>
    <cellStyle name="Normal 4 3 5 4 5 3 2" xfId="34923"/>
    <cellStyle name="Normal 4 3 5 4 5 3 3" xfId="34924"/>
    <cellStyle name="Normal 4 3 5 4 5 4" xfId="34925"/>
    <cellStyle name="Normal 4 3 5 4 5 5" xfId="34926"/>
    <cellStyle name="Normal 4 3 5 4 5 6" xfId="34927"/>
    <cellStyle name="Normal 4 3 5 4 6" xfId="34928"/>
    <cellStyle name="Normal 4 3 5 4 6 2" xfId="34929"/>
    <cellStyle name="Normal 4 3 5 4 6 3" xfId="34930"/>
    <cellStyle name="Normal 4 3 5 4 6 4" xfId="34931"/>
    <cellStyle name="Normal 4 3 5 4 7" xfId="34932"/>
    <cellStyle name="Normal 4 3 5 4 8" xfId="34897"/>
    <cellStyle name="Normal 4 3 5 5" xfId="34933"/>
    <cellStyle name="Normal 4 3 5 5 2" xfId="34934"/>
    <cellStyle name="Normal 4 3 5 6" xfId="34935"/>
    <cellStyle name="Normal 4 3 5 7" xfId="34843"/>
    <cellStyle name="Normal 4 3 6" xfId="16205"/>
    <cellStyle name="Normal 4 3 6 2" xfId="34937"/>
    <cellStyle name="Normal 4 3 6 2 2" xfId="34938"/>
    <cellStyle name="Normal 4 3 6 2 2 2" xfId="34939"/>
    <cellStyle name="Normal 4 3 6 2 3" xfId="34940"/>
    <cellStyle name="Normal 4 3 6 2 4" xfId="34941"/>
    <cellStyle name="Normal 4 3 6 3" xfId="34942"/>
    <cellStyle name="Normal 4 3 6 3 2" xfId="34943"/>
    <cellStyle name="Normal 4 3 6 3 2 2" xfId="34944"/>
    <cellStyle name="Normal 4 3 6 3 3" xfId="34945"/>
    <cellStyle name="Normal 4 3 6 3 4" xfId="34946"/>
    <cellStyle name="Normal 4 3 6 4" xfId="34947"/>
    <cellStyle name="Normal 4 3 6 4 2" xfId="34948"/>
    <cellStyle name="Normal 4 3 6 5" xfId="34949"/>
    <cellStyle name="Normal 4 3 6 6" xfId="34950"/>
    <cellStyle name="Normal 4 3 6 7" xfId="34951"/>
    <cellStyle name="Normal 4 3 6 8" xfId="34936"/>
    <cellStyle name="Normal 4 3 7" xfId="17791"/>
    <cellStyle name="Normal 4 3 7 2" xfId="18583"/>
    <cellStyle name="Normal 4 3 7 2 2" xfId="34954"/>
    <cellStyle name="Normal 4 3 7 2 3" xfId="34953"/>
    <cellStyle name="Normal 4 3 7 3" xfId="34955"/>
    <cellStyle name="Normal 4 3 7 4" xfId="34952"/>
    <cellStyle name="Normal 4 3 8" xfId="16141"/>
    <cellStyle name="Normal 4 3 8 2" xfId="18245"/>
    <cellStyle name="Normal 4 3 8 2 2" xfId="34958"/>
    <cellStyle name="Normal 4 3 8 2 3" xfId="34957"/>
    <cellStyle name="Normal 4 3 8 3" xfId="34959"/>
    <cellStyle name="Normal 4 3 8 4" xfId="34956"/>
    <cellStyle name="Normal 4 3 9" xfId="18125"/>
    <cellStyle name="Normal 4 3 9 2" xfId="34961"/>
    <cellStyle name="Normal 4 3 9 2 2" xfId="34962"/>
    <cellStyle name="Normal 4 3 9 2 2 2" xfId="34963"/>
    <cellStyle name="Normal 4 3 9 2 3" xfId="34964"/>
    <cellStyle name="Normal 4 3 9 3" xfId="34965"/>
    <cellStyle name="Normal 4 3 9 3 2" xfId="34966"/>
    <cellStyle name="Normal 4 3 9 3 2 2" xfId="34967"/>
    <cellStyle name="Normal 4 3 9 3 3" xfId="34968"/>
    <cellStyle name="Normal 4 3 9 4" xfId="34969"/>
    <cellStyle name="Normal 4 3 9 4 2" xfId="34970"/>
    <cellStyle name="Normal 4 3 9 4 2 2" xfId="34971"/>
    <cellStyle name="Normal 4 3 9 4 3" xfId="34972"/>
    <cellStyle name="Normal 4 3 9 4 3 2" xfId="34973"/>
    <cellStyle name="Normal 4 3 9 4 4" xfId="34974"/>
    <cellStyle name="Normal 4 3 9 4 4 2" xfId="34975"/>
    <cellStyle name="Normal 4 3 9 4 4 3" xfId="34976"/>
    <cellStyle name="Normal 4 3 9 4 4 3 2" xfId="34977"/>
    <cellStyle name="Normal 4 3 9 4 4 3 3" xfId="34978"/>
    <cellStyle name="Normal 4 3 9 4 4 4" xfId="34979"/>
    <cellStyle name="Normal 4 3 9 4 4 5" xfId="34980"/>
    <cellStyle name="Normal 4 3 9 4 4 6" xfId="34981"/>
    <cellStyle name="Normal 4 3 9 4 5" xfId="34982"/>
    <cellStyle name="Normal 4 3 9 5" xfId="34983"/>
    <cellStyle name="Normal 4 3 9 5 2" xfId="34984"/>
    <cellStyle name="Normal 4 3 9 5 3" xfId="34985"/>
    <cellStyle name="Normal 4 3 9 5 3 2" xfId="34986"/>
    <cellStyle name="Normal 4 3 9 5 3 3" xfId="34987"/>
    <cellStyle name="Normal 4 3 9 5 4" xfId="34988"/>
    <cellStyle name="Normal 4 3 9 5 5" xfId="34989"/>
    <cellStyle name="Normal 4 3 9 5 6" xfId="34990"/>
    <cellStyle name="Normal 4 3 9 6" xfId="34991"/>
    <cellStyle name="Normal 4 3 9 6 2" xfId="34992"/>
    <cellStyle name="Normal 4 3 9 6 3" xfId="34993"/>
    <cellStyle name="Normal 4 3 9 6 4" xfId="34994"/>
    <cellStyle name="Normal 4 3 9 7" xfId="34995"/>
    <cellStyle name="Normal 4 3 9 8" xfId="34960"/>
    <cellStyle name="Normal 4 30" xfId="8027"/>
    <cellStyle name="Normal 4 30 10" xfId="34997"/>
    <cellStyle name="Normal 4 30 11" xfId="34996"/>
    <cellStyle name="Normal 4 30 2" xfId="8028"/>
    <cellStyle name="Normal 4 30 2 10" xfId="34998"/>
    <cellStyle name="Normal 4 30 2 2" xfId="12793"/>
    <cellStyle name="Normal 4 30 2 2 2" xfId="35000"/>
    <cellStyle name="Normal 4 30 2 2 2 2" xfId="35001"/>
    <cellStyle name="Normal 4 30 2 2 2 2 2" xfId="35002"/>
    <cellStyle name="Normal 4 30 2 2 2 3" xfId="35003"/>
    <cellStyle name="Normal 4 30 2 2 2 4" xfId="35004"/>
    <cellStyle name="Normal 4 30 2 2 3" xfId="35005"/>
    <cellStyle name="Normal 4 30 2 2 3 2" xfId="35006"/>
    <cellStyle name="Normal 4 30 2 2 3 2 2" xfId="35007"/>
    <cellStyle name="Normal 4 30 2 2 3 3" xfId="35008"/>
    <cellStyle name="Normal 4 30 2 2 3 4" xfId="35009"/>
    <cellStyle name="Normal 4 30 2 2 4" xfId="35010"/>
    <cellStyle name="Normal 4 30 2 2 4 2" xfId="35011"/>
    <cellStyle name="Normal 4 30 2 2 5" xfId="35012"/>
    <cellStyle name="Normal 4 30 2 2 6" xfId="35013"/>
    <cellStyle name="Normal 4 30 2 2 7" xfId="35014"/>
    <cellStyle name="Normal 4 30 2 2 8" xfId="34999"/>
    <cellStyle name="Normal 4 30 2 3" xfId="35015"/>
    <cellStyle name="Normal 4 30 2 3 2" xfId="35016"/>
    <cellStyle name="Normal 4 30 2 3 2 2" xfId="35017"/>
    <cellStyle name="Normal 4 30 2 3 2 2 2" xfId="35018"/>
    <cellStyle name="Normal 4 30 2 3 2 3" xfId="35019"/>
    <cellStyle name="Normal 4 30 2 3 2 4" xfId="35020"/>
    <cellStyle name="Normal 4 30 2 3 3" xfId="35021"/>
    <cellStyle name="Normal 4 30 2 3 3 2" xfId="35022"/>
    <cellStyle name="Normal 4 30 2 3 3 2 2" xfId="35023"/>
    <cellStyle name="Normal 4 30 2 3 3 3" xfId="35024"/>
    <cellStyle name="Normal 4 30 2 3 3 4" xfId="35025"/>
    <cellStyle name="Normal 4 30 2 3 4" xfId="35026"/>
    <cellStyle name="Normal 4 30 2 3 4 2" xfId="35027"/>
    <cellStyle name="Normal 4 30 2 3 5" xfId="35028"/>
    <cellStyle name="Normal 4 30 2 3 6" xfId="35029"/>
    <cellStyle name="Normal 4 30 2 3 7" xfId="35030"/>
    <cellStyle name="Normal 4 30 2 4" xfId="35031"/>
    <cellStyle name="Normal 4 30 2 4 2" xfId="35032"/>
    <cellStyle name="Normal 4 30 2 4 2 2" xfId="35033"/>
    <cellStyle name="Normal 4 30 2 4 3" xfId="35034"/>
    <cellStyle name="Normal 4 30 2 4 4" xfId="35035"/>
    <cellStyle name="Normal 4 30 2 5" xfId="35036"/>
    <cellStyle name="Normal 4 30 2 5 2" xfId="35037"/>
    <cellStyle name="Normal 4 30 2 5 2 2" xfId="35038"/>
    <cellStyle name="Normal 4 30 2 5 3" xfId="35039"/>
    <cellStyle name="Normal 4 30 2 5 4" xfId="35040"/>
    <cellStyle name="Normal 4 30 2 6" xfId="35041"/>
    <cellStyle name="Normal 4 30 2 6 2" xfId="35042"/>
    <cellStyle name="Normal 4 30 2 7" xfId="35043"/>
    <cellStyle name="Normal 4 30 2 8" xfId="35044"/>
    <cellStyle name="Normal 4 30 2 9" xfId="35045"/>
    <cellStyle name="Normal 4 30 3" xfId="8029"/>
    <cellStyle name="Normal 4 30 3 2" xfId="12794"/>
    <cellStyle name="Normal 4 30 3 2 2" xfId="35048"/>
    <cellStyle name="Normal 4 30 3 2 2 2" xfId="35049"/>
    <cellStyle name="Normal 4 30 3 2 3" xfId="35050"/>
    <cellStyle name="Normal 4 30 3 2 4" xfId="35051"/>
    <cellStyle name="Normal 4 30 3 2 5" xfId="35047"/>
    <cellStyle name="Normal 4 30 3 3" xfId="35052"/>
    <cellStyle name="Normal 4 30 3 3 2" xfId="35053"/>
    <cellStyle name="Normal 4 30 3 3 2 2" xfId="35054"/>
    <cellStyle name="Normal 4 30 3 3 3" xfId="35055"/>
    <cellStyle name="Normal 4 30 3 3 4" xfId="35056"/>
    <cellStyle name="Normal 4 30 3 4" xfId="35057"/>
    <cellStyle name="Normal 4 30 3 4 2" xfId="35058"/>
    <cellStyle name="Normal 4 30 3 5" xfId="35059"/>
    <cellStyle name="Normal 4 30 3 6" xfId="35060"/>
    <cellStyle name="Normal 4 30 3 7" xfId="35061"/>
    <cellStyle name="Normal 4 30 3 8" xfId="35046"/>
    <cellStyle name="Normal 4 30 4" xfId="8030"/>
    <cellStyle name="Normal 4 30 4 2" xfId="12795"/>
    <cellStyle name="Normal 4 30 4 2 2" xfId="35064"/>
    <cellStyle name="Normal 4 30 4 2 2 2" xfId="35065"/>
    <cellStyle name="Normal 4 30 4 2 3" xfId="35066"/>
    <cellStyle name="Normal 4 30 4 2 4" xfId="35067"/>
    <cellStyle name="Normal 4 30 4 2 5" xfId="35063"/>
    <cellStyle name="Normal 4 30 4 3" xfId="35068"/>
    <cellStyle name="Normal 4 30 4 3 2" xfId="35069"/>
    <cellStyle name="Normal 4 30 4 3 2 2" xfId="35070"/>
    <cellStyle name="Normal 4 30 4 3 3" xfId="35071"/>
    <cellStyle name="Normal 4 30 4 3 4" xfId="35072"/>
    <cellStyle name="Normal 4 30 4 4" xfId="35073"/>
    <cellStyle name="Normal 4 30 4 4 2" xfId="35074"/>
    <cellStyle name="Normal 4 30 4 5" xfId="35075"/>
    <cellStyle name="Normal 4 30 4 6" xfId="35076"/>
    <cellStyle name="Normal 4 30 4 7" xfId="35077"/>
    <cellStyle name="Normal 4 30 4 8" xfId="35062"/>
    <cellStyle name="Normal 4 30 5" xfId="12792"/>
    <cellStyle name="Normal 4 30 5 2" xfId="35079"/>
    <cellStyle name="Normal 4 30 5 2 2" xfId="35080"/>
    <cellStyle name="Normal 4 30 5 3" xfId="35081"/>
    <cellStyle name="Normal 4 30 5 4" xfId="35082"/>
    <cellStyle name="Normal 4 30 5 5" xfId="35078"/>
    <cellStyle name="Normal 4 30 6" xfId="35083"/>
    <cellStyle name="Normal 4 30 6 2" xfId="35084"/>
    <cellStyle name="Normal 4 30 6 2 2" xfId="35085"/>
    <cellStyle name="Normal 4 30 6 3" xfId="35086"/>
    <cellStyle name="Normal 4 30 6 4" xfId="35087"/>
    <cellStyle name="Normal 4 30 7" xfId="35088"/>
    <cellStyle name="Normal 4 30 7 2" xfId="35089"/>
    <cellStyle name="Normal 4 30 8" xfId="35090"/>
    <cellStyle name="Normal 4 30 9" xfId="35091"/>
    <cellStyle name="Normal 4 31" xfId="8031"/>
    <cellStyle name="Normal 4 31 10" xfId="35093"/>
    <cellStyle name="Normal 4 31 11" xfId="35092"/>
    <cellStyle name="Normal 4 31 2" xfId="8032"/>
    <cellStyle name="Normal 4 31 2 10" xfId="35094"/>
    <cellStyle name="Normal 4 31 2 2" xfId="12797"/>
    <cellStyle name="Normal 4 31 2 2 2" xfId="35096"/>
    <cellStyle name="Normal 4 31 2 2 2 2" xfId="35097"/>
    <cellStyle name="Normal 4 31 2 2 2 2 2" xfId="35098"/>
    <cellStyle name="Normal 4 31 2 2 2 3" xfId="35099"/>
    <cellStyle name="Normal 4 31 2 2 2 4" xfId="35100"/>
    <cellStyle name="Normal 4 31 2 2 3" xfId="35101"/>
    <cellStyle name="Normal 4 31 2 2 3 2" xfId="35102"/>
    <cellStyle name="Normal 4 31 2 2 3 2 2" xfId="35103"/>
    <cellStyle name="Normal 4 31 2 2 3 3" xfId="35104"/>
    <cellStyle name="Normal 4 31 2 2 3 4" xfId="35105"/>
    <cellStyle name="Normal 4 31 2 2 4" xfId="35106"/>
    <cellStyle name="Normal 4 31 2 2 4 2" xfId="35107"/>
    <cellStyle name="Normal 4 31 2 2 5" xfId="35108"/>
    <cellStyle name="Normal 4 31 2 2 6" xfId="35109"/>
    <cellStyle name="Normal 4 31 2 2 7" xfId="35110"/>
    <cellStyle name="Normal 4 31 2 2 8" xfId="35095"/>
    <cellStyle name="Normal 4 31 2 3" xfId="35111"/>
    <cellStyle name="Normal 4 31 2 3 2" xfId="35112"/>
    <cellStyle name="Normal 4 31 2 3 2 2" xfId="35113"/>
    <cellStyle name="Normal 4 31 2 3 2 2 2" xfId="35114"/>
    <cellStyle name="Normal 4 31 2 3 2 3" xfId="35115"/>
    <cellStyle name="Normal 4 31 2 3 2 4" xfId="35116"/>
    <cellStyle name="Normal 4 31 2 3 3" xfId="35117"/>
    <cellStyle name="Normal 4 31 2 3 3 2" xfId="35118"/>
    <cellStyle name="Normal 4 31 2 3 3 2 2" xfId="35119"/>
    <cellStyle name="Normal 4 31 2 3 3 3" xfId="35120"/>
    <cellStyle name="Normal 4 31 2 3 3 4" xfId="35121"/>
    <cellStyle name="Normal 4 31 2 3 4" xfId="35122"/>
    <cellStyle name="Normal 4 31 2 3 4 2" xfId="35123"/>
    <cellStyle name="Normal 4 31 2 3 5" xfId="35124"/>
    <cellStyle name="Normal 4 31 2 3 6" xfId="35125"/>
    <cellStyle name="Normal 4 31 2 3 7" xfId="35126"/>
    <cellStyle name="Normal 4 31 2 4" xfId="35127"/>
    <cellStyle name="Normal 4 31 2 4 2" xfId="35128"/>
    <cellStyle name="Normal 4 31 2 4 2 2" xfId="35129"/>
    <cellStyle name="Normal 4 31 2 4 3" xfId="35130"/>
    <cellStyle name="Normal 4 31 2 4 4" xfId="35131"/>
    <cellStyle name="Normal 4 31 2 5" xfId="35132"/>
    <cellStyle name="Normal 4 31 2 5 2" xfId="35133"/>
    <cellStyle name="Normal 4 31 2 5 2 2" xfId="35134"/>
    <cellStyle name="Normal 4 31 2 5 3" xfId="35135"/>
    <cellStyle name="Normal 4 31 2 5 4" xfId="35136"/>
    <cellStyle name="Normal 4 31 2 6" xfId="35137"/>
    <cellStyle name="Normal 4 31 2 6 2" xfId="35138"/>
    <cellStyle name="Normal 4 31 2 7" xfId="35139"/>
    <cellStyle name="Normal 4 31 2 8" xfId="35140"/>
    <cellStyle name="Normal 4 31 2 9" xfId="35141"/>
    <cellStyle name="Normal 4 31 3" xfId="8033"/>
    <cellStyle name="Normal 4 31 3 2" xfId="12798"/>
    <cellStyle name="Normal 4 31 3 2 2" xfId="35144"/>
    <cellStyle name="Normal 4 31 3 2 2 2" xfId="35145"/>
    <cellStyle name="Normal 4 31 3 2 3" xfId="35146"/>
    <cellStyle name="Normal 4 31 3 2 4" xfId="35147"/>
    <cellStyle name="Normal 4 31 3 2 5" xfId="35143"/>
    <cellStyle name="Normal 4 31 3 3" xfId="35148"/>
    <cellStyle name="Normal 4 31 3 3 2" xfId="35149"/>
    <cellStyle name="Normal 4 31 3 3 2 2" xfId="35150"/>
    <cellStyle name="Normal 4 31 3 3 3" xfId="35151"/>
    <cellStyle name="Normal 4 31 3 3 4" xfId="35152"/>
    <cellStyle name="Normal 4 31 3 4" xfId="35153"/>
    <cellStyle name="Normal 4 31 3 4 2" xfId="35154"/>
    <cellStyle name="Normal 4 31 3 5" xfId="35155"/>
    <cellStyle name="Normal 4 31 3 6" xfId="35156"/>
    <cellStyle name="Normal 4 31 3 7" xfId="35157"/>
    <cellStyle name="Normal 4 31 3 8" xfId="35142"/>
    <cellStyle name="Normal 4 31 4" xfId="8034"/>
    <cellStyle name="Normal 4 31 4 2" xfId="12799"/>
    <cellStyle name="Normal 4 31 4 2 2" xfId="35160"/>
    <cellStyle name="Normal 4 31 4 2 2 2" xfId="35161"/>
    <cellStyle name="Normal 4 31 4 2 3" xfId="35162"/>
    <cellStyle name="Normal 4 31 4 2 4" xfId="35163"/>
    <cellStyle name="Normal 4 31 4 2 5" xfId="35159"/>
    <cellStyle name="Normal 4 31 4 3" xfId="35164"/>
    <cellStyle name="Normal 4 31 4 3 2" xfId="35165"/>
    <cellStyle name="Normal 4 31 4 3 2 2" xfId="35166"/>
    <cellStyle name="Normal 4 31 4 3 3" xfId="35167"/>
    <cellStyle name="Normal 4 31 4 3 4" xfId="35168"/>
    <cellStyle name="Normal 4 31 4 4" xfId="35169"/>
    <cellStyle name="Normal 4 31 4 4 2" xfId="35170"/>
    <cellStyle name="Normal 4 31 4 5" xfId="35171"/>
    <cellStyle name="Normal 4 31 4 6" xfId="35172"/>
    <cellStyle name="Normal 4 31 4 7" xfId="35173"/>
    <cellStyle name="Normal 4 31 4 8" xfId="35158"/>
    <cellStyle name="Normal 4 31 5" xfId="12796"/>
    <cellStyle name="Normal 4 31 5 2" xfId="35175"/>
    <cellStyle name="Normal 4 31 5 2 2" xfId="35176"/>
    <cellStyle name="Normal 4 31 5 3" xfId="35177"/>
    <cellStyle name="Normal 4 31 5 4" xfId="35178"/>
    <cellStyle name="Normal 4 31 5 5" xfId="35174"/>
    <cellStyle name="Normal 4 31 6" xfId="35179"/>
    <cellStyle name="Normal 4 31 6 2" xfId="35180"/>
    <cellStyle name="Normal 4 31 6 2 2" xfId="35181"/>
    <cellStyle name="Normal 4 31 6 3" xfId="35182"/>
    <cellStyle name="Normal 4 31 6 4" xfId="35183"/>
    <cellStyle name="Normal 4 31 7" xfId="35184"/>
    <cellStyle name="Normal 4 31 7 2" xfId="35185"/>
    <cellStyle name="Normal 4 31 8" xfId="35186"/>
    <cellStyle name="Normal 4 31 9" xfId="35187"/>
    <cellStyle name="Normal 4 32" xfId="8035"/>
    <cellStyle name="Normal 4 32 10" xfId="35189"/>
    <cellStyle name="Normal 4 32 11" xfId="35188"/>
    <cellStyle name="Normal 4 32 2" xfId="8036"/>
    <cellStyle name="Normal 4 32 2 10" xfId="35190"/>
    <cellStyle name="Normal 4 32 2 2" xfId="12801"/>
    <cellStyle name="Normal 4 32 2 2 2" xfId="35192"/>
    <cellStyle name="Normal 4 32 2 2 2 2" xfId="35193"/>
    <cellStyle name="Normal 4 32 2 2 2 2 2" xfId="35194"/>
    <cellStyle name="Normal 4 32 2 2 2 3" xfId="35195"/>
    <cellStyle name="Normal 4 32 2 2 2 4" xfId="35196"/>
    <cellStyle name="Normal 4 32 2 2 3" xfId="35197"/>
    <cellStyle name="Normal 4 32 2 2 3 2" xfId="35198"/>
    <cellStyle name="Normal 4 32 2 2 3 2 2" xfId="35199"/>
    <cellStyle name="Normal 4 32 2 2 3 3" xfId="35200"/>
    <cellStyle name="Normal 4 32 2 2 3 4" xfId="35201"/>
    <cellStyle name="Normal 4 32 2 2 4" xfId="35202"/>
    <cellStyle name="Normal 4 32 2 2 4 2" xfId="35203"/>
    <cellStyle name="Normal 4 32 2 2 5" xfId="35204"/>
    <cellStyle name="Normal 4 32 2 2 6" xfId="35205"/>
    <cellStyle name="Normal 4 32 2 2 7" xfId="35206"/>
    <cellStyle name="Normal 4 32 2 2 8" xfId="35191"/>
    <cellStyle name="Normal 4 32 2 3" xfId="35207"/>
    <cellStyle name="Normal 4 32 2 3 2" xfId="35208"/>
    <cellStyle name="Normal 4 32 2 3 2 2" xfId="35209"/>
    <cellStyle name="Normal 4 32 2 3 2 2 2" xfId="35210"/>
    <cellStyle name="Normal 4 32 2 3 2 3" xfId="35211"/>
    <cellStyle name="Normal 4 32 2 3 2 4" xfId="35212"/>
    <cellStyle name="Normal 4 32 2 3 3" xfId="35213"/>
    <cellStyle name="Normal 4 32 2 3 3 2" xfId="35214"/>
    <cellStyle name="Normal 4 32 2 3 3 2 2" xfId="35215"/>
    <cellStyle name="Normal 4 32 2 3 3 3" xfId="35216"/>
    <cellStyle name="Normal 4 32 2 3 3 4" xfId="35217"/>
    <cellStyle name="Normal 4 32 2 3 4" xfId="35218"/>
    <cellStyle name="Normal 4 32 2 3 4 2" xfId="35219"/>
    <cellStyle name="Normal 4 32 2 3 5" xfId="35220"/>
    <cellStyle name="Normal 4 32 2 3 6" xfId="35221"/>
    <cellStyle name="Normal 4 32 2 3 7" xfId="35222"/>
    <cellStyle name="Normal 4 32 2 4" xfId="35223"/>
    <cellStyle name="Normal 4 32 2 4 2" xfId="35224"/>
    <cellStyle name="Normal 4 32 2 4 2 2" xfId="35225"/>
    <cellStyle name="Normal 4 32 2 4 3" xfId="35226"/>
    <cellStyle name="Normal 4 32 2 4 4" xfId="35227"/>
    <cellStyle name="Normal 4 32 2 5" xfId="35228"/>
    <cellStyle name="Normal 4 32 2 5 2" xfId="35229"/>
    <cellStyle name="Normal 4 32 2 5 2 2" xfId="35230"/>
    <cellStyle name="Normal 4 32 2 5 3" xfId="35231"/>
    <cellStyle name="Normal 4 32 2 5 4" xfId="35232"/>
    <cellStyle name="Normal 4 32 2 6" xfId="35233"/>
    <cellStyle name="Normal 4 32 2 6 2" xfId="35234"/>
    <cellStyle name="Normal 4 32 2 7" xfId="35235"/>
    <cellStyle name="Normal 4 32 2 8" xfId="35236"/>
    <cellStyle name="Normal 4 32 2 9" xfId="35237"/>
    <cellStyle name="Normal 4 32 3" xfId="8037"/>
    <cellStyle name="Normal 4 32 3 2" xfId="12802"/>
    <cellStyle name="Normal 4 32 3 2 2" xfId="35240"/>
    <cellStyle name="Normal 4 32 3 2 2 2" xfId="35241"/>
    <cellStyle name="Normal 4 32 3 2 3" xfId="35242"/>
    <cellStyle name="Normal 4 32 3 2 4" xfId="35243"/>
    <cellStyle name="Normal 4 32 3 2 5" xfId="35239"/>
    <cellStyle name="Normal 4 32 3 3" xfId="35244"/>
    <cellStyle name="Normal 4 32 3 3 2" xfId="35245"/>
    <cellStyle name="Normal 4 32 3 3 2 2" xfId="35246"/>
    <cellStyle name="Normal 4 32 3 3 3" xfId="35247"/>
    <cellStyle name="Normal 4 32 3 3 4" xfId="35248"/>
    <cellStyle name="Normal 4 32 3 4" xfId="35249"/>
    <cellStyle name="Normal 4 32 3 4 2" xfId="35250"/>
    <cellStyle name="Normal 4 32 3 5" xfId="35251"/>
    <cellStyle name="Normal 4 32 3 6" xfId="35252"/>
    <cellStyle name="Normal 4 32 3 7" xfId="35253"/>
    <cellStyle name="Normal 4 32 3 8" xfId="35238"/>
    <cellStyle name="Normal 4 32 4" xfId="8038"/>
    <cellStyle name="Normal 4 32 4 2" xfId="12803"/>
    <cellStyle name="Normal 4 32 4 2 2" xfId="35256"/>
    <cellStyle name="Normal 4 32 4 2 2 2" xfId="35257"/>
    <cellStyle name="Normal 4 32 4 2 3" xfId="35258"/>
    <cellStyle name="Normal 4 32 4 2 4" xfId="35259"/>
    <cellStyle name="Normal 4 32 4 2 5" xfId="35255"/>
    <cellStyle name="Normal 4 32 4 3" xfId="35260"/>
    <cellStyle name="Normal 4 32 4 3 2" xfId="35261"/>
    <cellStyle name="Normal 4 32 4 3 2 2" xfId="35262"/>
    <cellStyle name="Normal 4 32 4 3 3" xfId="35263"/>
    <cellStyle name="Normal 4 32 4 3 4" xfId="35264"/>
    <cellStyle name="Normal 4 32 4 4" xfId="35265"/>
    <cellStyle name="Normal 4 32 4 4 2" xfId="35266"/>
    <cellStyle name="Normal 4 32 4 5" xfId="35267"/>
    <cellStyle name="Normal 4 32 4 6" xfId="35268"/>
    <cellStyle name="Normal 4 32 4 7" xfId="35269"/>
    <cellStyle name="Normal 4 32 4 8" xfId="35254"/>
    <cellStyle name="Normal 4 32 5" xfId="12800"/>
    <cellStyle name="Normal 4 32 5 2" xfId="35271"/>
    <cellStyle name="Normal 4 32 5 2 2" xfId="35272"/>
    <cellStyle name="Normal 4 32 5 3" xfId="35273"/>
    <cellStyle name="Normal 4 32 5 4" xfId="35274"/>
    <cellStyle name="Normal 4 32 5 5" xfId="35270"/>
    <cellStyle name="Normal 4 32 6" xfId="35275"/>
    <cellStyle name="Normal 4 32 6 2" xfId="35276"/>
    <cellStyle name="Normal 4 32 6 2 2" xfId="35277"/>
    <cellStyle name="Normal 4 32 6 3" xfId="35278"/>
    <cellStyle name="Normal 4 32 6 4" xfId="35279"/>
    <cellStyle name="Normal 4 32 7" xfId="35280"/>
    <cellStyle name="Normal 4 32 7 2" xfId="35281"/>
    <cellStyle name="Normal 4 32 8" xfId="35282"/>
    <cellStyle name="Normal 4 32 9" xfId="35283"/>
    <cellStyle name="Normal 4 33" xfId="8039"/>
    <cellStyle name="Normal 4 33 10" xfId="35285"/>
    <cellStyle name="Normal 4 33 11" xfId="35284"/>
    <cellStyle name="Normal 4 33 2" xfId="8040"/>
    <cellStyle name="Normal 4 33 2 10" xfId="35286"/>
    <cellStyle name="Normal 4 33 2 2" xfId="12805"/>
    <cellStyle name="Normal 4 33 2 2 2" xfId="35288"/>
    <cellStyle name="Normal 4 33 2 2 2 2" xfId="35289"/>
    <cellStyle name="Normal 4 33 2 2 2 2 2" xfId="35290"/>
    <cellStyle name="Normal 4 33 2 2 2 3" xfId="35291"/>
    <cellStyle name="Normal 4 33 2 2 2 4" xfId="35292"/>
    <cellStyle name="Normal 4 33 2 2 3" xfId="35293"/>
    <cellStyle name="Normal 4 33 2 2 3 2" xfId="35294"/>
    <cellStyle name="Normal 4 33 2 2 3 2 2" xfId="35295"/>
    <cellStyle name="Normal 4 33 2 2 3 3" xfId="35296"/>
    <cellStyle name="Normal 4 33 2 2 3 4" xfId="35297"/>
    <cellStyle name="Normal 4 33 2 2 4" xfId="35298"/>
    <cellStyle name="Normal 4 33 2 2 4 2" xfId="35299"/>
    <cellStyle name="Normal 4 33 2 2 5" xfId="35300"/>
    <cellStyle name="Normal 4 33 2 2 6" xfId="35301"/>
    <cellStyle name="Normal 4 33 2 2 7" xfId="35302"/>
    <cellStyle name="Normal 4 33 2 2 8" xfId="35287"/>
    <cellStyle name="Normal 4 33 2 3" xfId="35303"/>
    <cellStyle name="Normal 4 33 2 3 2" xfId="35304"/>
    <cellStyle name="Normal 4 33 2 3 2 2" xfId="35305"/>
    <cellStyle name="Normal 4 33 2 3 2 2 2" xfId="35306"/>
    <cellStyle name="Normal 4 33 2 3 2 3" xfId="35307"/>
    <cellStyle name="Normal 4 33 2 3 2 4" xfId="35308"/>
    <cellStyle name="Normal 4 33 2 3 3" xfId="35309"/>
    <cellStyle name="Normal 4 33 2 3 3 2" xfId="35310"/>
    <cellStyle name="Normal 4 33 2 3 3 2 2" xfId="35311"/>
    <cellStyle name="Normal 4 33 2 3 3 3" xfId="35312"/>
    <cellStyle name="Normal 4 33 2 3 3 4" xfId="35313"/>
    <cellStyle name="Normal 4 33 2 3 4" xfId="35314"/>
    <cellStyle name="Normal 4 33 2 3 4 2" xfId="35315"/>
    <cellStyle name="Normal 4 33 2 3 5" xfId="35316"/>
    <cellStyle name="Normal 4 33 2 3 6" xfId="35317"/>
    <cellStyle name="Normal 4 33 2 3 7" xfId="35318"/>
    <cellStyle name="Normal 4 33 2 4" xfId="35319"/>
    <cellStyle name="Normal 4 33 2 4 2" xfId="35320"/>
    <cellStyle name="Normal 4 33 2 4 2 2" xfId="35321"/>
    <cellStyle name="Normal 4 33 2 4 3" xfId="35322"/>
    <cellStyle name="Normal 4 33 2 4 4" xfId="35323"/>
    <cellStyle name="Normal 4 33 2 5" xfId="35324"/>
    <cellStyle name="Normal 4 33 2 5 2" xfId="35325"/>
    <cellStyle name="Normal 4 33 2 5 2 2" xfId="35326"/>
    <cellStyle name="Normal 4 33 2 5 3" xfId="35327"/>
    <cellStyle name="Normal 4 33 2 5 4" xfId="35328"/>
    <cellStyle name="Normal 4 33 2 6" xfId="35329"/>
    <cellStyle name="Normal 4 33 2 6 2" xfId="35330"/>
    <cellStyle name="Normal 4 33 2 7" xfId="35331"/>
    <cellStyle name="Normal 4 33 2 8" xfId="35332"/>
    <cellStyle name="Normal 4 33 2 9" xfId="35333"/>
    <cellStyle name="Normal 4 33 3" xfId="8041"/>
    <cellStyle name="Normal 4 33 3 2" xfId="12806"/>
    <cellStyle name="Normal 4 33 3 2 2" xfId="35336"/>
    <cellStyle name="Normal 4 33 3 2 2 2" xfId="35337"/>
    <cellStyle name="Normal 4 33 3 2 3" xfId="35338"/>
    <cellStyle name="Normal 4 33 3 2 4" xfId="35339"/>
    <cellStyle name="Normal 4 33 3 2 5" xfId="35335"/>
    <cellStyle name="Normal 4 33 3 3" xfId="35340"/>
    <cellStyle name="Normal 4 33 3 3 2" xfId="35341"/>
    <cellStyle name="Normal 4 33 3 3 2 2" xfId="35342"/>
    <cellStyle name="Normal 4 33 3 3 3" xfId="35343"/>
    <cellStyle name="Normal 4 33 3 3 4" xfId="35344"/>
    <cellStyle name="Normal 4 33 3 4" xfId="35345"/>
    <cellStyle name="Normal 4 33 3 4 2" xfId="35346"/>
    <cellStyle name="Normal 4 33 3 5" xfId="35347"/>
    <cellStyle name="Normal 4 33 3 6" xfId="35348"/>
    <cellStyle name="Normal 4 33 3 7" xfId="35349"/>
    <cellStyle name="Normal 4 33 3 8" xfId="35334"/>
    <cellStyle name="Normal 4 33 4" xfId="8042"/>
    <cellStyle name="Normal 4 33 4 2" xfId="12807"/>
    <cellStyle name="Normal 4 33 4 2 2" xfId="35352"/>
    <cellStyle name="Normal 4 33 4 2 2 2" xfId="35353"/>
    <cellStyle name="Normal 4 33 4 2 3" xfId="35354"/>
    <cellStyle name="Normal 4 33 4 2 4" xfId="35355"/>
    <cellStyle name="Normal 4 33 4 2 5" xfId="35351"/>
    <cellStyle name="Normal 4 33 4 3" xfId="35356"/>
    <cellStyle name="Normal 4 33 4 3 2" xfId="35357"/>
    <cellStyle name="Normal 4 33 4 3 2 2" xfId="35358"/>
    <cellStyle name="Normal 4 33 4 3 3" xfId="35359"/>
    <cellStyle name="Normal 4 33 4 3 4" xfId="35360"/>
    <cellStyle name="Normal 4 33 4 4" xfId="35361"/>
    <cellStyle name="Normal 4 33 4 4 2" xfId="35362"/>
    <cellStyle name="Normal 4 33 4 5" xfId="35363"/>
    <cellStyle name="Normal 4 33 4 6" xfId="35364"/>
    <cellStyle name="Normal 4 33 4 7" xfId="35365"/>
    <cellStyle name="Normal 4 33 4 8" xfId="35350"/>
    <cellStyle name="Normal 4 33 5" xfId="12804"/>
    <cellStyle name="Normal 4 33 5 2" xfId="35367"/>
    <cellStyle name="Normal 4 33 5 2 2" xfId="35368"/>
    <cellStyle name="Normal 4 33 5 3" xfId="35369"/>
    <cellStyle name="Normal 4 33 5 4" xfId="35370"/>
    <cellStyle name="Normal 4 33 5 5" xfId="35366"/>
    <cellStyle name="Normal 4 33 6" xfId="35371"/>
    <cellStyle name="Normal 4 33 6 2" xfId="35372"/>
    <cellStyle name="Normal 4 33 6 2 2" xfId="35373"/>
    <cellStyle name="Normal 4 33 6 3" xfId="35374"/>
    <cellStyle name="Normal 4 33 6 4" xfId="35375"/>
    <cellStyle name="Normal 4 33 7" xfId="35376"/>
    <cellStyle name="Normal 4 33 7 2" xfId="35377"/>
    <cellStyle name="Normal 4 33 8" xfId="35378"/>
    <cellStyle name="Normal 4 33 9" xfId="35379"/>
    <cellStyle name="Normal 4 34" xfId="8043"/>
    <cellStyle name="Normal 4 34 10" xfId="35381"/>
    <cellStyle name="Normal 4 34 11" xfId="35380"/>
    <cellStyle name="Normal 4 34 2" xfId="8044"/>
    <cellStyle name="Normal 4 34 2 10" xfId="35382"/>
    <cellStyle name="Normal 4 34 2 2" xfId="12809"/>
    <cellStyle name="Normal 4 34 2 2 2" xfId="35384"/>
    <cellStyle name="Normal 4 34 2 2 2 2" xfId="35385"/>
    <cellStyle name="Normal 4 34 2 2 2 2 2" xfId="35386"/>
    <cellStyle name="Normal 4 34 2 2 2 3" xfId="35387"/>
    <cellStyle name="Normal 4 34 2 2 2 4" xfId="35388"/>
    <cellStyle name="Normal 4 34 2 2 3" xfId="35389"/>
    <cellStyle name="Normal 4 34 2 2 3 2" xfId="35390"/>
    <cellStyle name="Normal 4 34 2 2 3 2 2" xfId="35391"/>
    <cellStyle name="Normal 4 34 2 2 3 3" xfId="35392"/>
    <cellStyle name="Normal 4 34 2 2 3 4" xfId="35393"/>
    <cellStyle name="Normal 4 34 2 2 4" xfId="35394"/>
    <cellStyle name="Normal 4 34 2 2 4 2" xfId="35395"/>
    <cellStyle name="Normal 4 34 2 2 5" xfId="35396"/>
    <cellStyle name="Normal 4 34 2 2 6" xfId="35397"/>
    <cellStyle name="Normal 4 34 2 2 7" xfId="35398"/>
    <cellStyle name="Normal 4 34 2 2 8" xfId="35383"/>
    <cellStyle name="Normal 4 34 2 3" xfId="35399"/>
    <cellStyle name="Normal 4 34 2 3 2" xfId="35400"/>
    <cellStyle name="Normal 4 34 2 3 2 2" xfId="35401"/>
    <cellStyle name="Normal 4 34 2 3 2 2 2" xfId="35402"/>
    <cellStyle name="Normal 4 34 2 3 2 3" xfId="35403"/>
    <cellStyle name="Normal 4 34 2 3 2 4" xfId="35404"/>
    <cellStyle name="Normal 4 34 2 3 3" xfId="35405"/>
    <cellStyle name="Normal 4 34 2 3 3 2" xfId="35406"/>
    <cellStyle name="Normal 4 34 2 3 3 2 2" xfId="35407"/>
    <cellStyle name="Normal 4 34 2 3 3 3" xfId="35408"/>
    <cellStyle name="Normal 4 34 2 3 3 4" xfId="35409"/>
    <cellStyle name="Normal 4 34 2 3 4" xfId="35410"/>
    <cellStyle name="Normal 4 34 2 3 4 2" xfId="35411"/>
    <cellStyle name="Normal 4 34 2 3 5" xfId="35412"/>
    <cellStyle name="Normal 4 34 2 3 6" xfId="35413"/>
    <cellStyle name="Normal 4 34 2 3 7" xfId="35414"/>
    <cellStyle name="Normal 4 34 2 4" xfId="35415"/>
    <cellStyle name="Normal 4 34 2 4 2" xfId="35416"/>
    <cellStyle name="Normal 4 34 2 4 2 2" xfId="35417"/>
    <cellStyle name="Normal 4 34 2 4 3" xfId="35418"/>
    <cellStyle name="Normal 4 34 2 4 4" xfId="35419"/>
    <cellStyle name="Normal 4 34 2 5" xfId="35420"/>
    <cellStyle name="Normal 4 34 2 5 2" xfId="35421"/>
    <cellStyle name="Normal 4 34 2 5 2 2" xfId="35422"/>
    <cellStyle name="Normal 4 34 2 5 3" xfId="35423"/>
    <cellStyle name="Normal 4 34 2 5 4" xfId="35424"/>
    <cellStyle name="Normal 4 34 2 6" xfId="35425"/>
    <cellStyle name="Normal 4 34 2 6 2" xfId="35426"/>
    <cellStyle name="Normal 4 34 2 7" xfId="35427"/>
    <cellStyle name="Normal 4 34 2 8" xfId="35428"/>
    <cellStyle name="Normal 4 34 2 9" xfId="35429"/>
    <cellStyle name="Normal 4 34 3" xfId="8045"/>
    <cellStyle name="Normal 4 34 3 2" xfId="12810"/>
    <cellStyle name="Normal 4 34 3 2 2" xfId="35432"/>
    <cellStyle name="Normal 4 34 3 2 2 2" xfId="35433"/>
    <cellStyle name="Normal 4 34 3 2 3" xfId="35434"/>
    <cellStyle name="Normal 4 34 3 2 4" xfId="35435"/>
    <cellStyle name="Normal 4 34 3 2 5" xfId="35431"/>
    <cellStyle name="Normal 4 34 3 3" xfId="35436"/>
    <cellStyle name="Normal 4 34 3 3 2" xfId="35437"/>
    <cellStyle name="Normal 4 34 3 3 2 2" xfId="35438"/>
    <cellStyle name="Normal 4 34 3 3 3" xfId="35439"/>
    <cellStyle name="Normal 4 34 3 3 4" xfId="35440"/>
    <cellStyle name="Normal 4 34 3 4" xfId="35441"/>
    <cellStyle name="Normal 4 34 3 4 2" xfId="35442"/>
    <cellStyle name="Normal 4 34 3 5" xfId="35443"/>
    <cellStyle name="Normal 4 34 3 6" xfId="35444"/>
    <cellStyle name="Normal 4 34 3 7" xfId="35445"/>
    <cellStyle name="Normal 4 34 3 8" xfId="35430"/>
    <cellStyle name="Normal 4 34 4" xfId="8046"/>
    <cellStyle name="Normal 4 34 4 2" xfId="12811"/>
    <cellStyle name="Normal 4 34 4 2 2" xfId="35448"/>
    <cellStyle name="Normal 4 34 4 2 2 2" xfId="35449"/>
    <cellStyle name="Normal 4 34 4 2 3" xfId="35450"/>
    <cellStyle name="Normal 4 34 4 2 4" xfId="35451"/>
    <cellStyle name="Normal 4 34 4 2 5" xfId="35447"/>
    <cellStyle name="Normal 4 34 4 3" xfId="35452"/>
    <cellStyle name="Normal 4 34 4 3 2" xfId="35453"/>
    <cellStyle name="Normal 4 34 4 3 2 2" xfId="35454"/>
    <cellStyle name="Normal 4 34 4 3 3" xfId="35455"/>
    <cellStyle name="Normal 4 34 4 3 4" xfId="35456"/>
    <cellStyle name="Normal 4 34 4 4" xfId="35457"/>
    <cellStyle name="Normal 4 34 4 4 2" xfId="35458"/>
    <cellStyle name="Normal 4 34 4 5" xfId="35459"/>
    <cellStyle name="Normal 4 34 4 6" xfId="35460"/>
    <cellStyle name="Normal 4 34 4 7" xfId="35461"/>
    <cellStyle name="Normal 4 34 4 8" xfId="35446"/>
    <cellStyle name="Normal 4 34 5" xfId="12808"/>
    <cellStyle name="Normal 4 34 5 2" xfId="35463"/>
    <cellStyle name="Normal 4 34 5 2 2" xfId="35464"/>
    <cellStyle name="Normal 4 34 5 3" xfId="35465"/>
    <cellStyle name="Normal 4 34 5 4" xfId="35466"/>
    <cellStyle name="Normal 4 34 5 5" xfId="35462"/>
    <cellStyle name="Normal 4 34 6" xfId="35467"/>
    <cellStyle name="Normal 4 34 6 2" xfId="35468"/>
    <cellStyle name="Normal 4 34 6 2 2" xfId="35469"/>
    <cellStyle name="Normal 4 34 6 3" xfId="35470"/>
    <cellStyle name="Normal 4 34 6 4" xfId="35471"/>
    <cellStyle name="Normal 4 34 7" xfId="35472"/>
    <cellStyle name="Normal 4 34 7 2" xfId="35473"/>
    <cellStyle name="Normal 4 34 8" xfId="35474"/>
    <cellStyle name="Normal 4 34 9" xfId="35475"/>
    <cellStyle name="Normal 4 35" xfId="8047"/>
    <cellStyle name="Normal 4 35 10" xfId="35477"/>
    <cellStyle name="Normal 4 35 11" xfId="35476"/>
    <cellStyle name="Normal 4 35 2" xfId="8048"/>
    <cellStyle name="Normal 4 35 2 10" xfId="35478"/>
    <cellStyle name="Normal 4 35 2 2" xfId="12813"/>
    <cellStyle name="Normal 4 35 2 2 2" xfId="35480"/>
    <cellStyle name="Normal 4 35 2 2 2 2" xfId="35481"/>
    <cellStyle name="Normal 4 35 2 2 2 2 2" xfId="35482"/>
    <cellStyle name="Normal 4 35 2 2 2 3" xfId="35483"/>
    <cellStyle name="Normal 4 35 2 2 2 4" xfId="35484"/>
    <cellStyle name="Normal 4 35 2 2 3" xfId="35485"/>
    <cellStyle name="Normal 4 35 2 2 3 2" xfId="35486"/>
    <cellStyle name="Normal 4 35 2 2 3 2 2" xfId="35487"/>
    <cellStyle name="Normal 4 35 2 2 3 3" xfId="35488"/>
    <cellStyle name="Normal 4 35 2 2 3 4" xfId="35489"/>
    <cellStyle name="Normal 4 35 2 2 4" xfId="35490"/>
    <cellStyle name="Normal 4 35 2 2 4 2" xfId="35491"/>
    <cellStyle name="Normal 4 35 2 2 5" xfId="35492"/>
    <cellStyle name="Normal 4 35 2 2 6" xfId="35493"/>
    <cellStyle name="Normal 4 35 2 2 7" xfId="35494"/>
    <cellStyle name="Normal 4 35 2 2 8" xfId="35479"/>
    <cellStyle name="Normal 4 35 2 3" xfId="35495"/>
    <cellStyle name="Normal 4 35 2 3 2" xfId="35496"/>
    <cellStyle name="Normal 4 35 2 3 2 2" xfId="35497"/>
    <cellStyle name="Normal 4 35 2 3 2 2 2" xfId="35498"/>
    <cellStyle name="Normal 4 35 2 3 2 3" xfId="35499"/>
    <cellStyle name="Normal 4 35 2 3 2 4" xfId="35500"/>
    <cellStyle name="Normal 4 35 2 3 3" xfId="35501"/>
    <cellStyle name="Normal 4 35 2 3 3 2" xfId="35502"/>
    <cellStyle name="Normal 4 35 2 3 3 2 2" xfId="35503"/>
    <cellStyle name="Normal 4 35 2 3 3 3" xfId="35504"/>
    <cellStyle name="Normal 4 35 2 3 3 4" xfId="35505"/>
    <cellStyle name="Normal 4 35 2 3 4" xfId="35506"/>
    <cellStyle name="Normal 4 35 2 3 4 2" xfId="35507"/>
    <cellStyle name="Normal 4 35 2 3 5" xfId="35508"/>
    <cellStyle name="Normal 4 35 2 3 6" xfId="35509"/>
    <cellStyle name="Normal 4 35 2 3 7" xfId="35510"/>
    <cellStyle name="Normal 4 35 2 4" xfId="35511"/>
    <cellStyle name="Normal 4 35 2 4 2" xfId="35512"/>
    <cellStyle name="Normal 4 35 2 4 2 2" xfId="35513"/>
    <cellStyle name="Normal 4 35 2 4 3" xfId="35514"/>
    <cellStyle name="Normal 4 35 2 4 4" xfId="35515"/>
    <cellStyle name="Normal 4 35 2 5" xfId="35516"/>
    <cellStyle name="Normal 4 35 2 5 2" xfId="35517"/>
    <cellStyle name="Normal 4 35 2 5 2 2" xfId="35518"/>
    <cellStyle name="Normal 4 35 2 5 3" xfId="35519"/>
    <cellStyle name="Normal 4 35 2 5 4" xfId="35520"/>
    <cellStyle name="Normal 4 35 2 6" xfId="35521"/>
    <cellStyle name="Normal 4 35 2 6 2" xfId="35522"/>
    <cellStyle name="Normal 4 35 2 7" xfId="35523"/>
    <cellStyle name="Normal 4 35 2 8" xfId="35524"/>
    <cellStyle name="Normal 4 35 2 9" xfId="35525"/>
    <cellStyle name="Normal 4 35 3" xfId="8049"/>
    <cellStyle name="Normal 4 35 3 2" xfId="12814"/>
    <cellStyle name="Normal 4 35 3 2 2" xfId="35528"/>
    <cellStyle name="Normal 4 35 3 2 2 2" xfId="35529"/>
    <cellStyle name="Normal 4 35 3 2 3" xfId="35530"/>
    <cellStyle name="Normal 4 35 3 2 4" xfId="35531"/>
    <cellStyle name="Normal 4 35 3 2 5" xfId="35527"/>
    <cellStyle name="Normal 4 35 3 3" xfId="35532"/>
    <cellStyle name="Normal 4 35 3 3 2" xfId="35533"/>
    <cellStyle name="Normal 4 35 3 3 2 2" xfId="35534"/>
    <cellStyle name="Normal 4 35 3 3 3" xfId="35535"/>
    <cellStyle name="Normal 4 35 3 3 4" xfId="35536"/>
    <cellStyle name="Normal 4 35 3 4" xfId="35537"/>
    <cellStyle name="Normal 4 35 3 4 2" xfId="35538"/>
    <cellStyle name="Normal 4 35 3 5" xfId="35539"/>
    <cellStyle name="Normal 4 35 3 6" xfId="35540"/>
    <cellStyle name="Normal 4 35 3 7" xfId="35541"/>
    <cellStyle name="Normal 4 35 3 8" xfId="35526"/>
    <cellStyle name="Normal 4 35 4" xfId="8050"/>
    <cellStyle name="Normal 4 35 4 2" xfId="12815"/>
    <cellStyle name="Normal 4 35 4 2 2" xfId="35544"/>
    <cellStyle name="Normal 4 35 4 2 2 2" xfId="35545"/>
    <cellStyle name="Normal 4 35 4 2 3" xfId="35546"/>
    <cellStyle name="Normal 4 35 4 2 4" xfId="35547"/>
    <cellStyle name="Normal 4 35 4 2 5" xfId="35543"/>
    <cellStyle name="Normal 4 35 4 3" xfId="35548"/>
    <cellStyle name="Normal 4 35 4 3 2" xfId="35549"/>
    <cellStyle name="Normal 4 35 4 3 2 2" xfId="35550"/>
    <cellStyle name="Normal 4 35 4 3 3" xfId="35551"/>
    <cellStyle name="Normal 4 35 4 3 4" xfId="35552"/>
    <cellStyle name="Normal 4 35 4 4" xfId="35553"/>
    <cellStyle name="Normal 4 35 4 4 2" xfId="35554"/>
    <cellStyle name="Normal 4 35 4 5" xfId="35555"/>
    <cellStyle name="Normal 4 35 4 6" xfId="35556"/>
    <cellStyle name="Normal 4 35 4 7" xfId="35557"/>
    <cellStyle name="Normal 4 35 4 8" xfId="35542"/>
    <cellStyle name="Normal 4 35 5" xfId="12812"/>
    <cellStyle name="Normal 4 35 5 2" xfId="35559"/>
    <cellStyle name="Normal 4 35 5 2 2" xfId="35560"/>
    <cellStyle name="Normal 4 35 5 3" xfId="35561"/>
    <cellStyle name="Normal 4 35 5 4" xfId="35562"/>
    <cellStyle name="Normal 4 35 5 5" xfId="35558"/>
    <cellStyle name="Normal 4 35 6" xfId="35563"/>
    <cellStyle name="Normal 4 35 6 2" xfId="35564"/>
    <cellStyle name="Normal 4 35 6 2 2" xfId="35565"/>
    <cellStyle name="Normal 4 35 6 3" xfId="35566"/>
    <cellStyle name="Normal 4 35 6 4" xfId="35567"/>
    <cellStyle name="Normal 4 35 7" xfId="35568"/>
    <cellStyle name="Normal 4 35 7 2" xfId="35569"/>
    <cellStyle name="Normal 4 35 8" xfId="35570"/>
    <cellStyle name="Normal 4 35 9" xfId="35571"/>
    <cellStyle name="Normal 4 36" xfId="8051"/>
    <cellStyle name="Normal 4 36 10" xfId="35573"/>
    <cellStyle name="Normal 4 36 11" xfId="35572"/>
    <cellStyle name="Normal 4 36 2" xfId="8052"/>
    <cellStyle name="Normal 4 36 2 10" xfId="35574"/>
    <cellStyle name="Normal 4 36 2 2" xfId="12817"/>
    <cellStyle name="Normal 4 36 2 2 2" xfId="35576"/>
    <cellStyle name="Normal 4 36 2 2 2 2" xfId="35577"/>
    <cellStyle name="Normal 4 36 2 2 2 2 2" xfId="35578"/>
    <cellStyle name="Normal 4 36 2 2 2 3" xfId="35579"/>
    <cellStyle name="Normal 4 36 2 2 2 4" xfId="35580"/>
    <cellStyle name="Normal 4 36 2 2 3" xfId="35581"/>
    <cellStyle name="Normal 4 36 2 2 3 2" xfId="35582"/>
    <cellStyle name="Normal 4 36 2 2 3 2 2" xfId="35583"/>
    <cellStyle name="Normal 4 36 2 2 3 3" xfId="35584"/>
    <cellStyle name="Normal 4 36 2 2 3 4" xfId="35585"/>
    <cellStyle name="Normal 4 36 2 2 4" xfId="35586"/>
    <cellStyle name="Normal 4 36 2 2 4 2" xfId="35587"/>
    <cellStyle name="Normal 4 36 2 2 5" xfId="35588"/>
    <cellStyle name="Normal 4 36 2 2 6" xfId="35589"/>
    <cellStyle name="Normal 4 36 2 2 7" xfId="35590"/>
    <cellStyle name="Normal 4 36 2 2 8" xfId="35575"/>
    <cellStyle name="Normal 4 36 2 3" xfId="35591"/>
    <cellStyle name="Normal 4 36 2 3 2" xfId="35592"/>
    <cellStyle name="Normal 4 36 2 3 2 2" xfId="35593"/>
    <cellStyle name="Normal 4 36 2 3 2 2 2" xfId="35594"/>
    <cellStyle name="Normal 4 36 2 3 2 3" xfId="35595"/>
    <cellStyle name="Normal 4 36 2 3 2 4" xfId="35596"/>
    <cellStyle name="Normal 4 36 2 3 3" xfId="35597"/>
    <cellStyle name="Normal 4 36 2 3 3 2" xfId="35598"/>
    <cellStyle name="Normal 4 36 2 3 3 2 2" xfId="35599"/>
    <cellStyle name="Normal 4 36 2 3 3 3" xfId="35600"/>
    <cellStyle name="Normal 4 36 2 3 3 4" xfId="35601"/>
    <cellStyle name="Normal 4 36 2 3 4" xfId="35602"/>
    <cellStyle name="Normal 4 36 2 3 4 2" xfId="35603"/>
    <cellStyle name="Normal 4 36 2 3 5" xfId="35604"/>
    <cellStyle name="Normal 4 36 2 3 6" xfId="35605"/>
    <cellStyle name="Normal 4 36 2 3 7" xfId="35606"/>
    <cellStyle name="Normal 4 36 2 4" xfId="35607"/>
    <cellStyle name="Normal 4 36 2 4 2" xfId="35608"/>
    <cellStyle name="Normal 4 36 2 4 2 2" xfId="35609"/>
    <cellStyle name="Normal 4 36 2 4 3" xfId="35610"/>
    <cellStyle name="Normal 4 36 2 4 4" xfId="35611"/>
    <cellStyle name="Normal 4 36 2 5" xfId="35612"/>
    <cellStyle name="Normal 4 36 2 5 2" xfId="35613"/>
    <cellStyle name="Normal 4 36 2 5 2 2" xfId="35614"/>
    <cellStyle name="Normal 4 36 2 5 3" xfId="35615"/>
    <cellStyle name="Normal 4 36 2 5 4" xfId="35616"/>
    <cellStyle name="Normal 4 36 2 6" xfId="35617"/>
    <cellStyle name="Normal 4 36 2 6 2" xfId="35618"/>
    <cellStyle name="Normal 4 36 2 7" xfId="35619"/>
    <cellStyle name="Normal 4 36 2 8" xfId="35620"/>
    <cellStyle name="Normal 4 36 2 9" xfId="35621"/>
    <cellStyle name="Normal 4 36 3" xfId="8053"/>
    <cellStyle name="Normal 4 36 3 2" xfId="12818"/>
    <cellStyle name="Normal 4 36 3 2 2" xfId="35624"/>
    <cellStyle name="Normal 4 36 3 2 2 2" xfId="35625"/>
    <cellStyle name="Normal 4 36 3 2 3" xfId="35626"/>
    <cellStyle name="Normal 4 36 3 2 4" xfId="35627"/>
    <cellStyle name="Normal 4 36 3 2 5" xfId="35623"/>
    <cellStyle name="Normal 4 36 3 3" xfId="35628"/>
    <cellStyle name="Normal 4 36 3 3 2" xfId="35629"/>
    <cellStyle name="Normal 4 36 3 3 2 2" xfId="35630"/>
    <cellStyle name="Normal 4 36 3 3 3" xfId="35631"/>
    <cellStyle name="Normal 4 36 3 3 4" xfId="35632"/>
    <cellStyle name="Normal 4 36 3 4" xfId="35633"/>
    <cellStyle name="Normal 4 36 3 4 2" xfId="35634"/>
    <cellStyle name="Normal 4 36 3 5" xfId="35635"/>
    <cellStyle name="Normal 4 36 3 6" xfId="35636"/>
    <cellStyle name="Normal 4 36 3 7" xfId="35637"/>
    <cellStyle name="Normal 4 36 3 8" xfId="35622"/>
    <cellStyle name="Normal 4 36 4" xfId="8054"/>
    <cellStyle name="Normal 4 36 4 2" xfId="12819"/>
    <cellStyle name="Normal 4 36 4 2 2" xfId="35640"/>
    <cellStyle name="Normal 4 36 4 2 2 2" xfId="35641"/>
    <cellStyle name="Normal 4 36 4 2 3" xfId="35642"/>
    <cellStyle name="Normal 4 36 4 2 4" xfId="35643"/>
    <cellStyle name="Normal 4 36 4 2 5" xfId="35639"/>
    <cellStyle name="Normal 4 36 4 3" xfId="35644"/>
    <cellStyle name="Normal 4 36 4 3 2" xfId="35645"/>
    <cellStyle name="Normal 4 36 4 3 2 2" xfId="35646"/>
    <cellStyle name="Normal 4 36 4 3 3" xfId="35647"/>
    <cellStyle name="Normal 4 36 4 3 4" xfId="35648"/>
    <cellStyle name="Normal 4 36 4 4" xfId="35649"/>
    <cellStyle name="Normal 4 36 4 4 2" xfId="35650"/>
    <cellStyle name="Normal 4 36 4 5" xfId="35651"/>
    <cellStyle name="Normal 4 36 4 6" xfId="35652"/>
    <cellStyle name="Normal 4 36 4 7" xfId="35653"/>
    <cellStyle name="Normal 4 36 4 8" xfId="35638"/>
    <cellStyle name="Normal 4 36 5" xfId="12816"/>
    <cellStyle name="Normal 4 36 5 2" xfId="35655"/>
    <cellStyle name="Normal 4 36 5 2 2" xfId="35656"/>
    <cellStyle name="Normal 4 36 5 3" xfId="35657"/>
    <cellStyle name="Normal 4 36 5 4" xfId="35658"/>
    <cellStyle name="Normal 4 36 5 5" xfId="35654"/>
    <cellStyle name="Normal 4 36 6" xfId="35659"/>
    <cellStyle name="Normal 4 36 6 2" xfId="35660"/>
    <cellStyle name="Normal 4 36 6 2 2" xfId="35661"/>
    <cellStyle name="Normal 4 36 6 3" xfId="35662"/>
    <cellStyle name="Normal 4 36 6 4" xfId="35663"/>
    <cellStyle name="Normal 4 36 7" xfId="35664"/>
    <cellStyle name="Normal 4 36 7 2" xfId="35665"/>
    <cellStyle name="Normal 4 36 8" xfId="35666"/>
    <cellStyle name="Normal 4 36 9" xfId="35667"/>
    <cellStyle name="Normal 4 37" xfId="8055"/>
    <cellStyle name="Normal 4 37 10" xfId="35669"/>
    <cellStyle name="Normal 4 37 11" xfId="35668"/>
    <cellStyle name="Normal 4 37 2" xfId="8056"/>
    <cellStyle name="Normal 4 37 2 10" xfId="35670"/>
    <cellStyle name="Normal 4 37 2 2" xfId="12821"/>
    <cellStyle name="Normal 4 37 2 2 2" xfId="35672"/>
    <cellStyle name="Normal 4 37 2 2 2 2" xfId="35673"/>
    <cellStyle name="Normal 4 37 2 2 2 2 2" xfId="35674"/>
    <cellStyle name="Normal 4 37 2 2 2 3" xfId="35675"/>
    <cellStyle name="Normal 4 37 2 2 2 4" xfId="35676"/>
    <cellStyle name="Normal 4 37 2 2 3" xfId="35677"/>
    <cellStyle name="Normal 4 37 2 2 3 2" xfId="35678"/>
    <cellStyle name="Normal 4 37 2 2 3 2 2" xfId="35679"/>
    <cellStyle name="Normal 4 37 2 2 3 3" xfId="35680"/>
    <cellStyle name="Normal 4 37 2 2 3 4" xfId="35681"/>
    <cellStyle name="Normal 4 37 2 2 4" xfId="35682"/>
    <cellStyle name="Normal 4 37 2 2 4 2" xfId="35683"/>
    <cellStyle name="Normal 4 37 2 2 5" xfId="35684"/>
    <cellStyle name="Normal 4 37 2 2 6" xfId="35685"/>
    <cellStyle name="Normal 4 37 2 2 7" xfId="35686"/>
    <cellStyle name="Normal 4 37 2 2 8" xfId="35671"/>
    <cellStyle name="Normal 4 37 2 3" xfId="35687"/>
    <cellStyle name="Normal 4 37 2 3 2" xfId="35688"/>
    <cellStyle name="Normal 4 37 2 3 2 2" xfId="35689"/>
    <cellStyle name="Normal 4 37 2 3 2 2 2" xfId="35690"/>
    <cellStyle name="Normal 4 37 2 3 2 3" xfId="35691"/>
    <cellStyle name="Normal 4 37 2 3 2 4" xfId="35692"/>
    <cellStyle name="Normal 4 37 2 3 3" xfId="35693"/>
    <cellStyle name="Normal 4 37 2 3 3 2" xfId="35694"/>
    <cellStyle name="Normal 4 37 2 3 3 2 2" xfId="35695"/>
    <cellStyle name="Normal 4 37 2 3 3 3" xfId="35696"/>
    <cellStyle name="Normal 4 37 2 3 3 4" xfId="35697"/>
    <cellStyle name="Normal 4 37 2 3 4" xfId="35698"/>
    <cellStyle name="Normal 4 37 2 3 4 2" xfId="35699"/>
    <cellStyle name="Normal 4 37 2 3 5" xfId="35700"/>
    <cellStyle name="Normal 4 37 2 3 6" xfId="35701"/>
    <cellStyle name="Normal 4 37 2 3 7" xfId="35702"/>
    <cellStyle name="Normal 4 37 2 4" xfId="35703"/>
    <cellStyle name="Normal 4 37 2 4 2" xfId="35704"/>
    <cellStyle name="Normal 4 37 2 4 2 2" xfId="35705"/>
    <cellStyle name="Normal 4 37 2 4 3" xfId="35706"/>
    <cellStyle name="Normal 4 37 2 4 4" xfId="35707"/>
    <cellStyle name="Normal 4 37 2 5" xfId="35708"/>
    <cellStyle name="Normal 4 37 2 5 2" xfId="35709"/>
    <cellStyle name="Normal 4 37 2 5 2 2" xfId="35710"/>
    <cellStyle name="Normal 4 37 2 5 3" xfId="35711"/>
    <cellStyle name="Normal 4 37 2 5 4" xfId="35712"/>
    <cellStyle name="Normal 4 37 2 6" xfId="35713"/>
    <cellStyle name="Normal 4 37 2 6 2" xfId="35714"/>
    <cellStyle name="Normal 4 37 2 7" xfId="35715"/>
    <cellStyle name="Normal 4 37 2 8" xfId="35716"/>
    <cellStyle name="Normal 4 37 2 9" xfId="35717"/>
    <cellStyle name="Normal 4 37 3" xfId="8057"/>
    <cellStyle name="Normal 4 37 3 2" xfId="12822"/>
    <cellStyle name="Normal 4 37 3 2 2" xfId="35720"/>
    <cellStyle name="Normal 4 37 3 2 2 2" xfId="35721"/>
    <cellStyle name="Normal 4 37 3 2 3" xfId="35722"/>
    <cellStyle name="Normal 4 37 3 2 4" xfId="35723"/>
    <cellStyle name="Normal 4 37 3 2 5" xfId="35719"/>
    <cellStyle name="Normal 4 37 3 3" xfId="35724"/>
    <cellStyle name="Normal 4 37 3 3 2" xfId="35725"/>
    <cellStyle name="Normal 4 37 3 3 2 2" xfId="35726"/>
    <cellStyle name="Normal 4 37 3 3 3" xfId="35727"/>
    <cellStyle name="Normal 4 37 3 3 4" xfId="35728"/>
    <cellStyle name="Normal 4 37 3 4" xfId="35729"/>
    <cellStyle name="Normal 4 37 3 4 2" xfId="35730"/>
    <cellStyle name="Normal 4 37 3 5" xfId="35731"/>
    <cellStyle name="Normal 4 37 3 6" xfId="35732"/>
    <cellStyle name="Normal 4 37 3 7" xfId="35733"/>
    <cellStyle name="Normal 4 37 3 8" xfId="35718"/>
    <cellStyle name="Normal 4 37 4" xfId="8058"/>
    <cellStyle name="Normal 4 37 4 2" xfId="12823"/>
    <cellStyle name="Normal 4 37 4 2 2" xfId="35736"/>
    <cellStyle name="Normal 4 37 4 2 2 2" xfId="35737"/>
    <cellStyle name="Normal 4 37 4 2 3" xfId="35738"/>
    <cellStyle name="Normal 4 37 4 2 4" xfId="35739"/>
    <cellStyle name="Normal 4 37 4 2 5" xfId="35735"/>
    <cellStyle name="Normal 4 37 4 3" xfId="35740"/>
    <cellStyle name="Normal 4 37 4 3 2" xfId="35741"/>
    <cellStyle name="Normal 4 37 4 3 2 2" xfId="35742"/>
    <cellStyle name="Normal 4 37 4 3 3" xfId="35743"/>
    <cellStyle name="Normal 4 37 4 3 4" xfId="35744"/>
    <cellStyle name="Normal 4 37 4 4" xfId="35745"/>
    <cellStyle name="Normal 4 37 4 4 2" xfId="35746"/>
    <cellStyle name="Normal 4 37 4 5" xfId="35747"/>
    <cellStyle name="Normal 4 37 4 6" xfId="35748"/>
    <cellStyle name="Normal 4 37 4 7" xfId="35749"/>
    <cellStyle name="Normal 4 37 4 8" xfId="35734"/>
    <cellStyle name="Normal 4 37 5" xfId="12820"/>
    <cellStyle name="Normal 4 37 5 2" xfId="35751"/>
    <cellStyle name="Normal 4 37 5 2 2" xfId="35752"/>
    <cellStyle name="Normal 4 37 5 3" xfId="35753"/>
    <cellStyle name="Normal 4 37 5 4" xfId="35754"/>
    <cellStyle name="Normal 4 37 5 5" xfId="35750"/>
    <cellStyle name="Normal 4 37 6" xfId="35755"/>
    <cellStyle name="Normal 4 37 6 2" xfId="35756"/>
    <cellStyle name="Normal 4 37 6 2 2" xfId="35757"/>
    <cellStyle name="Normal 4 37 6 3" xfId="35758"/>
    <cellStyle name="Normal 4 37 6 4" xfId="35759"/>
    <cellStyle name="Normal 4 37 7" xfId="35760"/>
    <cellStyle name="Normal 4 37 7 2" xfId="35761"/>
    <cellStyle name="Normal 4 37 8" xfId="35762"/>
    <cellStyle name="Normal 4 37 9" xfId="35763"/>
    <cellStyle name="Normal 4 38" xfId="8059"/>
    <cellStyle name="Normal 4 38 10" xfId="35765"/>
    <cellStyle name="Normal 4 38 11" xfId="35764"/>
    <cellStyle name="Normal 4 38 2" xfId="8060"/>
    <cellStyle name="Normal 4 38 2 10" xfId="35766"/>
    <cellStyle name="Normal 4 38 2 2" xfId="12825"/>
    <cellStyle name="Normal 4 38 2 2 2" xfId="35768"/>
    <cellStyle name="Normal 4 38 2 2 2 2" xfId="35769"/>
    <cellStyle name="Normal 4 38 2 2 2 2 2" xfId="35770"/>
    <cellStyle name="Normal 4 38 2 2 2 3" xfId="35771"/>
    <cellStyle name="Normal 4 38 2 2 2 4" xfId="35772"/>
    <cellStyle name="Normal 4 38 2 2 3" xfId="35773"/>
    <cellStyle name="Normal 4 38 2 2 3 2" xfId="35774"/>
    <cellStyle name="Normal 4 38 2 2 3 2 2" xfId="35775"/>
    <cellStyle name="Normal 4 38 2 2 3 3" xfId="35776"/>
    <cellStyle name="Normal 4 38 2 2 3 4" xfId="35777"/>
    <cellStyle name="Normal 4 38 2 2 4" xfId="35778"/>
    <cellStyle name="Normal 4 38 2 2 4 2" xfId="35779"/>
    <cellStyle name="Normal 4 38 2 2 5" xfId="35780"/>
    <cellStyle name="Normal 4 38 2 2 6" xfId="35781"/>
    <cellStyle name="Normal 4 38 2 2 7" xfId="35782"/>
    <cellStyle name="Normal 4 38 2 2 8" xfId="35767"/>
    <cellStyle name="Normal 4 38 2 3" xfId="35783"/>
    <cellStyle name="Normal 4 38 2 3 2" xfId="35784"/>
    <cellStyle name="Normal 4 38 2 3 2 2" xfId="35785"/>
    <cellStyle name="Normal 4 38 2 3 2 2 2" xfId="35786"/>
    <cellStyle name="Normal 4 38 2 3 2 3" xfId="35787"/>
    <cellStyle name="Normal 4 38 2 3 2 4" xfId="35788"/>
    <cellStyle name="Normal 4 38 2 3 3" xfId="35789"/>
    <cellStyle name="Normal 4 38 2 3 3 2" xfId="35790"/>
    <cellStyle name="Normal 4 38 2 3 3 2 2" xfId="35791"/>
    <cellStyle name="Normal 4 38 2 3 3 3" xfId="35792"/>
    <cellStyle name="Normal 4 38 2 3 3 4" xfId="35793"/>
    <cellStyle name="Normal 4 38 2 3 4" xfId="35794"/>
    <cellStyle name="Normal 4 38 2 3 4 2" xfId="35795"/>
    <cellStyle name="Normal 4 38 2 3 5" xfId="35796"/>
    <cellStyle name="Normal 4 38 2 3 6" xfId="35797"/>
    <cellStyle name="Normal 4 38 2 3 7" xfId="35798"/>
    <cellStyle name="Normal 4 38 2 4" xfId="35799"/>
    <cellStyle name="Normal 4 38 2 4 2" xfId="35800"/>
    <cellStyle name="Normal 4 38 2 4 2 2" xfId="35801"/>
    <cellStyle name="Normal 4 38 2 4 3" xfId="35802"/>
    <cellStyle name="Normal 4 38 2 4 4" xfId="35803"/>
    <cellStyle name="Normal 4 38 2 5" xfId="35804"/>
    <cellStyle name="Normal 4 38 2 5 2" xfId="35805"/>
    <cellStyle name="Normal 4 38 2 5 2 2" xfId="35806"/>
    <cellStyle name="Normal 4 38 2 5 3" xfId="35807"/>
    <cellStyle name="Normal 4 38 2 5 4" xfId="35808"/>
    <cellStyle name="Normal 4 38 2 6" xfId="35809"/>
    <cellStyle name="Normal 4 38 2 6 2" xfId="35810"/>
    <cellStyle name="Normal 4 38 2 7" xfId="35811"/>
    <cellStyle name="Normal 4 38 2 8" xfId="35812"/>
    <cellStyle name="Normal 4 38 2 9" xfId="35813"/>
    <cellStyle name="Normal 4 38 3" xfId="8061"/>
    <cellStyle name="Normal 4 38 3 2" xfId="12826"/>
    <cellStyle name="Normal 4 38 3 2 2" xfId="35816"/>
    <cellStyle name="Normal 4 38 3 2 2 2" xfId="35817"/>
    <cellStyle name="Normal 4 38 3 2 3" xfId="35818"/>
    <cellStyle name="Normal 4 38 3 2 4" xfId="35819"/>
    <cellStyle name="Normal 4 38 3 2 5" xfId="35815"/>
    <cellStyle name="Normal 4 38 3 3" xfId="35820"/>
    <cellStyle name="Normal 4 38 3 3 2" xfId="35821"/>
    <cellStyle name="Normal 4 38 3 3 2 2" xfId="35822"/>
    <cellStyle name="Normal 4 38 3 3 3" xfId="35823"/>
    <cellStyle name="Normal 4 38 3 3 4" xfId="35824"/>
    <cellStyle name="Normal 4 38 3 4" xfId="35825"/>
    <cellStyle name="Normal 4 38 3 4 2" xfId="35826"/>
    <cellStyle name="Normal 4 38 3 5" xfId="35827"/>
    <cellStyle name="Normal 4 38 3 6" xfId="35828"/>
    <cellStyle name="Normal 4 38 3 7" xfId="35829"/>
    <cellStyle name="Normal 4 38 3 8" xfId="35814"/>
    <cellStyle name="Normal 4 38 4" xfId="8062"/>
    <cellStyle name="Normal 4 38 4 2" xfId="12827"/>
    <cellStyle name="Normal 4 38 4 2 2" xfId="35832"/>
    <cellStyle name="Normal 4 38 4 2 2 2" xfId="35833"/>
    <cellStyle name="Normal 4 38 4 2 3" xfId="35834"/>
    <cellStyle name="Normal 4 38 4 2 4" xfId="35835"/>
    <cellStyle name="Normal 4 38 4 2 5" xfId="35831"/>
    <cellStyle name="Normal 4 38 4 3" xfId="35836"/>
    <cellStyle name="Normal 4 38 4 3 2" xfId="35837"/>
    <cellStyle name="Normal 4 38 4 3 2 2" xfId="35838"/>
    <cellStyle name="Normal 4 38 4 3 3" xfId="35839"/>
    <cellStyle name="Normal 4 38 4 3 4" xfId="35840"/>
    <cellStyle name="Normal 4 38 4 4" xfId="35841"/>
    <cellStyle name="Normal 4 38 4 4 2" xfId="35842"/>
    <cellStyle name="Normal 4 38 4 5" xfId="35843"/>
    <cellStyle name="Normal 4 38 4 6" xfId="35844"/>
    <cellStyle name="Normal 4 38 4 7" xfId="35845"/>
    <cellStyle name="Normal 4 38 4 8" xfId="35830"/>
    <cellStyle name="Normal 4 38 5" xfId="12824"/>
    <cellStyle name="Normal 4 38 5 2" xfId="35847"/>
    <cellStyle name="Normal 4 38 5 2 2" xfId="35848"/>
    <cellStyle name="Normal 4 38 5 3" xfId="35849"/>
    <cellStyle name="Normal 4 38 5 4" xfId="35850"/>
    <cellStyle name="Normal 4 38 5 5" xfId="35846"/>
    <cellStyle name="Normal 4 38 6" xfId="35851"/>
    <cellStyle name="Normal 4 38 6 2" xfId="35852"/>
    <cellStyle name="Normal 4 38 6 2 2" xfId="35853"/>
    <cellStyle name="Normal 4 38 6 3" xfId="35854"/>
    <cellStyle name="Normal 4 38 6 4" xfId="35855"/>
    <cellStyle name="Normal 4 38 7" xfId="35856"/>
    <cellStyle name="Normal 4 38 7 2" xfId="35857"/>
    <cellStyle name="Normal 4 38 8" xfId="35858"/>
    <cellStyle name="Normal 4 38 9" xfId="35859"/>
    <cellStyle name="Normal 4 39" xfId="8063"/>
    <cellStyle name="Normal 4 39 10" xfId="35861"/>
    <cellStyle name="Normal 4 39 11" xfId="35860"/>
    <cellStyle name="Normal 4 39 2" xfId="8064"/>
    <cellStyle name="Normal 4 39 2 10" xfId="35862"/>
    <cellStyle name="Normal 4 39 2 2" xfId="12829"/>
    <cellStyle name="Normal 4 39 2 2 2" xfId="35864"/>
    <cellStyle name="Normal 4 39 2 2 2 2" xfId="35865"/>
    <cellStyle name="Normal 4 39 2 2 2 2 2" xfId="35866"/>
    <cellStyle name="Normal 4 39 2 2 2 3" xfId="35867"/>
    <cellStyle name="Normal 4 39 2 2 2 4" xfId="35868"/>
    <cellStyle name="Normal 4 39 2 2 3" xfId="35869"/>
    <cellStyle name="Normal 4 39 2 2 3 2" xfId="35870"/>
    <cellStyle name="Normal 4 39 2 2 3 2 2" xfId="35871"/>
    <cellStyle name="Normal 4 39 2 2 3 3" xfId="35872"/>
    <cellStyle name="Normal 4 39 2 2 3 4" xfId="35873"/>
    <cellStyle name="Normal 4 39 2 2 4" xfId="35874"/>
    <cellStyle name="Normal 4 39 2 2 4 2" xfId="35875"/>
    <cellStyle name="Normal 4 39 2 2 5" xfId="35876"/>
    <cellStyle name="Normal 4 39 2 2 6" xfId="35877"/>
    <cellStyle name="Normal 4 39 2 2 7" xfId="35878"/>
    <cellStyle name="Normal 4 39 2 2 8" xfId="35863"/>
    <cellStyle name="Normal 4 39 2 3" xfId="35879"/>
    <cellStyle name="Normal 4 39 2 3 2" xfId="35880"/>
    <cellStyle name="Normal 4 39 2 3 2 2" xfId="35881"/>
    <cellStyle name="Normal 4 39 2 3 2 2 2" xfId="35882"/>
    <cellStyle name="Normal 4 39 2 3 2 3" xfId="35883"/>
    <cellStyle name="Normal 4 39 2 3 2 4" xfId="35884"/>
    <cellStyle name="Normal 4 39 2 3 3" xfId="35885"/>
    <cellStyle name="Normal 4 39 2 3 3 2" xfId="35886"/>
    <cellStyle name="Normal 4 39 2 3 3 2 2" xfId="35887"/>
    <cellStyle name="Normal 4 39 2 3 3 3" xfId="35888"/>
    <cellStyle name="Normal 4 39 2 3 3 4" xfId="35889"/>
    <cellStyle name="Normal 4 39 2 3 4" xfId="35890"/>
    <cellStyle name="Normal 4 39 2 3 4 2" xfId="35891"/>
    <cellStyle name="Normal 4 39 2 3 5" xfId="35892"/>
    <cellStyle name="Normal 4 39 2 3 6" xfId="35893"/>
    <cellStyle name="Normal 4 39 2 3 7" xfId="35894"/>
    <cellStyle name="Normal 4 39 2 4" xfId="35895"/>
    <cellStyle name="Normal 4 39 2 4 2" xfId="35896"/>
    <cellStyle name="Normal 4 39 2 4 2 2" xfId="35897"/>
    <cellStyle name="Normal 4 39 2 4 3" xfId="35898"/>
    <cellStyle name="Normal 4 39 2 4 4" xfId="35899"/>
    <cellStyle name="Normal 4 39 2 5" xfId="35900"/>
    <cellStyle name="Normal 4 39 2 5 2" xfId="35901"/>
    <cellStyle name="Normal 4 39 2 5 2 2" xfId="35902"/>
    <cellStyle name="Normal 4 39 2 5 3" xfId="35903"/>
    <cellStyle name="Normal 4 39 2 5 4" xfId="35904"/>
    <cellStyle name="Normal 4 39 2 6" xfId="35905"/>
    <cellStyle name="Normal 4 39 2 6 2" xfId="35906"/>
    <cellStyle name="Normal 4 39 2 7" xfId="35907"/>
    <cellStyle name="Normal 4 39 2 8" xfId="35908"/>
    <cellStyle name="Normal 4 39 2 9" xfId="35909"/>
    <cellStyle name="Normal 4 39 3" xfId="8065"/>
    <cellStyle name="Normal 4 39 3 2" xfId="12830"/>
    <cellStyle name="Normal 4 39 3 2 2" xfId="35912"/>
    <cellStyle name="Normal 4 39 3 2 2 2" xfId="35913"/>
    <cellStyle name="Normal 4 39 3 2 3" xfId="35914"/>
    <cellStyle name="Normal 4 39 3 2 4" xfId="35915"/>
    <cellStyle name="Normal 4 39 3 2 5" xfId="35911"/>
    <cellStyle name="Normal 4 39 3 3" xfId="35916"/>
    <cellStyle name="Normal 4 39 3 3 2" xfId="35917"/>
    <cellStyle name="Normal 4 39 3 3 2 2" xfId="35918"/>
    <cellStyle name="Normal 4 39 3 3 3" xfId="35919"/>
    <cellStyle name="Normal 4 39 3 3 4" xfId="35920"/>
    <cellStyle name="Normal 4 39 3 4" xfId="35921"/>
    <cellStyle name="Normal 4 39 3 4 2" xfId="35922"/>
    <cellStyle name="Normal 4 39 3 5" xfId="35923"/>
    <cellStyle name="Normal 4 39 3 6" xfId="35924"/>
    <cellStyle name="Normal 4 39 3 7" xfId="35925"/>
    <cellStyle name="Normal 4 39 3 8" xfId="35910"/>
    <cellStyle name="Normal 4 39 4" xfId="8066"/>
    <cellStyle name="Normal 4 39 4 2" xfId="12831"/>
    <cellStyle name="Normal 4 39 4 2 2" xfId="35928"/>
    <cellStyle name="Normal 4 39 4 2 2 2" xfId="35929"/>
    <cellStyle name="Normal 4 39 4 2 3" xfId="35930"/>
    <cellStyle name="Normal 4 39 4 2 4" xfId="35931"/>
    <cellStyle name="Normal 4 39 4 2 5" xfId="35927"/>
    <cellStyle name="Normal 4 39 4 3" xfId="35932"/>
    <cellStyle name="Normal 4 39 4 3 2" xfId="35933"/>
    <cellStyle name="Normal 4 39 4 3 2 2" xfId="35934"/>
    <cellStyle name="Normal 4 39 4 3 3" xfId="35935"/>
    <cellStyle name="Normal 4 39 4 3 4" xfId="35936"/>
    <cellStyle name="Normal 4 39 4 4" xfId="35937"/>
    <cellStyle name="Normal 4 39 4 4 2" xfId="35938"/>
    <cellStyle name="Normal 4 39 4 5" xfId="35939"/>
    <cellStyle name="Normal 4 39 4 6" xfId="35940"/>
    <cellStyle name="Normal 4 39 4 7" xfId="35941"/>
    <cellStyle name="Normal 4 39 4 8" xfId="35926"/>
    <cellStyle name="Normal 4 39 5" xfId="12828"/>
    <cellStyle name="Normal 4 39 5 2" xfId="35943"/>
    <cellStyle name="Normal 4 39 5 2 2" xfId="35944"/>
    <cellStyle name="Normal 4 39 5 3" xfId="35945"/>
    <cellStyle name="Normal 4 39 5 4" xfId="35946"/>
    <cellStyle name="Normal 4 39 5 5" xfId="35942"/>
    <cellStyle name="Normal 4 39 6" xfId="35947"/>
    <cellStyle name="Normal 4 39 6 2" xfId="35948"/>
    <cellStyle name="Normal 4 39 6 2 2" xfId="35949"/>
    <cellStyle name="Normal 4 39 6 3" xfId="35950"/>
    <cellStyle name="Normal 4 39 6 4" xfId="35951"/>
    <cellStyle name="Normal 4 39 7" xfId="35952"/>
    <cellStyle name="Normal 4 39 7 2" xfId="35953"/>
    <cellStyle name="Normal 4 39 8" xfId="35954"/>
    <cellStyle name="Normal 4 39 9" xfId="35955"/>
    <cellStyle name="Normal 4 4" xfId="1671"/>
    <cellStyle name="Normal 4 4 10" xfId="15835"/>
    <cellStyle name="Normal 4 4 11" xfId="35956"/>
    <cellStyle name="Normal 4 4 2" xfId="8067"/>
    <cellStyle name="Normal 4 4 2 10" xfId="35957"/>
    <cellStyle name="Normal 4 4 2 2" xfId="16404"/>
    <cellStyle name="Normal 4 4 2 2 2" xfId="35959"/>
    <cellStyle name="Normal 4 4 2 2 2 2" xfId="35960"/>
    <cellStyle name="Normal 4 4 2 2 2 2 2" xfId="35961"/>
    <cellStyle name="Normal 4 4 2 2 2 3" xfId="35962"/>
    <cellStyle name="Normal 4 4 2 2 2 4" xfId="35963"/>
    <cellStyle name="Normal 4 4 2 2 3" xfId="35964"/>
    <cellStyle name="Normal 4 4 2 2 3 2" xfId="35965"/>
    <cellStyle name="Normal 4 4 2 2 3 2 2" xfId="35966"/>
    <cellStyle name="Normal 4 4 2 2 3 3" xfId="35967"/>
    <cellStyle name="Normal 4 4 2 2 3 4" xfId="35968"/>
    <cellStyle name="Normal 4 4 2 2 4" xfId="35969"/>
    <cellStyle name="Normal 4 4 2 2 4 2" xfId="35970"/>
    <cellStyle name="Normal 4 4 2 2 5" xfId="35971"/>
    <cellStyle name="Normal 4 4 2 2 6" xfId="35972"/>
    <cellStyle name="Normal 4 4 2 2 7" xfId="35973"/>
    <cellStyle name="Normal 4 4 2 2 8" xfId="35958"/>
    <cellStyle name="Normal 4 4 2 3" xfId="18191"/>
    <cellStyle name="Normal 4 4 2 3 2" xfId="35974"/>
    <cellStyle name="Normal 4 4 2 3 2 2" xfId="35975"/>
    <cellStyle name="Normal 4 4 2 3 2 2 2" xfId="35976"/>
    <cellStyle name="Normal 4 4 2 3 2 3" xfId="35977"/>
    <cellStyle name="Normal 4 4 2 3 2 4" xfId="35978"/>
    <cellStyle name="Normal 4 4 2 3 3" xfId="35979"/>
    <cellStyle name="Normal 4 4 2 3 3 2" xfId="35980"/>
    <cellStyle name="Normal 4 4 2 3 3 2 2" xfId="35981"/>
    <cellStyle name="Normal 4 4 2 3 3 3" xfId="35982"/>
    <cellStyle name="Normal 4 4 2 3 3 4" xfId="35983"/>
    <cellStyle name="Normal 4 4 2 3 4" xfId="35984"/>
    <cellStyle name="Normal 4 4 2 3 4 2" xfId="35985"/>
    <cellStyle name="Normal 4 4 2 3 5" xfId="35986"/>
    <cellStyle name="Normal 4 4 2 3 6" xfId="35987"/>
    <cellStyle name="Normal 4 4 2 3 7" xfId="35988"/>
    <cellStyle name="Normal 4 4 2 4" xfId="15901"/>
    <cellStyle name="Normal 4 4 2 4 2" xfId="35989"/>
    <cellStyle name="Normal 4 4 2 4 2 2" xfId="35990"/>
    <cellStyle name="Normal 4 4 2 4 3" xfId="35991"/>
    <cellStyle name="Normal 4 4 2 4 4" xfId="35992"/>
    <cellStyle name="Normal 4 4 2 5" xfId="12832"/>
    <cellStyle name="Normal 4 4 2 5 2" xfId="35994"/>
    <cellStyle name="Normal 4 4 2 5 2 2" xfId="35995"/>
    <cellStyle name="Normal 4 4 2 5 3" xfId="35996"/>
    <cellStyle name="Normal 4 4 2 5 4" xfId="35997"/>
    <cellStyle name="Normal 4 4 2 5 5" xfId="35993"/>
    <cellStyle name="Normal 4 4 2 6" xfId="35998"/>
    <cellStyle name="Normal 4 4 2 6 2" xfId="35999"/>
    <cellStyle name="Normal 4 4 2 7" xfId="36000"/>
    <cellStyle name="Normal 4 4 2 8" xfId="36001"/>
    <cellStyle name="Normal 4 4 2 9" xfId="36002"/>
    <cellStyle name="Normal 4 4 3" xfId="8068"/>
    <cellStyle name="Normal 4 4 3 2" xfId="16622"/>
    <cellStyle name="Normal 4 4 3 2 2" xfId="36005"/>
    <cellStyle name="Normal 4 4 3 2 2 2" xfId="36006"/>
    <cellStyle name="Normal 4 4 3 2 3" xfId="36007"/>
    <cellStyle name="Normal 4 4 3 2 4" xfId="36008"/>
    <cellStyle name="Normal 4 4 3 2 5" xfId="36004"/>
    <cellStyle name="Normal 4 4 3 3" xfId="12833"/>
    <cellStyle name="Normal 4 4 3 3 2" xfId="36010"/>
    <cellStyle name="Normal 4 4 3 3 2 2" xfId="36011"/>
    <cellStyle name="Normal 4 4 3 3 3" xfId="36012"/>
    <cellStyle name="Normal 4 4 3 3 4" xfId="36013"/>
    <cellStyle name="Normal 4 4 3 3 5" xfId="36009"/>
    <cellStyle name="Normal 4 4 3 4" xfId="36014"/>
    <cellStyle name="Normal 4 4 3 4 2" xfId="36015"/>
    <cellStyle name="Normal 4 4 3 5" xfId="36016"/>
    <cellStyle name="Normal 4 4 3 6" xfId="36017"/>
    <cellStyle name="Normal 4 4 3 7" xfId="36018"/>
    <cellStyle name="Normal 4 4 3 8" xfId="36003"/>
    <cellStyle name="Normal 4 4 4" xfId="8069"/>
    <cellStyle name="Normal 4 4 4 2" xfId="16833"/>
    <cellStyle name="Normal 4 4 4 2 2" xfId="36021"/>
    <cellStyle name="Normal 4 4 4 2 2 2" xfId="36022"/>
    <cellStyle name="Normal 4 4 4 2 3" xfId="36023"/>
    <cellStyle name="Normal 4 4 4 2 4" xfId="36024"/>
    <cellStyle name="Normal 4 4 4 2 5" xfId="36020"/>
    <cellStyle name="Normal 4 4 4 3" xfId="12834"/>
    <cellStyle name="Normal 4 4 4 3 2" xfId="36026"/>
    <cellStyle name="Normal 4 4 4 3 2 2" xfId="36027"/>
    <cellStyle name="Normal 4 4 4 3 3" xfId="36028"/>
    <cellStyle name="Normal 4 4 4 3 4" xfId="36029"/>
    <cellStyle name="Normal 4 4 4 3 5" xfId="36025"/>
    <cellStyle name="Normal 4 4 4 4" xfId="36030"/>
    <cellStyle name="Normal 4 4 4 4 2" xfId="36031"/>
    <cellStyle name="Normal 4 4 4 5" xfId="36032"/>
    <cellStyle name="Normal 4 4 4 6" xfId="36033"/>
    <cellStyle name="Normal 4 4 4 7" xfId="36034"/>
    <cellStyle name="Normal 4 4 4 8" xfId="36019"/>
    <cellStyle name="Normal 4 4 5" xfId="17586"/>
    <cellStyle name="Normal 4 4 5 2" xfId="17738"/>
    <cellStyle name="Normal 4 4 5 2 2" xfId="18090"/>
    <cellStyle name="Normal 4 4 5 2 2 2" xfId="18892"/>
    <cellStyle name="Normal 4 4 5 2 3" xfId="18554"/>
    <cellStyle name="Normal 4 4 5 3" xfId="17936"/>
    <cellStyle name="Normal 4 4 5 3 2" xfId="18738"/>
    <cellStyle name="Normal 4 4 5 4" xfId="18400"/>
    <cellStyle name="Normal 4 4 6" xfId="16214"/>
    <cellStyle name="Normal 4 4 6 2" xfId="36036"/>
    <cellStyle name="Normal 4 4 6 2 2" xfId="36037"/>
    <cellStyle name="Normal 4 4 6 3" xfId="36038"/>
    <cellStyle name="Normal 4 4 6 4" xfId="36039"/>
    <cellStyle name="Normal 4 4 6 5" xfId="36035"/>
    <cellStyle name="Normal 4 4 7" xfId="17793"/>
    <cellStyle name="Normal 4 4 7 2" xfId="18585"/>
    <cellStyle name="Normal 4 4 8" xfId="16158"/>
    <cellStyle name="Normal 4 4 8 2" xfId="18247"/>
    <cellStyle name="Normal 4 4 9" xfId="18127"/>
    <cellStyle name="Normal 4 40" xfId="8070"/>
    <cellStyle name="Normal 4 40 10" xfId="36041"/>
    <cellStyle name="Normal 4 40 11" xfId="36040"/>
    <cellStyle name="Normal 4 40 2" xfId="8071"/>
    <cellStyle name="Normal 4 40 2 10" xfId="36042"/>
    <cellStyle name="Normal 4 40 2 2" xfId="12836"/>
    <cellStyle name="Normal 4 40 2 2 2" xfId="36044"/>
    <cellStyle name="Normal 4 40 2 2 2 2" xfId="36045"/>
    <cellStyle name="Normal 4 40 2 2 2 2 2" xfId="36046"/>
    <cellStyle name="Normal 4 40 2 2 2 3" xfId="36047"/>
    <cellStyle name="Normal 4 40 2 2 2 4" xfId="36048"/>
    <cellStyle name="Normal 4 40 2 2 3" xfId="36049"/>
    <cellStyle name="Normal 4 40 2 2 3 2" xfId="36050"/>
    <cellStyle name="Normal 4 40 2 2 3 2 2" xfId="36051"/>
    <cellStyle name="Normal 4 40 2 2 3 3" xfId="36052"/>
    <cellStyle name="Normal 4 40 2 2 3 4" xfId="36053"/>
    <cellStyle name="Normal 4 40 2 2 4" xfId="36054"/>
    <cellStyle name="Normal 4 40 2 2 4 2" xfId="36055"/>
    <cellStyle name="Normal 4 40 2 2 5" xfId="36056"/>
    <cellStyle name="Normal 4 40 2 2 6" xfId="36057"/>
    <cellStyle name="Normal 4 40 2 2 7" xfId="36058"/>
    <cellStyle name="Normal 4 40 2 2 8" xfId="36043"/>
    <cellStyle name="Normal 4 40 2 3" xfId="36059"/>
    <cellStyle name="Normal 4 40 2 3 2" xfId="36060"/>
    <cellStyle name="Normal 4 40 2 3 2 2" xfId="36061"/>
    <cellStyle name="Normal 4 40 2 3 2 2 2" xfId="36062"/>
    <cellStyle name="Normal 4 40 2 3 2 3" xfId="36063"/>
    <cellStyle name="Normal 4 40 2 3 2 4" xfId="36064"/>
    <cellStyle name="Normal 4 40 2 3 3" xfId="36065"/>
    <cellStyle name="Normal 4 40 2 3 3 2" xfId="36066"/>
    <cellStyle name="Normal 4 40 2 3 3 2 2" xfId="36067"/>
    <cellStyle name="Normal 4 40 2 3 3 3" xfId="36068"/>
    <cellStyle name="Normal 4 40 2 3 3 4" xfId="36069"/>
    <cellStyle name="Normal 4 40 2 3 4" xfId="36070"/>
    <cellStyle name="Normal 4 40 2 3 4 2" xfId="36071"/>
    <cellStyle name="Normal 4 40 2 3 5" xfId="36072"/>
    <cellStyle name="Normal 4 40 2 3 6" xfId="36073"/>
    <cellStyle name="Normal 4 40 2 3 7" xfId="36074"/>
    <cellStyle name="Normal 4 40 2 4" xfId="36075"/>
    <cellStyle name="Normal 4 40 2 4 2" xfId="36076"/>
    <cellStyle name="Normal 4 40 2 4 2 2" xfId="36077"/>
    <cellStyle name="Normal 4 40 2 4 3" xfId="36078"/>
    <cellStyle name="Normal 4 40 2 4 4" xfId="36079"/>
    <cellStyle name="Normal 4 40 2 5" xfId="36080"/>
    <cellStyle name="Normal 4 40 2 5 2" xfId="36081"/>
    <cellStyle name="Normal 4 40 2 5 2 2" xfId="36082"/>
    <cellStyle name="Normal 4 40 2 5 3" xfId="36083"/>
    <cellStyle name="Normal 4 40 2 5 4" xfId="36084"/>
    <cellStyle name="Normal 4 40 2 6" xfId="36085"/>
    <cellStyle name="Normal 4 40 2 6 2" xfId="36086"/>
    <cellStyle name="Normal 4 40 2 7" xfId="36087"/>
    <cellStyle name="Normal 4 40 2 8" xfId="36088"/>
    <cellStyle name="Normal 4 40 2 9" xfId="36089"/>
    <cellStyle name="Normal 4 40 3" xfId="8072"/>
    <cellStyle name="Normal 4 40 3 2" xfId="12837"/>
    <cellStyle name="Normal 4 40 3 2 2" xfId="36092"/>
    <cellStyle name="Normal 4 40 3 2 2 2" xfId="36093"/>
    <cellStyle name="Normal 4 40 3 2 3" xfId="36094"/>
    <cellStyle name="Normal 4 40 3 2 4" xfId="36095"/>
    <cellStyle name="Normal 4 40 3 2 5" xfId="36091"/>
    <cellStyle name="Normal 4 40 3 3" xfId="36096"/>
    <cellStyle name="Normal 4 40 3 3 2" xfId="36097"/>
    <cellStyle name="Normal 4 40 3 3 2 2" xfId="36098"/>
    <cellStyle name="Normal 4 40 3 3 3" xfId="36099"/>
    <cellStyle name="Normal 4 40 3 3 4" xfId="36100"/>
    <cellStyle name="Normal 4 40 3 4" xfId="36101"/>
    <cellStyle name="Normal 4 40 3 4 2" xfId="36102"/>
    <cellStyle name="Normal 4 40 3 5" xfId="36103"/>
    <cellStyle name="Normal 4 40 3 6" xfId="36104"/>
    <cellStyle name="Normal 4 40 3 7" xfId="36105"/>
    <cellStyle name="Normal 4 40 3 8" xfId="36090"/>
    <cellStyle name="Normal 4 40 4" xfId="8073"/>
    <cellStyle name="Normal 4 40 4 2" xfId="12838"/>
    <cellStyle name="Normal 4 40 4 2 2" xfId="36108"/>
    <cellStyle name="Normal 4 40 4 2 2 2" xfId="36109"/>
    <cellStyle name="Normal 4 40 4 2 3" xfId="36110"/>
    <cellStyle name="Normal 4 40 4 2 4" xfId="36111"/>
    <cellStyle name="Normal 4 40 4 2 5" xfId="36107"/>
    <cellStyle name="Normal 4 40 4 3" xfId="36112"/>
    <cellStyle name="Normal 4 40 4 3 2" xfId="36113"/>
    <cellStyle name="Normal 4 40 4 3 2 2" xfId="36114"/>
    <cellStyle name="Normal 4 40 4 3 3" xfId="36115"/>
    <cellStyle name="Normal 4 40 4 3 4" xfId="36116"/>
    <cellStyle name="Normal 4 40 4 4" xfId="36117"/>
    <cellStyle name="Normal 4 40 4 4 2" xfId="36118"/>
    <cellStyle name="Normal 4 40 4 5" xfId="36119"/>
    <cellStyle name="Normal 4 40 4 6" xfId="36120"/>
    <cellStyle name="Normal 4 40 4 7" xfId="36121"/>
    <cellStyle name="Normal 4 40 4 8" xfId="36106"/>
    <cellStyle name="Normal 4 40 5" xfId="12835"/>
    <cellStyle name="Normal 4 40 5 2" xfId="36123"/>
    <cellStyle name="Normal 4 40 5 2 2" xfId="36124"/>
    <cellStyle name="Normal 4 40 5 3" xfId="36125"/>
    <cellStyle name="Normal 4 40 5 4" xfId="36126"/>
    <cellStyle name="Normal 4 40 5 5" xfId="36122"/>
    <cellStyle name="Normal 4 40 6" xfId="36127"/>
    <cellStyle name="Normal 4 40 6 2" xfId="36128"/>
    <cellStyle name="Normal 4 40 6 2 2" xfId="36129"/>
    <cellStyle name="Normal 4 40 6 3" xfId="36130"/>
    <cellStyle name="Normal 4 40 6 4" xfId="36131"/>
    <cellStyle name="Normal 4 40 7" xfId="36132"/>
    <cellStyle name="Normal 4 40 7 2" xfId="36133"/>
    <cellStyle name="Normal 4 40 8" xfId="36134"/>
    <cellStyle name="Normal 4 40 9" xfId="36135"/>
    <cellStyle name="Normal 4 41" xfId="8074"/>
    <cellStyle name="Normal 4 41 10" xfId="36137"/>
    <cellStyle name="Normal 4 41 11" xfId="36136"/>
    <cellStyle name="Normal 4 41 2" xfId="8075"/>
    <cellStyle name="Normal 4 41 2 10" xfId="36138"/>
    <cellStyle name="Normal 4 41 2 2" xfId="12840"/>
    <cellStyle name="Normal 4 41 2 2 2" xfId="36140"/>
    <cellStyle name="Normal 4 41 2 2 2 2" xfId="36141"/>
    <cellStyle name="Normal 4 41 2 2 2 2 2" xfId="36142"/>
    <cellStyle name="Normal 4 41 2 2 2 3" xfId="36143"/>
    <cellStyle name="Normal 4 41 2 2 2 4" xfId="36144"/>
    <cellStyle name="Normal 4 41 2 2 3" xfId="36145"/>
    <cellStyle name="Normal 4 41 2 2 3 2" xfId="36146"/>
    <cellStyle name="Normal 4 41 2 2 3 2 2" xfId="36147"/>
    <cellStyle name="Normal 4 41 2 2 3 3" xfId="36148"/>
    <cellStyle name="Normal 4 41 2 2 3 4" xfId="36149"/>
    <cellStyle name="Normal 4 41 2 2 4" xfId="36150"/>
    <cellStyle name="Normal 4 41 2 2 4 2" xfId="36151"/>
    <cellStyle name="Normal 4 41 2 2 5" xfId="36152"/>
    <cellStyle name="Normal 4 41 2 2 6" xfId="36153"/>
    <cellStyle name="Normal 4 41 2 2 7" xfId="36154"/>
    <cellStyle name="Normal 4 41 2 2 8" xfId="36139"/>
    <cellStyle name="Normal 4 41 2 3" xfId="36155"/>
    <cellStyle name="Normal 4 41 2 3 2" xfId="36156"/>
    <cellStyle name="Normal 4 41 2 3 2 2" xfId="36157"/>
    <cellStyle name="Normal 4 41 2 3 2 2 2" xfId="36158"/>
    <cellStyle name="Normal 4 41 2 3 2 3" xfId="36159"/>
    <cellStyle name="Normal 4 41 2 3 2 4" xfId="36160"/>
    <cellStyle name="Normal 4 41 2 3 3" xfId="36161"/>
    <cellStyle name="Normal 4 41 2 3 3 2" xfId="36162"/>
    <cellStyle name="Normal 4 41 2 3 3 2 2" xfId="36163"/>
    <cellStyle name="Normal 4 41 2 3 3 3" xfId="36164"/>
    <cellStyle name="Normal 4 41 2 3 3 4" xfId="36165"/>
    <cellStyle name="Normal 4 41 2 3 4" xfId="36166"/>
    <cellStyle name="Normal 4 41 2 3 4 2" xfId="36167"/>
    <cellStyle name="Normal 4 41 2 3 5" xfId="36168"/>
    <cellStyle name="Normal 4 41 2 3 6" xfId="36169"/>
    <cellStyle name="Normal 4 41 2 3 7" xfId="36170"/>
    <cellStyle name="Normal 4 41 2 4" xfId="36171"/>
    <cellStyle name="Normal 4 41 2 4 2" xfId="36172"/>
    <cellStyle name="Normal 4 41 2 4 2 2" xfId="36173"/>
    <cellStyle name="Normal 4 41 2 4 3" xfId="36174"/>
    <cellStyle name="Normal 4 41 2 4 4" xfId="36175"/>
    <cellStyle name="Normal 4 41 2 5" xfId="36176"/>
    <cellStyle name="Normal 4 41 2 5 2" xfId="36177"/>
    <cellStyle name="Normal 4 41 2 5 2 2" xfId="36178"/>
    <cellStyle name="Normal 4 41 2 5 3" xfId="36179"/>
    <cellStyle name="Normal 4 41 2 5 4" xfId="36180"/>
    <cellStyle name="Normal 4 41 2 6" xfId="36181"/>
    <cellStyle name="Normal 4 41 2 6 2" xfId="36182"/>
    <cellStyle name="Normal 4 41 2 7" xfId="36183"/>
    <cellStyle name="Normal 4 41 2 8" xfId="36184"/>
    <cellStyle name="Normal 4 41 2 9" xfId="36185"/>
    <cellStyle name="Normal 4 41 3" xfId="8076"/>
    <cellStyle name="Normal 4 41 3 2" xfId="12841"/>
    <cellStyle name="Normal 4 41 3 2 2" xfId="36188"/>
    <cellStyle name="Normal 4 41 3 2 2 2" xfId="36189"/>
    <cellStyle name="Normal 4 41 3 2 3" xfId="36190"/>
    <cellStyle name="Normal 4 41 3 2 4" xfId="36191"/>
    <cellStyle name="Normal 4 41 3 2 5" xfId="36187"/>
    <cellStyle name="Normal 4 41 3 3" xfId="36192"/>
    <cellStyle name="Normal 4 41 3 3 2" xfId="36193"/>
    <cellStyle name="Normal 4 41 3 3 2 2" xfId="36194"/>
    <cellStyle name="Normal 4 41 3 3 3" xfId="36195"/>
    <cellStyle name="Normal 4 41 3 3 4" xfId="36196"/>
    <cellStyle name="Normal 4 41 3 4" xfId="36197"/>
    <cellStyle name="Normal 4 41 3 4 2" xfId="36198"/>
    <cellStyle name="Normal 4 41 3 5" xfId="36199"/>
    <cellStyle name="Normal 4 41 3 6" xfId="36200"/>
    <cellStyle name="Normal 4 41 3 7" xfId="36201"/>
    <cellStyle name="Normal 4 41 3 8" xfId="36186"/>
    <cellStyle name="Normal 4 41 4" xfId="8077"/>
    <cellStyle name="Normal 4 41 4 2" xfId="12842"/>
    <cellStyle name="Normal 4 41 4 2 2" xfId="36204"/>
    <cellStyle name="Normal 4 41 4 2 2 2" xfId="36205"/>
    <cellStyle name="Normal 4 41 4 2 3" xfId="36206"/>
    <cellStyle name="Normal 4 41 4 2 4" xfId="36207"/>
    <cellStyle name="Normal 4 41 4 2 5" xfId="36203"/>
    <cellStyle name="Normal 4 41 4 3" xfId="36208"/>
    <cellStyle name="Normal 4 41 4 3 2" xfId="36209"/>
    <cellStyle name="Normal 4 41 4 3 2 2" xfId="36210"/>
    <cellStyle name="Normal 4 41 4 3 3" xfId="36211"/>
    <cellStyle name="Normal 4 41 4 3 4" xfId="36212"/>
    <cellStyle name="Normal 4 41 4 4" xfId="36213"/>
    <cellStyle name="Normal 4 41 4 4 2" xfId="36214"/>
    <cellStyle name="Normal 4 41 4 5" xfId="36215"/>
    <cellStyle name="Normal 4 41 4 6" xfId="36216"/>
    <cellStyle name="Normal 4 41 4 7" xfId="36217"/>
    <cellStyle name="Normal 4 41 4 8" xfId="36202"/>
    <cellStyle name="Normal 4 41 5" xfId="12839"/>
    <cellStyle name="Normal 4 41 5 2" xfId="36219"/>
    <cellStyle name="Normal 4 41 5 2 2" xfId="36220"/>
    <cellStyle name="Normal 4 41 5 3" xfId="36221"/>
    <cellStyle name="Normal 4 41 5 4" xfId="36222"/>
    <cellStyle name="Normal 4 41 5 5" xfId="36218"/>
    <cellStyle name="Normal 4 41 6" xfId="36223"/>
    <cellStyle name="Normal 4 41 6 2" xfId="36224"/>
    <cellStyle name="Normal 4 41 6 2 2" xfId="36225"/>
    <cellStyle name="Normal 4 41 6 3" xfId="36226"/>
    <cellStyle name="Normal 4 41 6 4" xfId="36227"/>
    <cellStyle name="Normal 4 41 7" xfId="36228"/>
    <cellStyle name="Normal 4 41 7 2" xfId="36229"/>
    <cellStyle name="Normal 4 41 8" xfId="36230"/>
    <cellStyle name="Normal 4 41 9" xfId="36231"/>
    <cellStyle name="Normal 4 42" xfId="8078"/>
    <cellStyle name="Normal 4 42 10" xfId="36233"/>
    <cellStyle name="Normal 4 42 11" xfId="36232"/>
    <cellStyle name="Normal 4 42 2" xfId="8079"/>
    <cellStyle name="Normal 4 42 2 10" xfId="36234"/>
    <cellStyle name="Normal 4 42 2 2" xfId="12844"/>
    <cellStyle name="Normal 4 42 2 2 2" xfId="36236"/>
    <cellStyle name="Normal 4 42 2 2 2 2" xfId="36237"/>
    <cellStyle name="Normal 4 42 2 2 2 2 2" xfId="36238"/>
    <cellStyle name="Normal 4 42 2 2 2 3" xfId="36239"/>
    <cellStyle name="Normal 4 42 2 2 2 4" xfId="36240"/>
    <cellStyle name="Normal 4 42 2 2 3" xfId="36241"/>
    <cellStyle name="Normal 4 42 2 2 3 2" xfId="36242"/>
    <cellStyle name="Normal 4 42 2 2 3 2 2" xfId="36243"/>
    <cellStyle name="Normal 4 42 2 2 3 3" xfId="36244"/>
    <cellStyle name="Normal 4 42 2 2 3 4" xfId="36245"/>
    <cellStyle name="Normal 4 42 2 2 4" xfId="36246"/>
    <cellStyle name="Normal 4 42 2 2 4 2" xfId="36247"/>
    <cellStyle name="Normal 4 42 2 2 5" xfId="36248"/>
    <cellStyle name="Normal 4 42 2 2 6" xfId="36249"/>
    <cellStyle name="Normal 4 42 2 2 7" xfId="36250"/>
    <cellStyle name="Normal 4 42 2 2 8" xfId="36235"/>
    <cellStyle name="Normal 4 42 2 3" xfId="36251"/>
    <cellStyle name="Normal 4 42 2 3 2" xfId="36252"/>
    <cellStyle name="Normal 4 42 2 3 2 2" xfId="36253"/>
    <cellStyle name="Normal 4 42 2 3 2 2 2" xfId="36254"/>
    <cellStyle name="Normal 4 42 2 3 2 3" xfId="36255"/>
    <cellStyle name="Normal 4 42 2 3 2 4" xfId="36256"/>
    <cellStyle name="Normal 4 42 2 3 3" xfId="36257"/>
    <cellStyle name="Normal 4 42 2 3 3 2" xfId="36258"/>
    <cellStyle name="Normal 4 42 2 3 3 2 2" xfId="36259"/>
    <cellStyle name="Normal 4 42 2 3 3 3" xfId="36260"/>
    <cellStyle name="Normal 4 42 2 3 3 4" xfId="36261"/>
    <cellStyle name="Normal 4 42 2 3 4" xfId="36262"/>
    <cellStyle name="Normal 4 42 2 3 4 2" xfId="36263"/>
    <cellStyle name="Normal 4 42 2 3 5" xfId="36264"/>
    <cellStyle name="Normal 4 42 2 3 6" xfId="36265"/>
    <cellStyle name="Normal 4 42 2 3 7" xfId="36266"/>
    <cellStyle name="Normal 4 42 2 4" xfId="36267"/>
    <cellStyle name="Normal 4 42 2 4 2" xfId="36268"/>
    <cellStyle name="Normal 4 42 2 4 2 2" xfId="36269"/>
    <cellStyle name="Normal 4 42 2 4 3" xfId="36270"/>
    <cellStyle name="Normal 4 42 2 4 4" xfId="36271"/>
    <cellStyle name="Normal 4 42 2 5" xfId="36272"/>
    <cellStyle name="Normal 4 42 2 5 2" xfId="36273"/>
    <cellStyle name="Normal 4 42 2 5 2 2" xfId="36274"/>
    <cellStyle name="Normal 4 42 2 5 3" xfId="36275"/>
    <cellStyle name="Normal 4 42 2 5 4" xfId="36276"/>
    <cellStyle name="Normal 4 42 2 6" xfId="36277"/>
    <cellStyle name="Normal 4 42 2 6 2" xfId="36278"/>
    <cellStyle name="Normal 4 42 2 7" xfId="36279"/>
    <cellStyle name="Normal 4 42 2 8" xfId="36280"/>
    <cellStyle name="Normal 4 42 2 9" xfId="36281"/>
    <cellStyle name="Normal 4 42 3" xfId="8080"/>
    <cellStyle name="Normal 4 42 3 2" xfId="12845"/>
    <cellStyle name="Normal 4 42 3 2 2" xfId="36284"/>
    <cellStyle name="Normal 4 42 3 2 2 2" xfId="36285"/>
    <cellStyle name="Normal 4 42 3 2 3" xfId="36286"/>
    <cellStyle name="Normal 4 42 3 2 4" xfId="36287"/>
    <cellStyle name="Normal 4 42 3 2 5" xfId="36283"/>
    <cellStyle name="Normal 4 42 3 3" xfId="36288"/>
    <cellStyle name="Normal 4 42 3 3 2" xfId="36289"/>
    <cellStyle name="Normal 4 42 3 3 2 2" xfId="36290"/>
    <cellStyle name="Normal 4 42 3 3 3" xfId="36291"/>
    <cellStyle name="Normal 4 42 3 3 4" xfId="36292"/>
    <cellStyle name="Normal 4 42 3 4" xfId="36293"/>
    <cellStyle name="Normal 4 42 3 4 2" xfId="36294"/>
    <cellStyle name="Normal 4 42 3 5" xfId="36295"/>
    <cellStyle name="Normal 4 42 3 6" xfId="36296"/>
    <cellStyle name="Normal 4 42 3 7" xfId="36297"/>
    <cellStyle name="Normal 4 42 3 8" xfId="36282"/>
    <cellStyle name="Normal 4 42 4" xfId="8081"/>
    <cellStyle name="Normal 4 42 4 2" xfId="12846"/>
    <cellStyle name="Normal 4 42 4 2 2" xfId="36300"/>
    <cellStyle name="Normal 4 42 4 2 2 2" xfId="36301"/>
    <cellStyle name="Normal 4 42 4 2 3" xfId="36302"/>
    <cellStyle name="Normal 4 42 4 2 4" xfId="36303"/>
    <cellStyle name="Normal 4 42 4 2 5" xfId="36299"/>
    <cellStyle name="Normal 4 42 4 3" xfId="36304"/>
    <cellStyle name="Normal 4 42 4 3 2" xfId="36305"/>
    <cellStyle name="Normal 4 42 4 3 2 2" xfId="36306"/>
    <cellStyle name="Normal 4 42 4 3 3" xfId="36307"/>
    <cellStyle name="Normal 4 42 4 3 4" xfId="36308"/>
    <cellStyle name="Normal 4 42 4 4" xfId="36309"/>
    <cellStyle name="Normal 4 42 4 4 2" xfId="36310"/>
    <cellStyle name="Normal 4 42 4 5" xfId="36311"/>
    <cellStyle name="Normal 4 42 4 6" xfId="36312"/>
    <cellStyle name="Normal 4 42 4 7" xfId="36313"/>
    <cellStyle name="Normal 4 42 4 8" xfId="36298"/>
    <cellStyle name="Normal 4 42 5" xfId="12843"/>
    <cellStyle name="Normal 4 42 5 2" xfId="36315"/>
    <cellStyle name="Normal 4 42 5 2 2" xfId="36316"/>
    <cellStyle name="Normal 4 42 5 3" xfId="36317"/>
    <cellStyle name="Normal 4 42 5 4" xfId="36318"/>
    <cellStyle name="Normal 4 42 5 5" xfId="36314"/>
    <cellStyle name="Normal 4 42 6" xfId="36319"/>
    <cellStyle name="Normal 4 42 6 2" xfId="36320"/>
    <cellStyle name="Normal 4 42 6 2 2" xfId="36321"/>
    <cellStyle name="Normal 4 42 6 3" xfId="36322"/>
    <cellStyle name="Normal 4 42 6 4" xfId="36323"/>
    <cellStyle name="Normal 4 42 7" xfId="36324"/>
    <cellStyle name="Normal 4 42 7 2" xfId="36325"/>
    <cellStyle name="Normal 4 42 8" xfId="36326"/>
    <cellStyle name="Normal 4 42 9" xfId="36327"/>
    <cellStyle name="Normal 4 43" xfId="8082"/>
    <cellStyle name="Normal 4 43 10" xfId="36329"/>
    <cellStyle name="Normal 4 43 11" xfId="36328"/>
    <cellStyle name="Normal 4 43 2" xfId="8083"/>
    <cellStyle name="Normal 4 43 2 10" xfId="36330"/>
    <cellStyle name="Normal 4 43 2 2" xfId="12848"/>
    <cellStyle name="Normal 4 43 2 2 2" xfId="36332"/>
    <cellStyle name="Normal 4 43 2 2 2 2" xfId="36333"/>
    <cellStyle name="Normal 4 43 2 2 2 2 2" xfId="36334"/>
    <cellStyle name="Normal 4 43 2 2 2 3" xfId="36335"/>
    <cellStyle name="Normal 4 43 2 2 2 4" xfId="36336"/>
    <cellStyle name="Normal 4 43 2 2 3" xfId="36337"/>
    <cellStyle name="Normal 4 43 2 2 3 2" xfId="36338"/>
    <cellStyle name="Normal 4 43 2 2 3 2 2" xfId="36339"/>
    <cellStyle name="Normal 4 43 2 2 3 3" xfId="36340"/>
    <cellStyle name="Normal 4 43 2 2 3 4" xfId="36341"/>
    <cellStyle name="Normal 4 43 2 2 4" xfId="36342"/>
    <cellStyle name="Normal 4 43 2 2 4 2" xfId="36343"/>
    <cellStyle name="Normal 4 43 2 2 5" xfId="36344"/>
    <cellStyle name="Normal 4 43 2 2 6" xfId="36345"/>
    <cellStyle name="Normal 4 43 2 2 7" xfId="36346"/>
    <cellStyle name="Normal 4 43 2 2 8" xfId="36331"/>
    <cellStyle name="Normal 4 43 2 3" xfId="36347"/>
    <cellStyle name="Normal 4 43 2 3 2" xfId="36348"/>
    <cellStyle name="Normal 4 43 2 3 2 2" xfId="36349"/>
    <cellStyle name="Normal 4 43 2 3 2 2 2" xfId="36350"/>
    <cellStyle name="Normal 4 43 2 3 2 3" xfId="36351"/>
    <cellStyle name="Normal 4 43 2 3 2 4" xfId="36352"/>
    <cellStyle name="Normal 4 43 2 3 3" xfId="36353"/>
    <cellStyle name="Normal 4 43 2 3 3 2" xfId="36354"/>
    <cellStyle name="Normal 4 43 2 3 3 2 2" xfId="36355"/>
    <cellStyle name="Normal 4 43 2 3 3 3" xfId="36356"/>
    <cellStyle name="Normal 4 43 2 3 3 4" xfId="36357"/>
    <cellStyle name="Normal 4 43 2 3 4" xfId="36358"/>
    <cellStyle name="Normal 4 43 2 3 4 2" xfId="36359"/>
    <cellStyle name="Normal 4 43 2 3 5" xfId="36360"/>
    <cellStyle name="Normal 4 43 2 3 6" xfId="36361"/>
    <cellStyle name="Normal 4 43 2 3 7" xfId="36362"/>
    <cellStyle name="Normal 4 43 2 4" xfId="36363"/>
    <cellStyle name="Normal 4 43 2 4 2" xfId="36364"/>
    <cellStyle name="Normal 4 43 2 4 2 2" xfId="36365"/>
    <cellStyle name="Normal 4 43 2 4 3" xfId="36366"/>
    <cellStyle name="Normal 4 43 2 4 4" xfId="36367"/>
    <cellStyle name="Normal 4 43 2 5" xfId="36368"/>
    <cellStyle name="Normal 4 43 2 5 2" xfId="36369"/>
    <cellStyle name="Normal 4 43 2 5 2 2" xfId="36370"/>
    <cellStyle name="Normal 4 43 2 5 3" xfId="36371"/>
    <cellStyle name="Normal 4 43 2 5 4" xfId="36372"/>
    <cellStyle name="Normal 4 43 2 6" xfId="36373"/>
    <cellStyle name="Normal 4 43 2 6 2" xfId="36374"/>
    <cellStyle name="Normal 4 43 2 7" xfId="36375"/>
    <cellStyle name="Normal 4 43 2 8" xfId="36376"/>
    <cellStyle name="Normal 4 43 2 9" xfId="36377"/>
    <cellStyle name="Normal 4 43 3" xfId="8084"/>
    <cellStyle name="Normal 4 43 3 2" xfId="12849"/>
    <cellStyle name="Normal 4 43 3 2 2" xfId="36380"/>
    <cellStyle name="Normal 4 43 3 2 2 2" xfId="36381"/>
    <cellStyle name="Normal 4 43 3 2 3" xfId="36382"/>
    <cellStyle name="Normal 4 43 3 2 4" xfId="36383"/>
    <cellStyle name="Normal 4 43 3 2 5" xfId="36379"/>
    <cellStyle name="Normal 4 43 3 3" xfId="36384"/>
    <cellStyle name="Normal 4 43 3 3 2" xfId="36385"/>
    <cellStyle name="Normal 4 43 3 3 2 2" xfId="36386"/>
    <cellStyle name="Normal 4 43 3 3 3" xfId="36387"/>
    <cellStyle name="Normal 4 43 3 3 4" xfId="36388"/>
    <cellStyle name="Normal 4 43 3 4" xfId="36389"/>
    <cellStyle name="Normal 4 43 3 4 2" xfId="36390"/>
    <cellStyle name="Normal 4 43 3 5" xfId="36391"/>
    <cellStyle name="Normal 4 43 3 6" xfId="36392"/>
    <cellStyle name="Normal 4 43 3 7" xfId="36393"/>
    <cellStyle name="Normal 4 43 3 8" xfId="36378"/>
    <cellStyle name="Normal 4 43 4" xfId="8085"/>
    <cellStyle name="Normal 4 43 4 2" xfId="12850"/>
    <cellStyle name="Normal 4 43 4 2 2" xfId="36396"/>
    <cellStyle name="Normal 4 43 4 2 2 2" xfId="36397"/>
    <cellStyle name="Normal 4 43 4 2 3" xfId="36398"/>
    <cellStyle name="Normal 4 43 4 2 4" xfId="36399"/>
    <cellStyle name="Normal 4 43 4 2 5" xfId="36395"/>
    <cellStyle name="Normal 4 43 4 3" xfId="36400"/>
    <cellStyle name="Normal 4 43 4 3 2" xfId="36401"/>
    <cellStyle name="Normal 4 43 4 3 2 2" xfId="36402"/>
    <cellStyle name="Normal 4 43 4 3 3" xfId="36403"/>
    <cellStyle name="Normal 4 43 4 3 4" xfId="36404"/>
    <cellStyle name="Normal 4 43 4 4" xfId="36405"/>
    <cellStyle name="Normal 4 43 4 4 2" xfId="36406"/>
    <cellStyle name="Normal 4 43 4 5" xfId="36407"/>
    <cellStyle name="Normal 4 43 4 6" xfId="36408"/>
    <cellStyle name="Normal 4 43 4 7" xfId="36409"/>
    <cellStyle name="Normal 4 43 4 8" xfId="36394"/>
    <cellStyle name="Normal 4 43 5" xfId="12847"/>
    <cellStyle name="Normal 4 43 5 2" xfId="36411"/>
    <cellStyle name="Normal 4 43 5 2 2" xfId="36412"/>
    <cellStyle name="Normal 4 43 5 3" xfId="36413"/>
    <cellStyle name="Normal 4 43 5 4" xfId="36414"/>
    <cellStyle name="Normal 4 43 5 5" xfId="36410"/>
    <cellStyle name="Normal 4 43 6" xfId="36415"/>
    <cellStyle name="Normal 4 43 6 2" xfId="36416"/>
    <cellStyle name="Normal 4 43 6 2 2" xfId="36417"/>
    <cellStyle name="Normal 4 43 6 3" xfId="36418"/>
    <cellStyle name="Normal 4 43 6 4" xfId="36419"/>
    <cellStyle name="Normal 4 43 7" xfId="36420"/>
    <cellStyle name="Normal 4 43 7 2" xfId="36421"/>
    <cellStyle name="Normal 4 43 8" xfId="36422"/>
    <cellStyle name="Normal 4 43 9" xfId="36423"/>
    <cellStyle name="Normal 4 44" xfId="8086"/>
    <cellStyle name="Normal 4 44 10" xfId="36425"/>
    <cellStyle name="Normal 4 44 11" xfId="36424"/>
    <cellStyle name="Normal 4 44 2" xfId="8087"/>
    <cellStyle name="Normal 4 44 2 10" xfId="36426"/>
    <cellStyle name="Normal 4 44 2 2" xfId="12852"/>
    <cellStyle name="Normal 4 44 2 2 2" xfId="36428"/>
    <cellStyle name="Normal 4 44 2 2 2 2" xfId="36429"/>
    <cellStyle name="Normal 4 44 2 2 2 2 2" xfId="36430"/>
    <cellStyle name="Normal 4 44 2 2 2 3" xfId="36431"/>
    <cellStyle name="Normal 4 44 2 2 2 4" xfId="36432"/>
    <cellStyle name="Normal 4 44 2 2 3" xfId="36433"/>
    <cellStyle name="Normal 4 44 2 2 3 2" xfId="36434"/>
    <cellStyle name="Normal 4 44 2 2 3 2 2" xfId="36435"/>
    <cellStyle name="Normal 4 44 2 2 3 3" xfId="36436"/>
    <cellStyle name="Normal 4 44 2 2 3 4" xfId="36437"/>
    <cellStyle name="Normal 4 44 2 2 4" xfId="36438"/>
    <cellStyle name="Normal 4 44 2 2 4 2" xfId="36439"/>
    <cellStyle name="Normal 4 44 2 2 5" xfId="36440"/>
    <cellStyle name="Normal 4 44 2 2 6" xfId="36441"/>
    <cellStyle name="Normal 4 44 2 2 7" xfId="36442"/>
    <cellStyle name="Normal 4 44 2 2 8" xfId="36427"/>
    <cellStyle name="Normal 4 44 2 3" xfId="36443"/>
    <cellStyle name="Normal 4 44 2 3 2" xfId="36444"/>
    <cellStyle name="Normal 4 44 2 3 2 2" xfId="36445"/>
    <cellStyle name="Normal 4 44 2 3 2 2 2" xfId="36446"/>
    <cellStyle name="Normal 4 44 2 3 2 3" xfId="36447"/>
    <cellStyle name="Normal 4 44 2 3 2 4" xfId="36448"/>
    <cellStyle name="Normal 4 44 2 3 3" xfId="36449"/>
    <cellStyle name="Normal 4 44 2 3 3 2" xfId="36450"/>
    <cellStyle name="Normal 4 44 2 3 3 2 2" xfId="36451"/>
    <cellStyle name="Normal 4 44 2 3 3 3" xfId="36452"/>
    <cellStyle name="Normal 4 44 2 3 3 4" xfId="36453"/>
    <cellStyle name="Normal 4 44 2 3 4" xfId="36454"/>
    <cellStyle name="Normal 4 44 2 3 4 2" xfId="36455"/>
    <cellStyle name="Normal 4 44 2 3 5" xfId="36456"/>
    <cellStyle name="Normal 4 44 2 3 6" xfId="36457"/>
    <cellStyle name="Normal 4 44 2 3 7" xfId="36458"/>
    <cellStyle name="Normal 4 44 2 4" xfId="36459"/>
    <cellStyle name="Normal 4 44 2 4 2" xfId="36460"/>
    <cellStyle name="Normal 4 44 2 4 2 2" xfId="36461"/>
    <cellStyle name="Normal 4 44 2 4 3" xfId="36462"/>
    <cellStyle name="Normal 4 44 2 4 4" xfId="36463"/>
    <cellStyle name="Normal 4 44 2 5" xfId="36464"/>
    <cellStyle name="Normal 4 44 2 5 2" xfId="36465"/>
    <cellStyle name="Normal 4 44 2 5 2 2" xfId="36466"/>
    <cellStyle name="Normal 4 44 2 5 3" xfId="36467"/>
    <cellStyle name="Normal 4 44 2 5 4" xfId="36468"/>
    <cellStyle name="Normal 4 44 2 6" xfId="36469"/>
    <cellStyle name="Normal 4 44 2 6 2" xfId="36470"/>
    <cellStyle name="Normal 4 44 2 7" xfId="36471"/>
    <cellStyle name="Normal 4 44 2 8" xfId="36472"/>
    <cellStyle name="Normal 4 44 2 9" xfId="36473"/>
    <cellStyle name="Normal 4 44 3" xfId="8088"/>
    <cellStyle name="Normal 4 44 3 2" xfId="12853"/>
    <cellStyle name="Normal 4 44 3 2 2" xfId="36476"/>
    <cellStyle name="Normal 4 44 3 2 2 2" xfId="36477"/>
    <cellStyle name="Normal 4 44 3 2 3" xfId="36478"/>
    <cellStyle name="Normal 4 44 3 2 4" xfId="36479"/>
    <cellStyle name="Normal 4 44 3 2 5" xfId="36475"/>
    <cellStyle name="Normal 4 44 3 3" xfId="36480"/>
    <cellStyle name="Normal 4 44 3 3 2" xfId="36481"/>
    <cellStyle name="Normal 4 44 3 3 2 2" xfId="36482"/>
    <cellStyle name="Normal 4 44 3 3 3" xfId="36483"/>
    <cellStyle name="Normal 4 44 3 3 4" xfId="36484"/>
    <cellStyle name="Normal 4 44 3 4" xfId="36485"/>
    <cellStyle name="Normal 4 44 3 4 2" xfId="36486"/>
    <cellStyle name="Normal 4 44 3 5" xfId="36487"/>
    <cellStyle name="Normal 4 44 3 6" xfId="36488"/>
    <cellStyle name="Normal 4 44 3 7" xfId="36489"/>
    <cellStyle name="Normal 4 44 3 8" xfId="36474"/>
    <cellStyle name="Normal 4 44 4" xfId="8089"/>
    <cellStyle name="Normal 4 44 4 2" xfId="12854"/>
    <cellStyle name="Normal 4 44 4 2 2" xfId="36492"/>
    <cellStyle name="Normal 4 44 4 2 2 2" xfId="36493"/>
    <cellStyle name="Normal 4 44 4 2 3" xfId="36494"/>
    <cellStyle name="Normal 4 44 4 2 4" xfId="36495"/>
    <cellStyle name="Normal 4 44 4 2 5" xfId="36491"/>
    <cellStyle name="Normal 4 44 4 3" xfId="36496"/>
    <cellStyle name="Normal 4 44 4 3 2" xfId="36497"/>
    <cellStyle name="Normal 4 44 4 3 2 2" xfId="36498"/>
    <cellStyle name="Normal 4 44 4 3 3" xfId="36499"/>
    <cellStyle name="Normal 4 44 4 3 4" xfId="36500"/>
    <cellStyle name="Normal 4 44 4 4" xfId="36501"/>
    <cellStyle name="Normal 4 44 4 4 2" xfId="36502"/>
    <cellStyle name="Normal 4 44 4 5" xfId="36503"/>
    <cellStyle name="Normal 4 44 4 6" xfId="36504"/>
    <cellStyle name="Normal 4 44 4 7" xfId="36505"/>
    <cellStyle name="Normal 4 44 4 8" xfId="36490"/>
    <cellStyle name="Normal 4 44 5" xfId="12851"/>
    <cellStyle name="Normal 4 44 5 2" xfId="36507"/>
    <cellStyle name="Normal 4 44 5 2 2" xfId="36508"/>
    <cellStyle name="Normal 4 44 5 3" xfId="36509"/>
    <cellStyle name="Normal 4 44 5 4" xfId="36510"/>
    <cellStyle name="Normal 4 44 5 5" xfId="36506"/>
    <cellStyle name="Normal 4 44 6" xfId="36511"/>
    <cellStyle name="Normal 4 44 6 2" xfId="36512"/>
    <cellStyle name="Normal 4 44 6 2 2" xfId="36513"/>
    <cellStyle name="Normal 4 44 6 3" xfId="36514"/>
    <cellStyle name="Normal 4 44 6 4" xfId="36515"/>
    <cellStyle name="Normal 4 44 7" xfId="36516"/>
    <cellStyle name="Normal 4 44 7 2" xfId="36517"/>
    <cellStyle name="Normal 4 44 8" xfId="36518"/>
    <cellStyle name="Normal 4 44 9" xfId="36519"/>
    <cellStyle name="Normal 4 45" xfId="8090"/>
    <cellStyle name="Normal 4 45 10" xfId="36521"/>
    <cellStyle name="Normal 4 45 11" xfId="36520"/>
    <cellStyle name="Normal 4 45 2" xfId="8091"/>
    <cellStyle name="Normal 4 45 2 10" xfId="36522"/>
    <cellStyle name="Normal 4 45 2 2" xfId="12856"/>
    <cellStyle name="Normal 4 45 2 2 2" xfId="36524"/>
    <cellStyle name="Normal 4 45 2 2 2 2" xfId="36525"/>
    <cellStyle name="Normal 4 45 2 2 2 2 2" xfId="36526"/>
    <cellStyle name="Normal 4 45 2 2 2 3" xfId="36527"/>
    <cellStyle name="Normal 4 45 2 2 2 4" xfId="36528"/>
    <cellStyle name="Normal 4 45 2 2 3" xfId="36529"/>
    <cellStyle name="Normal 4 45 2 2 3 2" xfId="36530"/>
    <cellStyle name="Normal 4 45 2 2 3 2 2" xfId="36531"/>
    <cellStyle name="Normal 4 45 2 2 3 3" xfId="36532"/>
    <cellStyle name="Normal 4 45 2 2 3 4" xfId="36533"/>
    <cellStyle name="Normal 4 45 2 2 4" xfId="36534"/>
    <cellStyle name="Normal 4 45 2 2 4 2" xfId="36535"/>
    <cellStyle name="Normal 4 45 2 2 5" xfId="36536"/>
    <cellStyle name="Normal 4 45 2 2 6" xfId="36537"/>
    <cellStyle name="Normal 4 45 2 2 7" xfId="36538"/>
    <cellStyle name="Normal 4 45 2 2 8" xfId="36523"/>
    <cellStyle name="Normal 4 45 2 3" xfId="36539"/>
    <cellStyle name="Normal 4 45 2 3 2" xfId="36540"/>
    <cellStyle name="Normal 4 45 2 3 2 2" xfId="36541"/>
    <cellStyle name="Normal 4 45 2 3 2 2 2" xfId="36542"/>
    <cellStyle name="Normal 4 45 2 3 2 3" xfId="36543"/>
    <cellStyle name="Normal 4 45 2 3 2 4" xfId="36544"/>
    <cellStyle name="Normal 4 45 2 3 3" xfId="36545"/>
    <cellStyle name="Normal 4 45 2 3 3 2" xfId="36546"/>
    <cellStyle name="Normal 4 45 2 3 3 2 2" xfId="36547"/>
    <cellStyle name="Normal 4 45 2 3 3 3" xfId="36548"/>
    <cellStyle name="Normal 4 45 2 3 3 4" xfId="36549"/>
    <cellStyle name="Normal 4 45 2 3 4" xfId="36550"/>
    <cellStyle name="Normal 4 45 2 3 4 2" xfId="36551"/>
    <cellStyle name="Normal 4 45 2 3 5" xfId="36552"/>
    <cellStyle name="Normal 4 45 2 3 6" xfId="36553"/>
    <cellStyle name="Normal 4 45 2 3 7" xfId="36554"/>
    <cellStyle name="Normal 4 45 2 4" xfId="36555"/>
    <cellStyle name="Normal 4 45 2 4 2" xfId="36556"/>
    <cellStyle name="Normal 4 45 2 4 2 2" xfId="36557"/>
    <cellStyle name="Normal 4 45 2 4 3" xfId="36558"/>
    <cellStyle name="Normal 4 45 2 4 4" xfId="36559"/>
    <cellStyle name="Normal 4 45 2 5" xfId="36560"/>
    <cellStyle name="Normal 4 45 2 5 2" xfId="36561"/>
    <cellStyle name="Normal 4 45 2 5 2 2" xfId="36562"/>
    <cellStyle name="Normal 4 45 2 5 3" xfId="36563"/>
    <cellStyle name="Normal 4 45 2 5 4" xfId="36564"/>
    <cellStyle name="Normal 4 45 2 6" xfId="36565"/>
    <cellStyle name="Normal 4 45 2 6 2" xfId="36566"/>
    <cellStyle name="Normal 4 45 2 7" xfId="36567"/>
    <cellStyle name="Normal 4 45 2 8" xfId="36568"/>
    <cellStyle name="Normal 4 45 2 9" xfId="36569"/>
    <cellStyle name="Normal 4 45 3" xfId="8092"/>
    <cellStyle name="Normal 4 45 3 2" xfId="12857"/>
    <cellStyle name="Normal 4 45 3 2 2" xfId="36572"/>
    <cellStyle name="Normal 4 45 3 2 2 2" xfId="36573"/>
    <cellStyle name="Normal 4 45 3 2 3" xfId="36574"/>
    <cellStyle name="Normal 4 45 3 2 4" xfId="36575"/>
    <cellStyle name="Normal 4 45 3 2 5" xfId="36571"/>
    <cellStyle name="Normal 4 45 3 3" xfId="36576"/>
    <cellStyle name="Normal 4 45 3 3 2" xfId="36577"/>
    <cellStyle name="Normal 4 45 3 3 2 2" xfId="36578"/>
    <cellStyle name="Normal 4 45 3 3 3" xfId="36579"/>
    <cellStyle name="Normal 4 45 3 3 4" xfId="36580"/>
    <cellStyle name="Normal 4 45 3 4" xfId="36581"/>
    <cellStyle name="Normal 4 45 3 4 2" xfId="36582"/>
    <cellStyle name="Normal 4 45 3 5" xfId="36583"/>
    <cellStyle name="Normal 4 45 3 6" xfId="36584"/>
    <cellStyle name="Normal 4 45 3 7" xfId="36585"/>
    <cellStyle name="Normal 4 45 3 8" xfId="36570"/>
    <cellStyle name="Normal 4 45 4" xfId="8093"/>
    <cellStyle name="Normal 4 45 4 2" xfId="12858"/>
    <cellStyle name="Normal 4 45 4 2 2" xfId="36588"/>
    <cellStyle name="Normal 4 45 4 2 2 2" xfId="36589"/>
    <cellStyle name="Normal 4 45 4 2 3" xfId="36590"/>
    <cellStyle name="Normal 4 45 4 2 4" xfId="36591"/>
    <cellStyle name="Normal 4 45 4 2 5" xfId="36587"/>
    <cellStyle name="Normal 4 45 4 3" xfId="36592"/>
    <cellStyle name="Normal 4 45 4 3 2" xfId="36593"/>
    <cellStyle name="Normal 4 45 4 3 2 2" xfId="36594"/>
    <cellStyle name="Normal 4 45 4 3 3" xfId="36595"/>
    <cellStyle name="Normal 4 45 4 3 4" xfId="36596"/>
    <cellStyle name="Normal 4 45 4 4" xfId="36597"/>
    <cellStyle name="Normal 4 45 4 4 2" xfId="36598"/>
    <cellStyle name="Normal 4 45 4 5" xfId="36599"/>
    <cellStyle name="Normal 4 45 4 6" xfId="36600"/>
    <cellStyle name="Normal 4 45 4 7" xfId="36601"/>
    <cellStyle name="Normal 4 45 4 8" xfId="36586"/>
    <cellStyle name="Normal 4 45 5" xfId="12855"/>
    <cellStyle name="Normal 4 45 5 2" xfId="36603"/>
    <cellStyle name="Normal 4 45 5 2 2" xfId="36604"/>
    <cellStyle name="Normal 4 45 5 3" xfId="36605"/>
    <cellStyle name="Normal 4 45 5 4" xfId="36606"/>
    <cellStyle name="Normal 4 45 5 5" xfId="36602"/>
    <cellStyle name="Normal 4 45 6" xfId="36607"/>
    <cellStyle name="Normal 4 45 6 2" xfId="36608"/>
    <cellStyle name="Normal 4 45 6 2 2" xfId="36609"/>
    <cellStyle name="Normal 4 45 6 3" xfId="36610"/>
    <cellStyle name="Normal 4 45 6 4" xfId="36611"/>
    <cellStyle name="Normal 4 45 7" xfId="36612"/>
    <cellStyle name="Normal 4 45 7 2" xfId="36613"/>
    <cellStyle name="Normal 4 45 8" xfId="36614"/>
    <cellStyle name="Normal 4 45 9" xfId="36615"/>
    <cellStyle name="Normal 4 46" xfId="8094"/>
    <cellStyle name="Normal 4 46 10" xfId="36617"/>
    <cellStyle name="Normal 4 46 11" xfId="36616"/>
    <cellStyle name="Normal 4 46 2" xfId="8095"/>
    <cellStyle name="Normal 4 46 2 10" xfId="36618"/>
    <cellStyle name="Normal 4 46 2 2" xfId="12860"/>
    <cellStyle name="Normal 4 46 2 2 2" xfId="36620"/>
    <cellStyle name="Normal 4 46 2 2 2 2" xfId="36621"/>
    <cellStyle name="Normal 4 46 2 2 2 2 2" xfId="36622"/>
    <cellStyle name="Normal 4 46 2 2 2 3" xfId="36623"/>
    <cellStyle name="Normal 4 46 2 2 2 4" xfId="36624"/>
    <cellStyle name="Normal 4 46 2 2 3" xfId="36625"/>
    <cellStyle name="Normal 4 46 2 2 3 2" xfId="36626"/>
    <cellStyle name="Normal 4 46 2 2 3 2 2" xfId="36627"/>
    <cellStyle name="Normal 4 46 2 2 3 3" xfId="36628"/>
    <cellStyle name="Normal 4 46 2 2 3 4" xfId="36629"/>
    <cellStyle name="Normal 4 46 2 2 4" xfId="36630"/>
    <cellStyle name="Normal 4 46 2 2 4 2" xfId="36631"/>
    <cellStyle name="Normal 4 46 2 2 5" xfId="36632"/>
    <cellStyle name="Normal 4 46 2 2 6" xfId="36633"/>
    <cellStyle name="Normal 4 46 2 2 7" xfId="36634"/>
    <cellStyle name="Normal 4 46 2 2 8" xfId="36619"/>
    <cellStyle name="Normal 4 46 2 3" xfId="36635"/>
    <cellStyle name="Normal 4 46 2 3 2" xfId="36636"/>
    <cellStyle name="Normal 4 46 2 3 2 2" xfId="36637"/>
    <cellStyle name="Normal 4 46 2 3 2 2 2" xfId="36638"/>
    <cellStyle name="Normal 4 46 2 3 2 3" xfId="36639"/>
    <cellStyle name="Normal 4 46 2 3 2 4" xfId="36640"/>
    <cellStyle name="Normal 4 46 2 3 3" xfId="36641"/>
    <cellStyle name="Normal 4 46 2 3 3 2" xfId="36642"/>
    <cellStyle name="Normal 4 46 2 3 3 2 2" xfId="36643"/>
    <cellStyle name="Normal 4 46 2 3 3 3" xfId="36644"/>
    <cellStyle name="Normal 4 46 2 3 3 4" xfId="36645"/>
    <cellStyle name="Normal 4 46 2 3 4" xfId="36646"/>
    <cellStyle name="Normal 4 46 2 3 4 2" xfId="36647"/>
    <cellStyle name="Normal 4 46 2 3 5" xfId="36648"/>
    <cellStyle name="Normal 4 46 2 3 6" xfId="36649"/>
    <cellStyle name="Normal 4 46 2 3 7" xfId="36650"/>
    <cellStyle name="Normal 4 46 2 4" xfId="36651"/>
    <cellStyle name="Normal 4 46 2 4 2" xfId="36652"/>
    <cellStyle name="Normal 4 46 2 4 2 2" xfId="36653"/>
    <cellStyle name="Normal 4 46 2 4 3" xfId="36654"/>
    <cellStyle name="Normal 4 46 2 4 4" xfId="36655"/>
    <cellStyle name="Normal 4 46 2 5" xfId="36656"/>
    <cellStyle name="Normal 4 46 2 5 2" xfId="36657"/>
    <cellStyle name="Normal 4 46 2 5 2 2" xfId="36658"/>
    <cellStyle name="Normal 4 46 2 5 3" xfId="36659"/>
    <cellStyle name="Normal 4 46 2 5 4" xfId="36660"/>
    <cellStyle name="Normal 4 46 2 6" xfId="36661"/>
    <cellStyle name="Normal 4 46 2 6 2" xfId="36662"/>
    <cellStyle name="Normal 4 46 2 7" xfId="36663"/>
    <cellStyle name="Normal 4 46 2 8" xfId="36664"/>
    <cellStyle name="Normal 4 46 2 9" xfId="36665"/>
    <cellStyle name="Normal 4 46 3" xfId="8096"/>
    <cellStyle name="Normal 4 46 3 2" xfId="12861"/>
    <cellStyle name="Normal 4 46 3 2 2" xfId="36668"/>
    <cellStyle name="Normal 4 46 3 2 2 2" xfId="36669"/>
    <cellStyle name="Normal 4 46 3 2 3" xfId="36670"/>
    <cellStyle name="Normal 4 46 3 2 4" xfId="36671"/>
    <cellStyle name="Normal 4 46 3 2 5" xfId="36667"/>
    <cellStyle name="Normal 4 46 3 3" xfId="36672"/>
    <cellStyle name="Normal 4 46 3 3 2" xfId="36673"/>
    <cellStyle name="Normal 4 46 3 3 2 2" xfId="36674"/>
    <cellStyle name="Normal 4 46 3 3 3" xfId="36675"/>
    <cellStyle name="Normal 4 46 3 3 4" xfId="36676"/>
    <cellStyle name="Normal 4 46 3 4" xfId="36677"/>
    <cellStyle name="Normal 4 46 3 4 2" xfId="36678"/>
    <cellStyle name="Normal 4 46 3 5" xfId="36679"/>
    <cellStyle name="Normal 4 46 3 6" xfId="36680"/>
    <cellStyle name="Normal 4 46 3 7" xfId="36681"/>
    <cellStyle name="Normal 4 46 3 8" xfId="36666"/>
    <cellStyle name="Normal 4 46 4" xfId="8097"/>
    <cellStyle name="Normal 4 46 4 2" xfId="12862"/>
    <cellStyle name="Normal 4 46 4 2 2" xfId="36684"/>
    <cellStyle name="Normal 4 46 4 2 2 2" xfId="36685"/>
    <cellStyle name="Normal 4 46 4 2 3" xfId="36686"/>
    <cellStyle name="Normal 4 46 4 2 4" xfId="36687"/>
    <cellStyle name="Normal 4 46 4 2 5" xfId="36683"/>
    <cellStyle name="Normal 4 46 4 3" xfId="36688"/>
    <cellStyle name="Normal 4 46 4 3 2" xfId="36689"/>
    <cellStyle name="Normal 4 46 4 3 2 2" xfId="36690"/>
    <cellStyle name="Normal 4 46 4 3 3" xfId="36691"/>
    <cellStyle name="Normal 4 46 4 3 4" xfId="36692"/>
    <cellStyle name="Normal 4 46 4 4" xfId="36693"/>
    <cellStyle name="Normal 4 46 4 4 2" xfId="36694"/>
    <cellStyle name="Normal 4 46 4 5" xfId="36695"/>
    <cellStyle name="Normal 4 46 4 6" xfId="36696"/>
    <cellStyle name="Normal 4 46 4 7" xfId="36697"/>
    <cellStyle name="Normal 4 46 4 8" xfId="36682"/>
    <cellStyle name="Normal 4 46 5" xfId="12859"/>
    <cellStyle name="Normal 4 46 5 2" xfId="36699"/>
    <cellStyle name="Normal 4 46 5 2 2" xfId="36700"/>
    <cellStyle name="Normal 4 46 5 3" xfId="36701"/>
    <cellStyle name="Normal 4 46 5 4" xfId="36702"/>
    <cellStyle name="Normal 4 46 5 5" xfId="36698"/>
    <cellStyle name="Normal 4 46 6" xfId="36703"/>
    <cellStyle name="Normal 4 46 6 2" xfId="36704"/>
    <cellStyle name="Normal 4 46 6 2 2" xfId="36705"/>
    <cellStyle name="Normal 4 46 6 3" xfId="36706"/>
    <cellStyle name="Normal 4 46 6 4" xfId="36707"/>
    <cellStyle name="Normal 4 46 7" xfId="36708"/>
    <cellStyle name="Normal 4 46 7 2" xfId="36709"/>
    <cellStyle name="Normal 4 46 8" xfId="36710"/>
    <cellStyle name="Normal 4 46 9" xfId="36711"/>
    <cellStyle name="Normal 4 47" xfId="8098"/>
    <cellStyle name="Normal 4 47 10" xfId="36713"/>
    <cellStyle name="Normal 4 47 11" xfId="36712"/>
    <cellStyle name="Normal 4 47 2" xfId="8099"/>
    <cellStyle name="Normal 4 47 2 10" xfId="36714"/>
    <cellStyle name="Normal 4 47 2 2" xfId="12864"/>
    <cellStyle name="Normal 4 47 2 2 2" xfId="36716"/>
    <cellStyle name="Normal 4 47 2 2 2 2" xfId="36717"/>
    <cellStyle name="Normal 4 47 2 2 2 2 2" xfId="36718"/>
    <cellStyle name="Normal 4 47 2 2 2 3" xfId="36719"/>
    <cellStyle name="Normal 4 47 2 2 2 4" xfId="36720"/>
    <cellStyle name="Normal 4 47 2 2 3" xfId="36721"/>
    <cellStyle name="Normal 4 47 2 2 3 2" xfId="36722"/>
    <cellStyle name="Normal 4 47 2 2 3 2 2" xfId="36723"/>
    <cellStyle name="Normal 4 47 2 2 3 3" xfId="36724"/>
    <cellStyle name="Normal 4 47 2 2 3 4" xfId="36725"/>
    <cellStyle name="Normal 4 47 2 2 4" xfId="36726"/>
    <cellStyle name="Normal 4 47 2 2 4 2" xfId="36727"/>
    <cellStyle name="Normal 4 47 2 2 5" xfId="36728"/>
    <cellStyle name="Normal 4 47 2 2 6" xfId="36729"/>
    <cellStyle name="Normal 4 47 2 2 7" xfId="36730"/>
    <cellStyle name="Normal 4 47 2 2 8" xfId="36715"/>
    <cellStyle name="Normal 4 47 2 3" xfId="36731"/>
    <cellStyle name="Normal 4 47 2 3 2" xfId="36732"/>
    <cellStyle name="Normal 4 47 2 3 2 2" xfId="36733"/>
    <cellStyle name="Normal 4 47 2 3 2 2 2" xfId="36734"/>
    <cellStyle name="Normal 4 47 2 3 2 3" xfId="36735"/>
    <cellStyle name="Normal 4 47 2 3 2 4" xfId="36736"/>
    <cellStyle name="Normal 4 47 2 3 3" xfId="36737"/>
    <cellStyle name="Normal 4 47 2 3 3 2" xfId="36738"/>
    <cellStyle name="Normal 4 47 2 3 3 2 2" xfId="36739"/>
    <cellStyle name="Normal 4 47 2 3 3 3" xfId="36740"/>
    <cellStyle name="Normal 4 47 2 3 3 4" xfId="36741"/>
    <cellStyle name="Normal 4 47 2 3 4" xfId="36742"/>
    <cellStyle name="Normal 4 47 2 3 4 2" xfId="36743"/>
    <cellStyle name="Normal 4 47 2 3 5" xfId="36744"/>
    <cellStyle name="Normal 4 47 2 3 6" xfId="36745"/>
    <cellStyle name="Normal 4 47 2 3 7" xfId="36746"/>
    <cellStyle name="Normal 4 47 2 4" xfId="36747"/>
    <cellStyle name="Normal 4 47 2 4 2" xfId="36748"/>
    <cellStyle name="Normal 4 47 2 4 2 2" xfId="36749"/>
    <cellStyle name="Normal 4 47 2 4 3" xfId="36750"/>
    <cellStyle name="Normal 4 47 2 4 4" xfId="36751"/>
    <cellStyle name="Normal 4 47 2 5" xfId="36752"/>
    <cellStyle name="Normal 4 47 2 5 2" xfId="36753"/>
    <cellStyle name="Normal 4 47 2 5 2 2" xfId="36754"/>
    <cellStyle name="Normal 4 47 2 5 3" xfId="36755"/>
    <cellStyle name="Normal 4 47 2 5 4" xfId="36756"/>
    <cellStyle name="Normal 4 47 2 6" xfId="36757"/>
    <cellStyle name="Normal 4 47 2 6 2" xfId="36758"/>
    <cellStyle name="Normal 4 47 2 7" xfId="36759"/>
    <cellStyle name="Normal 4 47 2 8" xfId="36760"/>
    <cellStyle name="Normal 4 47 2 9" xfId="36761"/>
    <cellStyle name="Normal 4 47 3" xfId="8100"/>
    <cellStyle name="Normal 4 47 3 2" xfId="12865"/>
    <cellStyle name="Normal 4 47 3 2 2" xfId="36764"/>
    <cellStyle name="Normal 4 47 3 2 2 2" xfId="36765"/>
    <cellStyle name="Normal 4 47 3 2 3" xfId="36766"/>
    <cellStyle name="Normal 4 47 3 2 4" xfId="36767"/>
    <cellStyle name="Normal 4 47 3 2 5" xfId="36763"/>
    <cellStyle name="Normal 4 47 3 3" xfId="36768"/>
    <cellStyle name="Normal 4 47 3 3 2" xfId="36769"/>
    <cellStyle name="Normal 4 47 3 3 2 2" xfId="36770"/>
    <cellStyle name="Normal 4 47 3 3 3" xfId="36771"/>
    <cellStyle name="Normal 4 47 3 3 4" xfId="36772"/>
    <cellStyle name="Normal 4 47 3 4" xfId="36773"/>
    <cellStyle name="Normal 4 47 3 4 2" xfId="36774"/>
    <cellStyle name="Normal 4 47 3 5" xfId="36775"/>
    <cellStyle name="Normal 4 47 3 6" xfId="36776"/>
    <cellStyle name="Normal 4 47 3 7" xfId="36777"/>
    <cellStyle name="Normal 4 47 3 8" xfId="36762"/>
    <cellStyle name="Normal 4 47 4" xfId="8101"/>
    <cellStyle name="Normal 4 47 4 2" xfId="12866"/>
    <cellStyle name="Normal 4 47 4 2 2" xfId="36780"/>
    <cellStyle name="Normal 4 47 4 2 2 2" xfId="36781"/>
    <cellStyle name="Normal 4 47 4 2 3" xfId="36782"/>
    <cellStyle name="Normal 4 47 4 2 4" xfId="36783"/>
    <cellStyle name="Normal 4 47 4 2 5" xfId="36779"/>
    <cellStyle name="Normal 4 47 4 3" xfId="36784"/>
    <cellStyle name="Normal 4 47 4 3 2" xfId="36785"/>
    <cellStyle name="Normal 4 47 4 3 2 2" xfId="36786"/>
    <cellStyle name="Normal 4 47 4 3 3" xfId="36787"/>
    <cellStyle name="Normal 4 47 4 3 4" xfId="36788"/>
    <cellStyle name="Normal 4 47 4 4" xfId="36789"/>
    <cellStyle name="Normal 4 47 4 4 2" xfId="36790"/>
    <cellStyle name="Normal 4 47 4 5" xfId="36791"/>
    <cellStyle name="Normal 4 47 4 6" xfId="36792"/>
    <cellStyle name="Normal 4 47 4 7" xfId="36793"/>
    <cellStyle name="Normal 4 47 4 8" xfId="36778"/>
    <cellStyle name="Normal 4 47 5" xfId="12863"/>
    <cellStyle name="Normal 4 47 5 2" xfId="36795"/>
    <cellStyle name="Normal 4 47 5 2 2" xfId="36796"/>
    <cellStyle name="Normal 4 47 5 3" xfId="36797"/>
    <cellStyle name="Normal 4 47 5 4" xfId="36798"/>
    <cellStyle name="Normal 4 47 5 5" xfId="36794"/>
    <cellStyle name="Normal 4 47 6" xfId="36799"/>
    <cellStyle name="Normal 4 47 6 2" xfId="36800"/>
    <cellStyle name="Normal 4 47 6 2 2" xfId="36801"/>
    <cellStyle name="Normal 4 47 6 3" xfId="36802"/>
    <cellStyle name="Normal 4 47 6 4" xfId="36803"/>
    <cellStyle name="Normal 4 47 7" xfId="36804"/>
    <cellStyle name="Normal 4 47 7 2" xfId="36805"/>
    <cellStyle name="Normal 4 47 8" xfId="36806"/>
    <cellStyle name="Normal 4 47 9" xfId="36807"/>
    <cellStyle name="Normal 4 48" xfId="8102"/>
    <cellStyle name="Normal 4 48 10" xfId="36809"/>
    <cellStyle name="Normal 4 48 11" xfId="36808"/>
    <cellStyle name="Normal 4 48 2" xfId="8103"/>
    <cellStyle name="Normal 4 48 2 10" xfId="36810"/>
    <cellStyle name="Normal 4 48 2 2" xfId="12868"/>
    <cellStyle name="Normal 4 48 2 2 2" xfId="36812"/>
    <cellStyle name="Normal 4 48 2 2 2 2" xfId="36813"/>
    <cellStyle name="Normal 4 48 2 2 2 2 2" xfId="36814"/>
    <cellStyle name="Normal 4 48 2 2 2 3" xfId="36815"/>
    <cellStyle name="Normal 4 48 2 2 2 4" xfId="36816"/>
    <cellStyle name="Normal 4 48 2 2 3" xfId="36817"/>
    <cellStyle name="Normal 4 48 2 2 3 2" xfId="36818"/>
    <cellStyle name="Normal 4 48 2 2 3 2 2" xfId="36819"/>
    <cellStyle name="Normal 4 48 2 2 3 3" xfId="36820"/>
    <cellStyle name="Normal 4 48 2 2 3 4" xfId="36821"/>
    <cellStyle name="Normal 4 48 2 2 4" xfId="36822"/>
    <cellStyle name="Normal 4 48 2 2 4 2" xfId="36823"/>
    <cellStyle name="Normal 4 48 2 2 5" xfId="36824"/>
    <cellStyle name="Normal 4 48 2 2 6" xfId="36825"/>
    <cellStyle name="Normal 4 48 2 2 7" xfId="36826"/>
    <cellStyle name="Normal 4 48 2 2 8" xfId="36811"/>
    <cellStyle name="Normal 4 48 2 3" xfId="36827"/>
    <cellStyle name="Normal 4 48 2 3 2" xfId="36828"/>
    <cellStyle name="Normal 4 48 2 3 2 2" xfId="36829"/>
    <cellStyle name="Normal 4 48 2 3 2 2 2" xfId="36830"/>
    <cellStyle name="Normal 4 48 2 3 2 3" xfId="36831"/>
    <cellStyle name="Normal 4 48 2 3 2 4" xfId="36832"/>
    <cellStyle name="Normal 4 48 2 3 3" xfId="36833"/>
    <cellStyle name="Normal 4 48 2 3 3 2" xfId="36834"/>
    <cellStyle name="Normal 4 48 2 3 3 2 2" xfId="36835"/>
    <cellStyle name="Normal 4 48 2 3 3 3" xfId="36836"/>
    <cellStyle name="Normal 4 48 2 3 3 4" xfId="36837"/>
    <cellStyle name="Normal 4 48 2 3 4" xfId="36838"/>
    <cellStyle name="Normal 4 48 2 3 4 2" xfId="36839"/>
    <cellStyle name="Normal 4 48 2 3 5" xfId="36840"/>
    <cellStyle name="Normal 4 48 2 3 6" xfId="36841"/>
    <cellStyle name="Normal 4 48 2 3 7" xfId="36842"/>
    <cellStyle name="Normal 4 48 2 4" xfId="36843"/>
    <cellStyle name="Normal 4 48 2 4 2" xfId="36844"/>
    <cellStyle name="Normal 4 48 2 4 2 2" xfId="36845"/>
    <cellStyle name="Normal 4 48 2 4 3" xfId="36846"/>
    <cellStyle name="Normal 4 48 2 4 4" xfId="36847"/>
    <cellStyle name="Normal 4 48 2 5" xfId="36848"/>
    <cellStyle name="Normal 4 48 2 5 2" xfId="36849"/>
    <cellStyle name="Normal 4 48 2 5 2 2" xfId="36850"/>
    <cellStyle name="Normal 4 48 2 5 3" xfId="36851"/>
    <cellStyle name="Normal 4 48 2 5 4" xfId="36852"/>
    <cellStyle name="Normal 4 48 2 6" xfId="36853"/>
    <cellStyle name="Normal 4 48 2 6 2" xfId="36854"/>
    <cellStyle name="Normal 4 48 2 7" xfId="36855"/>
    <cellStyle name="Normal 4 48 2 8" xfId="36856"/>
    <cellStyle name="Normal 4 48 2 9" xfId="36857"/>
    <cellStyle name="Normal 4 48 3" xfId="8104"/>
    <cellStyle name="Normal 4 48 3 2" xfId="12869"/>
    <cellStyle name="Normal 4 48 3 2 2" xfId="36860"/>
    <cellStyle name="Normal 4 48 3 2 2 2" xfId="36861"/>
    <cellStyle name="Normal 4 48 3 2 3" xfId="36862"/>
    <cellStyle name="Normal 4 48 3 2 4" xfId="36863"/>
    <cellStyle name="Normal 4 48 3 2 5" xfId="36859"/>
    <cellStyle name="Normal 4 48 3 3" xfId="36864"/>
    <cellStyle name="Normal 4 48 3 3 2" xfId="36865"/>
    <cellStyle name="Normal 4 48 3 3 2 2" xfId="36866"/>
    <cellStyle name="Normal 4 48 3 3 3" xfId="36867"/>
    <cellStyle name="Normal 4 48 3 3 4" xfId="36868"/>
    <cellStyle name="Normal 4 48 3 4" xfId="36869"/>
    <cellStyle name="Normal 4 48 3 4 2" xfId="36870"/>
    <cellStyle name="Normal 4 48 3 5" xfId="36871"/>
    <cellStyle name="Normal 4 48 3 6" xfId="36872"/>
    <cellStyle name="Normal 4 48 3 7" xfId="36873"/>
    <cellStyle name="Normal 4 48 3 8" xfId="36858"/>
    <cellStyle name="Normal 4 48 4" xfId="8105"/>
    <cellStyle name="Normal 4 48 4 2" xfId="12870"/>
    <cellStyle name="Normal 4 48 4 2 2" xfId="36876"/>
    <cellStyle name="Normal 4 48 4 2 2 2" xfId="36877"/>
    <cellStyle name="Normal 4 48 4 2 3" xfId="36878"/>
    <cellStyle name="Normal 4 48 4 2 4" xfId="36879"/>
    <cellStyle name="Normal 4 48 4 2 5" xfId="36875"/>
    <cellStyle name="Normal 4 48 4 3" xfId="36880"/>
    <cellStyle name="Normal 4 48 4 3 2" xfId="36881"/>
    <cellStyle name="Normal 4 48 4 3 2 2" xfId="36882"/>
    <cellStyle name="Normal 4 48 4 3 3" xfId="36883"/>
    <cellStyle name="Normal 4 48 4 3 4" xfId="36884"/>
    <cellStyle name="Normal 4 48 4 4" xfId="36885"/>
    <cellStyle name="Normal 4 48 4 4 2" xfId="36886"/>
    <cellStyle name="Normal 4 48 4 5" xfId="36887"/>
    <cellStyle name="Normal 4 48 4 6" xfId="36888"/>
    <cellStyle name="Normal 4 48 4 7" xfId="36889"/>
    <cellStyle name="Normal 4 48 4 8" xfId="36874"/>
    <cellStyle name="Normal 4 48 5" xfId="12867"/>
    <cellStyle name="Normal 4 48 5 2" xfId="36891"/>
    <cellStyle name="Normal 4 48 5 2 2" xfId="36892"/>
    <cellStyle name="Normal 4 48 5 3" xfId="36893"/>
    <cellStyle name="Normal 4 48 5 4" xfId="36894"/>
    <cellStyle name="Normal 4 48 5 5" xfId="36890"/>
    <cellStyle name="Normal 4 48 6" xfId="36895"/>
    <cellStyle name="Normal 4 48 6 2" xfId="36896"/>
    <cellStyle name="Normal 4 48 6 2 2" xfId="36897"/>
    <cellStyle name="Normal 4 48 6 3" xfId="36898"/>
    <cellStyle name="Normal 4 48 6 4" xfId="36899"/>
    <cellStyle name="Normal 4 48 7" xfId="36900"/>
    <cellStyle name="Normal 4 48 7 2" xfId="36901"/>
    <cellStyle name="Normal 4 48 8" xfId="36902"/>
    <cellStyle name="Normal 4 48 9" xfId="36903"/>
    <cellStyle name="Normal 4 49" xfId="8106"/>
    <cellStyle name="Normal 4 49 10" xfId="36905"/>
    <cellStyle name="Normal 4 49 11" xfId="36904"/>
    <cellStyle name="Normal 4 49 2" xfId="8107"/>
    <cellStyle name="Normal 4 49 2 10" xfId="36906"/>
    <cellStyle name="Normal 4 49 2 2" xfId="12872"/>
    <cellStyle name="Normal 4 49 2 2 2" xfId="36908"/>
    <cellStyle name="Normal 4 49 2 2 2 2" xfId="36909"/>
    <cellStyle name="Normal 4 49 2 2 2 2 2" xfId="36910"/>
    <cellStyle name="Normal 4 49 2 2 2 3" xfId="36911"/>
    <cellStyle name="Normal 4 49 2 2 2 4" xfId="36912"/>
    <cellStyle name="Normal 4 49 2 2 3" xfId="36913"/>
    <cellStyle name="Normal 4 49 2 2 3 2" xfId="36914"/>
    <cellStyle name="Normal 4 49 2 2 3 2 2" xfId="36915"/>
    <cellStyle name="Normal 4 49 2 2 3 3" xfId="36916"/>
    <cellStyle name="Normal 4 49 2 2 3 4" xfId="36917"/>
    <cellStyle name="Normal 4 49 2 2 4" xfId="36918"/>
    <cellStyle name="Normal 4 49 2 2 4 2" xfId="36919"/>
    <cellStyle name="Normal 4 49 2 2 5" xfId="36920"/>
    <cellStyle name="Normal 4 49 2 2 6" xfId="36921"/>
    <cellStyle name="Normal 4 49 2 2 7" xfId="36922"/>
    <cellStyle name="Normal 4 49 2 2 8" xfId="36907"/>
    <cellStyle name="Normal 4 49 2 3" xfId="36923"/>
    <cellStyle name="Normal 4 49 2 3 2" xfId="36924"/>
    <cellStyle name="Normal 4 49 2 3 2 2" xfId="36925"/>
    <cellStyle name="Normal 4 49 2 3 2 2 2" xfId="36926"/>
    <cellStyle name="Normal 4 49 2 3 2 3" xfId="36927"/>
    <cellStyle name="Normal 4 49 2 3 2 4" xfId="36928"/>
    <cellStyle name="Normal 4 49 2 3 3" xfId="36929"/>
    <cellStyle name="Normal 4 49 2 3 3 2" xfId="36930"/>
    <cellStyle name="Normal 4 49 2 3 3 2 2" xfId="36931"/>
    <cellStyle name="Normal 4 49 2 3 3 3" xfId="36932"/>
    <cellStyle name="Normal 4 49 2 3 3 4" xfId="36933"/>
    <cellStyle name="Normal 4 49 2 3 4" xfId="36934"/>
    <cellStyle name="Normal 4 49 2 3 4 2" xfId="36935"/>
    <cellStyle name="Normal 4 49 2 3 5" xfId="36936"/>
    <cellStyle name="Normal 4 49 2 3 6" xfId="36937"/>
    <cellStyle name="Normal 4 49 2 3 7" xfId="36938"/>
    <cellStyle name="Normal 4 49 2 4" xfId="36939"/>
    <cellStyle name="Normal 4 49 2 4 2" xfId="36940"/>
    <cellStyle name="Normal 4 49 2 4 2 2" xfId="36941"/>
    <cellStyle name="Normal 4 49 2 4 3" xfId="36942"/>
    <cellStyle name="Normal 4 49 2 4 4" xfId="36943"/>
    <cellStyle name="Normal 4 49 2 5" xfId="36944"/>
    <cellStyle name="Normal 4 49 2 5 2" xfId="36945"/>
    <cellStyle name="Normal 4 49 2 5 2 2" xfId="36946"/>
    <cellStyle name="Normal 4 49 2 5 3" xfId="36947"/>
    <cellStyle name="Normal 4 49 2 5 4" xfId="36948"/>
    <cellStyle name="Normal 4 49 2 6" xfId="36949"/>
    <cellStyle name="Normal 4 49 2 6 2" xfId="36950"/>
    <cellStyle name="Normal 4 49 2 7" xfId="36951"/>
    <cellStyle name="Normal 4 49 2 8" xfId="36952"/>
    <cellStyle name="Normal 4 49 2 9" xfId="36953"/>
    <cellStyle name="Normal 4 49 3" xfId="8108"/>
    <cellStyle name="Normal 4 49 3 2" xfId="12873"/>
    <cellStyle name="Normal 4 49 3 2 2" xfId="36956"/>
    <cellStyle name="Normal 4 49 3 2 2 2" xfId="36957"/>
    <cellStyle name="Normal 4 49 3 2 3" xfId="36958"/>
    <cellStyle name="Normal 4 49 3 2 4" xfId="36959"/>
    <cellStyle name="Normal 4 49 3 2 5" xfId="36955"/>
    <cellStyle name="Normal 4 49 3 3" xfId="36960"/>
    <cellStyle name="Normal 4 49 3 3 2" xfId="36961"/>
    <cellStyle name="Normal 4 49 3 3 2 2" xfId="36962"/>
    <cellStyle name="Normal 4 49 3 3 3" xfId="36963"/>
    <cellStyle name="Normal 4 49 3 3 4" xfId="36964"/>
    <cellStyle name="Normal 4 49 3 4" xfId="36965"/>
    <cellStyle name="Normal 4 49 3 4 2" xfId="36966"/>
    <cellStyle name="Normal 4 49 3 5" xfId="36967"/>
    <cellStyle name="Normal 4 49 3 6" xfId="36968"/>
    <cellStyle name="Normal 4 49 3 7" xfId="36969"/>
    <cellStyle name="Normal 4 49 3 8" xfId="36954"/>
    <cellStyle name="Normal 4 49 4" xfId="8109"/>
    <cellStyle name="Normal 4 49 4 2" xfId="12874"/>
    <cellStyle name="Normal 4 49 4 2 2" xfId="36972"/>
    <cellStyle name="Normal 4 49 4 2 2 2" xfId="36973"/>
    <cellStyle name="Normal 4 49 4 2 3" xfId="36974"/>
    <cellStyle name="Normal 4 49 4 2 4" xfId="36975"/>
    <cellStyle name="Normal 4 49 4 2 5" xfId="36971"/>
    <cellStyle name="Normal 4 49 4 3" xfId="36976"/>
    <cellStyle name="Normal 4 49 4 3 2" xfId="36977"/>
    <cellStyle name="Normal 4 49 4 3 2 2" xfId="36978"/>
    <cellStyle name="Normal 4 49 4 3 3" xfId="36979"/>
    <cellStyle name="Normal 4 49 4 3 4" xfId="36980"/>
    <cellStyle name="Normal 4 49 4 4" xfId="36981"/>
    <cellStyle name="Normal 4 49 4 4 2" xfId="36982"/>
    <cellStyle name="Normal 4 49 4 5" xfId="36983"/>
    <cellStyle name="Normal 4 49 4 6" xfId="36984"/>
    <cellStyle name="Normal 4 49 4 7" xfId="36985"/>
    <cellStyle name="Normal 4 49 4 8" xfId="36970"/>
    <cellStyle name="Normal 4 49 5" xfId="12871"/>
    <cellStyle name="Normal 4 49 5 2" xfId="36987"/>
    <cellStyle name="Normal 4 49 5 2 2" xfId="36988"/>
    <cellStyle name="Normal 4 49 5 3" xfId="36989"/>
    <cellStyle name="Normal 4 49 5 4" xfId="36990"/>
    <cellStyle name="Normal 4 49 5 5" xfId="36986"/>
    <cellStyle name="Normal 4 49 6" xfId="36991"/>
    <cellStyle name="Normal 4 49 6 2" xfId="36992"/>
    <cellStyle name="Normal 4 49 6 2 2" xfId="36993"/>
    <cellStyle name="Normal 4 49 6 3" xfId="36994"/>
    <cellStyle name="Normal 4 49 6 4" xfId="36995"/>
    <cellStyle name="Normal 4 49 7" xfId="36996"/>
    <cellStyle name="Normal 4 49 7 2" xfId="36997"/>
    <cellStyle name="Normal 4 49 8" xfId="36998"/>
    <cellStyle name="Normal 4 49 9" xfId="36999"/>
    <cellStyle name="Normal 4 5" xfId="1672"/>
    <cellStyle name="Normal 4 5 10" xfId="37000"/>
    <cellStyle name="Normal 4 5 11" xfId="37001"/>
    <cellStyle name="Normal 4 5 2" xfId="8110"/>
    <cellStyle name="Normal 4 5 2 10" xfId="37002"/>
    <cellStyle name="Normal 4 5 2 2" xfId="16418"/>
    <cellStyle name="Normal 4 5 2 2 2" xfId="37004"/>
    <cellStyle name="Normal 4 5 2 2 2 2" xfId="37005"/>
    <cellStyle name="Normal 4 5 2 2 2 2 2" xfId="37006"/>
    <cellStyle name="Normal 4 5 2 2 2 3" xfId="37007"/>
    <cellStyle name="Normal 4 5 2 2 2 4" xfId="37008"/>
    <cellStyle name="Normal 4 5 2 2 3" xfId="37009"/>
    <cellStyle name="Normal 4 5 2 2 3 2" xfId="37010"/>
    <cellStyle name="Normal 4 5 2 2 3 2 2" xfId="37011"/>
    <cellStyle name="Normal 4 5 2 2 3 3" xfId="37012"/>
    <cellStyle name="Normal 4 5 2 2 3 4" xfId="37013"/>
    <cellStyle name="Normal 4 5 2 2 4" xfId="37014"/>
    <cellStyle name="Normal 4 5 2 2 4 2" xfId="37015"/>
    <cellStyle name="Normal 4 5 2 2 5" xfId="37016"/>
    <cellStyle name="Normal 4 5 2 2 6" xfId="37017"/>
    <cellStyle name="Normal 4 5 2 2 7" xfId="37018"/>
    <cellStyle name="Normal 4 5 2 2 8" xfId="37003"/>
    <cellStyle name="Normal 4 5 2 3" xfId="12875"/>
    <cellStyle name="Normal 4 5 2 3 2" xfId="37020"/>
    <cellStyle name="Normal 4 5 2 3 2 2" xfId="37021"/>
    <cellStyle name="Normal 4 5 2 3 2 2 2" xfId="37022"/>
    <cellStyle name="Normal 4 5 2 3 2 3" xfId="37023"/>
    <cellStyle name="Normal 4 5 2 3 2 4" xfId="37024"/>
    <cellStyle name="Normal 4 5 2 3 3" xfId="37025"/>
    <cellStyle name="Normal 4 5 2 3 3 2" xfId="37026"/>
    <cellStyle name="Normal 4 5 2 3 3 2 2" xfId="37027"/>
    <cellStyle name="Normal 4 5 2 3 3 3" xfId="37028"/>
    <cellStyle name="Normal 4 5 2 3 3 4" xfId="37029"/>
    <cellStyle name="Normal 4 5 2 3 4" xfId="37030"/>
    <cellStyle name="Normal 4 5 2 3 4 2" xfId="37031"/>
    <cellStyle name="Normal 4 5 2 3 5" xfId="37032"/>
    <cellStyle name="Normal 4 5 2 3 6" xfId="37033"/>
    <cellStyle name="Normal 4 5 2 3 7" xfId="37034"/>
    <cellStyle name="Normal 4 5 2 3 8" xfId="37019"/>
    <cellStyle name="Normal 4 5 2 4" xfId="37035"/>
    <cellStyle name="Normal 4 5 2 4 2" xfId="37036"/>
    <cellStyle name="Normal 4 5 2 4 2 2" xfId="37037"/>
    <cellStyle name="Normal 4 5 2 4 3" xfId="37038"/>
    <cellStyle name="Normal 4 5 2 4 4" xfId="37039"/>
    <cellStyle name="Normal 4 5 2 5" xfId="37040"/>
    <cellStyle name="Normal 4 5 2 5 2" xfId="37041"/>
    <cellStyle name="Normal 4 5 2 5 2 2" xfId="37042"/>
    <cellStyle name="Normal 4 5 2 5 3" xfId="37043"/>
    <cellStyle name="Normal 4 5 2 5 4" xfId="37044"/>
    <cellStyle name="Normal 4 5 2 6" xfId="37045"/>
    <cellStyle name="Normal 4 5 2 6 2" xfId="37046"/>
    <cellStyle name="Normal 4 5 2 7" xfId="37047"/>
    <cellStyle name="Normal 4 5 2 8" xfId="37048"/>
    <cellStyle name="Normal 4 5 2 9" xfId="37049"/>
    <cellStyle name="Normal 4 5 3" xfId="8111"/>
    <cellStyle name="Normal 4 5 3 2" xfId="16635"/>
    <cellStyle name="Normal 4 5 3 2 2" xfId="37052"/>
    <cellStyle name="Normal 4 5 3 2 2 2" xfId="37053"/>
    <cellStyle name="Normal 4 5 3 2 3" xfId="37054"/>
    <cellStyle name="Normal 4 5 3 2 4" xfId="37055"/>
    <cellStyle name="Normal 4 5 3 2 5" xfId="37051"/>
    <cellStyle name="Normal 4 5 3 3" xfId="12876"/>
    <cellStyle name="Normal 4 5 3 3 2" xfId="37057"/>
    <cellStyle name="Normal 4 5 3 3 2 2" xfId="37058"/>
    <cellStyle name="Normal 4 5 3 3 3" xfId="37059"/>
    <cellStyle name="Normal 4 5 3 3 4" xfId="37060"/>
    <cellStyle name="Normal 4 5 3 3 5" xfId="37056"/>
    <cellStyle name="Normal 4 5 3 4" xfId="37061"/>
    <cellStyle name="Normal 4 5 3 4 2" xfId="37062"/>
    <cellStyle name="Normal 4 5 3 5" xfId="37063"/>
    <cellStyle name="Normal 4 5 3 6" xfId="37064"/>
    <cellStyle name="Normal 4 5 3 7" xfId="37065"/>
    <cellStyle name="Normal 4 5 3 8" xfId="37050"/>
    <cellStyle name="Normal 4 5 4" xfId="8112"/>
    <cellStyle name="Normal 4 5 4 2" xfId="16847"/>
    <cellStyle name="Normal 4 5 4 2 2" xfId="37068"/>
    <cellStyle name="Normal 4 5 4 2 2 2" xfId="37069"/>
    <cellStyle name="Normal 4 5 4 2 3" xfId="37070"/>
    <cellStyle name="Normal 4 5 4 2 4" xfId="37071"/>
    <cellStyle name="Normal 4 5 4 2 5" xfId="37067"/>
    <cellStyle name="Normal 4 5 4 3" xfId="12877"/>
    <cellStyle name="Normal 4 5 4 3 2" xfId="37073"/>
    <cellStyle name="Normal 4 5 4 3 2 2" xfId="37074"/>
    <cellStyle name="Normal 4 5 4 3 3" xfId="37075"/>
    <cellStyle name="Normal 4 5 4 3 4" xfId="37076"/>
    <cellStyle name="Normal 4 5 4 3 5" xfId="37072"/>
    <cellStyle name="Normal 4 5 4 4" xfId="37077"/>
    <cellStyle name="Normal 4 5 4 4 2" xfId="37078"/>
    <cellStyle name="Normal 4 5 4 5" xfId="37079"/>
    <cellStyle name="Normal 4 5 4 6" xfId="37080"/>
    <cellStyle name="Normal 4 5 4 7" xfId="37081"/>
    <cellStyle name="Normal 4 5 4 8" xfId="37066"/>
    <cellStyle name="Normal 4 5 5" xfId="17588"/>
    <cellStyle name="Normal 4 5 5 2" xfId="17740"/>
    <cellStyle name="Normal 4 5 5 2 2" xfId="18092"/>
    <cellStyle name="Normal 4 5 5 2 2 2" xfId="18894"/>
    <cellStyle name="Normal 4 5 5 2 3" xfId="18556"/>
    <cellStyle name="Normal 4 5 5 3" xfId="17938"/>
    <cellStyle name="Normal 4 5 5 3 2" xfId="18740"/>
    <cellStyle name="Normal 4 5 5 4" xfId="18402"/>
    <cellStyle name="Normal 4 5 6" xfId="16225"/>
    <cellStyle name="Normal 4 5 6 2" xfId="37083"/>
    <cellStyle name="Normal 4 5 6 2 2" xfId="37084"/>
    <cellStyle name="Normal 4 5 6 3" xfId="37085"/>
    <cellStyle name="Normal 4 5 6 4" xfId="37086"/>
    <cellStyle name="Normal 4 5 6 5" xfId="37082"/>
    <cellStyle name="Normal 4 5 7" xfId="17795"/>
    <cellStyle name="Normal 4 5 7 2" xfId="18587"/>
    <cellStyle name="Normal 4 5 8" xfId="18249"/>
    <cellStyle name="Normal 4 5 9" xfId="16160"/>
    <cellStyle name="Normal 4 50" xfId="8113"/>
    <cellStyle name="Normal 4 50 10" xfId="37088"/>
    <cellStyle name="Normal 4 50 11" xfId="37087"/>
    <cellStyle name="Normal 4 50 2" xfId="8114"/>
    <cellStyle name="Normal 4 50 2 10" xfId="37089"/>
    <cellStyle name="Normal 4 50 2 2" xfId="12879"/>
    <cellStyle name="Normal 4 50 2 2 2" xfId="37091"/>
    <cellStyle name="Normal 4 50 2 2 2 2" xfId="37092"/>
    <cellStyle name="Normal 4 50 2 2 2 2 2" xfId="37093"/>
    <cellStyle name="Normal 4 50 2 2 2 3" xfId="37094"/>
    <cellStyle name="Normal 4 50 2 2 2 4" xfId="37095"/>
    <cellStyle name="Normal 4 50 2 2 3" xfId="37096"/>
    <cellStyle name="Normal 4 50 2 2 3 2" xfId="37097"/>
    <cellStyle name="Normal 4 50 2 2 3 2 2" xfId="37098"/>
    <cellStyle name="Normal 4 50 2 2 3 3" xfId="37099"/>
    <cellStyle name="Normal 4 50 2 2 3 4" xfId="37100"/>
    <cellStyle name="Normal 4 50 2 2 4" xfId="37101"/>
    <cellStyle name="Normal 4 50 2 2 4 2" xfId="37102"/>
    <cellStyle name="Normal 4 50 2 2 5" xfId="37103"/>
    <cellStyle name="Normal 4 50 2 2 6" xfId="37104"/>
    <cellStyle name="Normal 4 50 2 2 7" xfId="37105"/>
    <cellStyle name="Normal 4 50 2 2 8" xfId="37090"/>
    <cellStyle name="Normal 4 50 2 3" xfId="37106"/>
    <cellStyle name="Normal 4 50 2 3 2" xfId="37107"/>
    <cellStyle name="Normal 4 50 2 3 2 2" xfId="37108"/>
    <cellStyle name="Normal 4 50 2 3 2 2 2" xfId="37109"/>
    <cellStyle name="Normal 4 50 2 3 2 3" xfId="37110"/>
    <cellStyle name="Normal 4 50 2 3 2 4" xfId="37111"/>
    <cellStyle name="Normal 4 50 2 3 3" xfId="37112"/>
    <cellStyle name="Normal 4 50 2 3 3 2" xfId="37113"/>
    <cellStyle name="Normal 4 50 2 3 3 2 2" xfId="37114"/>
    <cellStyle name="Normal 4 50 2 3 3 3" xfId="37115"/>
    <cellStyle name="Normal 4 50 2 3 3 4" xfId="37116"/>
    <cellStyle name="Normal 4 50 2 3 4" xfId="37117"/>
    <cellStyle name="Normal 4 50 2 3 4 2" xfId="37118"/>
    <cellStyle name="Normal 4 50 2 3 5" xfId="37119"/>
    <cellStyle name="Normal 4 50 2 3 6" xfId="37120"/>
    <cellStyle name="Normal 4 50 2 3 7" xfId="37121"/>
    <cellStyle name="Normal 4 50 2 4" xfId="37122"/>
    <cellStyle name="Normal 4 50 2 4 2" xfId="37123"/>
    <cellStyle name="Normal 4 50 2 4 2 2" xfId="37124"/>
    <cellStyle name="Normal 4 50 2 4 3" xfId="37125"/>
    <cellStyle name="Normal 4 50 2 4 4" xfId="37126"/>
    <cellStyle name="Normal 4 50 2 5" xfId="37127"/>
    <cellStyle name="Normal 4 50 2 5 2" xfId="37128"/>
    <cellStyle name="Normal 4 50 2 5 2 2" xfId="37129"/>
    <cellStyle name="Normal 4 50 2 5 3" xfId="37130"/>
    <cellStyle name="Normal 4 50 2 5 4" xfId="37131"/>
    <cellStyle name="Normal 4 50 2 6" xfId="37132"/>
    <cellStyle name="Normal 4 50 2 6 2" xfId="37133"/>
    <cellStyle name="Normal 4 50 2 7" xfId="37134"/>
    <cellStyle name="Normal 4 50 2 8" xfId="37135"/>
    <cellStyle name="Normal 4 50 2 9" xfId="37136"/>
    <cellStyle name="Normal 4 50 3" xfId="8115"/>
    <cellStyle name="Normal 4 50 3 2" xfId="12880"/>
    <cellStyle name="Normal 4 50 3 2 2" xfId="37139"/>
    <cellStyle name="Normal 4 50 3 2 2 2" xfId="37140"/>
    <cellStyle name="Normal 4 50 3 2 3" xfId="37141"/>
    <cellStyle name="Normal 4 50 3 2 4" xfId="37142"/>
    <cellStyle name="Normal 4 50 3 2 5" xfId="37138"/>
    <cellStyle name="Normal 4 50 3 3" xfId="37143"/>
    <cellStyle name="Normal 4 50 3 3 2" xfId="37144"/>
    <cellStyle name="Normal 4 50 3 3 2 2" xfId="37145"/>
    <cellStyle name="Normal 4 50 3 3 3" xfId="37146"/>
    <cellStyle name="Normal 4 50 3 3 4" xfId="37147"/>
    <cellStyle name="Normal 4 50 3 4" xfId="37148"/>
    <cellStyle name="Normal 4 50 3 4 2" xfId="37149"/>
    <cellStyle name="Normal 4 50 3 5" xfId="37150"/>
    <cellStyle name="Normal 4 50 3 6" xfId="37151"/>
    <cellStyle name="Normal 4 50 3 7" xfId="37152"/>
    <cellStyle name="Normal 4 50 3 8" xfId="37137"/>
    <cellStyle name="Normal 4 50 4" xfId="8116"/>
    <cellStyle name="Normal 4 50 4 2" xfId="12881"/>
    <cellStyle name="Normal 4 50 4 2 2" xfId="37155"/>
    <cellStyle name="Normal 4 50 4 2 2 2" xfId="37156"/>
    <cellStyle name="Normal 4 50 4 2 3" xfId="37157"/>
    <cellStyle name="Normal 4 50 4 2 4" xfId="37158"/>
    <cellStyle name="Normal 4 50 4 2 5" xfId="37154"/>
    <cellStyle name="Normal 4 50 4 3" xfId="37159"/>
    <cellStyle name="Normal 4 50 4 3 2" xfId="37160"/>
    <cellStyle name="Normal 4 50 4 3 2 2" xfId="37161"/>
    <cellStyle name="Normal 4 50 4 3 3" xfId="37162"/>
    <cellStyle name="Normal 4 50 4 3 4" xfId="37163"/>
    <cellStyle name="Normal 4 50 4 4" xfId="37164"/>
    <cellStyle name="Normal 4 50 4 4 2" xfId="37165"/>
    <cellStyle name="Normal 4 50 4 5" xfId="37166"/>
    <cellStyle name="Normal 4 50 4 6" xfId="37167"/>
    <cellStyle name="Normal 4 50 4 7" xfId="37168"/>
    <cellStyle name="Normal 4 50 4 8" xfId="37153"/>
    <cellStyle name="Normal 4 50 5" xfId="12878"/>
    <cellStyle name="Normal 4 50 5 2" xfId="37170"/>
    <cellStyle name="Normal 4 50 5 2 2" xfId="37171"/>
    <cellStyle name="Normal 4 50 5 3" xfId="37172"/>
    <cellStyle name="Normal 4 50 5 4" xfId="37173"/>
    <cellStyle name="Normal 4 50 5 5" xfId="37169"/>
    <cellStyle name="Normal 4 50 6" xfId="37174"/>
    <cellStyle name="Normal 4 50 6 2" xfId="37175"/>
    <cellStyle name="Normal 4 50 6 2 2" xfId="37176"/>
    <cellStyle name="Normal 4 50 6 3" xfId="37177"/>
    <cellStyle name="Normal 4 50 6 4" xfId="37178"/>
    <cellStyle name="Normal 4 50 7" xfId="37179"/>
    <cellStyle name="Normal 4 50 7 2" xfId="37180"/>
    <cellStyle name="Normal 4 50 8" xfId="37181"/>
    <cellStyle name="Normal 4 50 9" xfId="37182"/>
    <cellStyle name="Normal 4 51" xfId="8117"/>
    <cellStyle name="Normal 4 51 10" xfId="37184"/>
    <cellStyle name="Normal 4 51 11" xfId="37183"/>
    <cellStyle name="Normal 4 51 2" xfId="8118"/>
    <cellStyle name="Normal 4 51 2 10" xfId="37185"/>
    <cellStyle name="Normal 4 51 2 2" xfId="12883"/>
    <cellStyle name="Normal 4 51 2 2 2" xfId="37187"/>
    <cellStyle name="Normal 4 51 2 2 2 2" xfId="37188"/>
    <cellStyle name="Normal 4 51 2 2 2 2 2" xfId="37189"/>
    <cellStyle name="Normal 4 51 2 2 2 3" xfId="37190"/>
    <cellStyle name="Normal 4 51 2 2 2 4" xfId="37191"/>
    <cellStyle name="Normal 4 51 2 2 3" xfId="37192"/>
    <cellStyle name="Normal 4 51 2 2 3 2" xfId="37193"/>
    <cellStyle name="Normal 4 51 2 2 3 2 2" xfId="37194"/>
    <cellStyle name="Normal 4 51 2 2 3 3" xfId="37195"/>
    <cellStyle name="Normal 4 51 2 2 3 4" xfId="37196"/>
    <cellStyle name="Normal 4 51 2 2 4" xfId="37197"/>
    <cellStyle name="Normal 4 51 2 2 4 2" xfId="37198"/>
    <cellStyle name="Normal 4 51 2 2 5" xfId="37199"/>
    <cellStyle name="Normal 4 51 2 2 6" xfId="37200"/>
    <cellStyle name="Normal 4 51 2 2 7" xfId="37201"/>
    <cellStyle name="Normal 4 51 2 2 8" xfId="37186"/>
    <cellStyle name="Normal 4 51 2 3" xfId="37202"/>
    <cellStyle name="Normal 4 51 2 3 2" xfId="37203"/>
    <cellStyle name="Normal 4 51 2 3 2 2" xfId="37204"/>
    <cellStyle name="Normal 4 51 2 3 2 2 2" xfId="37205"/>
    <cellStyle name="Normal 4 51 2 3 2 3" xfId="37206"/>
    <cellStyle name="Normal 4 51 2 3 2 4" xfId="37207"/>
    <cellStyle name="Normal 4 51 2 3 3" xfId="37208"/>
    <cellStyle name="Normal 4 51 2 3 3 2" xfId="37209"/>
    <cellStyle name="Normal 4 51 2 3 3 2 2" xfId="37210"/>
    <cellStyle name="Normal 4 51 2 3 3 3" xfId="37211"/>
    <cellStyle name="Normal 4 51 2 3 3 4" xfId="37212"/>
    <cellStyle name="Normal 4 51 2 3 4" xfId="37213"/>
    <cellStyle name="Normal 4 51 2 3 4 2" xfId="37214"/>
    <cellStyle name="Normal 4 51 2 3 5" xfId="37215"/>
    <cellStyle name="Normal 4 51 2 3 6" xfId="37216"/>
    <cellStyle name="Normal 4 51 2 3 7" xfId="37217"/>
    <cellStyle name="Normal 4 51 2 4" xfId="37218"/>
    <cellStyle name="Normal 4 51 2 4 2" xfId="37219"/>
    <cellStyle name="Normal 4 51 2 4 2 2" xfId="37220"/>
    <cellStyle name="Normal 4 51 2 4 3" xfId="37221"/>
    <cellStyle name="Normal 4 51 2 4 4" xfId="37222"/>
    <cellStyle name="Normal 4 51 2 5" xfId="37223"/>
    <cellStyle name="Normal 4 51 2 5 2" xfId="37224"/>
    <cellStyle name="Normal 4 51 2 5 2 2" xfId="37225"/>
    <cellStyle name="Normal 4 51 2 5 3" xfId="37226"/>
    <cellStyle name="Normal 4 51 2 5 4" xfId="37227"/>
    <cellStyle name="Normal 4 51 2 6" xfId="37228"/>
    <cellStyle name="Normal 4 51 2 6 2" xfId="37229"/>
    <cellStyle name="Normal 4 51 2 7" xfId="37230"/>
    <cellStyle name="Normal 4 51 2 8" xfId="37231"/>
    <cellStyle name="Normal 4 51 2 9" xfId="37232"/>
    <cellStyle name="Normal 4 51 3" xfId="8119"/>
    <cellStyle name="Normal 4 51 3 2" xfId="12884"/>
    <cellStyle name="Normal 4 51 3 2 2" xfId="37235"/>
    <cellStyle name="Normal 4 51 3 2 2 2" xfId="37236"/>
    <cellStyle name="Normal 4 51 3 2 3" xfId="37237"/>
    <cellStyle name="Normal 4 51 3 2 4" xfId="37238"/>
    <cellStyle name="Normal 4 51 3 2 5" xfId="37234"/>
    <cellStyle name="Normal 4 51 3 3" xfId="37239"/>
    <cellStyle name="Normal 4 51 3 3 2" xfId="37240"/>
    <cellStyle name="Normal 4 51 3 3 2 2" xfId="37241"/>
    <cellStyle name="Normal 4 51 3 3 3" xfId="37242"/>
    <cellStyle name="Normal 4 51 3 3 4" xfId="37243"/>
    <cellStyle name="Normal 4 51 3 4" xfId="37244"/>
    <cellStyle name="Normal 4 51 3 4 2" xfId="37245"/>
    <cellStyle name="Normal 4 51 3 5" xfId="37246"/>
    <cellStyle name="Normal 4 51 3 6" xfId="37247"/>
    <cellStyle name="Normal 4 51 3 7" xfId="37248"/>
    <cellStyle name="Normal 4 51 3 8" xfId="37233"/>
    <cellStyle name="Normal 4 51 4" xfId="8120"/>
    <cellStyle name="Normal 4 51 4 2" xfId="12885"/>
    <cellStyle name="Normal 4 51 4 2 2" xfId="37251"/>
    <cellStyle name="Normal 4 51 4 2 2 2" xfId="37252"/>
    <cellStyle name="Normal 4 51 4 2 3" xfId="37253"/>
    <cellStyle name="Normal 4 51 4 2 4" xfId="37254"/>
    <cellStyle name="Normal 4 51 4 2 5" xfId="37250"/>
    <cellStyle name="Normal 4 51 4 3" xfId="37255"/>
    <cellStyle name="Normal 4 51 4 3 2" xfId="37256"/>
    <cellStyle name="Normal 4 51 4 3 2 2" xfId="37257"/>
    <cellStyle name="Normal 4 51 4 3 3" xfId="37258"/>
    <cellStyle name="Normal 4 51 4 3 4" xfId="37259"/>
    <cellStyle name="Normal 4 51 4 4" xfId="37260"/>
    <cellStyle name="Normal 4 51 4 4 2" xfId="37261"/>
    <cellStyle name="Normal 4 51 4 5" xfId="37262"/>
    <cellStyle name="Normal 4 51 4 6" xfId="37263"/>
    <cellStyle name="Normal 4 51 4 7" xfId="37264"/>
    <cellStyle name="Normal 4 51 4 8" xfId="37249"/>
    <cellStyle name="Normal 4 51 5" xfId="12882"/>
    <cellStyle name="Normal 4 51 5 2" xfId="37266"/>
    <cellStyle name="Normal 4 51 5 2 2" xfId="37267"/>
    <cellStyle name="Normal 4 51 5 3" xfId="37268"/>
    <cellStyle name="Normal 4 51 5 4" xfId="37269"/>
    <cellStyle name="Normal 4 51 5 5" xfId="37265"/>
    <cellStyle name="Normal 4 51 6" xfId="37270"/>
    <cellStyle name="Normal 4 51 6 2" xfId="37271"/>
    <cellStyle name="Normal 4 51 6 2 2" xfId="37272"/>
    <cellStyle name="Normal 4 51 6 3" xfId="37273"/>
    <cellStyle name="Normal 4 51 6 4" xfId="37274"/>
    <cellStyle name="Normal 4 51 7" xfId="37275"/>
    <cellStyle name="Normal 4 51 7 2" xfId="37276"/>
    <cellStyle name="Normal 4 51 8" xfId="37277"/>
    <cellStyle name="Normal 4 51 9" xfId="37278"/>
    <cellStyle name="Normal 4 52" xfId="8121"/>
    <cellStyle name="Normal 4 52 10" xfId="37280"/>
    <cellStyle name="Normal 4 52 11" xfId="37279"/>
    <cellStyle name="Normal 4 52 2" xfId="8122"/>
    <cellStyle name="Normal 4 52 2 10" xfId="37281"/>
    <cellStyle name="Normal 4 52 2 2" xfId="12887"/>
    <cellStyle name="Normal 4 52 2 2 2" xfId="37283"/>
    <cellStyle name="Normal 4 52 2 2 2 2" xfId="37284"/>
    <cellStyle name="Normal 4 52 2 2 2 2 2" xfId="37285"/>
    <cellStyle name="Normal 4 52 2 2 2 3" xfId="37286"/>
    <cellStyle name="Normal 4 52 2 2 2 4" xfId="37287"/>
    <cellStyle name="Normal 4 52 2 2 3" xfId="37288"/>
    <cellStyle name="Normal 4 52 2 2 3 2" xfId="37289"/>
    <cellStyle name="Normal 4 52 2 2 3 2 2" xfId="37290"/>
    <cellStyle name="Normal 4 52 2 2 3 3" xfId="37291"/>
    <cellStyle name="Normal 4 52 2 2 3 4" xfId="37292"/>
    <cellStyle name="Normal 4 52 2 2 4" xfId="37293"/>
    <cellStyle name="Normal 4 52 2 2 4 2" xfId="37294"/>
    <cellStyle name="Normal 4 52 2 2 5" xfId="37295"/>
    <cellStyle name="Normal 4 52 2 2 6" xfId="37296"/>
    <cellStyle name="Normal 4 52 2 2 7" xfId="37297"/>
    <cellStyle name="Normal 4 52 2 2 8" xfId="37282"/>
    <cellStyle name="Normal 4 52 2 3" xfId="37298"/>
    <cellStyle name="Normal 4 52 2 3 2" xfId="37299"/>
    <cellStyle name="Normal 4 52 2 3 2 2" xfId="37300"/>
    <cellStyle name="Normal 4 52 2 3 2 2 2" xfId="37301"/>
    <cellStyle name="Normal 4 52 2 3 2 3" xfId="37302"/>
    <cellStyle name="Normal 4 52 2 3 2 4" xfId="37303"/>
    <cellStyle name="Normal 4 52 2 3 3" xfId="37304"/>
    <cellStyle name="Normal 4 52 2 3 3 2" xfId="37305"/>
    <cellStyle name="Normal 4 52 2 3 3 2 2" xfId="37306"/>
    <cellStyle name="Normal 4 52 2 3 3 3" xfId="37307"/>
    <cellStyle name="Normal 4 52 2 3 3 4" xfId="37308"/>
    <cellStyle name="Normal 4 52 2 3 4" xfId="37309"/>
    <cellStyle name="Normal 4 52 2 3 4 2" xfId="37310"/>
    <cellStyle name="Normal 4 52 2 3 5" xfId="37311"/>
    <cellStyle name="Normal 4 52 2 3 6" xfId="37312"/>
    <cellStyle name="Normal 4 52 2 3 7" xfId="37313"/>
    <cellStyle name="Normal 4 52 2 4" xfId="37314"/>
    <cellStyle name="Normal 4 52 2 4 2" xfId="37315"/>
    <cellStyle name="Normal 4 52 2 4 2 2" xfId="37316"/>
    <cellStyle name="Normal 4 52 2 4 3" xfId="37317"/>
    <cellStyle name="Normal 4 52 2 4 4" xfId="37318"/>
    <cellStyle name="Normal 4 52 2 5" xfId="37319"/>
    <cellStyle name="Normal 4 52 2 5 2" xfId="37320"/>
    <cellStyle name="Normal 4 52 2 5 2 2" xfId="37321"/>
    <cellStyle name="Normal 4 52 2 5 3" xfId="37322"/>
    <cellStyle name="Normal 4 52 2 5 4" xfId="37323"/>
    <cellStyle name="Normal 4 52 2 6" xfId="37324"/>
    <cellStyle name="Normal 4 52 2 6 2" xfId="37325"/>
    <cellStyle name="Normal 4 52 2 7" xfId="37326"/>
    <cellStyle name="Normal 4 52 2 8" xfId="37327"/>
    <cellStyle name="Normal 4 52 2 9" xfId="37328"/>
    <cellStyle name="Normal 4 52 3" xfId="8123"/>
    <cellStyle name="Normal 4 52 3 2" xfId="12888"/>
    <cellStyle name="Normal 4 52 3 2 2" xfId="37331"/>
    <cellStyle name="Normal 4 52 3 2 2 2" xfId="37332"/>
    <cellStyle name="Normal 4 52 3 2 3" xfId="37333"/>
    <cellStyle name="Normal 4 52 3 2 4" xfId="37334"/>
    <cellStyle name="Normal 4 52 3 2 5" xfId="37330"/>
    <cellStyle name="Normal 4 52 3 3" xfId="37335"/>
    <cellStyle name="Normal 4 52 3 3 2" xfId="37336"/>
    <cellStyle name="Normal 4 52 3 3 2 2" xfId="37337"/>
    <cellStyle name="Normal 4 52 3 3 3" xfId="37338"/>
    <cellStyle name="Normal 4 52 3 3 4" xfId="37339"/>
    <cellStyle name="Normal 4 52 3 4" xfId="37340"/>
    <cellStyle name="Normal 4 52 3 4 2" xfId="37341"/>
    <cellStyle name="Normal 4 52 3 5" xfId="37342"/>
    <cellStyle name="Normal 4 52 3 6" xfId="37343"/>
    <cellStyle name="Normal 4 52 3 7" xfId="37344"/>
    <cellStyle name="Normal 4 52 3 8" xfId="37329"/>
    <cellStyle name="Normal 4 52 4" xfId="8124"/>
    <cellStyle name="Normal 4 52 4 2" xfId="12889"/>
    <cellStyle name="Normal 4 52 4 2 2" xfId="37347"/>
    <cellStyle name="Normal 4 52 4 2 2 2" xfId="37348"/>
    <cellStyle name="Normal 4 52 4 2 3" xfId="37349"/>
    <cellStyle name="Normal 4 52 4 2 4" xfId="37350"/>
    <cellStyle name="Normal 4 52 4 2 5" xfId="37346"/>
    <cellStyle name="Normal 4 52 4 3" xfId="37351"/>
    <cellStyle name="Normal 4 52 4 3 2" xfId="37352"/>
    <cellStyle name="Normal 4 52 4 3 2 2" xfId="37353"/>
    <cellStyle name="Normal 4 52 4 3 3" xfId="37354"/>
    <cellStyle name="Normal 4 52 4 3 4" xfId="37355"/>
    <cellStyle name="Normal 4 52 4 4" xfId="37356"/>
    <cellStyle name="Normal 4 52 4 4 2" xfId="37357"/>
    <cellStyle name="Normal 4 52 4 5" xfId="37358"/>
    <cellStyle name="Normal 4 52 4 6" xfId="37359"/>
    <cellStyle name="Normal 4 52 4 7" xfId="37360"/>
    <cellStyle name="Normal 4 52 4 8" xfId="37345"/>
    <cellStyle name="Normal 4 52 5" xfId="12886"/>
    <cellStyle name="Normal 4 52 5 2" xfId="37362"/>
    <cellStyle name="Normal 4 52 5 2 2" xfId="37363"/>
    <cellStyle name="Normal 4 52 5 3" xfId="37364"/>
    <cellStyle name="Normal 4 52 5 4" xfId="37365"/>
    <cellStyle name="Normal 4 52 5 5" xfId="37361"/>
    <cellStyle name="Normal 4 52 6" xfId="37366"/>
    <cellStyle name="Normal 4 52 6 2" xfId="37367"/>
    <cellStyle name="Normal 4 52 6 2 2" xfId="37368"/>
    <cellStyle name="Normal 4 52 6 3" xfId="37369"/>
    <cellStyle name="Normal 4 52 6 4" xfId="37370"/>
    <cellStyle name="Normal 4 52 7" xfId="37371"/>
    <cellStyle name="Normal 4 52 7 2" xfId="37372"/>
    <cellStyle name="Normal 4 52 8" xfId="37373"/>
    <cellStyle name="Normal 4 52 9" xfId="37374"/>
    <cellStyle name="Normal 4 53" xfId="8125"/>
    <cellStyle name="Normal 4 53 10" xfId="37376"/>
    <cellStyle name="Normal 4 53 11" xfId="37375"/>
    <cellStyle name="Normal 4 53 2" xfId="8126"/>
    <cellStyle name="Normal 4 53 2 10" xfId="37377"/>
    <cellStyle name="Normal 4 53 2 2" xfId="12891"/>
    <cellStyle name="Normal 4 53 2 2 2" xfId="37379"/>
    <cellStyle name="Normal 4 53 2 2 2 2" xfId="37380"/>
    <cellStyle name="Normal 4 53 2 2 2 2 2" xfId="37381"/>
    <cellStyle name="Normal 4 53 2 2 2 3" xfId="37382"/>
    <cellStyle name="Normal 4 53 2 2 2 4" xfId="37383"/>
    <cellStyle name="Normal 4 53 2 2 3" xfId="37384"/>
    <cellStyle name="Normal 4 53 2 2 3 2" xfId="37385"/>
    <cellStyle name="Normal 4 53 2 2 3 2 2" xfId="37386"/>
    <cellStyle name="Normal 4 53 2 2 3 3" xfId="37387"/>
    <cellStyle name="Normal 4 53 2 2 3 4" xfId="37388"/>
    <cellStyle name="Normal 4 53 2 2 4" xfId="37389"/>
    <cellStyle name="Normal 4 53 2 2 4 2" xfId="37390"/>
    <cellStyle name="Normal 4 53 2 2 5" xfId="37391"/>
    <cellStyle name="Normal 4 53 2 2 6" xfId="37392"/>
    <cellStyle name="Normal 4 53 2 2 7" xfId="37393"/>
    <cellStyle name="Normal 4 53 2 2 8" xfId="37378"/>
    <cellStyle name="Normal 4 53 2 3" xfId="37394"/>
    <cellStyle name="Normal 4 53 2 3 2" xfId="37395"/>
    <cellStyle name="Normal 4 53 2 3 2 2" xfId="37396"/>
    <cellStyle name="Normal 4 53 2 3 2 2 2" xfId="37397"/>
    <cellStyle name="Normal 4 53 2 3 2 3" xfId="37398"/>
    <cellStyle name="Normal 4 53 2 3 2 4" xfId="37399"/>
    <cellStyle name="Normal 4 53 2 3 3" xfId="37400"/>
    <cellStyle name="Normal 4 53 2 3 3 2" xfId="37401"/>
    <cellStyle name="Normal 4 53 2 3 3 2 2" xfId="37402"/>
    <cellStyle name="Normal 4 53 2 3 3 3" xfId="37403"/>
    <cellStyle name="Normal 4 53 2 3 3 4" xfId="37404"/>
    <cellStyle name="Normal 4 53 2 3 4" xfId="37405"/>
    <cellStyle name="Normal 4 53 2 3 4 2" xfId="37406"/>
    <cellStyle name="Normal 4 53 2 3 5" xfId="37407"/>
    <cellStyle name="Normal 4 53 2 3 6" xfId="37408"/>
    <cellStyle name="Normal 4 53 2 3 7" xfId="37409"/>
    <cellStyle name="Normal 4 53 2 4" xfId="37410"/>
    <cellStyle name="Normal 4 53 2 4 2" xfId="37411"/>
    <cellStyle name="Normal 4 53 2 4 2 2" xfId="37412"/>
    <cellStyle name="Normal 4 53 2 4 3" xfId="37413"/>
    <cellStyle name="Normal 4 53 2 4 4" xfId="37414"/>
    <cellStyle name="Normal 4 53 2 5" xfId="37415"/>
    <cellStyle name="Normal 4 53 2 5 2" xfId="37416"/>
    <cellStyle name="Normal 4 53 2 5 2 2" xfId="37417"/>
    <cellStyle name="Normal 4 53 2 5 3" xfId="37418"/>
    <cellStyle name="Normal 4 53 2 5 4" xfId="37419"/>
    <cellStyle name="Normal 4 53 2 6" xfId="37420"/>
    <cellStyle name="Normal 4 53 2 6 2" xfId="37421"/>
    <cellStyle name="Normal 4 53 2 7" xfId="37422"/>
    <cellStyle name="Normal 4 53 2 8" xfId="37423"/>
    <cellStyle name="Normal 4 53 2 9" xfId="37424"/>
    <cellStyle name="Normal 4 53 3" xfId="8127"/>
    <cellStyle name="Normal 4 53 3 2" xfId="12892"/>
    <cellStyle name="Normal 4 53 3 2 2" xfId="37427"/>
    <cellStyle name="Normal 4 53 3 2 2 2" xfId="37428"/>
    <cellStyle name="Normal 4 53 3 2 3" xfId="37429"/>
    <cellStyle name="Normal 4 53 3 2 4" xfId="37430"/>
    <cellStyle name="Normal 4 53 3 2 5" xfId="37426"/>
    <cellStyle name="Normal 4 53 3 3" xfId="37431"/>
    <cellStyle name="Normal 4 53 3 3 2" xfId="37432"/>
    <cellStyle name="Normal 4 53 3 3 2 2" xfId="37433"/>
    <cellStyle name="Normal 4 53 3 3 3" xfId="37434"/>
    <cellStyle name="Normal 4 53 3 3 4" xfId="37435"/>
    <cellStyle name="Normal 4 53 3 4" xfId="37436"/>
    <cellStyle name="Normal 4 53 3 4 2" xfId="37437"/>
    <cellStyle name="Normal 4 53 3 5" xfId="37438"/>
    <cellStyle name="Normal 4 53 3 6" xfId="37439"/>
    <cellStyle name="Normal 4 53 3 7" xfId="37440"/>
    <cellStyle name="Normal 4 53 3 8" xfId="37425"/>
    <cellStyle name="Normal 4 53 4" xfId="8128"/>
    <cellStyle name="Normal 4 53 4 2" xfId="12893"/>
    <cellStyle name="Normal 4 53 4 2 2" xfId="37443"/>
    <cellStyle name="Normal 4 53 4 2 2 2" xfId="37444"/>
    <cellStyle name="Normal 4 53 4 2 3" xfId="37445"/>
    <cellStyle name="Normal 4 53 4 2 4" xfId="37446"/>
    <cellStyle name="Normal 4 53 4 2 5" xfId="37442"/>
    <cellStyle name="Normal 4 53 4 3" xfId="37447"/>
    <cellStyle name="Normal 4 53 4 3 2" xfId="37448"/>
    <cellStyle name="Normal 4 53 4 3 2 2" xfId="37449"/>
    <cellStyle name="Normal 4 53 4 3 3" xfId="37450"/>
    <cellStyle name="Normal 4 53 4 3 4" xfId="37451"/>
    <cellStyle name="Normal 4 53 4 4" xfId="37452"/>
    <cellStyle name="Normal 4 53 4 4 2" xfId="37453"/>
    <cellStyle name="Normal 4 53 4 5" xfId="37454"/>
    <cellStyle name="Normal 4 53 4 6" xfId="37455"/>
    <cellStyle name="Normal 4 53 4 7" xfId="37456"/>
    <cellStyle name="Normal 4 53 4 8" xfId="37441"/>
    <cellStyle name="Normal 4 53 5" xfId="12890"/>
    <cellStyle name="Normal 4 53 5 2" xfId="37458"/>
    <cellStyle name="Normal 4 53 5 2 2" xfId="37459"/>
    <cellStyle name="Normal 4 53 5 3" xfId="37460"/>
    <cellStyle name="Normal 4 53 5 4" xfId="37461"/>
    <cellStyle name="Normal 4 53 5 5" xfId="37457"/>
    <cellStyle name="Normal 4 53 6" xfId="37462"/>
    <cellStyle name="Normal 4 53 6 2" xfId="37463"/>
    <cellStyle name="Normal 4 53 6 2 2" xfId="37464"/>
    <cellStyle name="Normal 4 53 6 3" xfId="37465"/>
    <cellStyle name="Normal 4 53 6 4" xfId="37466"/>
    <cellStyle name="Normal 4 53 7" xfId="37467"/>
    <cellStyle name="Normal 4 53 7 2" xfId="37468"/>
    <cellStyle name="Normal 4 53 8" xfId="37469"/>
    <cellStyle name="Normal 4 53 9" xfId="37470"/>
    <cellStyle name="Normal 4 54" xfId="8129"/>
    <cellStyle name="Normal 4 54 10" xfId="37472"/>
    <cellStyle name="Normal 4 54 11" xfId="37471"/>
    <cellStyle name="Normal 4 54 2" xfId="8130"/>
    <cellStyle name="Normal 4 54 2 10" xfId="37473"/>
    <cellStyle name="Normal 4 54 2 2" xfId="12895"/>
    <cellStyle name="Normal 4 54 2 2 2" xfId="37475"/>
    <cellStyle name="Normal 4 54 2 2 2 2" xfId="37476"/>
    <cellStyle name="Normal 4 54 2 2 2 2 2" xfId="37477"/>
    <cellStyle name="Normal 4 54 2 2 2 3" xfId="37478"/>
    <cellStyle name="Normal 4 54 2 2 2 4" xfId="37479"/>
    <cellStyle name="Normal 4 54 2 2 3" xfId="37480"/>
    <cellStyle name="Normal 4 54 2 2 3 2" xfId="37481"/>
    <cellStyle name="Normal 4 54 2 2 3 2 2" xfId="37482"/>
    <cellStyle name="Normal 4 54 2 2 3 3" xfId="37483"/>
    <cellStyle name="Normal 4 54 2 2 3 4" xfId="37484"/>
    <cellStyle name="Normal 4 54 2 2 4" xfId="37485"/>
    <cellStyle name="Normal 4 54 2 2 4 2" xfId="37486"/>
    <cellStyle name="Normal 4 54 2 2 5" xfId="37487"/>
    <cellStyle name="Normal 4 54 2 2 6" xfId="37488"/>
    <cellStyle name="Normal 4 54 2 2 7" xfId="37489"/>
    <cellStyle name="Normal 4 54 2 2 8" xfId="37474"/>
    <cellStyle name="Normal 4 54 2 3" xfId="37490"/>
    <cellStyle name="Normal 4 54 2 3 2" xfId="37491"/>
    <cellStyle name="Normal 4 54 2 3 2 2" xfId="37492"/>
    <cellStyle name="Normal 4 54 2 3 2 2 2" xfId="37493"/>
    <cellStyle name="Normal 4 54 2 3 2 3" xfId="37494"/>
    <cellStyle name="Normal 4 54 2 3 2 4" xfId="37495"/>
    <cellStyle name="Normal 4 54 2 3 3" xfId="37496"/>
    <cellStyle name="Normal 4 54 2 3 3 2" xfId="37497"/>
    <cellStyle name="Normal 4 54 2 3 3 2 2" xfId="37498"/>
    <cellStyle name="Normal 4 54 2 3 3 3" xfId="37499"/>
    <cellStyle name="Normal 4 54 2 3 3 4" xfId="37500"/>
    <cellStyle name="Normal 4 54 2 3 4" xfId="37501"/>
    <cellStyle name="Normal 4 54 2 3 4 2" xfId="37502"/>
    <cellStyle name="Normal 4 54 2 3 5" xfId="37503"/>
    <cellStyle name="Normal 4 54 2 3 6" xfId="37504"/>
    <cellStyle name="Normal 4 54 2 3 7" xfId="37505"/>
    <cellStyle name="Normal 4 54 2 4" xfId="37506"/>
    <cellStyle name="Normal 4 54 2 4 2" xfId="37507"/>
    <cellStyle name="Normal 4 54 2 4 2 2" xfId="37508"/>
    <cellStyle name="Normal 4 54 2 4 3" xfId="37509"/>
    <cellStyle name="Normal 4 54 2 4 4" xfId="37510"/>
    <cellStyle name="Normal 4 54 2 5" xfId="37511"/>
    <cellStyle name="Normal 4 54 2 5 2" xfId="37512"/>
    <cellStyle name="Normal 4 54 2 5 2 2" xfId="37513"/>
    <cellStyle name="Normal 4 54 2 5 3" xfId="37514"/>
    <cellStyle name="Normal 4 54 2 5 4" xfId="37515"/>
    <cellStyle name="Normal 4 54 2 6" xfId="37516"/>
    <cellStyle name="Normal 4 54 2 6 2" xfId="37517"/>
    <cellStyle name="Normal 4 54 2 7" xfId="37518"/>
    <cellStyle name="Normal 4 54 2 8" xfId="37519"/>
    <cellStyle name="Normal 4 54 2 9" xfId="37520"/>
    <cellStyle name="Normal 4 54 3" xfId="8131"/>
    <cellStyle name="Normal 4 54 3 2" xfId="12896"/>
    <cellStyle name="Normal 4 54 3 2 2" xfId="37523"/>
    <cellStyle name="Normal 4 54 3 2 2 2" xfId="37524"/>
    <cellStyle name="Normal 4 54 3 2 3" xfId="37525"/>
    <cellStyle name="Normal 4 54 3 2 4" xfId="37526"/>
    <cellStyle name="Normal 4 54 3 2 5" xfId="37522"/>
    <cellStyle name="Normal 4 54 3 3" xfId="37527"/>
    <cellStyle name="Normal 4 54 3 3 2" xfId="37528"/>
    <cellStyle name="Normal 4 54 3 3 2 2" xfId="37529"/>
    <cellStyle name="Normal 4 54 3 3 3" xfId="37530"/>
    <cellStyle name="Normal 4 54 3 3 4" xfId="37531"/>
    <cellStyle name="Normal 4 54 3 4" xfId="37532"/>
    <cellStyle name="Normal 4 54 3 4 2" xfId="37533"/>
    <cellStyle name="Normal 4 54 3 5" xfId="37534"/>
    <cellStyle name="Normal 4 54 3 6" xfId="37535"/>
    <cellStyle name="Normal 4 54 3 7" xfId="37536"/>
    <cellStyle name="Normal 4 54 3 8" xfId="37521"/>
    <cellStyle name="Normal 4 54 4" xfId="8132"/>
    <cellStyle name="Normal 4 54 4 2" xfId="12897"/>
    <cellStyle name="Normal 4 54 4 2 2" xfId="37539"/>
    <cellStyle name="Normal 4 54 4 2 2 2" xfId="37540"/>
    <cellStyle name="Normal 4 54 4 2 3" xfId="37541"/>
    <cellStyle name="Normal 4 54 4 2 4" xfId="37542"/>
    <cellStyle name="Normal 4 54 4 2 5" xfId="37538"/>
    <cellStyle name="Normal 4 54 4 3" xfId="37543"/>
    <cellStyle name="Normal 4 54 4 3 2" xfId="37544"/>
    <cellStyle name="Normal 4 54 4 3 2 2" xfId="37545"/>
    <cellStyle name="Normal 4 54 4 3 3" xfId="37546"/>
    <cellStyle name="Normal 4 54 4 3 4" xfId="37547"/>
    <cellStyle name="Normal 4 54 4 4" xfId="37548"/>
    <cellStyle name="Normal 4 54 4 4 2" xfId="37549"/>
    <cellStyle name="Normal 4 54 4 5" xfId="37550"/>
    <cellStyle name="Normal 4 54 4 6" xfId="37551"/>
    <cellStyle name="Normal 4 54 4 7" xfId="37552"/>
    <cellStyle name="Normal 4 54 4 8" xfId="37537"/>
    <cellStyle name="Normal 4 54 5" xfId="12894"/>
    <cellStyle name="Normal 4 54 5 2" xfId="37554"/>
    <cellStyle name="Normal 4 54 5 2 2" xfId="37555"/>
    <cellStyle name="Normal 4 54 5 3" xfId="37556"/>
    <cellStyle name="Normal 4 54 5 4" xfId="37557"/>
    <cellStyle name="Normal 4 54 5 5" xfId="37553"/>
    <cellStyle name="Normal 4 54 6" xfId="37558"/>
    <cellStyle name="Normal 4 54 6 2" xfId="37559"/>
    <cellStyle name="Normal 4 54 6 2 2" xfId="37560"/>
    <cellStyle name="Normal 4 54 6 3" xfId="37561"/>
    <cellStyle name="Normal 4 54 6 4" xfId="37562"/>
    <cellStyle name="Normal 4 54 7" xfId="37563"/>
    <cellStyle name="Normal 4 54 7 2" xfId="37564"/>
    <cellStyle name="Normal 4 54 8" xfId="37565"/>
    <cellStyle name="Normal 4 54 9" xfId="37566"/>
    <cellStyle name="Normal 4 55" xfId="8133"/>
    <cellStyle name="Normal 4 55 10" xfId="37568"/>
    <cellStyle name="Normal 4 55 11" xfId="37567"/>
    <cellStyle name="Normal 4 55 2" xfId="8134"/>
    <cellStyle name="Normal 4 55 2 10" xfId="37569"/>
    <cellStyle name="Normal 4 55 2 2" xfId="12899"/>
    <cellStyle name="Normal 4 55 2 2 2" xfId="37571"/>
    <cellStyle name="Normal 4 55 2 2 2 2" xfId="37572"/>
    <cellStyle name="Normal 4 55 2 2 2 2 2" xfId="37573"/>
    <cellStyle name="Normal 4 55 2 2 2 3" xfId="37574"/>
    <cellStyle name="Normal 4 55 2 2 2 4" xfId="37575"/>
    <cellStyle name="Normal 4 55 2 2 3" xfId="37576"/>
    <cellStyle name="Normal 4 55 2 2 3 2" xfId="37577"/>
    <cellStyle name="Normal 4 55 2 2 3 2 2" xfId="37578"/>
    <cellStyle name="Normal 4 55 2 2 3 3" xfId="37579"/>
    <cellStyle name="Normal 4 55 2 2 3 4" xfId="37580"/>
    <cellStyle name="Normal 4 55 2 2 4" xfId="37581"/>
    <cellStyle name="Normal 4 55 2 2 4 2" xfId="37582"/>
    <cellStyle name="Normal 4 55 2 2 5" xfId="37583"/>
    <cellStyle name="Normal 4 55 2 2 6" xfId="37584"/>
    <cellStyle name="Normal 4 55 2 2 7" xfId="37585"/>
    <cellStyle name="Normal 4 55 2 2 8" xfId="37570"/>
    <cellStyle name="Normal 4 55 2 3" xfId="37586"/>
    <cellStyle name="Normal 4 55 2 3 2" xfId="37587"/>
    <cellStyle name="Normal 4 55 2 3 2 2" xfId="37588"/>
    <cellStyle name="Normal 4 55 2 3 2 2 2" xfId="37589"/>
    <cellStyle name="Normal 4 55 2 3 2 3" xfId="37590"/>
    <cellStyle name="Normal 4 55 2 3 2 4" xfId="37591"/>
    <cellStyle name="Normal 4 55 2 3 3" xfId="37592"/>
    <cellStyle name="Normal 4 55 2 3 3 2" xfId="37593"/>
    <cellStyle name="Normal 4 55 2 3 3 2 2" xfId="37594"/>
    <cellStyle name="Normal 4 55 2 3 3 3" xfId="37595"/>
    <cellStyle name="Normal 4 55 2 3 3 4" xfId="37596"/>
    <cellStyle name="Normal 4 55 2 3 4" xfId="37597"/>
    <cellStyle name="Normal 4 55 2 3 4 2" xfId="37598"/>
    <cellStyle name="Normal 4 55 2 3 5" xfId="37599"/>
    <cellStyle name="Normal 4 55 2 3 6" xfId="37600"/>
    <cellStyle name="Normal 4 55 2 3 7" xfId="37601"/>
    <cellStyle name="Normal 4 55 2 4" xfId="37602"/>
    <cellStyle name="Normal 4 55 2 4 2" xfId="37603"/>
    <cellStyle name="Normal 4 55 2 4 2 2" xfId="37604"/>
    <cellStyle name="Normal 4 55 2 4 3" xfId="37605"/>
    <cellStyle name="Normal 4 55 2 4 4" xfId="37606"/>
    <cellStyle name="Normal 4 55 2 5" xfId="37607"/>
    <cellStyle name="Normal 4 55 2 5 2" xfId="37608"/>
    <cellStyle name="Normal 4 55 2 5 2 2" xfId="37609"/>
    <cellStyle name="Normal 4 55 2 5 3" xfId="37610"/>
    <cellStyle name="Normal 4 55 2 5 4" xfId="37611"/>
    <cellStyle name="Normal 4 55 2 6" xfId="37612"/>
    <cellStyle name="Normal 4 55 2 6 2" xfId="37613"/>
    <cellStyle name="Normal 4 55 2 7" xfId="37614"/>
    <cellStyle name="Normal 4 55 2 8" xfId="37615"/>
    <cellStyle name="Normal 4 55 2 9" xfId="37616"/>
    <cellStyle name="Normal 4 55 3" xfId="8135"/>
    <cellStyle name="Normal 4 55 3 2" xfId="12900"/>
    <cellStyle name="Normal 4 55 3 2 2" xfId="37619"/>
    <cellStyle name="Normal 4 55 3 2 2 2" xfId="37620"/>
    <cellStyle name="Normal 4 55 3 2 3" xfId="37621"/>
    <cellStyle name="Normal 4 55 3 2 4" xfId="37622"/>
    <cellStyle name="Normal 4 55 3 2 5" xfId="37618"/>
    <cellStyle name="Normal 4 55 3 3" xfId="37623"/>
    <cellStyle name="Normal 4 55 3 3 2" xfId="37624"/>
    <cellStyle name="Normal 4 55 3 3 2 2" xfId="37625"/>
    <cellStyle name="Normal 4 55 3 3 3" xfId="37626"/>
    <cellStyle name="Normal 4 55 3 3 4" xfId="37627"/>
    <cellStyle name="Normal 4 55 3 4" xfId="37628"/>
    <cellStyle name="Normal 4 55 3 4 2" xfId="37629"/>
    <cellStyle name="Normal 4 55 3 5" xfId="37630"/>
    <cellStyle name="Normal 4 55 3 6" xfId="37631"/>
    <cellStyle name="Normal 4 55 3 7" xfId="37632"/>
    <cellStyle name="Normal 4 55 3 8" xfId="37617"/>
    <cellStyle name="Normal 4 55 4" xfId="8136"/>
    <cellStyle name="Normal 4 55 4 2" xfId="12901"/>
    <cellStyle name="Normal 4 55 4 2 2" xfId="37635"/>
    <cellStyle name="Normal 4 55 4 2 2 2" xfId="37636"/>
    <cellStyle name="Normal 4 55 4 2 3" xfId="37637"/>
    <cellStyle name="Normal 4 55 4 2 4" xfId="37638"/>
    <cellStyle name="Normal 4 55 4 2 5" xfId="37634"/>
    <cellStyle name="Normal 4 55 4 3" xfId="37639"/>
    <cellStyle name="Normal 4 55 4 3 2" xfId="37640"/>
    <cellStyle name="Normal 4 55 4 3 2 2" xfId="37641"/>
    <cellStyle name="Normal 4 55 4 3 3" xfId="37642"/>
    <cellStyle name="Normal 4 55 4 3 4" xfId="37643"/>
    <cellStyle name="Normal 4 55 4 4" xfId="37644"/>
    <cellStyle name="Normal 4 55 4 4 2" xfId="37645"/>
    <cellStyle name="Normal 4 55 4 5" xfId="37646"/>
    <cellStyle name="Normal 4 55 4 6" xfId="37647"/>
    <cellStyle name="Normal 4 55 4 7" xfId="37648"/>
    <cellStyle name="Normal 4 55 4 8" xfId="37633"/>
    <cellStyle name="Normal 4 55 5" xfId="12898"/>
    <cellStyle name="Normal 4 55 5 2" xfId="37650"/>
    <cellStyle name="Normal 4 55 5 2 2" xfId="37651"/>
    <cellStyle name="Normal 4 55 5 3" xfId="37652"/>
    <cellStyle name="Normal 4 55 5 4" xfId="37653"/>
    <cellStyle name="Normal 4 55 5 5" xfId="37649"/>
    <cellStyle name="Normal 4 55 6" xfId="37654"/>
    <cellStyle name="Normal 4 55 6 2" xfId="37655"/>
    <cellStyle name="Normal 4 55 6 2 2" xfId="37656"/>
    <cellStyle name="Normal 4 55 6 3" xfId="37657"/>
    <cellStyle name="Normal 4 55 6 4" xfId="37658"/>
    <cellStyle name="Normal 4 55 7" xfId="37659"/>
    <cellStyle name="Normal 4 55 7 2" xfId="37660"/>
    <cellStyle name="Normal 4 55 8" xfId="37661"/>
    <cellStyle name="Normal 4 55 9" xfId="37662"/>
    <cellStyle name="Normal 4 56" xfId="8137"/>
    <cellStyle name="Normal 4 56 10" xfId="37664"/>
    <cellStyle name="Normal 4 56 11" xfId="37663"/>
    <cellStyle name="Normal 4 56 2" xfId="8138"/>
    <cellStyle name="Normal 4 56 2 10" xfId="37665"/>
    <cellStyle name="Normal 4 56 2 2" xfId="12903"/>
    <cellStyle name="Normal 4 56 2 2 2" xfId="37667"/>
    <cellStyle name="Normal 4 56 2 2 2 2" xfId="37668"/>
    <cellStyle name="Normal 4 56 2 2 2 2 2" xfId="37669"/>
    <cellStyle name="Normal 4 56 2 2 2 3" xfId="37670"/>
    <cellStyle name="Normal 4 56 2 2 2 4" xfId="37671"/>
    <cellStyle name="Normal 4 56 2 2 3" xfId="37672"/>
    <cellStyle name="Normal 4 56 2 2 3 2" xfId="37673"/>
    <cellStyle name="Normal 4 56 2 2 3 2 2" xfId="37674"/>
    <cellStyle name="Normal 4 56 2 2 3 3" xfId="37675"/>
    <cellStyle name="Normal 4 56 2 2 3 4" xfId="37676"/>
    <cellStyle name="Normal 4 56 2 2 4" xfId="37677"/>
    <cellStyle name="Normal 4 56 2 2 4 2" xfId="37678"/>
    <cellStyle name="Normal 4 56 2 2 5" xfId="37679"/>
    <cellStyle name="Normal 4 56 2 2 6" xfId="37680"/>
    <cellStyle name="Normal 4 56 2 2 7" xfId="37681"/>
    <cellStyle name="Normal 4 56 2 2 8" xfId="37666"/>
    <cellStyle name="Normal 4 56 2 3" xfId="37682"/>
    <cellStyle name="Normal 4 56 2 3 2" xfId="37683"/>
    <cellStyle name="Normal 4 56 2 3 2 2" xfId="37684"/>
    <cellStyle name="Normal 4 56 2 3 2 2 2" xfId="37685"/>
    <cellStyle name="Normal 4 56 2 3 2 3" xfId="37686"/>
    <cellStyle name="Normal 4 56 2 3 2 4" xfId="37687"/>
    <cellStyle name="Normal 4 56 2 3 3" xfId="37688"/>
    <cellStyle name="Normal 4 56 2 3 3 2" xfId="37689"/>
    <cellStyle name="Normal 4 56 2 3 3 2 2" xfId="37690"/>
    <cellStyle name="Normal 4 56 2 3 3 3" xfId="37691"/>
    <cellStyle name="Normal 4 56 2 3 3 4" xfId="37692"/>
    <cellStyle name="Normal 4 56 2 3 4" xfId="37693"/>
    <cellStyle name="Normal 4 56 2 3 4 2" xfId="37694"/>
    <cellStyle name="Normal 4 56 2 3 5" xfId="37695"/>
    <cellStyle name="Normal 4 56 2 3 6" xfId="37696"/>
    <cellStyle name="Normal 4 56 2 3 7" xfId="37697"/>
    <cellStyle name="Normal 4 56 2 4" xfId="37698"/>
    <cellStyle name="Normal 4 56 2 4 2" xfId="37699"/>
    <cellStyle name="Normal 4 56 2 4 2 2" xfId="37700"/>
    <cellStyle name="Normal 4 56 2 4 3" xfId="37701"/>
    <cellStyle name="Normal 4 56 2 4 4" xfId="37702"/>
    <cellStyle name="Normal 4 56 2 5" xfId="37703"/>
    <cellStyle name="Normal 4 56 2 5 2" xfId="37704"/>
    <cellStyle name="Normal 4 56 2 5 2 2" xfId="37705"/>
    <cellStyle name="Normal 4 56 2 5 3" xfId="37706"/>
    <cellStyle name="Normal 4 56 2 5 4" xfId="37707"/>
    <cellStyle name="Normal 4 56 2 6" xfId="37708"/>
    <cellStyle name="Normal 4 56 2 6 2" xfId="37709"/>
    <cellStyle name="Normal 4 56 2 7" xfId="37710"/>
    <cellStyle name="Normal 4 56 2 8" xfId="37711"/>
    <cellStyle name="Normal 4 56 2 9" xfId="37712"/>
    <cellStyle name="Normal 4 56 3" xfId="8139"/>
    <cellStyle name="Normal 4 56 3 2" xfId="12904"/>
    <cellStyle name="Normal 4 56 3 2 2" xfId="37715"/>
    <cellStyle name="Normal 4 56 3 2 2 2" xfId="37716"/>
    <cellStyle name="Normal 4 56 3 2 3" xfId="37717"/>
    <cellStyle name="Normal 4 56 3 2 4" xfId="37718"/>
    <cellStyle name="Normal 4 56 3 2 5" xfId="37714"/>
    <cellStyle name="Normal 4 56 3 3" xfId="37719"/>
    <cellStyle name="Normal 4 56 3 3 2" xfId="37720"/>
    <cellStyle name="Normal 4 56 3 3 2 2" xfId="37721"/>
    <cellStyle name="Normal 4 56 3 3 3" xfId="37722"/>
    <cellStyle name="Normal 4 56 3 3 4" xfId="37723"/>
    <cellStyle name="Normal 4 56 3 4" xfId="37724"/>
    <cellStyle name="Normal 4 56 3 4 2" xfId="37725"/>
    <cellStyle name="Normal 4 56 3 5" xfId="37726"/>
    <cellStyle name="Normal 4 56 3 6" xfId="37727"/>
    <cellStyle name="Normal 4 56 3 7" xfId="37728"/>
    <cellStyle name="Normal 4 56 3 8" xfId="37713"/>
    <cellStyle name="Normal 4 56 4" xfId="8140"/>
    <cellStyle name="Normal 4 56 4 2" xfId="12905"/>
    <cellStyle name="Normal 4 56 4 2 2" xfId="37731"/>
    <cellStyle name="Normal 4 56 4 2 2 2" xfId="37732"/>
    <cellStyle name="Normal 4 56 4 2 3" xfId="37733"/>
    <cellStyle name="Normal 4 56 4 2 4" xfId="37734"/>
    <cellStyle name="Normal 4 56 4 2 5" xfId="37730"/>
    <cellStyle name="Normal 4 56 4 3" xfId="37735"/>
    <cellStyle name="Normal 4 56 4 3 2" xfId="37736"/>
    <cellStyle name="Normal 4 56 4 3 2 2" xfId="37737"/>
    <cellStyle name="Normal 4 56 4 3 3" xfId="37738"/>
    <cellStyle name="Normal 4 56 4 3 4" xfId="37739"/>
    <cellStyle name="Normal 4 56 4 4" xfId="37740"/>
    <cellStyle name="Normal 4 56 4 4 2" xfId="37741"/>
    <cellStyle name="Normal 4 56 4 5" xfId="37742"/>
    <cellStyle name="Normal 4 56 4 6" xfId="37743"/>
    <cellStyle name="Normal 4 56 4 7" xfId="37744"/>
    <cellStyle name="Normal 4 56 4 8" xfId="37729"/>
    <cellStyle name="Normal 4 56 5" xfId="12902"/>
    <cellStyle name="Normal 4 56 5 2" xfId="37746"/>
    <cellStyle name="Normal 4 56 5 2 2" xfId="37747"/>
    <cellStyle name="Normal 4 56 5 3" xfId="37748"/>
    <cellStyle name="Normal 4 56 5 4" xfId="37749"/>
    <cellStyle name="Normal 4 56 5 5" xfId="37745"/>
    <cellStyle name="Normal 4 56 6" xfId="37750"/>
    <cellStyle name="Normal 4 56 6 2" xfId="37751"/>
    <cellStyle name="Normal 4 56 6 2 2" xfId="37752"/>
    <cellStyle name="Normal 4 56 6 3" xfId="37753"/>
    <cellStyle name="Normal 4 56 6 4" xfId="37754"/>
    <cellStyle name="Normal 4 56 7" xfId="37755"/>
    <cellStyle name="Normal 4 56 7 2" xfId="37756"/>
    <cellStyle name="Normal 4 56 8" xfId="37757"/>
    <cellStyle name="Normal 4 56 9" xfId="37758"/>
    <cellStyle name="Normal 4 57" xfId="8141"/>
    <cellStyle name="Normal 4 57 10" xfId="37760"/>
    <cellStyle name="Normal 4 57 11" xfId="37759"/>
    <cellStyle name="Normal 4 57 2" xfId="8142"/>
    <cellStyle name="Normal 4 57 2 10" xfId="37761"/>
    <cellStyle name="Normal 4 57 2 2" xfId="12907"/>
    <cellStyle name="Normal 4 57 2 2 2" xfId="37763"/>
    <cellStyle name="Normal 4 57 2 2 2 2" xfId="37764"/>
    <cellStyle name="Normal 4 57 2 2 2 2 2" xfId="37765"/>
    <cellStyle name="Normal 4 57 2 2 2 3" xfId="37766"/>
    <cellStyle name="Normal 4 57 2 2 2 4" xfId="37767"/>
    <cellStyle name="Normal 4 57 2 2 3" xfId="37768"/>
    <cellStyle name="Normal 4 57 2 2 3 2" xfId="37769"/>
    <cellStyle name="Normal 4 57 2 2 3 2 2" xfId="37770"/>
    <cellStyle name="Normal 4 57 2 2 3 3" xfId="37771"/>
    <cellStyle name="Normal 4 57 2 2 3 4" xfId="37772"/>
    <cellStyle name="Normal 4 57 2 2 4" xfId="37773"/>
    <cellStyle name="Normal 4 57 2 2 4 2" xfId="37774"/>
    <cellStyle name="Normal 4 57 2 2 5" xfId="37775"/>
    <cellStyle name="Normal 4 57 2 2 6" xfId="37776"/>
    <cellStyle name="Normal 4 57 2 2 7" xfId="37777"/>
    <cellStyle name="Normal 4 57 2 2 8" xfId="37762"/>
    <cellStyle name="Normal 4 57 2 3" xfId="37778"/>
    <cellStyle name="Normal 4 57 2 3 2" xfId="37779"/>
    <cellStyle name="Normal 4 57 2 3 2 2" xfId="37780"/>
    <cellStyle name="Normal 4 57 2 3 2 2 2" xfId="37781"/>
    <cellStyle name="Normal 4 57 2 3 2 3" xfId="37782"/>
    <cellStyle name="Normal 4 57 2 3 2 4" xfId="37783"/>
    <cellStyle name="Normal 4 57 2 3 3" xfId="37784"/>
    <cellStyle name="Normal 4 57 2 3 3 2" xfId="37785"/>
    <cellStyle name="Normal 4 57 2 3 3 2 2" xfId="37786"/>
    <cellStyle name="Normal 4 57 2 3 3 3" xfId="37787"/>
    <cellStyle name="Normal 4 57 2 3 3 4" xfId="37788"/>
    <cellStyle name="Normal 4 57 2 3 4" xfId="37789"/>
    <cellStyle name="Normal 4 57 2 3 4 2" xfId="37790"/>
    <cellStyle name="Normal 4 57 2 3 5" xfId="37791"/>
    <cellStyle name="Normal 4 57 2 3 6" xfId="37792"/>
    <cellStyle name="Normal 4 57 2 3 7" xfId="37793"/>
    <cellStyle name="Normal 4 57 2 4" xfId="37794"/>
    <cellStyle name="Normal 4 57 2 4 2" xfId="37795"/>
    <cellStyle name="Normal 4 57 2 4 2 2" xfId="37796"/>
    <cellStyle name="Normal 4 57 2 4 3" xfId="37797"/>
    <cellStyle name="Normal 4 57 2 4 4" xfId="37798"/>
    <cellStyle name="Normal 4 57 2 5" xfId="37799"/>
    <cellStyle name="Normal 4 57 2 5 2" xfId="37800"/>
    <cellStyle name="Normal 4 57 2 5 2 2" xfId="37801"/>
    <cellStyle name="Normal 4 57 2 5 3" xfId="37802"/>
    <cellStyle name="Normal 4 57 2 5 4" xfId="37803"/>
    <cellStyle name="Normal 4 57 2 6" xfId="37804"/>
    <cellStyle name="Normal 4 57 2 6 2" xfId="37805"/>
    <cellStyle name="Normal 4 57 2 7" xfId="37806"/>
    <cellStyle name="Normal 4 57 2 8" xfId="37807"/>
    <cellStyle name="Normal 4 57 2 9" xfId="37808"/>
    <cellStyle name="Normal 4 57 3" xfId="8143"/>
    <cellStyle name="Normal 4 57 3 2" xfId="12908"/>
    <cellStyle name="Normal 4 57 3 2 2" xfId="37811"/>
    <cellStyle name="Normal 4 57 3 2 2 2" xfId="37812"/>
    <cellStyle name="Normal 4 57 3 2 3" xfId="37813"/>
    <cellStyle name="Normal 4 57 3 2 4" xfId="37814"/>
    <cellStyle name="Normal 4 57 3 2 5" xfId="37810"/>
    <cellStyle name="Normal 4 57 3 3" xfId="37815"/>
    <cellStyle name="Normal 4 57 3 3 2" xfId="37816"/>
    <cellStyle name="Normal 4 57 3 3 2 2" xfId="37817"/>
    <cellStyle name="Normal 4 57 3 3 3" xfId="37818"/>
    <cellStyle name="Normal 4 57 3 3 4" xfId="37819"/>
    <cellStyle name="Normal 4 57 3 4" xfId="37820"/>
    <cellStyle name="Normal 4 57 3 4 2" xfId="37821"/>
    <cellStyle name="Normal 4 57 3 5" xfId="37822"/>
    <cellStyle name="Normal 4 57 3 6" xfId="37823"/>
    <cellStyle name="Normal 4 57 3 7" xfId="37824"/>
    <cellStyle name="Normal 4 57 3 8" xfId="37809"/>
    <cellStyle name="Normal 4 57 4" xfId="8144"/>
    <cellStyle name="Normal 4 57 4 2" xfId="12909"/>
    <cellStyle name="Normal 4 57 4 2 2" xfId="37827"/>
    <cellStyle name="Normal 4 57 4 2 2 2" xfId="37828"/>
    <cellStyle name="Normal 4 57 4 2 3" xfId="37829"/>
    <cellStyle name="Normal 4 57 4 2 4" xfId="37830"/>
    <cellStyle name="Normal 4 57 4 2 5" xfId="37826"/>
    <cellStyle name="Normal 4 57 4 3" xfId="37831"/>
    <cellStyle name="Normal 4 57 4 3 2" xfId="37832"/>
    <cellStyle name="Normal 4 57 4 3 2 2" xfId="37833"/>
    <cellStyle name="Normal 4 57 4 3 3" xfId="37834"/>
    <cellStyle name="Normal 4 57 4 3 4" xfId="37835"/>
    <cellStyle name="Normal 4 57 4 4" xfId="37836"/>
    <cellStyle name="Normal 4 57 4 4 2" xfId="37837"/>
    <cellStyle name="Normal 4 57 4 5" xfId="37838"/>
    <cellStyle name="Normal 4 57 4 6" xfId="37839"/>
    <cellStyle name="Normal 4 57 4 7" xfId="37840"/>
    <cellStyle name="Normal 4 57 4 8" xfId="37825"/>
    <cellStyle name="Normal 4 57 5" xfId="12906"/>
    <cellStyle name="Normal 4 57 5 2" xfId="37842"/>
    <cellStyle name="Normal 4 57 5 2 2" xfId="37843"/>
    <cellStyle name="Normal 4 57 5 3" xfId="37844"/>
    <cellStyle name="Normal 4 57 5 4" xfId="37845"/>
    <cellStyle name="Normal 4 57 5 5" xfId="37841"/>
    <cellStyle name="Normal 4 57 6" xfId="37846"/>
    <cellStyle name="Normal 4 57 6 2" xfId="37847"/>
    <cellStyle name="Normal 4 57 6 2 2" xfId="37848"/>
    <cellStyle name="Normal 4 57 6 3" xfId="37849"/>
    <cellStyle name="Normal 4 57 6 4" xfId="37850"/>
    <cellStyle name="Normal 4 57 7" xfId="37851"/>
    <cellStyle name="Normal 4 57 7 2" xfId="37852"/>
    <cellStyle name="Normal 4 57 8" xfId="37853"/>
    <cellStyle name="Normal 4 57 9" xfId="37854"/>
    <cellStyle name="Normal 4 58" xfId="8145"/>
    <cellStyle name="Normal 4 58 10" xfId="37856"/>
    <cellStyle name="Normal 4 58 11" xfId="37855"/>
    <cellStyle name="Normal 4 58 2" xfId="8146"/>
    <cellStyle name="Normal 4 58 2 10" xfId="37857"/>
    <cellStyle name="Normal 4 58 2 2" xfId="12911"/>
    <cellStyle name="Normal 4 58 2 2 2" xfId="37859"/>
    <cellStyle name="Normal 4 58 2 2 2 2" xfId="37860"/>
    <cellStyle name="Normal 4 58 2 2 2 2 2" xfId="37861"/>
    <cellStyle name="Normal 4 58 2 2 2 3" xfId="37862"/>
    <cellStyle name="Normal 4 58 2 2 2 4" xfId="37863"/>
    <cellStyle name="Normal 4 58 2 2 3" xfId="37864"/>
    <cellStyle name="Normal 4 58 2 2 3 2" xfId="37865"/>
    <cellStyle name="Normal 4 58 2 2 3 2 2" xfId="37866"/>
    <cellStyle name="Normal 4 58 2 2 3 3" xfId="37867"/>
    <cellStyle name="Normal 4 58 2 2 3 4" xfId="37868"/>
    <cellStyle name="Normal 4 58 2 2 4" xfId="37869"/>
    <cellStyle name="Normal 4 58 2 2 4 2" xfId="37870"/>
    <cellStyle name="Normal 4 58 2 2 5" xfId="37871"/>
    <cellStyle name="Normal 4 58 2 2 6" xfId="37872"/>
    <cellStyle name="Normal 4 58 2 2 7" xfId="37873"/>
    <cellStyle name="Normal 4 58 2 2 8" xfId="37858"/>
    <cellStyle name="Normal 4 58 2 3" xfId="37874"/>
    <cellStyle name="Normal 4 58 2 3 2" xfId="37875"/>
    <cellStyle name="Normal 4 58 2 3 2 2" xfId="37876"/>
    <cellStyle name="Normal 4 58 2 3 2 2 2" xfId="37877"/>
    <cellStyle name="Normal 4 58 2 3 2 3" xfId="37878"/>
    <cellStyle name="Normal 4 58 2 3 2 4" xfId="37879"/>
    <cellStyle name="Normal 4 58 2 3 3" xfId="37880"/>
    <cellStyle name="Normal 4 58 2 3 3 2" xfId="37881"/>
    <cellStyle name="Normal 4 58 2 3 3 2 2" xfId="37882"/>
    <cellStyle name="Normal 4 58 2 3 3 3" xfId="37883"/>
    <cellStyle name="Normal 4 58 2 3 3 4" xfId="37884"/>
    <cellStyle name="Normal 4 58 2 3 4" xfId="37885"/>
    <cellStyle name="Normal 4 58 2 3 4 2" xfId="37886"/>
    <cellStyle name="Normal 4 58 2 3 5" xfId="37887"/>
    <cellStyle name="Normal 4 58 2 3 6" xfId="37888"/>
    <cellStyle name="Normal 4 58 2 3 7" xfId="37889"/>
    <cellStyle name="Normal 4 58 2 4" xfId="37890"/>
    <cellStyle name="Normal 4 58 2 4 2" xfId="37891"/>
    <cellStyle name="Normal 4 58 2 4 2 2" xfId="37892"/>
    <cellStyle name="Normal 4 58 2 4 3" xfId="37893"/>
    <cellStyle name="Normal 4 58 2 4 4" xfId="37894"/>
    <cellStyle name="Normal 4 58 2 5" xfId="37895"/>
    <cellStyle name="Normal 4 58 2 5 2" xfId="37896"/>
    <cellStyle name="Normal 4 58 2 5 2 2" xfId="37897"/>
    <cellStyle name="Normal 4 58 2 5 3" xfId="37898"/>
    <cellStyle name="Normal 4 58 2 5 4" xfId="37899"/>
    <cellStyle name="Normal 4 58 2 6" xfId="37900"/>
    <cellStyle name="Normal 4 58 2 6 2" xfId="37901"/>
    <cellStyle name="Normal 4 58 2 7" xfId="37902"/>
    <cellStyle name="Normal 4 58 2 8" xfId="37903"/>
    <cellStyle name="Normal 4 58 2 9" xfId="37904"/>
    <cellStyle name="Normal 4 58 3" xfId="8147"/>
    <cellStyle name="Normal 4 58 3 2" xfId="12912"/>
    <cellStyle name="Normal 4 58 3 2 2" xfId="37907"/>
    <cellStyle name="Normal 4 58 3 2 2 2" xfId="37908"/>
    <cellStyle name="Normal 4 58 3 2 3" xfId="37909"/>
    <cellStyle name="Normal 4 58 3 2 4" xfId="37910"/>
    <cellStyle name="Normal 4 58 3 2 5" xfId="37906"/>
    <cellStyle name="Normal 4 58 3 3" xfId="37911"/>
    <cellStyle name="Normal 4 58 3 3 2" xfId="37912"/>
    <cellStyle name="Normal 4 58 3 3 2 2" xfId="37913"/>
    <cellStyle name="Normal 4 58 3 3 3" xfId="37914"/>
    <cellStyle name="Normal 4 58 3 3 4" xfId="37915"/>
    <cellStyle name="Normal 4 58 3 4" xfId="37916"/>
    <cellStyle name="Normal 4 58 3 4 2" xfId="37917"/>
    <cellStyle name="Normal 4 58 3 5" xfId="37918"/>
    <cellStyle name="Normal 4 58 3 6" xfId="37919"/>
    <cellStyle name="Normal 4 58 3 7" xfId="37920"/>
    <cellStyle name="Normal 4 58 3 8" xfId="37905"/>
    <cellStyle name="Normal 4 58 4" xfId="8148"/>
    <cellStyle name="Normal 4 58 4 2" xfId="12913"/>
    <cellStyle name="Normal 4 58 4 2 2" xfId="37923"/>
    <cellStyle name="Normal 4 58 4 2 2 2" xfId="37924"/>
    <cellStyle name="Normal 4 58 4 2 3" xfId="37925"/>
    <cellStyle name="Normal 4 58 4 2 4" xfId="37926"/>
    <cellStyle name="Normal 4 58 4 2 5" xfId="37922"/>
    <cellStyle name="Normal 4 58 4 3" xfId="37927"/>
    <cellStyle name="Normal 4 58 4 3 2" xfId="37928"/>
    <cellStyle name="Normal 4 58 4 3 2 2" xfId="37929"/>
    <cellStyle name="Normal 4 58 4 3 3" xfId="37930"/>
    <cellStyle name="Normal 4 58 4 3 4" xfId="37931"/>
    <cellStyle name="Normal 4 58 4 4" xfId="37932"/>
    <cellStyle name="Normal 4 58 4 4 2" xfId="37933"/>
    <cellStyle name="Normal 4 58 4 5" xfId="37934"/>
    <cellStyle name="Normal 4 58 4 6" xfId="37935"/>
    <cellStyle name="Normal 4 58 4 7" xfId="37936"/>
    <cellStyle name="Normal 4 58 4 8" xfId="37921"/>
    <cellStyle name="Normal 4 58 5" xfId="12910"/>
    <cellStyle name="Normal 4 58 5 2" xfId="37938"/>
    <cellStyle name="Normal 4 58 5 2 2" xfId="37939"/>
    <cellStyle name="Normal 4 58 5 3" xfId="37940"/>
    <cellStyle name="Normal 4 58 5 4" xfId="37941"/>
    <cellStyle name="Normal 4 58 5 5" xfId="37937"/>
    <cellStyle name="Normal 4 58 6" xfId="37942"/>
    <cellStyle name="Normal 4 58 6 2" xfId="37943"/>
    <cellStyle name="Normal 4 58 6 2 2" xfId="37944"/>
    <cellStyle name="Normal 4 58 6 3" xfId="37945"/>
    <cellStyle name="Normal 4 58 6 4" xfId="37946"/>
    <cellStyle name="Normal 4 58 7" xfId="37947"/>
    <cellStyle name="Normal 4 58 7 2" xfId="37948"/>
    <cellStyle name="Normal 4 58 8" xfId="37949"/>
    <cellStyle name="Normal 4 58 9" xfId="37950"/>
    <cellStyle name="Normal 4 59" xfId="8149"/>
    <cellStyle name="Normal 4 59 10" xfId="37952"/>
    <cellStyle name="Normal 4 59 11" xfId="37951"/>
    <cellStyle name="Normal 4 59 2" xfId="8150"/>
    <cellStyle name="Normal 4 59 2 10" xfId="37953"/>
    <cellStyle name="Normal 4 59 2 2" xfId="12915"/>
    <cellStyle name="Normal 4 59 2 2 2" xfId="37955"/>
    <cellStyle name="Normal 4 59 2 2 2 2" xfId="37956"/>
    <cellStyle name="Normal 4 59 2 2 2 2 2" xfId="37957"/>
    <cellStyle name="Normal 4 59 2 2 2 3" xfId="37958"/>
    <cellStyle name="Normal 4 59 2 2 2 4" xfId="37959"/>
    <cellStyle name="Normal 4 59 2 2 3" xfId="37960"/>
    <cellStyle name="Normal 4 59 2 2 3 2" xfId="37961"/>
    <cellStyle name="Normal 4 59 2 2 3 2 2" xfId="37962"/>
    <cellStyle name="Normal 4 59 2 2 3 3" xfId="37963"/>
    <cellStyle name="Normal 4 59 2 2 3 4" xfId="37964"/>
    <cellStyle name="Normal 4 59 2 2 4" xfId="37965"/>
    <cellStyle name="Normal 4 59 2 2 4 2" xfId="37966"/>
    <cellStyle name="Normal 4 59 2 2 5" xfId="37967"/>
    <cellStyle name="Normal 4 59 2 2 6" xfId="37968"/>
    <cellStyle name="Normal 4 59 2 2 7" xfId="37969"/>
    <cellStyle name="Normal 4 59 2 2 8" xfId="37954"/>
    <cellStyle name="Normal 4 59 2 3" xfId="37970"/>
    <cellStyle name="Normal 4 59 2 3 2" xfId="37971"/>
    <cellStyle name="Normal 4 59 2 3 2 2" xfId="37972"/>
    <cellStyle name="Normal 4 59 2 3 2 2 2" xfId="37973"/>
    <cellStyle name="Normal 4 59 2 3 2 3" xfId="37974"/>
    <cellStyle name="Normal 4 59 2 3 2 4" xfId="37975"/>
    <cellStyle name="Normal 4 59 2 3 3" xfId="37976"/>
    <cellStyle name="Normal 4 59 2 3 3 2" xfId="37977"/>
    <cellStyle name="Normal 4 59 2 3 3 2 2" xfId="37978"/>
    <cellStyle name="Normal 4 59 2 3 3 3" xfId="37979"/>
    <cellStyle name="Normal 4 59 2 3 3 4" xfId="37980"/>
    <cellStyle name="Normal 4 59 2 3 4" xfId="37981"/>
    <cellStyle name="Normal 4 59 2 3 4 2" xfId="37982"/>
    <cellStyle name="Normal 4 59 2 3 5" xfId="37983"/>
    <cellStyle name="Normal 4 59 2 3 6" xfId="37984"/>
    <cellStyle name="Normal 4 59 2 3 7" xfId="37985"/>
    <cellStyle name="Normal 4 59 2 4" xfId="37986"/>
    <cellStyle name="Normal 4 59 2 4 2" xfId="37987"/>
    <cellStyle name="Normal 4 59 2 4 2 2" xfId="37988"/>
    <cellStyle name="Normal 4 59 2 4 3" xfId="37989"/>
    <cellStyle name="Normal 4 59 2 4 4" xfId="37990"/>
    <cellStyle name="Normal 4 59 2 5" xfId="37991"/>
    <cellStyle name="Normal 4 59 2 5 2" xfId="37992"/>
    <cellStyle name="Normal 4 59 2 5 2 2" xfId="37993"/>
    <cellStyle name="Normal 4 59 2 5 3" xfId="37994"/>
    <cellStyle name="Normal 4 59 2 5 4" xfId="37995"/>
    <cellStyle name="Normal 4 59 2 6" xfId="37996"/>
    <cellStyle name="Normal 4 59 2 6 2" xfId="37997"/>
    <cellStyle name="Normal 4 59 2 7" xfId="37998"/>
    <cellStyle name="Normal 4 59 2 8" xfId="37999"/>
    <cellStyle name="Normal 4 59 2 9" xfId="38000"/>
    <cellStyle name="Normal 4 59 3" xfId="8151"/>
    <cellStyle name="Normal 4 59 3 2" xfId="12916"/>
    <cellStyle name="Normal 4 59 3 2 2" xfId="38003"/>
    <cellStyle name="Normal 4 59 3 2 2 2" xfId="38004"/>
    <cellStyle name="Normal 4 59 3 2 3" xfId="38005"/>
    <cellStyle name="Normal 4 59 3 2 4" xfId="38006"/>
    <cellStyle name="Normal 4 59 3 2 5" xfId="38002"/>
    <cellStyle name="Normal 4 59 3 3" xfId="38007"/>
    <cellStyle name="Normal 4 59 3 3 2" xfId="38008"/>
    <cellStyle name="Normal 4 59 3 3 2 2" xfId="38009"/>
    <cellStyle name="Normal 4 59 3 3 3" xfId="38010"/>
    <cellStyle name="Normal 4 59 3 3 4" xfId="38011"/>
    <cellStyle name="Normal 4 59 3 4" xfId="38012"/>
    <cellStyle name="Normal 4 59 3 4 2" xfId="38013"/>
    <cellStyle name="Normal 4 59 3 5" xfId="38014"/>
    <cellStyle name="Normal 4 59 3 6" xfId="38015"/>
    <cellStyle name="Normal 4 59 3 7" xfId="38016"/>
    <cellStyle name="Normal 4 59 3 8" xfId="38001"/>
    <cellStyle name="Normal 4 59 4" xfId="8152"/>
    <cellStyle name="Normal 4 59 4 2" xfId="12917"/>
    <cellStyle name="Normal 4 59 4 2 2" xfId="38019"/>
    <cellStyle name="Normal 4 59 4 2 2 2" xfId="38020"/>
    <cellStyle name="Normal 4 59 4 2 3" xfId="38021"/>
    <cellStyle name="Normal 4 59 4 2 4" xfId="38022"/>
    <cellStyle name="Normal 4 59 4 2 5" xfId="38018"/>
    <cellStyle name="Normal 4 59 4 3" xfId="38023"/>
    <cellStyle name="Normal 4 59 4 3 2" xfId="38024"/>
    <cellStyle name="Normal 4 59 4 3 2 2" xfId="38025"/>
    <cellStyle name="Normal 4 59 4 3 3" xfId="38026"/>
    <cellStyle name="Normal 4 59 4 3 4" xfId="38027"/>
    <cellStyle name="Normal 4 59 4 4" xfId="38028"/>
    <cellStyle name="Normal 4 59 4 4 2" xfId="38029"/>
    <cellStyle name="Normal 4 59 4 5" xfId="38030"/>
    <cellStyle name="Normal 4 59 4 6" xfId="38031"/>
    <cellStyle name="Normal 4 59 4 7" xfId="38032"/>
    <cellStyle name="Normal 4 59 4 8" xfId="38017"/>
    <cellStyle name="Normal 4 59 5" xfId="12914"/>
    <cellStyle name="Normal 4 59 5 2" xfId="38034"/>
    <cellStyle name="Normal 4 59 5 2 2" xfId="38035"/>
    <cellStyle name="Normal 4 59 5 3" xfId="38036"/>
    <cellStyle name="Normal 4 59 5 4" xfId="38037"/>
    <cellStyle name="Normal 4 59 5 5" xfId="38033"/>
    <cellStyle name="Normal 4 59 6" xfId="38038"/>
    <cellStyle name="Normal 4 59 6 2" xfId="38039"/>
    <cellStyle name="Normal 4 59 6 2 2" xfId="38040"/>
    <cellStyle name="Normal 4 59 6 3" xfId="38041"/>
    <cellStyle name="Normal 4 59 6 4" xfId="38042"/>
    <cellStyle name="Normal 4 59 7" xfId="38043"/>
    <cellStyle name="Normal 4 59 7 2" xfId="38044"/>
    <cellStyle name="Normal 4 59 8" xfId="38045"/>
    <cellStyle name="Normal 4 59 9" xfId="38046"/>
    <cellStyle name="Normal 4 6" xfId="1673"/>
    <cellStyle name="Normal 4 6 10" xfId="38047"/>
    <cellStyle name="Normal 4 6 11" xfId="38048"/>
    <cellStyle name="Normal 4 6 2" xfId="8153"/>
    <cellStyle name="Normal 4 6 2 10" xfId="38049"/>
    <cellStyle name="Normal 4 6 2 2" xfId="16431"/>
    <cellStyle name="Normal 4 6 2 2 2" xfId="38051"/>
    <cellStyle name="Normal 4 6 2 2 2 2" xfId="38052"/>
    <cellStyle name="Normal 4 6 2 2 2 2 2" xfId="38053"/>
    <cellStyle name="Normal 4 6 2 2 2 3" xfId="38054"/>
    <cellStyle name="Normal 4 6 2 2 2 4" xfId="38055"/>
    <cellStyle name="Normal 4 6 2 2 3" xfId="38056"/>
    <cellStyle name="Normal 4 6 2 2 3 2" xfId="38057"/>
    <cellStyle name="Normal 4 6 2 2 3 2 2" xfId="38058"/>
    <cellStyle name="Normal 4 6 2 2 3 3" xfId="38059"/>
    <cellStyle name="Normal 4 6 2 2 3 4" xfId="38060"/>
    <cellStyle name="Normal 4 6 2 2 4" xfId="38061"/>
    <cellStyle name="Normal 4 6 2 2 4 2" xfId="38062"/>
    <cellStyle name="Normal 4 6 2 2 5" xfId="38063"/>
    <cellStyle name="Normal 4 6 2 2 6" xfId="38064"/>
    <cellStyle name="Normal 4 6 2 2 7" xfId="38065"/>
    <cellStyle name="Normal 4 6 2 2 8" xfId="38050"/>
    <cellStyle name="Normal 4 6 2 3" xfId="12918"/>
    <cellStyle name="Normal 4 6 2 3 2" xfId="38067"/>
    <cellStyle name="Normal 4 6 2 3 2 2" xfId="38068"/>
    <cellStyle name="Normal 4 6 2 3 2 2 2" xfId="38069"/>
    <cellStyle name="Normal 4 6 2 3 2 3" xfId="38070"/>
    <cellStyle name="Normal 4 6 2 3 2 4" xfId="38071"/>
    <cellStyle name="Normal 4 6 2 3 3" xfId="38072"/>
    <cellStyle name="Normal 4 6 2 3 3 2" xfId="38073"/>
    <cellStyle name="Normal 4 6 2 3 3 2 2" xfId="38074"/>
    <cellStyle name="Normal 4 6 2 3 3 3" xfId="38075"/>
    <cellStyle name="Normal 4 6 2 3 3 4" xfId="38076"/>
    <cellStyle name="Normal 4 6 2 3 4" xfId="38077"/>
    <cellStyle name="Normal 4 6 2 3 4 2" xfId="38078"/>
    <cellStyle name="Normal 4 6 2 3 5" xfId="38079"/>
    <cellStyle name="Normal 4 6 2 3 6" xfId="38080"/>
    <cellStyle name="Normal 4 6 2 3 7" xfId="38081"/>
    <cellStyle name="Normal 4 6 2 3 8" xfId="38066"/>
    <cellStyle name="Normal 4 6 2 4" xfId="38082"/>
    <cellStyle name="Normal 4 6 2 4 2" xfId="38083"/>
    <cellStyle name="Normal 4 6 2 4 2 2" xfId="38084"/>
    <cellStyle name="Normal 4 6 2 4 3" xfId="38085"/>
    <cellStyle name="Normal 4 6 2 4 4" xfId="38086"/>
    <cellStyle name="Normal 4 6 2 5" xfId="38087"/>
    <cellStyle name="Normal 4 6 2 5 2" xfId="38088"/>
    <cellStyle name="Normal 4 6 2 5 2 2" xfId="38089"/>
    <cellStyle name="Normal 4 6 2 5 3" xfId="38090"/>
    <cellStyle name="Normal 4 6 2 5 4" xfId="38091"/>
    <cellStyle name="Normal 4 6 2 6" xfId="38092"/>
    <cellStyle name="Normal 4 6 2 6 2" xfId="38093"/>
    <cellStyle name="Normal 4 6 2 7" xfId="38094"/>
    <cellStyle name="Normal 4 6 2 8" xfId="38095"/>
    <cellStyle name="Normal 4 6 2 9" xfId="38096"/>
    <cellStyle name="Normal 4 6 3" xfId="8154"/>
    <cellStyle name="Normal 4 6 3 2" xfId="16648"/>
    <cellStyle name="Normal 4 6 3 2 2" xfId="38099"/>
    <cellStyle name="Normal 4 6 3 2 2 2" xfId="38100"/>
    <cellStyle name="Normal 4 6 3 2 3" xfId="38101"/>
    <cellStyle name="Normal 4 6 3 2 4" xfId="38102"/>
    <cellStyle name="Normal 4 6 3 2 5" xfId="38098"/>
    <cellStyle name="Normal 4 6 3 3" xfId="12919"/>
    <cellStyle name="Normal 4 6 3 3 2" xfId="38104"/>
    <cellStyle name="Normal 4 6 3 3 2 2" xfId="38105"/>
    <cellStyle name="Normal 4 6 3 3 3" xfId="38106"/>
    <cellStyle name="Normal 4 6 3 3 4" xfId="38107"/>
    <cellStyle name="Normal 4 6 3 3 5" xfId="38103"/>
    <cellStyle name="Normal 4 6 3 4" xfId="38108"/>
    <cellStyle name="Normal 4 6 3 4 2" xfId="38109"/>
    <cellStyle name="Normal 4 6 3 5" xfId="38110"/>
    <cellStyle name="Normal 4 6 3 6" xfId="38111"/>
    <cellStyle name="Normal 4 6 3 7" xfId="38112"/>
    <cellStyle name="Normal 4 6 3 8" xfId="38097"/>
    <cellStyle name="Normal 4 6 4" xfId="8155"/>
    <cellStyle name="Normal 4 6 4 2" xfId="16860"/>
    <cellStyle name="Normal 4 6 4 2 2" xfId="38115"/>
    <cellStyle name="Normal 4 6 4 2 2 2" xfId="38116"/>
    <cellStyle name="Normal 4 6 4 2 3" xfId="38117"/>
    <cellStyle name="Normal 4 6 4 2 4" xfId="38118"/>
    <cellStyle name="Normal 4 6 4 2 5" xfId="38114"/>
    <cellStyle name="Normal 4 6 4 3" xfId="12920"/>
    <cellStyle name="Normal 4 6 4 3 2" xfId="38120"/>
    <cellStyle name="Normal 4 6 4 3 2 2" xfId="38121"/>
    <cellStyle name="Normal 4 6 4 3 3" xfId="38122"/>
    <cellStyle name="Normal 4 6 4 3 4" xfId="38123"/>
    <cellStyle name="Normal 4 6 4 3 5" xfId="38119"/>
    <cellStyle name="Normal 4 6 4 4" xfId="38124"/>
    <cellStyle name="Normal 4 6 4 4 2" xfId="38125"/>
    <cellStyle name="Normal 4 6 4 5" xfId="38126"/>
    <cellStyle name="Normal 4 6 4 6" xfId="38127"/>
    <cellStyle name="Normal 4 6 4 7" xfId="38128"/>
    <cellStyle name="Normal 4 6 4 8" xfId="38113"/>
    <cellStyle name="Normal 4 6 5" xfId="17590"/>
    <cellStyle name="Normal 4 6 5 2" xfId="17742"/>
    <cellStyle name="Normal 4 6 5 2 2" xfId="18094"/>
    <cellStyle name="Normal 4 6 5 2 2 2" xfId="18896"/>
    <cellStyle name="Normal 4 6 5 2 3" xfId="18558"/>
    <cellStyle name="Normal 4 6 5 3" xfId="17940"/>
    <cellStyle name="Normal 4 6 5 3 2" xfId="18742"/>
    <cellStyle name="Normal 4 6 5 4" xfId="18404"/>
    <cellStyle name="Normal 4 6 6" xfId="16236"/>
    <cellStyle name="Normal 4 6 6 2" xfId="38130"/>
    <cellStyle name="Normal 4 6 6 2 2" xfId="38131"/>
    <cellStyle name="Normal 4 6 6 3" xfId="38132"/>
    <cellStyle name="Normal 4 6 6 4" xfId="38133"/>
    <cellStyle name="Normal 4 6 6 5" xfId="38129"/>
    <cellStyle name="Normal 4 6 7" xfId="17797"/>
    <cellStyle name="Normal 4 6 7 2" xfId="18589"/>
    <cellStyle name="Normal 4 6 8" xfId="18251"/>
    <cellStyle name="Normal 4 6 9" xfId="16162"/>
    <cellStyle name="Normal 4 60" xfId="8156"/>
    <cellStyle name="Normal 4 60 10" xfId="38135"/>
    <cellStyle name="Normal 4 60 11" xfId="38134"/>
    <cellStyle name="Normal 4 60 2" xfId="8157"/>
    <cellStyle name="Normal 4 60 2 10" xfId="38136"/>
    <cellStyle name="Normal 4 60 2 2" xfId="12922"/>
    <cellStyle name="Normal 4 60 2 2 2" xfId="38138"/>
    <cellStyle name="Normal 4 60 2 2 2 2" xfId="38139"/>
    <cellStyle name="Normal 4 60 2 2 2 2 2" xfId="38140"/>
    <cellStyle name="Normal 4 60 2 2 2 3" xfId="38141"/>
    <cellStyle name="Normal 4 60 2 2 2 4" xfId="38142"/>
    <cellStyle name="Normal 4 60 2 2 3" xfId="38143"/>
    <cellStyle name="Normal 4 60 2 2 3 2" xfId="38144"/>
    <cellStyle name="Normal 4 60 2 2 3 2 2" xfId="38145"/>
    <cellStyle name="Normal 4 60 2 2 3 3" xfId="38146"/>
    <cellStyle name="Normal 4 60 2 2 3 4" xfId="38147"/>
    <cellStyle name="Normal 4 60 2 2 4" xfId="38148"/>
    <cellStyle name="Normal 4 60 2 2 4 2" xfId="38149"/>
    <cellStyle name="Normal 4 60 2 2 5" xfId="38150"/>
    <cellStyle name="Normal 4 60 2 2 6" xfId="38151"/>
    <cellStyle name="Normal 4 60 2 2 7" xfId="38152"/>
    <cellStyle name="Normal 4 60 2 2 8" xfId="38137"/>
    <cellStyle name="Normal 4 60 2 3" xfId="38153"/>
    <cellStyle name="Normal 4 60 2 3 2" xfId="38154"/>
    <cellStyle name="Normal 4 60 2 3 2 2" xfId="38155"/>
    <cellStyle name="Normal 4 60 2 3 2 2 2" xfId="38156"/>
    <cellStyle name="Normal 4 60 2 3 2 3" xfId="38157"/>
    <cellStyle name="Normal 4 60 2 3 2 4" xfId="38158"/>
    <cellStyle name="Normal 4 60 2 3 3" xfId="38159"/>
    <cellStyle name="Normal 4 60 2 3 3 2" xfId="38160"/>
    <cellStyle name="Normal 4 60 2 3 3 2 2" xfId="38161"/>
    <cellStyle name="Normal 4 60 2 3 3 3" xfId="38162"/>
    <cellStyle name="Normal 4 60 2 3 3 4" xfId="38163"/>
    <cellStyle name="Normal 4 60 2 3 4" xfId="38164"/>
    <cellStyle name="Normal 4 60 2 3 4 2" xfId="38165"/>
    <cellStyle name="Normal 4 60 2 3 5" xfId="38166"/>
    <cellStyle name="Normal 4 60 2 3 6" xfId="38167"/>
    <cellStyle name="Normal 4 60 2 3 7" xfId="38168"/>
    <cellStyle name="Normal 4 60 2 4" xfId="38169"/>
    <cellStyle name="Normal 4 60 2 4 2" xfId="38170"/>
    <cellStyle name="Normal 4 60 2 4 2 2" xfId="38171"/>
    <cellStyle name="Normal 4 60 2 4 3" xfId="38172"/>
    <cellStyle name="Normal 4 60 2 4 4" xfId="38173"/>
    <cellStyle name="Normal 4 60 2 5" xfId="38174"/>
    <cellStyle name="Normal 4 60 2 5 2" xfId="38175"/>
    <cellStyle name="Normal 4 60 2 5 2 2" xfId="38176"/>
    <cellStyle name="Normal 4 60 2 5 3" xfId="38177"/>
    <cellStyle name="Normal 4 60 2 5 4" xfId="38178"/>
    <cellStyle name="Normal 4 60 2 6" xfId="38179"/>
    <cellStyle name="Normal 4 60 2 6 2" xfId="38180"/>
    <cellStyle name="Normal 4 60 2 7" xfId="38181"/>
    <cellStyle name="Normal 4 60 2 8" xfId="38182"/>
    <cellStyle name="Normal 4 60 2 9" xfId="38183"/>
    <cellStyle name="Normal 4 60 3" xfId="8158"/>
    <cellStyle name="Normal 4 60 3 2" xfId="12923"/>
    <cellStyle name="Normal 4 60 3 2 2" xfId="38186"/>
    <cellStyle name="Normal 4 60 3 2 2 2" xfId="38187"/>
    <cellStyle name="Normal 4 60 3 2 3" xfId="38188"/>
    <cellStyle name="Normal 4 60 3 2 4" xfId="38189"/>
    <cellStyle name="Normal 4 60 3 2 5" xfId="38185"/>
    <cellStyle name="Normal 4 60 3 3" xfId="38190"/>
    <cellStyle name="Normal 4 60 3 3 2" xfId="38191"/>
    <cellStyle name="Normal 4 60 3 3 2 2" xfId="38192"/>
    <cellStyle name="Normal 4 60 3 3 3" xfId="38193"/>
    <cellStyle name="Normal 4 60 3 3 4" xfId="38194"/>
    <cellStyle name="Normal 4 60 3 4" xfId="38195"/>
    <cellStyle name="Normal 4 60 3 4 2" xfId="38196"/>
    <cellStyle name="Normal 4 60 3 5" xfId="38197"/>
    <cellStyle name="Normal 4 60 3 6" xfId="38198"/>
    <cellStyle name="Normal 4 60 3 7" xfId="38199"/>
    <cellStyle name="Normal 4 60 3 8" xfId="38184"/>
    <cellStyle name="Normal 4 60 4" xfId="8159"/>
    <cellStyle name="Normal 4 60 4 2" xfId="12924"/>
    <cellStyle name="Normal 4 60 4 2 2" xfId="38202"/>
    <cellStyle name="Normal 4 60 4 2 2 2" xfId="38203"/>
    <cellStyle name="Normal 4 60 4 2 3" xfId="38204"/>
    <cellStyle name="Normal 4 60 4 2 4" xfId="38205"/>
    <cellStyle name="Normal 4 60 4 2 5" xfId="38201"/>
    <cellStyle name="Normal 4 60 4 3" xfId="38206"/>
    <cellStyle name="Normal 4 60 4 3 2" xfId="38207"/>
    <cellStyle name="Normal 4 60 4 3 2 2" xfId="38208"/>
    <cellStyle name="Normal 4 60 4 3 3" xfId="38209"/>
    <cellStyle name="Normal 4 60 4 3 4" xfId="38210"/>
    <cellStyle name="Normal 4 60 4 4" xfId="38211"/>
    <cellStyle name="Normal 4 60 4 4 2" xfId="38212"/>
    <cellStyle name="Normal 4 60 4 5" xfId="38213"/>
    <cellStyle name="Normal 4 60 4 6" xfId="38214"/>
    <cellStyle name="Normal 4 60 4 7" xfId="38215"/>
    <cellStyle name="Normal 4 60 4 8" xfId="38200"/>
    <cellStyle name="Normal 4 60 5" xfId="12921"/>
    <cellStyle name="Normal 4 60 5 2" xfId="38217"/>
    <cellStyle name="Normal 4 60 5 2 2" xfId="38218"/>
    <cellStyle name="Normal 4 60 5 3" xfId="38219"/>
    <cellStyle name="Normal 4 60 5 4" xfId="38220"/>
    <cellStyle name="Normal 4 60 5 5" xfId="38216"/>
    <cellStyle name="Normal 4 60 6" xfId="38221"/>
    <cellStyle name="Normal 4 60 6 2" xfId="38222"/>
    <cellStyle name="Normal 4 60 6 2 2" xfId="38223"/>
    <cellStyle name="Normal 4 60 6 3" xfId="38224"/>
    <cellStyle name="Normal 4 60 6 4" xfId="38225"/>
    <cellStyle name="Normal 4 60 7" xfId="38226"/>
    <cellStyle name="Normal 4 60 7 2" xfId="38227"/>
    <cellStyle name="Normal 4 60 8" xfId="38228"/>
    <cellStyle name="Normal 4 60 9" xfId="38229"/>
    <cellStyle name="Normal 4 61" xfId="8160"/>
    <cellStyle name="Normal 4 61 10" xfId="38231"/>
    <cellStyle name="Normal 4 61 11" xfId="38230"/>
    <cellStyle name="Normal 4 61 2" xfId="8161"/>
    <cellStyle name="Normal 4 61 2 10" xfId="38232"/>
    <cellStyle name="Normal 4 61 2 2" xfId="12926"/>
    <cellStyle name="Normal 4 61 2 2 2" xfId="38234"/>
    <cellStyle name="Normal 4 61 2 2 2 2" xfId="38235"/>
    <cellStyle name="Normal 4 61 2 2 2 2 2" xfId="38236"/>
    <cellStyle name="Normal 4 61 2 2 2 3" xfId="38237"/>
    <cellStyle name="Normal 4 61 2 2 2 4" xfId="38238"/>
    <cellStyle name="Normal 4 61 2 2 3" xfId="38239"/>
    <cellStyle name="Normal 4 61 2 2 3 2" xfId="38240"/>
    <cellStyle name="Normal 4 61 2 2 3 2 2" xfId="38241"/>
    <cellStyle name="Normal 4 61 2 2 3 3" xfId="38242"/>
    <cellStyle name="Normal 4 61 2 2 3 4" xfId="38243"/>
    <cellStyle name="Normal 4 61 2 2 4" xfId="38244"/>
    <cellStyle name="Normal 4 61 2 2 4 2" xfId="38245"/>
    <cellStyle name="Normal 4 61 2 2 5" xfId="38246"/>
    <cellStyle name="Normal 4 61 2 2 6" xfId="38247"/>
    <cellStyle name="Normal 4 61 2 2 7" xfId="38248"/>
    <cellStyle name="Normal 4 61 2 2 8" xfId="38233"/>
    <cellStyle name="Normal 4 61 2 3" xfId="38249"/>
    <cellStyle name="Normal 4 61 2 3 2" xfId="38250"/>
    <cellStyle name="Normal 4 61 2 3 2 2" xfId="38251"/>
    <cellStyle name="Normal 4 61 2 3 2 2 2" xfId="38252"/>
    <cellStyle name="Normal 4 61 2 3 2 3" xfId="38253"/>
    <cellStyle name="Normal 4 61 2 3 2 4" xfId="38254"/>
    <cellStyle name="Normal 4 61 2 3 3" xfId="38255"/>
    <cellStyle name="Normal 4 61 2 3 3 2" xfId="38256"/>
    <cellStyle name="Normal 4 61 2 3 3 2 2" xfId="38257"/>
    <cellStyle name="Normal 4 61 2 3 3 3" xfId="38258"/>
    <cellStyle name="Normal 4 61 2 3 3 4" xfId="38259"/>
    <cellStyle name="Normal 4 61 2 3 4" xfId="38260"/>
    <cellStyle name="Normal 4 61 2 3 4 2" xfId="38261"/>
    <cellStyle name="Normal 4 61 2 3 5" xfId="38262"/>
    <cellStyle name="Normal 4 61 2 3 6" xfId="38263"/>
    <cellStyle name="Normal 4 61 2 3 7" xfId="38264"/>
    <cellStyle name="Normal 4 61 2 4" xfId="38265"/>
    <cellStyle name="Normal 4 61 2 4 2" xfId="38266"/>
    <cellStyle name="Normal 4 61 2 4 2 2" xfId="38267"/>
    <cellStyle name="Normal 4 61 2 4 3" xfId="38268"/>
    <cellStyle name="Normal 4 61 2 4 4" xfId="38269"/>
    <cellStyle name="Normal 4 61 2 5" xfId="38270"/>
    <cellStyle name="Normal 4 61 2 5 2" xfId="38271"/>
    <cellStyle name="Normal 4 61 2 5 2 2" xfId="38272"/>
    <cellStyle name="Normal 4 61 2 5 3" xfId="38273"/>
    <cellStyle name="Normal 4 61 2 5 4" xfId="38274"/>
    <cellStyle name="Normal 4 61 2 6" xfId="38275"/>
    <cellStyle name="Normal 4 61 2 6 2" xfId="38276"/>
    <cellStyle name="Normal 4 61 2 7" xfId="38277"/>
    <cellStyle name="Normal 4 61 2 8" xfId="38278"/>
    <cellStyle name="Normal 4 61 2 9" xfId="38279"/>
    <cellStyle name="Normal 4 61 3" xfId="8162"/>
    <cellStyle name="Normal 4 61 3 2" xfId="12927"/>
    <cellStyle name="Normal 4 61 3 2 2" xfId="38282"/>
    <cellStyle name="Normal 4 61 3 2 2 2" xfId="38283"/>
    <cellStyle name="Normal 4 61 3 2 3" xfId="38284"/>
    <cellStyle name="Normal 4 61 3 2 4" xfId="38285"/>
    <cellStyle name="Normal 4 61 3 2 5" xfId="38281"/>
    <cellStyle name="Normal 4 61 3 3" xfId="38286"/>
    <cellStyle name="Normal 4 61 3 3 2" xfId="38287"/>
    <cellStyle name="Normal 4 61 3 3 2 2" xfId="38288"/>
    <cellStyle name="Normal 4 61 3 3 3" xfId="38289"/>
    <cellStyle name="Normal 4 61 3 3 4" xfId="38290"/>
    <cellStyle name="Normal 4 61 3 4" xfId="38291"/>
    <cellStyle name="Normal 4 61 3 4 2" xfId="38292"/>
    <cellStyle name="Normal 4 61 3 5" xfId="38293"/>
    <cellStyle name="Normal 4 61 3 6" xfId="38294"/>
    <cellStyle name="Normal 4 61 3 7" xfId="38295"/>
    <cellStyle name="Normal 4 61 3 8" xfId="38280"/>
    <cellStyle name="Normal 4 61 4" xfId="8163"/>
    <cellStyle name="Normal 4 61 4 2" xfId="12928"/>
    <cellStyle name="Normal 4 61 4 2 2" xfId="38298"/>
    <cellStyle name="Normal 4 61 4 2 2 2" xfId="38299"/>
    <cellStyle name="Normal 4 61 4 2 3" xfId="38300"/>
    <cellStyle name="Normal 4 61 4 2 4" xfId="38301"/>
    <cellStyle name="Normal 4 61 4 2 5" xfId="38297"/>
    <cellStyle name="Normal 4 61 4 3" xfId="38302"/>
    <cellStyle name="Normal 4 61 4 3 2" xfId="38303"/>
    <cellStyle name="Normal 4 61 4 3 2 2" xfId="38304"/>
    <cellStyle name="Normal 4 61 4 3 3" xfId="38305"/>
    <cellStyle name="Normal 4 61 4 3 4" xfId="38306"/>
    <cellStyle name="Normal 4 61 4 4" xfId="38307"/>
    <cellStyle name="Normal 4 61 4 4 2" xfId="38308"/>
    <cellStyle name="Normal 4 61 4 5" xfId="38309"/>
    <cellStyle name="Normal 4 61 4 6" xfId="38310"/>
    <cellStyle name="Normal 4 61 4 7" xfId="38311"/>
    <cellStyle name="Normal 4 61 4 8" xfId="38296"/>
    <cellStyle name="Normal 4 61 5" xfId="12925"/>
    <cellStyle name="Normal 4 61 5 2" xfId="38313"/>
    <cellStyle name="Normal 4 61 5 2 2" xfId="38314"/>
    <cellStyle name="Normal 4 61 5 3" xfId="38315"/>
    <cellStyle name="Normal 4 61 5 4" xfId="38316"/>
    <cellStyle name="Normal 4 61 5 5" xfId="38312"/>
    <cellStyle name="Normal 4 61 6" xfId="38317"/>
    <cellStyle name="Normal 4 61 6 2" xfId="38318"/>
    <cellStyle name="Normal 4 61 6 2 2" xfId="38319"/>
    <cellStyle name="Normal 4 61 6 3" xfId="38320"/>
    <cellStyle name="Normal 4 61 6 4" xfId="38321"/>
    <cellStyle name="Normal 4 61 7" xfId="38322"/>
    <cellStyle name="Normal 4 61 7 2" xfId="38323"/>
    <cellStyle name="Normal 4 61 8" xfId="38324"/>
    <cellStyle name="Normal 4 61 9" xfId="38325"/>
    <cellStyle name="Normal 4 62" xfId="8164"/>
    <cellStyle name="Normal 4 62 10" xfId="38327"/>
    <cellStyle name="Normal 4 62 11" xfId="38326"/>
    <cellStyle name="Normal 4 62 2" xfId="8165"/>
    <cellStyle name="Normal 4 62 2 10" xfId="38328"/>
    <cellStyle name="Normal 4 62 2 2" xfId="12930"/>
    <cellStyle name="Normal 4 62 2 2 2" xfId="38330"/>
    <cellStyle name="Normal 4 62 2 2 2 2" xfId="38331"/>
    <cellStyle name="Normal 4 62 2 2 2 2 2" xfId="38332"/>
    <cellStyle name="Normal 4 62 2 2 2 3" xfId="38333"/>
    <cellStyle name="Normal 4 62 2 2 2 4" xfId="38334"/>
    <cellStyle name="Normal 4 62 2 2 3" xfId="38335"/>
    <cellStyle name="Normal 4 62 2 2 3 2" xfId="38336"/>
    <cellStyle name="Normal 4 62 2 2 3 2 2" xfId="38337"/>
    <cellStyle name="Normal 4 62 2 2 3 3" xfId="38338"/>
    <cellStyle name="Normal 4 62 2 2 3 4" xfId="38339"/>
    <cellStyle name="Normal 4 62 2 2 4" xfId="38340"/>
    <cellStyle name="Normal 4 62 2 2 4 2" xfId="38341"/>
    <cellStyle name="Normal 4 62 2 2 5" xfId="38342"/>
    <cellStyle name="Normal 4 62 2 2 6" xfId="38343"/>
    <cellStyle name="Normal 4 62 2 2 7" xfId="38344"/>
    <cellStyle name="Normal 4 62 2 2 8" xfId="38329"/>
    <cellStyle name="Normal 4 62 2 3" xfId="38345"/>
    <cellStyle name="Normal 4 62 2 3 2" xfId="38346"/>
    <cellStyle name="Normal 4 62 2 3 2 2" xfId="38347"/>
    <cellStyle name="Normal 4 62 2 3 2 2 2" xfId="38348"/>
    <cellStyle name="Normal 4 62 2 3 2 3" xfId="38349"/>
    <cellStyle name="Normal 4 62 2 3 2 4" xfId="38350"/>
    <cellStyle name="Normal 4 62 2 3 3" xfId="38351"/>
    <cellStyle name="Normal 4 62 2 3 3 2" xfId="38352"/>
    <cellStyle name="Normal 4 62 2 3 3 2 2" xfId="38353"/>
    <cellStyle name="Normal 4 62 2 3 3 3" xfId="38354"/>
    <cellStyle name="Normal 4 62 2 3 3 4" xfId="38355"/>
    <cellStyle name="Normal 4 62 2 3 4" xfId="38356"/>
    <cellStyle name="Normal 4 62 2 3 4 2" xfId="38357"/>
    <cellStyle name="Normal 4 62 2 3 5" xfId="38358"/>
    <cellStyle name="Normal 4 62 2 3 6" xfId="38359"/>
    <cellStyle name="Normal 4 62 2 3 7" xfId="38360"/>
    <cellStyle name="Normal 4 62 2 4" xfId="38361"/>
    <cellStyle name="Normal 4 62 2 4 2" xfId="38362"/>
    <cellStyle name="Normal 4 62 2 4 2 2" xfId="38363"/>
    <cellStyle name="Normal 4 62 2 4 3" xfId="38364"/>
    <cellStyle name="Normal 4 62 2 4 4" xfId="38365"/>
    <cellStyle name="Normal 4 62 2 5" xfId="38366"/>
    <cellStyle name="Normal 4 62 2 5 2" xfId="38367"/>
    <cellStyle name="Normal 4 62 2 5 2 2" xfId="38368"/>
    <cellStyle name="Normal 4 62 2 5 3" xfId="38369"/>
    <cellStyle name="Normal 4 62 2 5 4" xfId="38370"/>
    <cellStyle name="Normal 4 62 2 6" xfId="38371"/>
    <cellStyle name="Normal 4 62 2 6 2" xfId="38372"/>
    <cellStyle name="Normal 4 62 2 7" xfId="38373"/>
    <cellStyle name="Normal 4 62 2 8" xfId="38374"/>
    <cellStyle name="Normal 4 62 2 9" xfId="38375"/>
    <cellStyle name="Normal 4 62 3" xfId="8166"/>
    <cellStyle name="Normal 4 62 3 2" xfId="12931"/>
    <cellStyle name="Normal 4 62 3 2 2" xfId="38378"/>
    <cellStyle name="Normal 4 62 3 2 2 2" xfId="38379"/>
    <cellStyle name="Normal 4 62 3 2 3" xfId="38380"/>
    <cellStyle name="Normal 4 62 3 2 4" xfId="38381"/>
    <cellStyle name="Normal 4 62 3 2 5" xfId="38377"/>
    <cellStyle name="Normal 4 62 3 3" xfId="38382"/>
    <cellStyle name="Normal 4 62 3 3 2" xfId="38383"/>
    <cellStyle name="Normal 4 62 3 3 2 2" xfId="38384"/>
    <cellStyle name="Normal 4 62 3 3 3" xfId="38385"/>
    <cellStyle name="Normal 4 62 3 3 4" xfId="38386"/>
    <cellStyle name="Normal 4 62 3 4" xfId="38387"/>
    <cellStyle name="Normal 4 62 3 4 2" xfId="38388"/>
    <cellStyle name="Normal 4 62 3 5" xfId="38389"/>
    <cellStyle name="Normal 4 62 3 6" xfId="38390"/>
    <cellStyle name="Normal 4 62 3 7" xfId="38391"/>
    <cellStyle name="Normal 4 62 3 8" xfId="38376"/>
    <cellStyle name="Normal 4 62 4" xfId="8167"/>
    <cellStyle name="Normal 4 62 4 2" xfId="12932"/>
    <cellStyle name="Normal 4 62 4 2 2" xfId="38394"/>
    <cellStyle name="Normal 4 62 4 2 2 2" xfId="38395"/>
    <cellStyle name="Normal 4 62 4 2 3" xfId="38396"/>
    <cellStyle name="Normal 4 62 4 2 4" xfId="38397"/>
    <cellStyle name="Normal 4 62 4 2 5" xfId="38393"/>
    <cellStyle name="Normal 4 62 4 3" xfId="38398"/>
    <cellStyle name="Normal 4 62 4 3 2" xfId="38399"/>
    <cellStyle name="Normal 4 62 4 3 2 2" xfId="38400"/>
    <cellStyle name="Normal 4 62 4 3 3" xfId="38401"/>
    <cellStyle name="Normal 4 62 4 3 4" xfId="38402"/>
    <cellStyle name="Normal 4 62 4 4" xfId="38403"/>
    <cellStyle name="Normal 4 62 4 4 2" xfId="38404"/>
    <cellStyle name="Normal 4 62 4 5" xfId="38405"/>
    <cellStyle name="Normal 4 62 4 6" xfId="38406"/>
    <cellStyle name="Normal 4 62 4 7" xfId="38407"/>
    <cellStyle name="Normal 4 62 4 8" xfId="38392"/>
    <cellStyle name="Normal 4 62 5" xfId="12929"/>
    <cellStyle name="Normal 4 62 5 2" xfId="38409"/>
    <cellStyle name="Normal 4 62 5 2 2" xfId="38410"/>
    <cellStyle name="Normal 4 62 5 3" xfId="38411"/>
    <cellStyle name="Normal 4 62 5 4" xfId="38412"/>
    <cellStyle name="Normal 4 62 5 5" xfId="38408"/>
    <cellStyle name="Normal 4 62 6" xfId="38413"/>
    <cellStyle name="Normal 4 62 6 2" xfId="38414"/>
    <cellStyle name="Normal 4 62 6 2 2" xfId="38415"/>
    <cellStyle name="Normal 4 62 6 3" xfId="38416"/>
    <cellStyle name="Normal 4 62 6 4" xfId="38417"/>
    <cellStyle name="Normal 4 62 7" xfId="38418"/>
    <cellStyle name="Normal 4 62 7 2" xfId="38419"/>
    <cellStyle name="Normal 4 62 8" xfId="38420"/>
    <cellStyle name="Normal 4 62 9" xfId="38421"/>
    <cellStyle name="Normal 4 63" xfId="8168"/>
    <cellStyle name="Normal 4 63 10" xfId="38423"/>
    <cellStyle name="Normal 4 63 11" xfId="38422"/>
    <cellStyle name="Normal 4 63 2" xfId="8169"/>
    <cellStyle name="Normal 4 63 2 10" xfId="38424"/>
    <cellStyle name="Normal 4 63 2 2" xfId="12934"/>
    <cellStyle name="Normal 4 63 2 2 2" xfId="38426"/>
    <cellStyle name="Normal 4 63 2 2 2 2" xfId="38427"/>
    <cellStyle name="Normal 4 63 2 2 2 2 2" xfId="38428"/>
    <cellStyle name="Normal 4 63 2 2 2 3" xfId="38429"/>
    <cellStyle name="Normal 4 63 2 2 2 4" xfId="38430"/>
    <cellStyle name="Normal 4 63 2 2 3" xfId="38431"/>
    <cellStyle name="Normal 4 63 2 2 3 2" xfId="38432"/>
    <cellStyle name="Normal 4 63 2 2 3 2 2" xfId="38433"/>
    <cellStyle name="Normal 4 63 2 2 3 3" xfId="38434"/>
    <cellStyle name="Normal 4 63 2 2 3 4" xfId="38435"/>
    <cellStyle name="Normal 4 63 2 2 4" xfId="38436"/>
    <cellStyle name="Normal 4 63 2 2 4 2" xfId="38437"/>
    <cellStyle name="Normal 4 63 2 2 5" xfId="38438"/>
    <cellStyle name="Normal 4 63 2 2 6" xfId="38439"/>
    <cellStyle name="Normal 4 63 2 2 7" xfId="38440"/>
    <cellStyle name="Normal 4 63 2 2 8" xfId="38425"/>
    <cellStyle name="Normal 4 63 2 3" xfId="38441"/>
    <cellStyle name="Normal 4 63 2 3 2" xfId="38442"/>
    <cellStyle name="Normal 4 63 2 3 2 2" xfId="38443"/>
    <cellStyle name="Normal 4 63 2 3 2 2 2" xfId="38444"/>
    <cellStyle name="Normal 4 63 2 3 2 3" xfId="38445"/>
    <cellStyle name="Normal 4 63 2 3 2 4" xfId="38446"/>
    <cellStyle name="Normal 4 63 2 3 3" xfId="38447"/>
    <cellStyle name="Normal 4 63 2 3 3 2" xfId="38448"/>
    <cellStyle name="Normal 4 63 2 3 3 2 2" xfId="38449"/>
    <cellStyle name="Normal 4 63 2 3 3 3" xfId="38450"/>
    <cellStyle name="Normal 4 63 2 3 3 4" xfId="38451"/>
    <cellStyle name="Normal 4 63 2 3 4" xfId="38452"/>
    <cellStyle name="Normal 4 63 2 3 4 2" xfId="38453"/>
    <cellStyle name="Normal 4 63 2 3 5" xfId="38454"/>
    <cellStyle name="Normal 4 63 2 3 6" xfId="38455"/>
    <cellStyle name="Normal 4 63 2 3 7" xfId="38456"/>
    <cellStyle name="Normal 4 63 2 4" xfId="38457"/>
    <cellStyle name="Normal 4 63 2 4 2" xfId="38458"/>
    <cellStyle name="Normal 4 63 2 4 2 2" xfId="38459"/>
    <cellStyle name="Normal 4 63 2 4 3" xfId="38460"/>
    <cellStyle name="Normal 4 63 2 4 4" xfId="38461"/>
    <cellStyle name="Normal 4 63 2 5" xfId="38462"/>
    <cellStyle name="Normal 4 63 2 5 2" xfId="38463"/>
    <cellStyle name="Normal 4 63 2 5 2 2" xfId="38464"/>
    <cellStyle name="Normal 4 63 2 5 3" xfId="38465"/>
    <cellStyle name="Normal 4 63 2 5 4" xfId="38466"/>
    <cellStyle name="Normal 4 63 2 6" xfId="38467"/>
    <cellStyle name="Normal 4 63 2 6 2" xfId="38468"/>
    <cellStyle name="Normal 4 63 2 7" xfId="38469"/>
    <cellStyle name="Normal 4 63 2 8" xfId="38470"/>
    <cellStyle name="Normal 4 63 2 9" xfId="38471"/>
    <cellStyle name="Normal 4 63 3" xfId="8170"/>
    <cellStyle name="Normal 4 63 3 2" xfId="12935"/>
    <cellStyle name="Normal 4 63 3 2 2" xfId="38474"/>
    <cellStyle name="Normal 4 63 3 2 2 2" xfId="38475"/>
    <cellStyle name="Normal 4 63 3 2 3" xfId="38476"/>
    <cellStyle name="Normal 4 63 3 2 4" xfId="38477"/>
    <cellStyle name="Normal 4 63 3 2 5" xfId="38473"/>
    <cellStyle name="Normal 4 63 3 3" xfId="38478"/>
    <cellStyle name="Normal 4 63 3 3 2" xfId="38479"/>
    <cellStyle name="Normal 4 63 3 3 2 2" xfId="38480"/>
    <cellStyle name="Normal 4 63 3 3 3" xfId="38481"/>
    <cellStyle name="Normal 4 63 3 3 4" xfId="38482"/>
    <cellStyle name="Normal 4 63 3 4" xfId="38483"/>
    <cellStyle name="Normal 4 63 3 4 2" xfId="38484"/>
    <cellStyle name="Normal 4 63 3 5" xfId="38485"/>
    <cellStyle name="Normal 4 63 3 6" xfId="38486"/>
    <cellStyle name="Normal 4 63 3 7" xfId="38487"/>
    <cellStyle name="Normal 4 63 3 8" xfId="38472"/>
    <cellStyle name="Normal 4 63 4" xfId="8171"/>
    <cellStyle name="Normal 4 63 4 2" xfId="12936"/>
    <cellStyle name="Normal 4 63 4 2 2" xfId="38490"/>
    <cellStyle name="Normal 4 63 4 2 2 2" xfId="38491"/>
    <cellStyle name="Normal 4 63 4 2 3" xfId="38492"/>
    <cellStyle name="Normal 4 63 4 2 4" xfId="38493"/>
    <cellStyle name="Normal 4 63 4 2 5" xfId="38489"/>
    <cellStyle name="Normal 4 63 4 3" xfId="38494"/>
    <cellStyle name="Normal 4 63 4 3 2" xfId="38495"/>
    <cellStyle name="Normal 4 63 4 3 2 2" xfId="38496"/>
    <cellStyle name="Normal 4 63 4 3 3" xfId="38497"/>
    <cellStyle name="Normal 4 63 4 3 4" xfId="38498"/>
    <cellStyle name="Normal 4 63 4 4" xfId="38499"/>
    <cellStyle name="Normal 4 63 4 4 2" xfId="38500"/>
    <cellStyle name="Normal 4 63 4 5" xfId="38501"/>
    <cellStyle name="Normal 4 63 4 6" xfId="38502"/>
    <cellStyle name="Normal 4 63 4 7" xfId="38503"/>
    <cellStyle name="Normal 4 63 4 8" xfId="38488"/>
    <cellStyle name="Normal 4 63 5" xfId="12933"/>
    <cellStyle name="Normal 4 63 5 2" xfId="38505"/>
    <cellStyle name="Normal 4 63 5 2 2" xfId="38506"/>
    <cellStyle name="Normal 4 63 5 3" xfId="38507"/>
    <cellStyle name="Normal 4 63 5 4" xfId="38508"/>
    <cellStyle name="Normal 4 63 5 5" xfId="38504"/>
    <cellStyle name="Normal 4 63 6" xfId="38509"/>
    <cellStyle name="Normal 4 63 6 2" xfId="38510"/>
    <cellStyle name="Normal 4 63 6 2 2" xfId="38511"/>
    <cellStyle name="Normal 4 63 6 3" xfId="38512"/>
    <cellStyle name="Normal 4 63 6 4" xfId="38513"/>
    <cellStyle name="Normal 4 63 7" xfId="38514"/>
    <cellStyle name="Normal 4 63 7 2" xfId="38515"/>
    <cellStyle name="Normal 4 63 8" xfId="38516"/>
    <cellStyle name="Normal 4 63 9" xfId="38517"/>
    <cellStyle name="Normal 4 64" xfId="8172"/>
    <cellStyle name="Normal 4 64 10" xfId="38519"/>
    <cellStyle name="Normal 4 64 11" xfId="38518"/>
    <cellStyle name="Normal 4 64 2" xfId="8173"/>
    <cellStyle name="Normal 4 64 2 10" xfId="38520"/>
    <cellStyle name="Normal 4 64 2 2" xfId="12938"/>
    <cellStyle name="Normal 4 64 2 2 2" xfId="38522"/>
    <cellStyle name="Normal 4 64 2 2 2 2" xfId="38523"/>
    <cellStyle name="Normal 4 64 2 2 2 2 2" xfId="38524"/>
    <cellStyle name="Normal 4 64 2 2 2 3" xfId="38525"/>
    <cellStyle name="Normal 4 64 2 2 2 4" xfId="38526"/>
    <cellStyle name="Normal 4 64 2 2 3" xfId="38527"/>
    <cellStyle name="Normal 4 64 2 2 3 2" xfId="38528"/>
    <cellStyle name="Normal 4 64 2 2 3 2 2" xfId="38529"/>
    <cellStyle name="Normal 4 64 2 2 3 3" xfId="38530"/>
    <cellStyle name="Normal 4 64 2 2 3 4" xfId="38531"/>
    <cellStyle name="Normal 4 64 2 2 4" xfId="38532"/>
    <cellStyle name="Normal 4 64 2 2 4 2" xfId="38533"/>
    <cellStyle name="Normal 4 64 2 2 5" xfId="38534"/>
    <cellStyle name="Normal 4 64 2 2 6" xfId="38535"/>
    <cellStyle name="Normal 4 64 2 2 7" xfId="38536"/>
    <cellStyle name="Normal 4 64 2 2 8" xfId="38521"/>
    <cellStyle name="Normal 4 64 2 3" xfId="38537"/>
    <cellStyle name="Normal 4 64 2 3 2" xfId="38538"/>
    <cellStyle name="Normal 4 64 2 3 2 2" xfId="38539"/>
    <cellStyle name="Normal 4 64 2 3 2 2 2" xfId="38540"/>
    <cellStyle name="Normal 4 64 2 3 2 3" xfId="38541"/>
    <cellStyle name="Normal 4 64 2 3 2 4" xfId="38542"/>
    <cellStyle name="Normal 4 64 2 3 3" xfId="38543"/>
    <cellStyle name="Normal 4 64 2 3 3 2" xfId="38544"/>
    <cellStyle name="Normal 4 64 2 3 3 2 2" xfId="38545"/>
    <cellStyle name="Normal 4 64 2 3 3 3" xfId="38546"/>
    <cellStyle name="Normal 4 64 2 3 3 4" xfId="38547"/>
    <cellStyle name="Normal 4 64 2 3 4" xfId="38548"/>
    <cellStyle name="Normal 4 64 2 3 4 2" xfId="38549"/>
    <cellStyle name="Normal 4 64 2 3 5" xfId="38550"/>
    <cellStyle name="Normal 4 64 2 3 6" xfId="38551"/>
    <cellStyle name="Normal 4 64 2 3 7" xfId="38552"/>
    <cellStyle name="Normal 4 64 2 4" xfId="38553"/>
    <cellStyle name="Normal 4 64 2 4 2" xfId="38554"/>
    <cellStyle name="Normal 4 64 2 4 2 2" xfId="38555"/>
    <cellStyle name="Normal 4 64 2 4 3" xfId="38556"/>
    <cellStyle name="Normal 4 64 2 4 4" xfId="38557"/>
    <cellStyle name="Normal 4 64 2 5" xfId="38558"/>
    <cellStyle name="Normal 4 64 2 5 2" xfId="38559"/>
    <cellStyle name="Normal 4 64 2 5 2 2" xfId="38560"/>
    <cellStyle name="Normal 4 64 2 5 3" xfId="38561"/>
    <cellStyle name="Normal 4 64 2 5 4" xfId="38562"/>
    <cellStyle name="Normal 4 64 2 6" xfId="38563"/>
    <cellStyle name="Normal 4 64 2 6 2" xfId="38564"/>
    <cellStyle name="Normal 4 64 2 7" xfId="38565"/>
    <cellStyle name="Normal 4 64 2 8" xfId="38566"/>
    <cellStyle name="Normal 4 64 2 9" xfId="38567"/>
    <cellStyle name="Normal 4 64 3" xfId="8174"/>
    <cellStyle name="Normal 4 64 3 2" xfId="12939"/>
    <cellStyle name="Normal 4 64 3 2 2" xfId="38570"/>
    <cellStyle name="Normal 4 64 3 2 2 2" xfId="38571"/>
    <cellStyle name="Normal 4 64 3 2 3" xfId="38572"/>
    <cellStyle name="Normal 4 64 3 2 4" xfId="38573"/>
    <cellStyle name="Normal 4 64 3 2 5" xfId="38569"/>
    <cellStyle name="Normal 4 64 3 3" xfId="38574"/>
    <cellStyle name="Normal 4 64 3 3 2" xfId="38575"/>
    <cellStyle name="Normal 4 64 3 3 2 2" xfId="38576"/>
    <cellStyle name="Normal 4 64 3 3 3" xfId="38577"/>
    <cellStyle name="Normal 4 64 3 3 4" xfId="38578"/>
    <cellStyle name="Normal 4 64 3 4" xfId="38579"/>
    <cellStyle name="Normal 4 64 3 4 2" xfId="38580"/>
    <cellStyle name="Normal 4 64 3 5" xfId="38581"/>
    <cellStyle name="Normal 4 64 3 6" xfId="38582"/>
    <cellStyle name="Normal 4 64 3 7" xfId="38583"/>
    <cellStyle name="Normal 4 64 3 8" xfId="38568"/>
    <cellStyle name="Normal 4 64 4" xfId="8175"/>
    <cellStyle name="Normal 4 64 4 2" xfId="12940"/>
    <cellStyle name="Normal 4 64 4 2 2" xfId="38586"/>
    <cellStyle name="Normal 4 64 4 2 2 2" xfId="38587"/>
    <cellStyle name="Normal 4 64 4 2 3" xfId="38588"/>
    <cellStyle name="Normal 4 64 4 2 4" xfId="38589"/>
    <cellStyle name="Normal 4 64 4 2 5" xfId="38585"/>
    <cellStyle name="Normal 4 64 4 3" xfId="38590"/>
    <cellStyle name="Normal 4 64 4 3 2" xfId="38591"/>
    <cellStyle name="Normal 4 64 4 3 2 2" xfId="38592"/>
    <cellStyle name="Normal 4 64 4 3 3" xfId="38593"/>
    <cellStyle name="Normal 4 64 4 3 4" xfId="38594"/>
    <cellStyle name="Normal 4 64 4 4" xfId="38595"/>
    <cellStyle name="Normal 4 64 4 4 2" xfId="38596"/>
    <cellStyle name="Normal 4 64 4 5" xfId="38597"/>
    <cellStyle name="Normal 4 64 4 6" xfId="38598"/>
    <cellStyle name="Normal 4 64 4 7" xfId="38599"/>
    <cellStyle name="Normal 4 64 4 8" xfId="38584"/>
    <cellStyle name="Normal 4 64 5" xfId="12937"/>
    <cellStyle name="Normal 4 64 5 2" xfId="38601"/>
    <cellStyle name="Normal 4 64 5 2 2" xfId="38602"/>
    <cellStyle name="Normal 4 64 5 3" xfId="38603"/>
    <cellStyle name="Normal 4 64 5 4" xfId="38604"/>
    <cellStyle name="Normal 4 64 5 5" xfId="38600"/>
    <cellStyle name="Normal 4 64 6" xfId="38605"/>
    <cellStyle name="Normal 4 64 6 2" xfId="38606"/>
    <cellStyle name="Normal 4 64 6 2 2" xfId="38607"/>
    <cellStyle name="Normal 4 64 6 3" xfId="38608"/>
    <cellStyle name="Normal 4 64 6 4" xfId="38609"/>
    <cellStyle name="Normal 4 64 7" xfId="38610"/>
    <cellStyle name="Normal 4 64 7 2" xfId="38611"/>
    <cellStyle name="Normal 4 64 8" xfId="38612"/>
    <cellStyle name="Normal 4 64 9" xfId="38613"/>
    <cellStyle name="Normal 4 65" xfId="8176"/>
    <cellStyle name="Normal 4 65 10" xfId="38615"/>
    <cellStyle name="Normal 4 65 11" xfId="38614"/>
    <cellStyle name="Normal 4 65 2" xfId="8177"/>
    <cellStyle name="Normal 4 65 2 10" xfId="38616"/>
    <cellStyle name="Normal 4 65 2 2" xfId="12942"/>
    <cellStyle name="Normal 4 65 2 2 2" xfId="38618"/>
    <cellStyle name="Normal 4 65 2 2 2 2" xfId="38619"/>
    <cellStyle name="Normal 4 65 2 2 2 2 2" xfId="38620"/>
    <cellStyle name="Normal 4 65 2 2 2 3" xfId="38621"/>
    <cellStyle name="Normal 4 65 2 2 2 4" xfId="38622"/>
    <cellStyle name="Normal 4 65 2 2 3" xfId="38623"/>
    <cellStyle name="Normal 4 65 2 2 3 2" xfId="38624"/>
    <cellStyle name="Normal 4 65 2 2 3 2 2" xfId="38625"/>
    <cellStyle name="Normal 4 65 2 2 3 3" xfId="38626"/>
    <cellStyle name="Normal 4 65 2 2 3 4" xfId="38627"/>
    <cellStyle name="Normal 4 65 2 2 4" xfId="38628"/>
    <cellStyle name="Normal 4 65 2 2 4 2" xfId="38629"/>
    <cellStyle name="Normal 4 65 2 2 5" xfId="38630"/>
    <cellStyle name="Normal 4 65 2 2 6" xfId="38631"/>
    <cellStyle name="Normal 4 65 2 2 7" xfId="38632"/>
    <cellStyle name="Normal 4 65 2 2 8" xfId="38617"/>
    <cellStyle name="Normal 4 65 2 3" xfId="38633"/>
    <cellStyle name="Normal 4 65 2 3 2" xfId="38634"/>
    <cellStyle name="Normal 4 65 2 3 2 2" xfId="38635"/>
    <cellStyle name="Normal 4 65 2 3 2 2 2" xfId="38636"/>
    <cellStyle name="Normal 4 65 2 3 2 3" xfId="38637"/>
    <cellStyle name="Normal 4 65 2 3 2 4" xfId="38638"/>
    <cellStyle name="Normal 4 65 2 3 3" xfId="38639"/>
    <cellStyle name="Normal 4 65 2 3 3 2" xfId="38640"/>
    <cellStyle name="Normal 4 65 2 3 3 2 2" xfId="38641"/>
    <cellStyle name="Normal 4 65 2 3 3 3" xfId="38642"/>
    <cellStyle name="Normal 4 65 2 3 3 4" xfId="38643"/>
    <cellStyle name="Normal 4 65 2 3 4" xfId="38644"/>
    <cellStyle name="Normal 4 65 2 3 4 2" xfId="38645"/>
    <cellStyle name="Normal 4 65 2 3 5" xfId="38646"/>
    <cellStyle name="Normal 4 65 2 3 6" xfId="38647"/>
    <cellStyle name="Normal 4 65 2 3 7" xfId="38648"/>
    <cellStyle name="Normal 4 65 2 4" xfId="38649"/>
    <cellStyle name="Normal 4 65 2 4 2" xfId="38650"/>
    <cellStyle name="Normal 4 65 2 4 2 2" xfId="38651"/>
    <cellStyle name="Normal 4 65 2 4 3" xfId="38652"/>
    <cellStyle name="Normal 4 65 2 4 4" xfId="38653"/>
    <cellStyle name="Normal 4 65 2 5" xfId="38654"/>
    <cellStyle name="Normal 4 65 2 5 2" xfId="38655"/>
    <cellStyle name="Normal 4 65 2 5 2 2" xfId="38656"/>
    <cellStyle name="Normal 4 65 2 5 3" xfId="38657"/>
    <cellStyle name="Normal 4 65 2 5 4" xfId="38658"/>
    <cellStyle name="Normal 4 65 2 6" xfId="38659"/>
    <cellStyle name="Normal 4 65 2 6 2" xfId="38660"/>
    <cellStyle name="Normal 4 65 2 7" xfId="38661"/>
    <cellStyle name="Normal 4 65 2 8" xfId="38662"/>
    <cellStyle name="Normal 4 65 2 9" xfId="38663"/>
    <cellStyle name="Normal 4 65 3" xfId="8178"/>
    <cellStyle name="Normal 4 65 3 2" xfId="12943"/>
    <cellStyle name="Normal 4 65 3 2 2" xfId="38666"/>
    <cellStyle name="Normal 4 65 3 2 2 2" xfId="38667"/>
    <cellStyle name="Normal 4 65 3 2 3" xfId="38668"/>
    <cellStyle name="Normal 4 65 3 2 4" xfId="38669"/>
    <cellStyle name="Normal 4 65 3 2 5" xfId="38665"/>
    <cellStyle name="Normal 4 65 3 3" xfId="38670"/>
    <cellStyle name="Normal 4 65 3 3 2" xfId="38671"/>
    <cellStyle name="Normal 4 65 3 3 2 2" xfId="38672"/>
    <cellStyle name="Normal 4 65 3 3 3" xfId="38673"/>
    <cellStyle name="Normal 4 65 3 3 4" xfId="38674"/>
    <cellStyle name="Normal 4 65 3 4" xfId="38675"/>
    <cellStyle name="Normal 4 65 3 4 2" xfId="38676"/>
    <cellStyle name="Normal 4 65 3 5" xfId="38677"/>
    <cellStyle name="Normal 4 65 3 6" xfId="38678"/>
    <cellStyle name="Normal 4 65 3 7" xfId="38679"/>
    <cellStyle name="Normal 4 65 3 8" xfId="38664"/>
    <cellStyle name="Normal 4 65 4" xfId="8179"/>
    <cellStyle name="Normal 4 65 4 2" xfId="12944"/>
    <cellStyle name="Normal 4 65 4 2 2" xfId="38682"/>
    <cellStyle name="Normal 4 65 4 2 2 2" xfId="38683"/>
    <cellStyle name="Normal 4 65 4 2 3" xfId="38684"/>
    <cellStyle name="Normal 4 65 4 2 4" xfId="38685"/>
    <cellStyle name="Normal 4 65 4 2 5" xfId="38681"/>
    <cellStyle name="Normal 4 65 4 3" xfId="38686"/>
    <cellStyle name="Normal 4 65 4 3 2" xfId="38687"/>
    <cellStyle name="Normal 4 65 4 3 2 2" xfId="38688"/>
    <cellStyle name="Normal 4 65 4 3 3" xfId="38689"/>
    <cellStyle name="Normal 4 65 4 3 4" xfId="38690"/>
    <cellStyle name="Normal 4 65 4 4" xfId="38691"/>
    <cellStyle name="Normal 4 65 4 4 2" xfId="38692"/>
    <cellStyle name="Normal 4 65 4 5" xfId="38693"/>
    <cellStyle name="Normal 4 65 4 6" xfId="38694"/>
    <cellStyle name="Normal 4 65 4 7" xfId="38695"/>
    <cellStyle name="Normal 4 65 4 8" xfId="38680"/>
    <cellStyle name="Normal 4 65 5" xfId="12941"/>
    <cellStyle name="Normal 4 65 5 2" xfId="38697"/>
    <cellStyle name="Normal 4 65 5 2 2" xfId="38698"/>
    <cellStyle name="Normal 4 65 5 3" xfId="38699"/>
    <cellStyle name="Normal 4 65 5 4" xfId="38700"/>
    <cellStyle name="Normal 4 65 5 5" xfId="38696"/>
    <cellStyle name="Normal 4 65 6" xfId="38701"/>
    <cellStyle name="Normal 4 65 6 2" xfId="38702"/>
    <cellStyle name="Normal 4 65 6 2 2" xfId="38703"/>
    <cellStyle name="Normal 4 65 6 3" xfId="38704"/>
    <cellStyle name="Normal 4 65 6 4" xfId="38705"/>
    <cellStyle name="Normal 4 65 7" xfId="38706"/>
    <cellStyle name="Normal 4 65 7 2" xfId="38707"/>
    <cellStyle name="Normal 4 65 8" xfId="38708"/>
    <cellStyle name="Normal 4 65 9" xfId="38709"/>
    <cellStyle name="Normal 4 66" xfId="8180"/>
    <cellStyle name="Normal 4 66 10" xfId="38711"/>
    <cellStyle name="Normal 4 66 11" xfId="38710"/>
    <cellStyle name="Normal 4 66 2" xfId="8181"/>
    <cellStyle name="Normal 4 66 2 10" xfId="38712"/>
    <cellStyle name="Normal 4 66 2 2" xfId="12946"/>
    <cellStyle name="Normal 4 66 2 2 2" xfId="38714"/>
    <cellStyle name="Normal 4 66 2 2 2 2" xfId="38715"/>
    <cellStyle name="Normal 4 66 2 2 2 2 2" xfId="38716"/>
    <cellStyle name="Normal 4 66 2 2 2 3" xfId="38717"/>
    <cellStyle name="Normal 4 66 2 2 2 4" xfId="38718"/>
    <cellStyle name="Normal 4 66 2 2 3" xfId="38719"/>
    <cellStyle name="Normal 4 66 2 2 3 2" xfId="38720"/>
    <cellStyle name="Normal 4 66 2 2 3 2 2" xfId="38721"/>
    <cellStyle name="Normal 4 66 2 2 3 3" xfId="38722"/>
    <cellStyle name="Normal 4 66 2 2 3 4" xfId="38723"/>
    <cellStyle name="Normal 4 66 2 2 4" xfId="38724"/>
    <cellStyle name="Normal 4 66 2 2 4 2" xfId="38725"/>
    <cellStyle name="Normal 4 66 2 2 5" xfId="38726"/>
    <cellStyle name="Normal 4 66 2 2 6" xfId="38727"/>
    <cellStyle name="Normal 4 66 2 2 7" xfId="38728"/>
    <cellStyle name="Normal 4 66 2 2 8" xfId="38713"/>
    <cellStyle name="Normal 4 66 2 3" xfId="38729"/>
    <cellStyle name="Normal 4 66 2 3 2" xfId="38730"/>
    <cellStyle name="Normal 4 66 2 3 2 2" xfId="38731"/>
    <cellStyle name="Normal 4 66 2 3 2 2 2" xfId="38732"/>
    <cellStyle name="Normal 4 66 2 3 2 3" xfId="38733"/>
    <cellStyle name="Normal 4 66 2 3 2 4" xfId="38734"/>
    <cellStyle name="Normal 4 66 2 3 3" xfId="38735"/>
    <cellStyle name="Normal 4 66 2 3 3 2" xfId="38736"/>
    <cellStyle name="Normal 4 66 2 3 3 2 2" xfId="38737"/>
    <cellStyle name="Normal 4 66 2 3 3 3" xfId="38738"/>
    <cellStyle name="Normal 4 66 2 3 3 4" xfId="38739"/>
    <cellStyle name="Normal 4 66 2 3 4" xfId="38740"/>
    <cellStyle name="Normal 4 66 2 3 4 2" xfId="38741"/>
    <cellStyle name="Normal 4 66 2 3 5" xfId="38742"/>
    <cellStyle name="Normal 4 66 2 3 6" xfId="38743"/>
    <cellStyle name="Normal 4 66 2 3 7" xfId="38744"/>
    <cellStyle name="Normal 4 66 2 4" xfId="38745"/>
    <cellStyle name="Normal 4 66 2 4 2" xfId="38746"/>
    <cellStyle name="Normal 4 66 2 4 2 2" xfId="38747"/>
    <cellStyle name="Normal 4 66 2 4 3" xfId="38748"/>
    <cellStyle name="Normal 4 66 2 4 4" xfId="38749"/>
    <cellStyle name="Normal 4 66 2 5" xfId="38750"/>
    <cellStyle name="Normal 4 66 2 5 2" xfId="38751"/>
    <cellStyle name="Normal 4 66 2 5 2 2" xfId="38752"/>
    <cellStyle name="Normal 4 66 2 5 3" xfId="38753"/>
    <cellStyle name="Normal 4 66 2 5 4" xfId="38754"/>
    <cellStyle name="Normal 4 66 2 6" xfId="38755"/>
    <cellStyle name="Normal 4 66 2 6 2" xfId="38756"/>
    <cellStyle name="Normal 4 66 2 7" xfId="38757"/>
    <cellStyle name="Normal 4 66 2 8" xfId="38758"/>
    <cellStyle name="Normal 4 66 2 9" xfId="38759"/>
    <cellStyle name="Normal 4 66 3" xfId="8182"/>
    <cellStyle name="Normal 4 66 3 2" xfId="12947"/>
    <cellStyle name="Normal 4 66 3 2 2" xfId="38762"/>
    <cellStyle name="Normal 4 66 3 2 2 2" xfId="38763"/>
    <cellStyle name="Normal 4 66 3 2 3" xfId="38764"/>
    <cellStyle name="Normal 4 66 3 2 4" xfId="38765"/>
    <cellStyle name="Normal 4 66 3 2 5" xfId="38761"/>
    <cellStyle name="Normal 4 66 3 3" xfId="38766"/>
    <cellStyle name="Normal 4 66 3 3 2" xfId="38767"/>
    <cellStyle name="Normal 4 66 3 3 2 2" xfId="38768"/>
    <cellStyle name="Normal 4 66 3 3 3" xfId="38769"/>
    <cellStyle name="Normal 4 66 3 3 4" xfId="38770"/>
    <cellStyle name="Normal 4 66 3 4" xfId="38771"/>
    <cellStyle name="Normal 4 66 3 4 2" xfId="38772"/>
    <cellStyle name="Normal 4 66 3 5" xfId="38773"/>
    <cellStyle name="Normal 4 66 3 6" xfId="38774"/>
    <cellStyle name="Normal 4 66 3 7" xfId="38775"/>
    <cellStyle name="Normal 4 66 3 8" xfId="38760"/>
    <cellStyle name="Normal 4 66 4" xfId="8183"/>
    <cellStyle name="Normal 4 66 4 2" xfId="12948"/>
    <cellStyle name="Normal 4 66 4 2 2" xfId="38778"/>
    <cellStyle name="Normal 4 66 4 2 2 2" xfId="38779"/>
    <cellStyle name="Normal 4 66 4 2 3" xfId="38780"/>
    <cellStyle name="Normal 4 66 4 2 4" xfId="38781"/>
    <cellStyle name="Normal 4 66 4 2 5" xfId="38777"/>
    <cellStyle name="Normal 4 66 4 3" xfId="38782"/>
    <cellStyle name="Normal 4 66 4 3 2" xfId="38783"/>
    <cellStyle name="Normal 4 66 4 3 2 2" xfId="38784"/>
    <cellStyle name="Normal 4 66 4 3 3" xfId="38785"/>
    <cellStyle name="Normal 4 66 4 3 4" xfId="38786"/>
    <cellStyle name="Normal 4 66 4 4" xfId="38787"/>
    <cellStyle name="Normal 4 66 4 4 2" xfId="38788"/>
    <cellStyle name="Normal 4 66 4 5" xfId="38789"/>
    <cellStyle name="Normal 4 66 4 6" xfId="38790"/>
    <cellStyle name="Normal 4 66 4 7" xfId="38791"/>
    <cellStyle name="Normal 4 66 4 8" xfId="38776"/>
    <cellStyle name="Normal 4 66 5" xfId="12945"/>
    <cellStyle name="Normal 4 66 5 2" xfId="38793"/>
    <cellStyle name="Normal 4 66 5 2 2" xfId="38794"/>
    <cellStyle name="Normal 4 66 5 3" xfId="38795"/>
    <cellStyle name="Normal 4 66 5 4" xfId="38796"/>
    <cellStyle name="Normal 4 66 5 5" xfId="38792"/>
    <cellStyle name="Normal 4 66 6" xfId="38797"/>
    <cellStyle name="Normal 4 66 6 2" xfId="38798"/>
    <cellStyle name="Normal 4 66 6 2 2" xfId="38799"/>
    <cellStyle name="Normal 4 66 6 3" xfId="38800"/>
    <cellStyle name="Normal 4 66 6 4" xfId="38801"/>
    <cellStyle name="Normal 4 66 7" xfId="38802"/>
    <cellStyle name="Normal 4 66 7 2" xfId="38803"/>
    <cellStyle name="Normal 4 66 8" xfId="38804"/>
    <cellStyle name="Normal 4 66 9" xfId="38805"/>
    <cellStyle name="Normal 4 67" xfId="8184"/>
    <cellStyle name="Normal 4 67 10" xfId="38807"/>
    <cellStyle name="Normal 4 67 11" xfId="38806"/>
    <cellStyle name="Normal 4 67 2" xfId="8185"/>
    <cellStyle name="Normal 4 67 2 10" xfId="38808"/>
    <cellStyle name="Normal 4 67 2 2" xfId="12950"/>
    <cellStyle name="Normal 4 67 2 2 2" xfId="38810"/>
    <cellStyle name="Normal 4 67 2 2 2 2" xfId="38811"/>
    <cellStyle name="Normal 4 67 2 2 2 2 2" xfId="38812"/>
    <cellStyle name="Normal 4 67 2 2 2 3" xfId="38813"/>
    <cellStyle name="Normal 4 67 2 2 2 4" xfId="38814"/>
    <cellStyle name="Normal 4 67 2 2 3" xfId="38815"/>
    <cellStyle name="Normal 4 67 2 2 3 2" xfId="38816"/>
    <cellStyle name="Normal 4 67 2 2 3 2 2" xfId="38817"/>
    <cellStyle name="Normal 4 67 2 2 3 3" xfId="38818"/>
    <cellStyle name="Normal 4 67 2 2 3 4" xfId="38819"/>
    <cellStyle name="Normal 4 67 2 2 4" xfId="38820"/>
    <cellStyle name="Normal 4 67 2 2 4 2" xfId="38821"/>
    <cellStyle name="Normal 4 67 2 2 5" xfId="38822"/>
    <cellStyle name="Normal 4 67 2 2 6" xfId="38823"/>
    <cellStyle name="Normal 4 67 2 2 7" xfId="38824"/>
    <cellStyle name="Normal 4 67 2 2 8" xfId="38809"/>
    <cellStyle name="Normal 4 67 2 3" xfId="38825"/>
    <cellStyle name="Normal 4 67 2 3 2" xfId="38826"/>
    <cellStyle name="Normal 4 67 2 3 2 2" xfId="38827"/>
    <cellStyle name="Normal 4 67 2 3 2 2 2" xfId="38828"/>
    <cellStyle name="Normal 4 67 2 3 2 3" xfId="38829"/>
    <cellStyle name="Normal 4 67 2 3 2 4" xfId="38830"/>
    <cellStyle name="Normal 4 67 2 3 3" xfId="38831"/>
    <cellStyle name="Normal 4 67 2 3 3 2" xfId="38832"/>
    <cellStyle name="Normal 4 67 2 3 3 2 2" xfId="38833"/>
    <cellStyle name="Normal 4 67 2 3 3 3" xfId="38834"/>
    <cellStyle name="Normal 4 67 2 3 3 4" xfId="38835"/>
    <cellStyle name="Normal 4 67 2 3 4" xfId="38836"/>
    <cellStyle name="Normal 4 67 2 3 4 2" xfId="38837"/>
    <cellStyle name="Normal 4 67 2 3 5" xfId="38838"/>
    <cellStyle name="Normal 4 67 2 3 6" xfId="38839"/>
    <cellStyle name="Normal 4 67 2 3 7" xfId="38840"/>
    <cellStyle name="Normal 4 67 2 4" xfId="38841"/>
    <cellStyle name="Normal 4 67 2 4 2" xfId="38842"/>
    <cellStyle name="Normal 4 67 2 4 2 2" xfId="38843"/>
    <cellStyle name="Normal 4 67 2 4 3" xfId="38844"/>
    <cellStyle name="Normal 4 67 2 4 4" xfId="38845"/>
    <cellStyle name="Normal 4 67 2 5" xfId="38846"/>
    <cellStyle name="Normal 4 67 2 5 2" xfId="38847"/>
    <cellStyle name="Normal 4 67 2 5 2 2" xfId="38848"/>
    <cellStyle name="Normal 4 67 2 5 3" xfId="38849"/>
    <cellStyle name="Normal 4 67 2 5 4" xfId="38850"/>
    <cellStyle name="Normal 4 67 2 6" xfId="38851"/>
    <cellStyle name="Normal 4 67 2 6 2" xfId="38852"/>
    <cellStyle name="Normal 4 67 2 7" xfId="38853"/>
    <cellStyle name="Normal 4 67 2 8" xfId="38854"/>
    <cellStyle name="Normal 4 67 2 9" xfId="38855"/>
    <cellStyle name="Normal 4 67 3" xfId="8186"/>
    <cellStyle name="Normal 4 67 3 2" xfId="12951"/>
    <cellStyle name="Normal 4 67 3 2 2" xfId="38858"/>
    <cellStyle name="Normal 4 67 3 2 2 2" xfId="38859"/>
    <cellStyle name="Normal 4 67 3 2 3" xfId="38860"/>
    <cellStyle name="Normal 4 67 3 2 4" xfId="38861"/>
    <cellStyle name="Normal 4 67 3 2 5" xfId="38857"/>
    <cellStyle name="Normal 4 67 3 3" xfId="38862"/>
    <cellStyle name="Normal 4 67 3 3 2" xfId="38863"/>
    <cellStyle name="Normal 4 67 3 3 2 2" xfId="38864"/>
    <cellStyle name="Normal 4 67 3 3 3" xfId="38865"/>
    <cellStyle name="Normal 4 67 3 3 4" xfId="38866"/>
    <cellStyle name="Normal 4 67 3 4" xfId="38867"/>
    <cellStyle name="Normal 4 67 3 4 2" xfId="38868"/>
    <cellStyle name="Normal 4 67 3 5" xfId="38869"/>
    <cellStyle name="Normal 4 67 3 6" xfId="38870"/>
    <cellStyle name="Normal 4 67 3 7" xfId="38871"/>
    <cellStyle name="Normal 4 67 3 8" xfId="38856"/>
    <cellStyle name="Normal 4 67 4" xfId="8187"/>
    <cellStyle name="Normal 4 67 4 2" xfId="12952"/>
    <cellStyle name="Normal 4 67 4 2 2" xfId="38874"/>
    <cellStyle name="Normal 4 67 4 2 2 2" xfId="38875"/>
    <cellStyle name="Normal 4 67 4 2 3" xfId="38876"/>
    <cellStyle name="Normal 4 67 4 2 4" xfId="38877"/>
    <cellStyle name="Normal 4 67 4 2 5" xfId="38873"/>
    <cellStyle name="Normal 4 67 4 3" xfId="38878"/>
    <cellStyle name="Normal 4 67 4 3 2" xfId="38879"/>
    <cellStyle name="Normal 4 67 4 3 2 2" xfId="38880"/>
    <cellStyle name="Normal 4 67 4 3 3" xfId="38881"/>
    <cellStyle name="Normal 4 67 4 3 4" xfId="38882"/>
    <cellStyle name="Normal 4 67 4 4" xfId="38883"/>
    <cellStyle name="Normal 4 67 4 4 2" xfId="38884"/>
    <cellStyle name="Normal 4 67 4 5" xfId="38885"/>
    <cellStyle name="Normal 4 67 4 6" xfId="38886"/>
    <cellStyle name="Normal 4 67 4 7" xfId="38887"/>
    <cellStyle name="Normal 4 67 4 8" xfId="38872"/>
    <cellStyle name="Normal 4 67 5" xfId="12949"/>
    <cellStyle name="Normal 4 67 5 2" xfId="38889"/>
    <cellStyle name="Normal 4 67 5 2 2" xfId="38890"/>
    <cellStyle name="Normal 4 67 5 3" xfId="38891"/>
    <cellStyle name="Normal 4 67 5 4" xfId="38892"/>
    <cellStyle name="Normal 4 67 5 5" xfId="38888"/>
    <cellStyle name="Normal 4 67 6" xfId="38893"/>
    <cellStyle name="Normal 4 67 6 2" xfId="38894"/>
    <cellStyle name="Normal 4 67 6 2 2" xfId="38895"/>
    <cellStyle name="Normal 4 67 6 3" xfId="38896"/>
    <cellStyle name="Normal 4 67 6 4" xfId="38897"/>
    <cellStyle name="Normal 4 67 7" xfId="38898"/>
    <cellStyle name="Normal 4 67 7 2" xfId="38899"/>
    <cellStyle name="Normal 4 67 8" xfId="38900"/>
    <cellStyle name="Normal 4 67 9" xfId="38901"/>
    <cellStyle name="Normal 4 68" xfId="8188"/>
    <cellStyle name="Normal 4 68 10" xfId="38903"/>
    <cellStyle name="Normal 4 68 11" xfId="38902"/>
    <cellStyle name="Normal 4 68 2" xfId="8189"/>
    <cellStyle name="Normal 4 68 2 10" xfId="38904"/>
    <cellStyle name="Normal 4 68 2 2" xfId="12954"/>
    <cellStyle name="Normal 4 68 2 2 2" xfId="38906"/>
    <cellStyle name="Normal 4 68 2 2 2 2" xfId="38907"/>
    <cellStyle name="Normal 4 68 2 2 2 2 2" xfId="38908"/>
    <cellStyle name="Normal 4 68 2 2 2 3" xfId="38909"/>
    <cellStyle name="Normal 4 68 2 2 2 4" xfId="38910"/>
    <cellStyle name="Normal 4 68 2 2 3" xfId="38911"/>
    <cellStyle name="Normal 4 68 2 2 3 2" xfId="38912"/>
    <cellStyle name="Normal 4 68 2 2 3 2 2" xfId="38913"/>
    <cellStyle name="Normal 4 68 2 2 3 3" xfId="38914"/>
    <cellStyle name="Normal 4 68 2 2 3 4" xfId="38915"/>
    <cellStyle name="Normal 4 68 2 2 4" xfId="38916"/>
    <cellStyle name="Normal 4 68 2 2 4 2" xfId="38917"/>
    <cellStyle name="Normal 4 68 2 2 5" xfId="38918"/>
    <cellStyle name="Normal 4 68 2 2 6" xfId="38919"/>
    <cellStyle name="Normal 4 68 2 2 7" xfId="38920"/>
    <cellStyle name="Normal 4 68 2 2 8" xfId="38905"/>
    <cellStyle name="Normal 4 68 2 3" xfId="38921"/>
    <cellStyle name="Normal 4 68 2 3 2" xfId="38922"/>
    <cellStyle name="Normal 4 68 2 3 2 2" xfId="38923"/>
    <cellStyle name="Normal 4 68 2 3 2 2 2" xfId="38924"/>
    <cellStyle name="Normal 4 68 2 3 2 3" xfId="38925"/>
    <cellStyle name="Normal 4 68 2 3 2 4" xfId="38926"/>
    <cellStyle name="Normal 4 68 2 3 3" xfId="38927"/>
    <cellStyle name="Normal 4 68 2 3 3 2" xfId="38928"/>
    <cellStyle name="Normal 4 68 2 3 3 2 2" xfId="38929"/>
    <cellStyle name="Normal 4 68 2 3 3 3" xfId="38930"/>
    <cellStyle name="Normal 4 68 2 3 3 4" xfId="38931"/>
    <cellStyle name="Normal 4 68 2 3 4" xfId="38932"/>
    <cellStyle name="Normal 4 68 2 3 4 2" xfId="38933"/>
    <cellStyle name="Normal 4 68 2 3 5" xfId="38934"/>
    <cellStyle name="Normal 4 68 2 3 6" xfId="38935"/>
    <cellStyle name="Normal 4 68 2 3 7" xfId="38936"/>
    <cellStyle name="Normal 4 68 2 4" xfId="38937"/>
    <cellStyle name="Normal 4 68 2 4 2" xfId="38938"/>
    <cellStyle name="Normal 4 68 2 4 2 2" xfId="38939"/>
    <cellStyle name="Normal 4 68 2 4 3" xfId="38940"/>
    <cellStyle name="Normal 4 68 2 4 4" xfId="38941"/>
    <cellStyle name="Normal 4 68 2 5" xfId="38942"/>
    <cellStyle name="Normal 4 68 2 5 2" xfId="38943"/>
    <cellStyle name="Normal 4 68 2 5 2 2" xfId="38944"/>
    <cellStyle name="Normal 4 68 2 5 3" xfId="38945"/>
    <cellStyle name="Normal 4 68 2 5 4" xfId="38946"/>
    <cellStyle name="Normal 4 68 2 6" xfId="38947"/>
    <cellStyle name="Normal 4 68 2 6 2" xfId="38948"/>
    <cellStyle name="Normal 4 68 2 7" xfId="38949"/>
    <cellStyle name="Normal 4 68 2 8" xfId="38950"/>
    <cellStyle name="Normal 4 68 2 9" xfId="38951"/>
    <cellStyle name="Normal 4 68 3" xfId="8190"/>
    <cellStyle name="Normal 4 68 3 2" xfId="12955"/>
    <cellStyle name="Normal 4 68 3 2 2" xfId="38954"/>
    <cellStyle name="Normal 4 68 3 2 2 2" xfId="38955"/>
    <cellStyle name="Normal 4 68 3 2 3" xfId="38956"/>
    <cellStyle name="Normal 4 68 3 2 4" xfId="38957"/>
    <cellStyle name="Normal 4 68 3 2 5" xfId="38953"/>
    <cellStyle name="Normal 4 68 3 3" xfId="38958"/>
    <cellStyle name="Normal 4 68 3 3 2" xfId="38959"/>
    <cellStyle name="Normal 4 68 3 3 2 2" xfId="38960"/>
    <cellStyle name="Normal 4 68 3 3 3" xfId="38961"/>
    <cellStyle name="Normal 4 68 3 3 4" xfId="38962"/>
    <cellStyle name="Normal 4 68 3 4" xfId="38963"/>
    <cellStyle name="Normal 4 68 3 4 2" xfId="38964"/>
    <cellStyle name="Normal 4 68 3 5" xfId="38965"/>
    <cellStyle name="Normal 4 68 3 6" xfId="38966"/>
    <cellStyle name="Normal 4 68 3 7" xfId="38967"/>
    <cellStyle name="Normal 4 68 3 8" xfId="38952"/>
    <cellStyle name="Normal 4 68 4" xfId="8191"/>
    <cellStyle name="Normal 4 68 4 2" xfId="12956"/>
    <cellStyle name="Normal 4 68 4 2 2" xfId="38970"/>
    <cellStyle name="Normal 4 68 4 2 2 2" xfId="38971"/>
    <cellStyle name="Normal 4 68 4 2 3" xfId="38972"/>
    <cellStyle name="Normal 4 68 4 2 4" xfId="38973"/>
    <cellStyle name="Normal 4 68 4 2 5" xfId="38969"/>
    <cellStyle name="Normal 4 68 4 3" xfId="38974"/>
    <cellStyle name="Normal 4 68 4 3 2" xfId="38975"/>
    <cellStyle name="Normal 4 68 4 3 2 2" xfId="38976"/>
    <cellStyle name="Normal 4 68 4 3 3" xfId="38977"/>
    <cellStyle name="Normal 4 68 4 3 4" xfId="38978"/>
    <cellStyle name="Normal 4 68 4 4" xfId="38979"/>
    <cellStyle name="Normal 4 68 4 4 2" xfId="38980"/>
    <cellStyle name="Normal 4 68 4 5" xfId="38981"/>
    <cellStyle name="Normal 4 68 4 6" xfId="38982"/>
    <cellStyle name="Normal 4 68 4 7" xfId="38983"/>
    <cellStyle name="Normal 4 68 4 8" xfId="38968"/>
    <cellStyle name="Normal 4 68 5" xfId="12953"/>
    <cellStyle name="Normal 4 68 5 2" xfId="38985"/>
    <cellStyle name="Normal 4 68 5 2 2" xfId="38986"/>
    <cellStyle name="Normal 4 68 5 3" xfId="38987"/>
    <cellStyle name="Normal 4 68 5 4" xfId="38988"/>
    <cellStyle name="Normal 4 68 5 5" xfId="38984"/>
    <cellStyle name="Normal 4 68 6" xfId="38989"/>
    <cellStyle name="Normal 4 68 6 2" xfId="38990"/>
    <cellStyle name="Normal 4 68 6 2 2" xfId="38991"/>
    <cellStyle name="Normal 4 68 6 3" xfId="38992"/>
    <cellStyle name="Normal 4 68 6 4" xfId="38993"/>
    <cellStyle name="Normal 4 68 7" xfId="38994"/>
    <cellStyle name="Normal 4 68 7 2" xfId="38995"/>
    <cellStyle name="Normal 4 68 8" xfId="38996"/>
    <cellStyle name="Normal 4 68 9" xfId="38997"/>
    <cellStyle name="Normal 4 69" xfId="8192"/>
    <cellStyle name="Normal 4 69 10" xfId="38999"/>
    <cellStyle name="Normal 4 69 11" xfId="38998"/>
    <cellStyle name="Normal 4 69 2" xfId="8193"/>
    <cellStyle name="Normal 4 69 2 10" xfId="39000"/>
    <cellStyle name="Normal 4 69 2 2" xfId="12958"/>
    <cellStyle name="Normal 4 69 2 2 2" xfId="39002"/>
    <cellStyle name="Normal 4 69 2 2 2 2" xfId="39003"/>
    <cellStyle name="Normal 4 69 2 2 2 2 2" xfId="39004"/>
    <cellStyle name="Normal 4 69 2 2 2 3" xfId="39005"/>
    <cellStyle name="Normal 4 69 2 2 2 4" xfId="39006"/>
    <cellStyle name="Normal 4 69 2 2 3" xfId="39007"/>
    <cellStyle name="Normal 4 69 2 2 3 2" xfId="39008"/>
    <cellStyle name="Normal 4 69 2 2 3 2 2" xfId="39009"/>
    <cellStyle name="Normal 4 69 2 2 3 3" xfId="39010"/>
    <cellStyle name="Normal 4 69 2 2 3 4" xfId="39011"/>
    <cellStyle name="Normal 4 69 2 2 4" xfId="39012"/>
    <cellStyle name="Normal 4 69 2 2 4 2" xfId="39013"/>
    <cellStyle name="Normal 4 69 2 2 5" xfId="39014"/>
    <cellStyle name="Normal 4 69 2 2 6" xfId="39015"/>
    <cellStyle name="Normal 4 69 2 2 7" xfId="39016"/>
    <cellStyle name="Normal 4 69 2 2 8" xfId="39001"/>
    <cellStyle name="Normal 4 69 2 3" xfId="39017"/>
    <cellStyle name="Normal 4 69 2 3 2" xfId="39018"/>
    <cellStyle name="Normal 4 69 2 3 2 2" xfId="39019"/>
    <cellStyle name="Normal 4 69 2 3 2 2 2" xfId="39020"/>
    <cellStyle name="Normal 4 69 2 3 2 3" xfId="39021"/>
    <cellStyle name="Normal 4 69 2 3 2 4" xfId="39022"/>
    <cellStyle name="Normal 4 69 2 3 3" xfId="39023"/>
    <cellStyle name="Normal 4 69 2 3 3 2" xfId="39024"/>
    <cellStyle name="Normal 4 69 2 3 3 2 2" xfId="39025"/>
    <cellStyle name="Normal 4 69 2 3 3 3" xfId="39026"/>
    <cellStyle name="Normal 4 69 2 3 3 4" xfId="39027"/>
    <cellStyle name="Normal 4 69 2 3 4" xfId="39028"/>
    <cellStyle name="Normal 4 69 2 3 4 2" xfId="39029"/>
    <cellStyle name="Normal 4 69 2 3 5" xfId="39030"/>
    <cellStyle name="Normal 4 69 2 3 6" xfId="39031"/>
    <cellStyle name="Normal 4 69 2 3 7" xfId="39032"/>
    <cellStyle name="Normal 4 69 2 4" xfId="39033"/>
    <cellStyle name="Normal 4 69 2 4 2" xfId="39034"/>
    <cellStyle name="Normal 4 69 2 4 2 2" xfId="39035"/>
    <cellStyle name="Normal 4 69 2 4 3" xfId="39036"/>
    <cellStyle name="Normal 4 69 2 4 4" xfId="39037"/>
    <cellStyle name="Normal 4 69 2 5" xfId="39038"/>
    <cellStyle name="Normal 4 69 2 5 2" xfId="39039"/>
    <cellStyle name="Normal 4 69 2 5 2 2" xfId="39040"/>
    <cellStyle name="Normal 4 69 2 5 3" xfId="39041"/>
    <cellStyle name="Normal 4 69 2 5 4" xfId="39042"/>
    <cellStyle name="Normal 4 69 2 6" xfId="39043"/>
    <cellStyle name="Normal 4 69 2 6 2" xfId="39044"/>
    <cellStyle name="Normal 4 69 2 7" xfId="39045"/>
    <cellStyle name="Normal 4 69 2 8" xfId="39046"/>
    <cellStyle name="Normal 4 69 2 9" xfId="39047"/>
    <cellStyle name="Normal 4 69 3" xfId="8194"/>
    <cellStyle name="Normal 4 69 3 2" xfId="12959"/>
    <cellStyle name="Normal 4 69 3 2 2" xfId="39050"/>
    <cellStyle name="Normal 4 69 3 2 2 2" xfId="39051"/>
    <cellStyle name="Normal 4 69 3 2 3" xfId="39052"/>
    <cellStyle name="Normal 4 69 3 2 4" xfId="39053"/>
    <cellStyle name="Normal 4 69 3 2 5" xfId="39049"/>
    <cellStyle name="Normal 4 69 3 3" xfId="39054"/>
    <cellStyle name="Normal 4 69 3 3 2" xfId="39055"/>
    <cellStyle name="Normal 4 69 3 3 2 2" xfId="39056"/>
    <cellStyle name="Normal 4 69 3 3 3" xfId="39057"/>
    <cellStyle name="Normal 4 69 3 3 4" xfId="39058"/>
    <cellStyle name="Normal 4 69 3 4" xfId="39059"/>
    <cellStyle name="Normal 4 69 3 4 2" xfId="39060"/>
    <cellStyle name="Normal 4 69 3 5" xfId="39061"/>
    <cellStyle name="Normal 4 69 3 6" xfId="39062"/>
    <cellStyle name="Normal 4 69 3 7" xfId="39063"/>
    <cellStyle name="Normal 4 69 3 8" xfId="39048"/>
    <cellStyle name="Normal 4 69 4" xfId="8195"/>
    <cellStyle name="Normal 4 69 4 2" xfId="12960"/>
    <cellStyle name="Normal 4 69 4 2 2" xfId="39066"/>
    <cellStyle name="Normal 4 69 4 2 2 2" xfId="39067"/>
    <cellStyle name="Normal 4 69 4 2 3" xfId="39068"/>
    <cellStyle name="Normal 4 69 4 2 4" xfId="39069"/>
    <cellStyle name="Normal 4 69 4 2 5" xfId="39065"/>
    <cellStyle name="Normal 4 69 4 3" xfId="39070"/>
    <cellStyle name="Normal 4 69 4 3 2" xfId="39071"/>
    <cellStyle name="Normal 4 69 4 3 2 2" xfId="39072"/>
    <cellStyle name="Normal 4 69 4 3 3" xfId="39073"/>
    <cellStyle name="Normal 4 69 4 3 4" xfId="39074"/>
    <cellStyle name="Normal 4 69 4 4" xfId="39075"/>
    <cellStyle name="Normal 4 69 4 4 2" xfId="39076"/>
    <cellStyle name="Normal 4 69 4 5" xfId="39077"/>
    <cellStyle name="Normal 4 69 4 6" xfId="39078"/>
    <cellStyle name="Normal 4 69 4 7" xfId="39079"/>
    <cellStyle name="Normal 4 69 4 8" xfId="39064"/>
    <cellStyle name="Normal 4 69 5" xfId="12957"/>
    <cellStyle name="Normal 4 69 5 2" xfId="39081"/>
    <cellStyle name="Normal 4 69 5 2 2" xfId="39082"/>
    <cellStyle name="Normal 4 69 5 3" xfId="39083"/>
    <cellStyle name="Normal 4 69 5 4" xfId="39084"/>
    <cellStyle name="Normal 4 69 5 5" xfId="39080"/>
    <cellStyle name="Normal 4 69 6" xfId="39085"/>
    <cellStyle name="Normal 4 69 6 2" xfId="39086"/>
    <cellStyle name="Normal 4 69 6 2 2" xfId="39087"/>
    <cellStyle name="Normal 4 69 6 3" xfId="39088"/>
    <cellStyle name="Normal 4 69 6 4" xfId="39089"/>
    <cellStyle name="Normal 4 69 7" xfId="39090"/>
    <cellStyle name="Normal 4 69 7 2" xfId="39091"/>
    <cellStyle name="Normal 4 69 8" xfId="39092"/>
    <cellStyle name="Normal 4 69 9" xfId="39093"/>
    <cellStyle name="Normal 4 7" xfId="1674"/>
    <cellStyle name="Normal 4 7 10" xfId="39094"/>
    <cellStyle name="Normal 4 7 11" xfId="39095"/>
    <cellStyle name="Normal 4 7 2" xfId="8196"/>
    <cellStyle name="Normal 4 7 2 10" xfId="39096"/>
    <cellStyle name="Normal 4 7 2 2" xfId="16445"/>
    <cellStyle name="Normal 4 7 2 2 2" xfId="39098"/>
    <cellStyle name="Normal 4 7 2 2 2 2" xfId="39099"/>
    <cellStyle name="Normal 4 7 2 2 2 2 2" xfId="39100"/>
    <cellStyle name="Normal 4 7 2 2 2 3" xfId="39101"/>
    <cellStyle name="Normal 4 7 2 2 2 4" xfId="39102"/>
    <cellStyle name="Normal 4 7 2 2 3" xfId="39103"/>
    <cellStyle name="Normal 4 7 2 2 3 2" xfId="39104"/>
    <cellStyle name="Normal 4 7 2 2 3 2 2" xfId="39105"/>
    <cellStyle name="Normal 4 7 2 2 3 3" xfId="39106"/>
    <cellStyle name="Normal 4 7 2 2 3 4" xfId="39107"/>
    <cellStyle name="Normal 4 7 2 2 4" xfId="39108"/>
    <cellStyle name="Normal 4 7 2 2 4 2" xfId="39109"/>
    <cellStyle name="Normal 4 7 2 2 5" xfId="39110"/>
    <cellStyle name="Normal 4 7 2 2 6" xfId="39111"/>
    <cellStyle name="Normal 4 7 2 2 7" xfId="39112"/>
    <cellStyle name="Normal 4 7 2 2 8" xfId="39097"/>
    <cellStyle name="Normal 4 7 2 3" xfId="12961"/>
    <cellStyle name="Normal 4 7 2 3 2" xfId="39114"/>
    <cellStyle name="Normal 4 7 2 3 2 2" xfId="39115"/>
    <cellStyle name="Normal 4 7 2 3 2 2 2" xfId="39116"/>
    <cellStyle name="Normal 4 7 2 3 2 3" xfId="39117"/>
    <cellStyle name="Normal 4 7 2 3 2 4" xfId="39118"/>
    <cellStyle name="Normal 4 7 2 3 3" xfId="39119"/>
    <cellStyle name="Normal 4 7 2 3 3 2" xfId="39120"/>
    <cellStyle name="Normal 4 7 2 3 3 2 2" xfId="39121"/>
    <cellStyle name="Normal 4 7 2 3 3 3" xfId="39122"/>
    <cellStyle name="Normal 4 7 2 3 3 4" xfId="39123"/>
    <cellStyle name="Normal 4 7 2 3 4" xfId="39124"/>
    <cellStyle name="Normal 4 7 2 3 4 2" xfId="39125"/>
    <cellStyle name="Normal 4 7 2 3 5" xfId="39126"/>
    <cellStyle name="Normal 4 7 2 3 6" xfId="39127"/>
    <cellStyle name="Normal 4 7 2 3 7" xfId="39128"/>
    <cellStyle name="Normal 4 7 2 3 8" xfId="39113"/>
    <cellStyle name="Normal 4 7 2 4" xfId="39129"/>
    <cellStyle name="Normal 4 7 2 4 2" xfId="39130"/>
    <cellStyle name="Normal 4 7 2 4 2 2" xfId="39131"/>
    <cellStyle name="Normal 4 7 2 4 3" xfId="39132"/>
    <cellStyle name="Normal 4 7 2 4 4" xfId="39133"/>
    <cellStyle name="Normal 4 7 2 5" xfId="39134"/>
    <cellStyle name="Normal 4 7 2 5 2" xfId="39135"/>
    <cellStyle name="Normal 4 7 2 5 2 2" xfId="39136"/>
    <cellStyle name="Normal 4 7 2 5 3" xfId="39137"/>
    <cellStyle name="Normal 4 7 2 5 4" xfId="39138"/>
    <cellStyle name="Normal 4 7 2 6" xfId="39139"/>
    <cellStyle name="Normal 4 7 2 6 2" xfId="39140"/>
    <cellStyle name="Normal 4 7 2 7" xfId="39141"/>
    <cellStyle name="Normal 4 7 2 8" xfId="39142"/>
    <cellStyle name="Normal 4 7 2 9" xfId="39143"/>
    <cellStyle name="Normal 4 7 3" xfId="8197"/>
    <cellStyle name="Normal 4 7 3 2" xfId="16661"/>
    <cellStyle name="Normal 4 7 3 2 2" xfId="39146"/>
    <cellStyle name="Normal 4 7 3 2 2 2" xfId="39147"/>
    <cellStyle name="Normal 4 7 3 2 3" xfId="39148"/>
    <cellStyle name="Normal 4 7 3 2 4" xfId="39149"/>
    <cellStyle name="Normal 4 7 3 2 5" xfId="39145"/>
    <cellStyle name="Normal 4 7 3 3" xfId="12962"/>
    <cellStyle name="Normal 4 7 3 3 2" xfId="39151"/>
    <cellStyle name="Normal 4 7 3 3 2 2" xfId="39152"/>
    <cellStyle name="Normal 4 7 3 3 3" xfId="39153"/>
    <cellStyle name="Normal 4 7 3 3 4" xfId="39154"/>
    <cellStyle name="Normal 4 7 3 3 5" xfId="39150"/>
    <cellStyle name="Normal 4 7 3 4" xfId="39155"/>
    <cellStyle name="Normal 4 7 3 4 2" xfId="39156"/>
    <cellStyle name="Normal 4 7 3 5" xfId="39157"/>
    <cellStyle name="Normal 4 7 3 6" xfId="39158"/>
    <cellStyle name="Normal 4 7 3 7" xfId="39159"/>
    <cellStyle name="Normal 4 7 3 8" xfId="39144"/>
    <cellStyle name="Normal 4 7 4" xfId="8198"/>
    <cellStyle name="Normal 4 7 4 2" xfId="16874"/>
    <cellStyle name="Normal 4 7 4 2 2" xfId="39162"/>
    <cellStyle name="Normal 4 7 4 2 2 2" xfId="39163"/>
    <cellStyle name="Normal 4 7 4 2 3" xfId="39164"/>
    <cellStyle name="Normal 4 7 4 2 4" xfId="39165"/>
    <cellStyle name="Normal 4 7 4 2 5" xfId="39161"/>
    <cellStyle name="Normal 4 7 4 3" xfId="12963"/>
    <cellStyle name="Normal 4 7 4 3 2" xfId="39167"/>
    <cellStyle name="Normal 4 7 4 3 2 2" xfId="39168"/>
    <cellStyle name="Normal 4 7 4 3 3" xfId="39169"/>
    <cellStyle name="Normal 4 7 4 3 4" xfId="39170"/>
    <cellStyle name="Normal 4 7 4 3 5" xfId="39166"/>
    <cellStyle name="Normal 4 7 4 4" xfId="39171"/>
    <cellStyle name="Normal 4 7 4 4 2" xfId="39172"/>
    <cellStyle name="Normal 4 7 4 5" xfId="39173"/>
    <cellStyle name="Normal 4 7 4 6" xfId="39174"/>
    <cellStyle name="Normal 4 7 4 7" xfId="39175"/>
    <cellStyle name="Normal 4 7 4 8" xfId="39160"/>
    <cellStyle name="Normal 4 7 5" xfId="17592"/>
    <cellStyle name="Normal 4 7 5 2" xfId="17744"/>
    <cellStyle name="Normal 4 7 5 2 2" xfId="18096"/>
    <cellStyle name="Normal 4 7 5 2 2 2" xfId="18898"/>
    <cellStyle name="Normal 4 7 5 2 3" xfId="18560"/>
    <cellStyle name="Normal 4 7 5 3" xfId="17942"/>
    <cellStyle name="Normal 4 7 5 3 2" xfId="18744"/>
    <cellStyle name="Normal 4 7 5 4" xfId="18406"/>
    <cellStyle name="Normal 4 7 6" xfId="16246"/>
    <cellStyle name="Normal 4 7 6 2" xfId="39177"/>
    <cellStyle name="Normal 4 7 6 2 2" xfId="39178"/>
    <cellStyle name="Normal 4 7 6 3" xfId="39179"/>
    <cellStyle name="Normal 4 7 6 4" xfId="39180"/>
    <cellStyle name="Normal 4 7 6 5" xfId="39176"/>
    <cellStyle name="Normal 4 7 7" xfId="17799"/>
    <cellStyle name="Normal 4 7 7 2" xfId="18591"/>
    <cellStyle name="Normal 4 7 8" xfId="18253"/>
    <cellStyle name="Normal 4 7 9" xfId="16164"/>
    <cellStyle name="Normal 4 70" xfId="8199"/>
    <cellStyle name="Normal 4 70 10" xfId="39182"/>
    <cellStyle name="Normal 4 70 11" xfId="39181"/>
    <cellStyle name="Normal 4 70 2" xfId="8200"/>
    <cellStyle name="Normal 4 70 2 10" xfId="39183"/>
    <cellStyle name="Normal 4 70 2 2" xfId="12965"/>
    <cellStyle name="Normal 4 70 2 2 2" xfId="39185"/>
    <cellStyle name="Normal 4 70 2 2 2 2" xfId="39186"/>
    <cellStyle name="Normal 4 70 2 2 2 2 2" xfId="39187"/>
    <cellStyle name="Normal 4 70 2 2 2 3" xfId="39188"/>
    <cellStyle name="Normal 4 70 2 2 2 4" xfId="39189"/>
    <cellStyle name="Normal 4 70 2 2 3" xfId="39190"/>
    <cellStyle name="Normal 4 70 2 2 3 2" xfId="39191"/>
    <cellStyle name="Normal 4 70 2 2 3 2 2" xfId="39192"/>
    <cellStyle name="Normal 4 70 2 2 3 3" xfId="39193"/>
    <cellStyle name="Normal 4 70 2 2 3 4" xfId="39194"/>
    <cellStyle name="Normal 4 70 2 2 4" xfId="39195"/>
    <cellStyle name="Normal 4 70 2 2 4 2" xfId="39196"/>
    <cellStyle name="Normal 4 70 2 2 5" xfId="39197"/>
    <cellStyle name="Normal 4 70 2 2 6" xfId="39198"/>
    <cellStyle name="Normal 4 70 2 2 7" xfId="39199"/>
    <cellStyle name="Normal 4 70 2 2 8" xfId="39184"/>
    <cellStyle name="Normal 4 70 2 3" xfId="39200"/>
    <cellStyle name="Normal 4 70 2 3 2" xfId="39201"/>
    <cellStyle name="Normal 4 70 2 3 2 2" xfId="39202"/>
    <cellStyle name="Normal 4 70 2 3 2 2 2" xfId="39203"/>
    <cellStyle name="Normal 4 70 2 3 2 3" xfId="39204"/>
    <cellStyle name="Normal 4 70 2 3 2 4" xfId="39205"/>
    <cellStyle name="Normal 4 70 2 3 3" xfId="39206"/>
    <cellStyle name="Normal 4 70 2 3 3 2" xfId="39207"/>
    <cellStyle name="Normal 4 70 2 3 3 2 2" xfId="39208"/>
    <cellStyle name="Normal 4 70 2 3 3 3" xfId="39209"/>
    <cellStyle name="Normal 4 70 2 3 3 4" xfId="39210"/>
    <cellStyle name="Normal 4 70 2 3 4" xfId="39211"/>
    <cellStyle name="Normal 4 70 2 3 4 2" xfId="39212"/>
    <cellStyle name="Normal 4 70 2 3 5" xfId="39213"/>
    <cellStyle name="Normal 4 70 2 3 6" xfId="39214"/>
    <cellStyle name="Normal 4 70 2 3 7" xfId="39215"/>
    <cellStyle name="Normal 4 70 2 4" xfId="39216"/>
    <cellStyle name="Normal 4 70 2 4 2" xfId="39217"/>
    <cellStyle name="Normal 4 70 2 4 2 2" xfId="39218"/>
    <cellStyle name="Normal 4 70 2 4 3" xfId="39219"/>
    <cellStyle name="Normal 4 70 2 4 4" xfId="39220"/>
    <cellStyle name="Normal 4 70 2 5" xfId="39221"/>
    <cellStyle name="Normal 4 70 2 5 2" xfId="39222"/>
    <cellStyle name="Normal 4 70 2 5 2 2" xfId="39223"/>
    <cellStyle name="Normal 4 70 2 5 3" xfId="39224"/>
    <cellStyle name="Normal 4 70 2 5 4" xfId="39225"/>
    <cellStyle name="Normal 4 70 2 6" xfId="39226"/>
    <cellStyle name="Normal 4 70 2 6 2" xfId="39227"/>
    <cellStyle name="Normal 4 70 2 7" xfId="39228"/>
    <cellStyle name="Normal 4 70 2 8" xfId="39229"/>
    <cellStyle name="Normal 4 70 2 9" xfId="39230"/>
    <cellStyle name="Normal 4 70 3" xfId="8201"/>
    <cellStyle name="Normal 4 70 3 2" xfId="12966"/>
    <cellStyle name="Normal 4 70 3 2 2" xfId="39233"/>
    <cellStyle name="Normal 4 70 3 2 2 2" xfId="39234"/>
    <cellStyle name="Normal 4 70 3 2 3" xfId="39235"/>
    <cellStyle name="Normal 4 70 3 2 4" xfId="39236"/>
    <cellStyle name="Normal 4 70 3 2 5" xfId="39232"/>
    <cellStyle name="Normal 4 70 3 3" xfId="39237"/>
    <cellStyle name="Normal 4 70 3 3 2" xfId="39238"/>
    <cellStyle name="Normal 4 70 3 3 2 2" xfId="39239"/>
    <cellStyle name="Normal 4 70 3 3 3" xfId="39240"/>
    <cellStyle name="Normal 4 70 3 3 4" xfId="39241"/>
    <cellStyle name="Normal 4 70 3 4" xfId="39242"/>
    <cellStyle name="Normal 4 70 3 4 2" xfId="39243"/>
    <cellStyle name="Normal 4 70 3 5" xfId="39244"/>
    <cellStyle name="Normal 4 70 3 6" xfId="39245"/>
    <cellStyle name="Normal 4 70 3 7" xfId="39246"/>
    <cellStyle name="Normal 4 70 3 8" xfId="39231"/>
    <cellStyle name="Normal 4 70 4" xfId="8202"/>
    <cellStyle name="Normal 4 70 4 2" xfId="12967"/>
    <cellStyle name="Normal 4 70 4 2 2" xfId="39249"/>
    <cellStyle name="Normal 4 70 4 2 2 2" xfId="39250"/>
    <cellStyle name="Normal 4 70 4 2 3" xfId="39251"/>
    <cellStyle name="Normal 4 70 4 2 4" xfId="39252"/>
    <cellStyle name="Normal 4 70 4 2 5" xfId="39248"/>
    <cellStyle name="Normal 4 70 4 3" xfId="39253"/>
    <cellStyle name="Normal 4 70 4 3 2" xfId="39254"/>
    <cellStyle name="Normal 4 70 4 3 2 2" xfId="39255"/>
    <cellStyle name="Normal 4 70 4 3 3" xfId="39256"/>
    <cellStyle name="Normal 4 70 4 3 4" xfId="39257"/>
    <cellStyle name="Normal 4 70 4 4" xfId="39258"/>
    <cellStyle name="Normal 4 70 4 4 2" xfId="39259"/>
    <cellStyle name="Normal 4 70 4 5" xfId="39260"/>
    <cellStyle name="Normal 4 70 4 6" xfId="39261"/>
    <cellStyle name="Normal 4 70 4 7" xfId="39262"/>
    <cellStyle name="Normal 4 70 4 8" xfId="39247"/>
    <cellStyle name="Normal 4 70 5" xfId="12964"/>
    <cellStyle name="Normal 4 70 5 2" xfId="39264"/>
    <cellStyle name="Normal 4 70 5 2 2" xfId="39265"/>
    <cellStyle name="Normal 4 70 5 3" xfId="39266"/>
    <cellStyle name="Normal 4 70 5 4" xfId="39267"/>
    <cellStyle name="Normal 4 70 5 5" xfId="39263"/>
    <cellStyle name="Normal 4 70 6" xfId="39268"/>
    <cellStyle name="Normal 4 70 6 2" xfId="39269"/>
    <cellStyle name="Normal 4 70 6 2 2" xfId="39270"/>
    <cellStyle name="Normal 4 70 6 3" xfId="39271"/>
    <cellStyle name="Normal 4 70 6 4" xfId="39272"/>
    <cellStyle name="Normal 4 70 7" xfId="39273"/>
    <cellStyle name="Normal 4 70 7 2" xfId="39274"/>
    <cellStyle name="Normal 4 70 8" xfId="39275"/>
    <cellStyle name="Normal 4 70 9" xfId="39276"/>
    <cellStyle name="Normal 4 71" xfId="8203"/>
    <cellStyle name="Normal 4 71 10" xfId="39278"/>
    <cellStyle name="Normal 4 71 11" xfId="39277"/>
    <cellStyle name="Normal 4 71 2" xfId="8204"/>
    <cellStyle name="Normal 4 71 2 10" xfId="39279"/>
    <cellStyle name="Normal 4 71 2 2" xfId="12969"/>
    <cellStyle name="Normal 4 71 2 2 2" xfId="39281"/>
    <cellStyle name="Normal 4 71 2 2 2 2" xfId="39282"/>
    <cellStyle name="Normal 4 71 2 2 2 2 2" xfId="39283"/>
    <cellStyle name="Normal 4 71 2 2 2 3" xfId="39284"/>
    <cellStyle name="Normal 4 71 2 2 2 4" xfId="39285"/>
    <cellStyle name="Normal 4 71 2 2 3" xfId="39286"/>
    <cellStyle name="Normal 4 71 2 2 3 2" xfId="39287"/>
    <cellStyle name="Normal 4 71 2 2 3 2 2" xfId="39288"/>
    <cellStyle name="Normal 4 71 2 2 3 3" xfId="39289"/>
    <cellStyle name="Normal 4 71 2 2 3 4" xfId="39290"/>
    <cellStyle name="Normal 4 71 2 2 4" xfId="39291"/>
    <cellStyle name="Normal 4 71 2 2 4 2" xfId="39292"/>
    <cellStyle name="Normal 4 71 2 2 5" xfId="39293"/>
    <cellStyle name="Normal 4 71 2 2 6" xfId="39294"/>
    <cellStyle name="Normal 4 71 2 2 7" xfId="39295"/>
    <cellStyle name="Normal 4 71 2 2 8" xfId="39280"/>
    <cellStyle name="Normal 4 71 2 3" xfId="39296"/>
    <cellStyle name="Normal 4 71 2 3 2" xfId="39297"/>
    <cellStyle name="Normal 4 71 2 3 2 2" xfId="39298"/>
    <cellStyle name="Normal 4 71 2 3 2 2 2" xfId="39299"/>
    <cellStyle name="Normal 4 71 2 3 2 3" xfId="39300"/>
    <cellStyle name="Normal 4 71 2 3 2 4" xfId="39301"/>
    <cellStyle name="Normal 4 71 2 3 3" xfId="39302"/>
    <cellStyle name="Normal 4 71 2 3 3 2" xfId="39303"/>
    <cellStyle name="Normal 4 71 2 3 3 2 2" xfId="39304"/>
    <cellStyle name="Normal 4 71 2 3 3 3" xfId="39305"/>
    <cellStyle name="Normal 4 71 2 3 3 4" xfId="39306"/>
    <cellStyle name="Normal 4 71 2 3 4" xfId="39307"/>
    <cellStyle name="Normal 4 71 2 3 4 2" xfId="39308"/>
    <cellStyle name="Normal 4 71 2 3 5" xfId="39309"/>
    <cellStyle name="Normal 4 71 2 3 6" xfId="39310"/>
    <cellStyle name="Normal 4 71 2 3 7" xfId="39311"/>
    <cellStyle name="Normal 4 71 2 4" xfId="39312"/>
    <cellStyle name="Normal 4 71 2 4 2" xfId="39313"/>
    <cellStyle name="Normal 4 71 2 4 2 2" xfId="39314"/>
    <cellStyle name="Normal 4 71 2 4 3" xfId="39315"/>
    <cellStyle name="Normal 4 71 2 4 4" xfId="39316"/>
    <cellStyle name="Normal 4 71 2 5" xfId="39317"/>
    <cellStyle name="Normal 4 71 2 5 2" xfId="39318"/>
    <cellStyle name="Normal 4 71 2 5 2 2" xfId="39319"/>
    <cellStyle name="Normal 4 71 2 5 3" xfId="39320"/>
    <cellStyle name="Normal 4 71 2 5 4" xfId="39321"/>
    <cellStyle name="Normal 4 71 2 6" xfId="39322"/>
    <cellStyle name="Normal 4 71 2 6 2" xfId="39323"/>
    <cellStyle name="Normal 4 71 2 7" xfId="39324"/>
    <cellStyle name="Normal 4 71 2 8" xfId="39325"/>
    <cellStyle name="Normal 4 71 2 9" xfId="39326"/>
    <cellStyle name="Normal 4 71 3" xfId="8205"/>
    <cellStyle name="Normal 4 71 3 2" xfId="12970"/>
    <cellStyle name="Normal 4 71 3 2 2" xfId="39329"/>
    <cellStyle name="Normal 4 71 3 2 2 2" xfId="39330"/>
    <cellStyle name="Normal 4 71 3 2 3" xfId="39331"/>
    <cellStyle name="Normal 4 71 3 2 4" xfId="39332"/>
    <cellStyle name="Normal 4 71 3 2 5" xfId="39328"/>
    <cellStyle name="Normal 4 71 3 3" xfId="39333"/>
    <cellStyle name="Normal 4 71 3 3 2" xfId="39334"/>
    <cellStyle name="Normal 4 71 3 3 2 2" xfId="39335"/>
    <cellStyle name="Normal 4 71 3 3 3" xfId="39336"/>
    <cellStyle name="Normal 4 71 3 3 4" xfId="39337"/>
    <cellStyle name="Normal 4 71 3 4" xfId="39338"/>
    <cellStyle name="Normal 4 71 3 4 2" xfId="39339"/>
    <cellStyle name="Normal 4 71 3 5" xfId="39340"/>
    <cellStyle name="Normal 4 71 3 6" xfId="39341"/>
    <cellStyle name="Normal 4 71 3 7" xfId="39342"/>
    <cellStyle name="Normal 4 71 3 8" xfId="39327"/>
    <cellStyle name="Normal 4 71 4" xfId="8206"/>
    <cellStyle name="Normal 4 71 4 2" xfId="12971"/>
    <cellStyle name="Normal 4 71 4 2 2" xfId="39345"/>
    <cellStyle name="Normal 4 71 4 2 2 2" xfId="39346"/>
    <cellStyle name="Normal 4 71 4 2 3" xfId="39347"/>
    <cellStyle name="Normal 4 71 4 2 4" xfId="39348"/>
    <cellStyle name="Normal 4 71 4 2 5" xfId="39344"/>
    <cellStyle name="Normal 4 71 4 3" xfId="39349"/>
    <cellStyle name="Normal 4 71 4 3 2" xfId="39350"/>
    <cellStyle name="Normal 4 71 4 3 2 2" xfId="39351"/>
    <cellStyle name="Normal 4 71 4 3 3" xfId="39352"/>
    <cellStyle name="Normal 4 71 4 3 4" xfId="39353"/>
    <cellStyle name="Normal 4 71 4 4" xfId="39354"/>
    <cellStyle name="Normal 4 71 4 4 2" xfId="39355"/>
    <cellStyle name="Normal 4 71 4 5" xfId="39356"/>
    <cellStyle name="Normal 4 71 4 6" xfId="39357"/>
    <cellStyle name="Normal 4 71 4 7" xfId="39358"/>
    <cellStyle name="Normal 4 71 4 8" xfId="39343"/>
    <cellStyle name="Normal 4 71 5" xfId="12968"/>
    <cellStyle name="Normal 4 71 5 2" xfId="39360"/>
    <cellStyle name="Normal 4 71 5 2 2" xfId="39361"/>
    <cellStyle name="Normal 4 71 5 3" xfId="39362"/>
    <cellStyle name="Normal 4 71 5 4" xfId="39363"/>
    <cellStyle name="Normal 4 71 5 5" xfId="39359"/>
    <cellStyle name="Normal 4 71 6" xfId="39364"/>
    <cellStyle name="Normal 4 71 6 2" xfId="39365"/>
    <cellStyle name="Normal 4 71 6 2 2" xfId="39366"/>
    <cellStyle name="Normal 4 71 6 3" xfId="39367"/>
    <cellStyle name="Normal 4 71 6 4" xfId="39368"/>
    <cellStyle name="Normal 4 71 7" xfId="39369"/>
    <cellStyle name="Normal 4 71 7 2" xfId="39370"/>
    <cellStyle name="Normal 4 71 8" xfId="39371"/>
    <cellStyle name="Normal 4 71 9" xfId="39372"/>
    <cellStyle name="Normal 4 72" xfId="8207"/>
    <cellStyle name="Normal 4 72 10" xfId="39374"/>
    <cellStyle name="Normal 4 72 11" xfId="39373"/>
    <cellStyle name="Normal 4 72 2" xfId="8208"/>
    <cellStyle name="Normal 4 72 2 10" xfId="39375"/>
    <cellStyle name="Normal 4 72 2 2" xfId="12973"/>
    <cellStyle name="Normal 4 72 2 2 2" xfId="39377"/>
    <cellStyle name="Normal 4 72 2 2 2 2" xfId="39378"/>
    <cellStyle name="Normal 4 72 2 2 2 2 2" xfId="39379"/>
    <cellStyle name="Normal 4 72 2 2 2 3" xfId="39380"/>
    <cellStyle name="Normal 4 72 2 2 2 4" xfId="39381"/>
    <cellStyle name="Normal 4 72 2 2 3" xfId="39382"/>
    <cellStyle name="Normal 4 72 2 2 3 2" xfId="39383"/>
    <cellStyle name="Normal 4 72 2 2 3 2 2" xfId="39384"/>
    <cellStyle name="Normal 4 72 2 2 3 3" xfId="39385"/>
    <cellStyle name="Normal 4 72 2 2 3 4" xfId="39386"/>
    <cellStyle name="Normal 4 72 2 2 4" xfId="39387"/>
    <cellStyle name="Normal 4 72 2 2 4 2" xfId="39388"/>
    <cellStyle name="Normal 4 72 2 2 5" xfId="39389"/>
    <cellStyle name="Normal 4 72 2 2 6" xfId="39390"/>
    <cellStyle name="Normal 4 72 2 2 7" xfId="39391"/>
    <cellStyle name="Normal 4 72 2 2 8" xfId="39376"/>
    <cellStyle name="Normal 4 72 2 3" xfId="39392"/>
    <cellStyle name="Normal 4 72 2 3 2" xfId="39393"/>
    <cellStyle name="Normal 4 72 2 3 2 2" xfId="39394"/>
    <cellStyle name="Normal 4 72 2 3 2 2 2" xfId="39395"/>
    <cellStyle name="Normal 4 72 2 3 2 3" xfId="39396"/>
    <cellStyle name="Normal 4 72 2 3 2 4" xfId="39397"/>
    <cellStyle name="Normal 4 72 2 3 3" xfId="39398"/>
    <cellStyle name="Normal 4 72 2 3 3 2" xfId="39399"/>
    <cellStyle name="Normal 4 72 2 3 3 2 2" xfId="39400"/>
    <cellStyle name="Normal 4 72 2 3 3 3" xfId="39401"/>
    <cellStyle name="Normal 4 72 2 3 3 4" xfId="39402"/>
    <cellStyle name="Normal 4 72 2 3 4" xfId="39403"/>
    <cellStyle name="Normal 4 72 2 3 4 2" xfId="39404"/>
    <cellStyle name="Normal 4 72 2 3 5" xfId="39405"/>
    <cellStyle name="Normal 4 72 2 3 6" xfId="39406"/>
    <cellStyle name="Normal 4 72 2 3 7" xfId="39407"/>
    <cellStyle name="Normal 4 72 2 4" xfId="39408"/>
    <cellStyle name="Normal 4 72 2 4 2" xfId="39409"/>
    <cellStyle name="Normal 4 72 2 4 2 2" xfId="39410"/>
    <cellStyle name="Normal 4 72 2 4 3" xfId="39411"/>
    <cellStyle name="Normal 4 72 2 4 4" xfId="39412"/>
    <cellStyle name="Normal 4 72 2 5" xfId="39413"/>
    <cellStyle name="Normal 4 72 2 5 2" xfId="39414"/>
    <cellStyle name="Normal 4 72 2 5 2 2" xfId="39415"/>
    <cellStyle name="Normal 4 72 2 5 3" xfId="39416"/>
    <cellStyle name="Normal 4 72 2 5 4" xfId="39417"/>
    <cellStyle name="Normal 4 72 2 6" xfId="39418"/>
    <cellStyle name="Normal 4 72 2 6 2" xfId="39419"/>
    <cellStyle name="Normal 4 72 2 7" xfId="39420"/>
    <cellStyle name="Normal 4 72 2 8" xfId="39421"/>
    <cellStyle name="Normal 4 72 2 9" xfId="39422"/>
    <cellStyle name="Normal 4 72 3" xfId="8209"/>
    <cellStyle name="Normal 4 72 3 2" xfId="12974"/>
    <cellStyle name="Normal 4 72 3 2 2" xfId="39425"/>
    <cellStyle name="Normal 4 72 3 2 2 2" xfId="39426"/>
    <cellStyle name="Normal 4 72 3 2 3" xfId="39427"/>
    <cellStyle name="Normal 4 72 3 2 4" xfId="39428"/>
    <cellStyle name="Normal 4 72 3 2 5" xfId="39424"/>
    <cellStyle name="Normal 4 72 3 3" xfId="39429"/>
    <cellStyle name="Normal 4 72 3 3 2" xfId="39430"/>
    <cellStyle name="Normal 4 72 3 3 2 2" xfId="39431"/>
    <cellStyle name="Normal 4 72 3 3 3" xfId="39432"/>
    <cellStyle name="Normal 4 72 3 3 4" xfId="39433"/>
    <cellStyle name="Normal 4 72 3 4" xfId="39434"/>
    <cellStyle name="Normal 4 72 3 4 2" xfId="39435"/>
    <cellStyle name="Normal 4 72 3 5" xfId="39436"/>
    <cellStyle name="Normal 4 72 3 6" xfId="39437"/>
    <cellStyle name="Normal 4 72 3 7" xfId="39438"/>
    <cellStyle name="Normal 4 72 3 8" xfId="39423"/>
    <cellStyle name="Normal 4 72 4" xfId="8210"/>
    <cellStyle name="Normal 4 72 4 2" xfId="12975"/>
    <cellStyle name="Normal 4 72 4 2 2" xfId="39441"/>
    <cellStyle name="Normal 4 72 4 2 2 2" xfId="39442"/>
    <cellStyle name="Normal 4 72 4 2 3" xfId="39443"/>
    <cellStyle name="Normal 4 72 4 2 4" xfId="39444"/>
    <cellStyle name="Normal 4 72 4 2 5" xfId="39440"/>
    <cellStyle name="Normal 4 72 4 3" xfId="39445"/>
    <cellStyle name="Normal 4 72 4 3 2" xfId="39446"/>
    <cellStyle name="Normal 4 72 4 3 2 2" xfId="39447"/>
    <cellStyle name="Normal 4 72 4 3 3" xfId="39448"/>
    <cellStyle name="Normal 4 72 4 3 4" xfId="39449"/>
    <cellStyle name="Normal 4 72 4 4" xfId="39450"/>
    <cellStyle name="Normal 4 72 4 4 2" xfId="39451"/>
    <cellStyle name="Normal 4 72 4 5" xfId="39452"/>
    <cellStyle name="Normal 4 72 4 6" xfId="39453"/>
    <cellStyle name="Normal 4 72 4 7" xfId="39454"/>
    <cellStyle name="Normal 4 72 4 8" xfId="39439"/>
    <cellStyle name="Normal 4 72 5" xfId="12972"/>
    <cellStyle name="Normal 4 72 5 2" xfId="39456"/>
    <cellStyle name="Normal 4 72 5 2 2" xfId="39457"/>
    <cellStyle name="Normal 4 72 5 3" xfId="39458"/>
    <cellStyle name="Normal 4 72 5 4" xfId="39459"/>
    <cellStyle name="Normal 4 72 5 5" xfId="39455"/>
    <cellStyle name="Normal 4 72 6" xfId="39460"/>
    <cellStyle name="Normal 4 72 6 2" xfId="39461"/>
    <cellStyle name="Normal 4 72 6 2 2" xfId="39462"/>
    <cellStyle name="Normal 4 72 6 3" xfId="39463"/>
    <cellStyle name="Normal 4 72 6 4" xfId="39464"/>
    <cellStyle name="Normal 4 72 7" xfId="39465"/>
    <cellStyle name="Normal 4 72 7 2" xfId="39466"/>
    <cellStyle name="Normal 4 72 8" xfId="39467"/>
    <cellStyle name="Normal 4 72 9" xfId="39468"/>
    <cellStyle name="Normal 4 73" xfId="8211"/>
    <cellStyle name="Normal 4 73 10" xfId="39470"/>
    <cellStyle name="Normal 4 73 11" xfId="39469"/>
    <cellStyle name="Normal 4 73 2" xfId="8212"/>
    <cellStyle name="Normal 4 73 2 10" xfId="39471"/>
    <cellStyle name="Normal 4 73 2 2" xfId="12977"/>
    <cellStyle name="Normal 4 73 2 2 2" xfId="39473"/>
    <cellStyle name="Normal 4 73 2 2 2 2" xfId="39474"/>
    <cellStyle name="Normal 4 73 2 2 2 2 2" xfId="39475"/>
    <cellStyle name="Normal 4 73 2 2 2 3" xfId="39476"/>
    <cellStyle name="Normal 4 73 2 2 2 4" xfId="39477"/>
    <cellStyle name="Normal 4 73 2 2 3" xfId="39478"/>
    <cellStyle name="Normal 4 73 2 2 3 2" xfId="39479"/>
    <cellStyle name="Normal 4 73 2 2 3 2 2" xfId="39480"/>
    <cellStyle name="Normal 4 73 2 2 3 3" xfId="39481"/>
    <cellStyle name="Normal 4 73 2 2 3 4" xfId="39482"/>
    <cellStyle name="Normal 4 73 2 2 4" xfId="39483"/>
    <cellStyle name="Normal 4 73 2 2 4 2" xfId="39484"/>
    <cellStyle name="Normal 4 73 2 2 5" xfId="39485"/>
    <cellStyle name="Normal 4 73 2 2 6" xfId="39486"/>
    <cellStyle name="Normal 4 73 2 2 7" xfId="39487"/>
    <cellStyle name="Normal 4 73 2 2 8" xfId="39472"/>
    <cellStyle name="Normal 4 73 2 3" xfId="39488"/>
    <cellStyle name="Normal 4 73 2 3 2" xfId="39489"/>
    <cellStyle name="Normal 4 73 2 3 2 2" xfId="39490"/>
    <cellStyle name="Normal 4 73 2 3 2 2 2" xfId="39491"/>
    <cellStyle name="Normal 4 73 2 3 2 3" xfId="39492"/>
    <cellStyle name="Normal 4 73 2 3 2 4" xfId="39493"/>
    <cellStyle name="Normal 4 73 2 3 3" xfId="39494"/>
    <cellStyle name="Normal 4 73 2 3 3 2" xfId="39495"/>
    <cellStyle name="Normal 4 73 2 3 3 2 2" xfId="39496"/>
    <cellStyle name="Normal 4 73 2 3 3 3" xfId="39497"/>
    <cellStyle name="Normal 4 73 2 3 3 4" xfId="39498"/>
    <cellStyle name="Normal 4 73 2 3 4" xfId="39499"/>
    <cellStyle name="Normal 4 73 2 3 4 2" xfId="39500"/>
    <cellStyle name="Normal 4 73 2 3 5" xfId="39501"/>
    <cellStyle name="Normal 4 73 2 3 6" xfId="39502"/>
    <cellStyle name="Normal 4 73 2 3 7" xfId="39503"/>
    <cellStyle name="Normal 4 73 2 4" xfId="39504"/>
    <cellStyle name="Normal 4 73 2 4 2" xfId="39505"/>
    <cellStyle name="Normal 4 73 2 4 2 2" xfId="39506"/>
    <cellStyle name="Normal 4 73 2 4 3" xfId="39507"/>
    <cellStyle name="Normal 4 73 2 4 4" xfId="39508"/>
    <cellStyle name="Normal 4 73 2 5" xfId="39509"/>
    <cellStyle name="Normal 4 73 2 5 2" xfId="39510"/>
    <cellStyle name="Normal 4 73 2 5 2 2" xfId="39511"/>
    <cellStyle name="Normal 4 73 2 5 3" xfId="39512"/>
    <cellStyle name="Normal 4 73 2 5 4" xfId="39513"/>
    <cellStyle name="Normal 4 73 2 6" xfId="39514"/>
    <cellStyle name="Normal 4 73 2 6 2" xfId="39515"/>
    <cellStyle name="Normal 4 73 2 7" xfId="39516"/>
    <cellStyle name="Normal 4 73 2 8" xfId="39517"/>
    <cellStyle name="Normal 4 73 2 9" xfId="39518"/>
    <cellStyle name="Normal 4 73 3" xfId="8213"/>
    <cellStyle name="Normal 4 73 3 2" xfId="12978"/>
    <cellStyle name="Normal 4 73 3 2 2" xfId="39521"/>
    <cellStyle name="Normal 4 73 3 2 2 2" xfId="39522"/>
    <cellStyle name="Normal 4 73 3 2 3" xfId="39523"/>
    <cellStyle name="Normal 4 73 3 2 4" xfId="39524"/>
    <cellStyle name="Normal 4 73 3 2 5" xfId="39520"/>
    <cellStyle name="Normal 4 73 3 3" xfId="39525"/>
    <cellStyle name="Normal 4 73 3 3 2" xfId="39526"/>
    <cellStyle name="Normal 4 73 3 3 2 2" xfId="39527"/>
    <cellStyle name="Normal 4 73 3 3 3" xfId="39528"/>
    <cellStyle name="Normal 4 73 3 3 4" xfId="39529"/>
    <cellStyle name="Normal 4 73 3 4" xfId="39530"/>
    <cellStyle name="Normal 4 73 3 4 2" xfId="39531"/>
    <cellStyle name="Normal 4 73 3 5" xfId="39532"/>
    <cellStyle name="Normal 4 73 3 6" xfId="39533"/>
    <cellStyle name="Normal 4 73 3 7" xfId="39534"/>
    <cellStyle name="Normal 4 73 3 8" xfId="39519"/>
    <cellStyle name="Normal 4 73 4" xfId="8214"/>
    <cellStyle name="Normal 4 73 4 2" xfId="12979"/>
    <cellStyle name="Normal 4 73 4 2 2" xfId="39537"/>
    <cellStyle name="Normal 4 73 4 2 2 2" xfId="39538"/>
    <cellStyle name="Normal 4 73 4 2 3" xfId="39539"/>
    <cellStyle name="Normal 4 73 4 2 4" xfId="39540"/>
    <cellStyle name="Normal 4 73 4 2 5" xfId="39536"/>
    <cellStyle name="Normal 4 73 4 3" xfId="39541"/>
    <cellStyle name="Normal 4 73 4 3 2" xfId="39542"/>
    <cellStyle name="Normal 4 73 4 3 2 2" xfId="39543"/>
    <cellStyle name="Normal 4 73 4 3 3" xfId="39544"/>
    <cellStyle name="Normal 4 73 4 3 4" xfId="39545"/>
    <cellStyle name="Normal 4 73 4 4" xfId="39546"/>
    <cellStyle name="Normal 4 73 4 4 2" xfId="39547"/>
    <cellStyle name="Normal 4 73 4 5" xfId="39548"/>
    <cellStyle name="Normal 4 73 4 6" xfId="39549"/>
    <cellStyle name="Normal 4 73 4 7" xfId="39550"/>
    <cellStyle name="Normal 4 73 4 8" xfId="39535"/>
    <cellStyle name="Normal 4 73 5" xfId="12976"/>
    <cellStyle name="Normal 4 73 5 2" xfId="39552"/>
    <cellStyle name="Normal 4 73 5 2 2" xfId="39553"/>
    <cellStyle name="Normal 4 73 5 3" xfId="39554"/>
    <cellStyle name="Normal 4 73 5 4" xfId="39555"/>
    <cellStyle name="Normal 4 73 5 5" xfId="39551"/>
    <cellStyle name="Normal 4 73 6" xfId="39556"/>
    <cellStyle name="Normal 4 73 6 2" xfId="39557"/>
    <cellStyle name="Normal 4 73 6 2 2" xfId="39558"/>
    <cellStyle name="Normal 4 73 6 3" xfId="39559"/>
    <cellStyle name="Normal 4 73 6 4" xfId="39560"/>
    <cellStyle name="Normal 4 73 7" xfId="39561"/>
    <cellStyle name="Normal 4 73 7 2" xfId="39562"/>
    <cellStyle name="Normal 4 73 8" xfId="39563"/>
    <cellStyle name="Normal 4 73 9" xfId="39564"/>
    <cellStyle name="Normal 4 74" xfId="8215"/>
    <cellStyle name="Normal 4 74 10" xfId="39566"/>
    <cellStyle name="Normal 4 74 11" xfId="39565"/>
    <cellStyle name="Normal 4 74 2" xfId="8216"/>
    <cellStyle name="Normal 4 74 2 10" xfId="39567"/>
    <cellStyle name="Normal 4 74 2 2" xfId="12981"/>
    <cellStyle name="Normal 4 74 2 2 2" xfId="39569"/>
    <cellStyle name="Normal 4 74 2 2 2 2" xfId="39570"/>
    <cellStyle name="Normal 4 74 2 2 2 2 2" xfId="39571"/>
    <cellStyle name="Normal 4 74 2 2 2 3" xfId="39572"/>
    <cellStyle name="Normal 4 74 2 2 2 4" xfId="39573"/>
    <cellStyle name="Normal 4 74 2 2 3" xfId="39574"/>
    <cellStyle name="Normal 4 74 2 2 3 2" xfId="39575"/>
    <cellStyle name="Normal 4 74 2 2 3 2 2" xfId="39576"/>
    <cellStyle name="Normal 4 74 2 2 3 3" xfId="39577"/>
    <cellStyle name="Normal 4 74 2 2 3 4" xfId="39578"/>
    <cellStyle name="Normal 4 74 2 2 4" xfId="39579"/>
    <cellStyle name="Normal 4 74 2 2 4 2" xfId="39580"/>
    <cellStyle name="Normal 4 74 2 2 5" xfId="39581"/>
    <cellStyle name="Normal 4 74 2 2 6" xfId="39582"/>
    <cellStyle name="Normal 4 74 2 2 7" xfId="39583"/>
    <cellStyle name="Normal 4 74 2 2 8" xfId="39568"/>
    <cellStyle name="Normal 4 74 2 3" xfId="39584"/>
    <cellStyle name="Normal 4 74 2 3 2" xfId="39585"/>
    <cellStyle name="Normal 4 74 2 3 2 2" xfId="39586"/>
    <cellStyle name="Normal 4 74 2 3 2 2 2" xfId="39587"/>
    <cellStyle name="Normal 4 74 2 3 2 3" xfId="39588"/>
    <cellStyle name="Normal 4 74 2 3 2 4" xfId="39589"/>
    <cellStyle name="Normal 4 74 2 3 3" xfId="39590"/>
    <cellStyle name="Normal 4 74 2 3 3 2" xfId="39591"/>
    <cellStyle name="Normal 4 74 2 3 3 2 2" xfId="39592"/>
    <cellStyle name="Normal 4 74 2 3 3 3" xfId="39593"/>
    <cellStyle name="Normal 4 74 2 3 3 4" xfId="39594"/>
    <cellStyle name="Normal 4 74 2 3 4" xfId="39595"/>
    <cellStyle name="Normal 4 74 2 3 4 2" xfId="39596"/>
    <cellStyle name="Normal 4 74 2 3 5" xfId="39597"/>
    <cellStyle name="Normal 4 74 2 3 6" xfId="39598"/>
    <cellStyle name="Normal 4 74 2 3 7" xfId="39599"/>
    <cellStyle name="Normal 4 74 2 4" xfId="39600"/>
    <cellStyle name="Normal 4 74 2 4 2" xfId="39601"/>
    <cellStyle name="Normal 4 74 2 4 2 2" xfId="39602"/>
    <cellStyle name="Normal 4 74 2 4 3" xfId="39603"/>
    <cellStyle name="Normal 4 74 2 4 4" xfId="39604"/>
    <cellStyle name="Normal 4 74 2 5" xfId="39605"/>
    <cellStyle name="Normal 4 74 2 5 2" xfId="39606"/>
    <cellStyle name="Normal 4 74 2 5 2 2" xfId="39607"/>
    <cellStyle name="Normal 4 74 2 5 3" xfId="39608"/>
    <cellStyle name="Normal 4 74 2 5 4" xfId="39609"/>
    <cellStyle name="Normal 4 74 2 6" xfId="39610"/>
    <cellStyle name="Normal 4 74 2 6 2" xfId="39611"/>
    <cellStyle name="Normal 4 74 2 7" xfId="39612"/>
    <cellStyle name="Normal 4 74 2 8" xfId="39613"/>
    <cellStyle name="Normal 4 74 2 9" xfId="39614"/>
    <cellStyle name="Normal 4 74 3" xfId="8217"/>
    <cellStyle name="Normal 4 74 3 2" xfId="12982"/>
    <cellStyle name="Normal 4 74 3 2 2" xfId="39617"/>
    <cellStyle name="Normal 4 74 3 2 2 2" xfId="39618"/>
    <cellStyle name="Normal 4 74 3 2 3" xfId="39619"/>
    <cellStyle name="Normal 4 74 3 2 4" xfId="39620"/>
    <cellStyle name="Normal 4 74 3 2 5" xfId="39616"/>
    <cellStyle name="Normal 4 74 3 3" xfId="39621"/>
    <cellStyle name="Normal 4 74 3 3 2" xfId="39622"/>
    <cellStyle name="Normal 4 74 3 3 2 2" xfId="39623"/>
    <cellStyle name="Normal 4 74 3 3 3" xfId="39624"/>
    <cellStyle name="Normal 4 74 3 3 4" xfId="39625"/>
    <cellStyle name="Normal 4 74 3 4" xfId="39626"/>
    <cellStyle name="Normal 4 74 3 4 2" xfId="39627"/>
    <cellStyle name="Normal 4 74 3 5" xfId="39628"/>
    <cellStyle name="Normal 4 74 3 6" xfId="39629"/>
    <cellStyle name="Normal 4 74 3 7" xfId="39630"/>
    <cellStyle name="Normal 4 74 3 8" xfId="39615"/>
    <cellStyle name="Normal 4 74 4" xfId="8218"/>
    <cellStyle name="Normal 4 74 4 2" xfId="12983"/>
    <cellStyle name="Normal 4 74 4 2 2" xfId="39633"/>
    <cellStyle name="Normal 4 74 4 2 2 2" xfId="39634"/>
    <cellStyle name="Normal 4 74 4 2 3" xfId="39635"/>
    <cellStyle name="Normal 4 74 4 2 4" xfId="39636"/>
    <cellStyle name="Normal 4 74 4 2 5" xfId="39632"/>
    <cellStyle name="Normal 4 74 4 3" xfId="39637"/>
    <cellStyle name="Normal 4 74 4 3 2" xfId="39638"/>
    <cellStyle name="Normal 4 74 4 3 2 2" xfId="39639"/>
    <cellStyle name="Normal 4 74 4 3 3" xfId="39640"/>
    <cellStyle name="Normal 4 74 4 3 4" xfId="39641"/>
    <cellStyle name="Normal 4 74 4 4" xfId="39642"/>
    <cellStyle name="Normal 4 74 4 4 2" xfId="39643"/>
    <cellStyle name="Normal 4 74 4 5" xfId="39644"/>
    <cellStyle name="Normal 4 74 4 6" xfId="39645"/>
    <cellStyle name="Normal 4 74 4 7" xfId="39646"/>
    <cellStyle name="Normal 4 74 4 8" xfId="39631"/>
    <cellStyle name="Normal 4 74 5" xfId="12980"/>
    <cellStyle name="Normal 4 74 5 2" xfId="39648"/>
    <cellStyle name="Normal 4 74 5 2 2" xfId="39649"/>
    <cellStyle name="Normal 4 74 5 3" xfId="39650"/>
    <cellStyle name="Normal 4 74 5 4" xfId="39651"/>
    <cellStyle name="Normal 4 74 5 5" xfId="39647"/>
    <cellStyle name="Normal 4 74 6" xfId="39652"/>
    <cellStyle name="Normal 4 74 6 2" xfId="39653"/>
    <cellStyle name="Normal 4 74 6 2 2" xfId="39654"/>
    <cellStyle name="Normal 4 74 6 3" xfId="39655"/>
    <cellStyle name="Normal 4 74 6 4" xfId="39656"/>
    <cellStyle name="Normal 4 74 7" xfId="39657"/>
    <cellStyle name="Normal 4 74 7 2" xfId="39658"/>
    <cellStyle name="Normal 4 74 8" xfId="39659"/>
    <cellStyle name="Normal 4 74 9" xfId="39660"/>
    <cellStyle name="Normal 4 75" xfId="8219"/>
    <cellStyle name="Normal 4 75 10" xfId="39662"/>
    <cellStyle name="Normal 4 75 11" xfId="39661"/>
    <cellStyle name="Normal 4 75 2" xfId="8220"/>
    <cellStyle name="Normal 4 75 2 10" xfId="39663"/>
    <cellStyle name="Normal 4 75 2 2" xfId="12985"/>
    <cellStyle name="Normal 4 75 2 2 2" xfId="39665"/>
    <cellStyle name="Normal 4 75 2 2 2 2" xfId="39666"/>
    <cellStyle name="Normal 4 75 2 2 2 2 2" xfId="39667"/>
    <cellStyle name="Normal 4 75 2 2 2 3" xfId="39668"/>
    <cellStyle name="Normal 4 75 2 2 2 4" xfId="39669"/>
    <cellStyle name="Normal 4 75 2 2 3" xfId="39670"/>
    <cellStyle name="Normal 4 75 2 2 3 2" xfId="39671"/>
    <cellStyle name="Normal 4 75 2 2 3 2 2" xfId="39672"/>
    <cellStyle name="Normal 4 75 2 2 3 3" xfId="39673"/>
    <cellStyle name="Normal 4 75 2 2 3 4" xfId="39674"/>
    <cellStyle name="Normal 4 75 2 2 4" xfId="39675"/>
    <cellStyle name="Normal 4 75 2 2 4 2" xfId="39676"/>
    <cellStyle name="Normal 4 75 2 2 5" xfId="39677"/>
    <cellStyle name="Normal 4 75 2 2 6" xfId="39678"/>
    <cellStyle name="Normal 4 75 2 2 7" xfId="39679"/>
    <cellStyle name="Normal 4 75 2 2 8" xfId="39664"/>
    <cellStyle name="Normal 4 75 2 3" xfId="39680"/>
    <cellStyle name="Normal 4 75 2 3 2" xfId="39681"/>
    <cellStyle name="Normal 4 75 2 3 2 2" xfId="39682"/>
    <cellStyle name="Normal 4 75 2 3 2 2 2" xfId="39683"/>
    <cellStyle name="Normal 4 75 2 3 2 3" xfId="39684"/>
    <cellStyle name="Normal 4 75 2 3 2 4" xfId="39685"/>
    <cellStyle name="Normal 4 75 2 3 3" xfId="39686"/>
    <cellStyle name="Normal 4 75 2 3 3 2" xfId="39687"/>
    <cellStyle name="Normal 4 75 2 3 3 2 2" xfId="39688"/>
    <cellStyle name="Normal 4 75 2 3 3 3" xfId="39689"/>
    <cellStyle name="Normal 4 75 2 3 3 4" xfId="39690"/>
    <cellStyle name="Normal 4 75 2 3 4" xfId="39691"/>
    <cellStyle name="Normal 4 75 2 3 4 2" xfId="39692"/>
    <cellStyle name="Normal 4 75 2 3 5" xfId="39693"/>
    <cellStyle name="Normal 4 75 2 3 6" xfId="39694"/>
    <cellStyle name="Normal 4 75 2 3 7" xfId="39695"/>
    <cellStyle name="Normal 4 75 2 4" xfId="39696"/>
    <cellStyle name="Normal 4 75 2 4 2" xfId="39697"/>
    <cellStyle name="Normal 4 75 2 4 2 2" xfId="39698"/>
    <cellStyle name="Normal 4 75 2 4 3" xfId="39699"/>
    <cellStyle name="Normal 4 75 2 4 4" xfId="39700"/>
    <cellStyle name="Normal 4 75 2 5" xfId="39701"/>
    <cellStyle name="Normal 4 75 2 5 2" xfId="39702"/>
    <cellStyle name="Normal 4 75 2 5 2 2" xfId="39703"/>
    <cellStyle name="Normal 4 75 2 5 3" xfId="39704"/>
    <cellStyle name="Normal 4 75 2 5 4" xfId="39705"/>
    <cellStyle name="Normal 4 75 2 6" xfId="39706"/>
    <cellStyle name="Normal 4 75 2 6 2" xfId="39707"/>
    <cellStyle name="Normal 4 75 2 7" xfId="39708"/>
    <cellStyle name="Normal 4 75 2 8" xfId="39709"/>
    <cellStyle name="Normal 4 75 2 9" xfId="39710"/>
    <cellStyle name="Normal 4 75 3" xfId="8221"/>
    <cellStyle name="Normal 4 75 3 2" xfId="12986"/>
    <cellStyle name="Normal 4 75 3 2 2" xfId="39713"/>
    <cellStyle name="Normal 4 75 3 2 2 2" xfId="39714"/>
    <cellStyle name="Normal 4 75 3 2 3" xfId="39715"/>
    <cellStyle name="Normal 4 75 3 2 4" xfId="39716"/>
    <cellStyle name="Normal 4 75 3 2 5" xfId="39712"/>
    <cellStyle name="Normal 4 75 3 3" xfId="39717"/>
    <cellStyle name="Normal 4 75 3 3 2" xfId="39718"/>
    <cellStyle name="Normal 4 75 3 3 2 2" xfId="39719"/>
    <cellStyle name="Normal 4 75 3 3 3" xfId="39720"/>
    <cellStyle name="Normal 4 75 3 3 4" xfId="39721"/>
    <cellStyle name="Normal 4 75 3 4" xfId="39722"/>
    <cellStyle name="Normal 4 75 3 4 2" xfId="39723"/>
    <cellStyle name="Normal 4 75 3 5" xfId="39724"/>
    <cellStyle name="Normal 4 75 3 6" xfId="39725"/>
    <cellStyle name="Normal 4 75 3 7" xfId="39726"/>
    <cellStyle name="Normal 4 75 3 8" xfId="39711"/>
    <cellStyle name="Normal 4 75 4" xfId="8222"/>
    <cellStyle name="Normal 4 75 4 2" xfId="12987"/>
    <cellStyle name="Normal 4 75 4 2 2" xfId="39729"/>
    <cellStyle name="Normal 4 75 4 2 2 2" xfId="39730"/>
    <cellStyle name="Normal 4 75 4 2 3" xfId="39731"/>
    <cellStyle name="Normal 4 75 4 2 4" xfId="39732"/>
    <cellStyle name="Normal 4 75 4 2 5" xfId="39728"/>
    <cellStyle name="Normal 4 75 4 3" xfId="39733"/>
    <cellStyle name="Normal 4 75 4 3 2" xfId="39734"/>
    <cellStyle name="Normal 4 75 4 3 2 2" xfId="39735"/>
    <cellStyle name="Normal 4 75 4 3 3" xfId="39736"/>
    <cellStyle name="Normal 4 75 4 3 4" xfId="39737"/>
    <cellStyle name="Normal 4 75 4 4" xfId="39738"/>
    <cellStyle name="Normal 4 75 4 4 2" xfId="39739"/>
    <cellStyle name="Normal 4 75 4 5" xfId="39740"/>
    <cellStyle name="Normal 4 75 4 6" xfId="39741"/>
    <cellStyle name="Normal 4 75 4 7" xfId="39742"/>
    <cellStyle name="Normal 4 75 4 8" xfId="39727"/>
    <cellStyle name="Normal 4 75 5" xfId="12984"/>
    <cellStyle name="Normal 4 75 5 2" xfId="39744"/>
    <cellStyle name="Normal 4 75 5 2 2" xfId="39745"/>
    <cellStyle name="Normal 4 75 5 3" xfId="39746"/>
    <cellStyle name="Normal 4 75 5 4" xfId="39747"/>
    <cellStyle name="Normal 4 75 5 5" xfId="39743"/>
    <cellStyle name="Normal 4 75 6" xfId="39748"/>
    <cellStyle name="Normal 4 75 6 2" xfId="39749"/>
    <cellStyle name="Normal 4 75 6 2 2" xfId="39750"/>
    <cellStyle name="Normal 4 75 6 3" xfId="39751"/>
    <cellStyle name="Normal 4 75 6 4" xfId="39752"/>
    <cellStyle name="Normal 4 75 7" xfId="39753"/>
    <cellStyle name="Normal 4 75 7 2" xfId="39754"/>
    <cellStyle name="Normal 4 75 8" xfId="39755"/>
    <cellStyle name="Normal 4 75 9" xfId="39756"/>
    <cellStyle name="Normal 4 76" xfId="8223"/>
    <cellStyle name="Normal 4 76 10" xfId="39758"/>
    <cellStyle name="Normal 4 76 11" xfId="39757"/>
    <cellStyle name="Normal 4 76 2" xfId="8224"/>
    <cellStyle name="Normal 4 76 2 10" xfId="39759"/>
    <cellStyle name="Normal 4 76 2 2" xfId="12989"/>
    <cellStyle name="Normal 4 76 2 2 2" xfId="39761"/>
    <cellStyle name="Normal 4 76 2 2 2 2" xfId="39762"/>
    <cellStyle name="Normal 4 76 2 2 2 2 2" xfId="39763"/>
    <cellStyle name="Normal 4 76 2 2 2 3" xfId="39764"/>
    <cellStyle name="Normal 4 76 2 2 2 4" xfId="39765"/>
    <cellStyle name="Normal 4 76 2 2 3" xfId="39766"/>
    <cellStyle name="Normal 4 76 2 2 3 2" xfId="39767"/>
    <cellStyle name="Normal 4 76 2 2 3 2 2" xfId="39768"/>
    <cellStyle name="Normal 4 76 2 2 3 3" xfId="39769"/>
    <cellStyle name="Normal 4 76 2 2 3 4" xfId="39770"/>
    <cellStyle name="Normal 4 76 2 2 4" xfId="39771"/>
    <cellStyle name="Normal 4 76 2 2 4 2" xfId="39772"/>
    <cellStyle name="Normal 4 76 2 2 5" xfId="39773"/>
    <cellStyle name="Normal 4 76 2 2 6" xfId="39774"/>
    <cellStyle name="Normal 4 76 2 2 7" xfId="39775"/>
    <cellStyle name="Normal 4 76 2 2 8" xfId="39760"/>
    <cellStyle name="Normal 4 76 2 3" xfId="39776"/>
    <cellStyle name="Normal 4 76 2 3 2" xfId="39777"/>
    <cellStyle name="Normal 4 76 2 3 2 2" xfId="39778"/>
    <cellStyle name="Normal 4 76 2 3 2 2 2" xfId="39779"/>
    <cellStyle name="Normal 4 76 2 3 2 3" xfId="39780"/>
    <cellStyle name="Normal 4 76 2 3 2 4" xfId="39781"/>
    <cellStyle name="Normal 4 76 2 3 3" xfId="39782"/>
    <cellStyle name="Normal 4 76 2 3 3 2" xfId="39783"/>
    <cellStyle name="Normal 4 76 2 3 3 2 2" xfId="39784"/>
    <cellStyle name="Normal 4 76 2 3 3 3" xfId="39785"/>
    <cellStyle name="Normal 4 76 2 3 3 4" xfId="39786"/>
    <cellStyle name="Normal 4 76 2 3 4" xfId="39787"/>
    <cellStyle name="Normal 4 76 2 3 4 2" xfId="39788"/>
    <cellStyle name="Normal 4 76 2 3 5" xfId="39789"/>
    <cellStyle name="Normal 4 76 2 3 6" xfId="39790"/>
    <cellStyle name="Normal 4 76 2 3 7" xfId="39791"/>
    <cellStyle name="Normal 4 76 2 4" xfId="39792"/>
    <cellStyle name="Normal 4 76 2 4 2" xfId="39793"/>
    <cellStyle name="Normal 4 76 2 4 2 2" xfId="39794"/>
    <cellStyle name="Normal 4 76 2 4 3" xfId="39795"/>
    <cellStyle name="Normal 4 76 2 4 4" xfId="39796"/>
    <cellStyle name="Normal 4 76 2 5" xfId="39797"/>
    <cellStyle name="Normal 4 76 2 5 2" xfId="39798"/>
    <cellStyle name="Normal 4 76 2 5 2 2" xfId="39799"/>
    <cellStyle name="Normal 4 76 2 5 3" xfId="39800"/>
    <cellStyle name="Normal 4 76 2 5 4" xfId="39801"/>
    <cellStyle name="Normal 4 76 2 6" xfId="39802"/>
    <cellStyle name="Normal 4 76 2 6 2" xfId="39803"/>
    <cellStyle name="Normal 4 76 2 7" xfId="39804"/>
    <cellStyle name="Normal 4 76 2 8" xfId="39805"/>
    <cellStyle name="Normal 4 76 2 9" xfId="39806"/>
    <cellStyle name="Normal 4 76 3" xfId="8225"/>
    <cellStyle name="Normal 4 76 3 2" xfId="12990"/>
    <cellStyle name="Normal 4 76 3 2 2" xfId="39809"/>
    <cellStyle name="Normal 4 76 3 2 2 2" xfId="39810"/>
    <cellStyle name="Normal 4 76 3 2 3" xfId="39811"/>
    <cellStyle name="Normal 4 76 3 2 4" xfId="39812"/>
    <cellStyle name="Normal 4 76 3 2 5" xfId="39808"/>
    <cellStyle name="Normal 4 76 3 3" xfId="39813"/>
    <cellStyle name="Normal 4 76 3 3 2" xfId="39814"/>
    <cellStyle name="Normal 4 76 3 3 2 2" xfId="39815"/>
    <cellStyle name="Normal 4 76 3 3 3" xfId="39816"/>
    <cellStyle name="Normal 4 76 3 3 4" xfId="39817"/>
    <cellStyle name="Normal 4 76 3 4" xfId="39818"/>
    <cellStyle name="Normal 4 76 3 4 2" xfId="39819"/>
    <cellStyle name="Normal 4 76 3 5" xfId="39820"/>
    <cellStyle name="Normal 4 76 3 6" xfId="39821"/>
    <cellStyle name="Normal 4 76 3 7" xfId="39822"/>
    <cellStyle name="Normal 4 76 3 8" xfId="39807"/>
    <cellStyle name="Normal 4 76 4" xfId="8226"/>
    <cellStyle name="Normal 4 76 4 2" xfId="12991"/>
    <cellStyle name="Normal 4 76 4 2 2" xfId="39825"/>
    <cellStyle name="Normal 4 76 4 2 2 2" xfId="39826"/>
    <cellStyle name="Normal 4 76 4 2 3" xfId="39827"/>
    <cellStyle name="Normal 4 76 4 2 4" xfId="39828"/>
    <cellStyle name="Normal 4 76 4 2 5" xfId="39824"/>
    <cellStyle name="Normal 4 76 4 3" xfId="39829"/>
    <cellStyle name="Normal 4 76 4 3 2" xfId="39830"/>
    <cellStyle name="Normal 4 76 4 3 2 2" xfId="39831"/>
    <cellStyle name="Normal 4 76 4 3 3" xfId="39832"/>
    <cellStyle name="Normal 4 76 4 3 4" xfId="39833"/>
    <cellStyle name="Normal 4 76 4 4" xfId="39834"/>
    <cellStyle name="Normal 4 76 4 4 2" xfId="39835"/>
    <cellStyle name="Normal 4 76 4 5" xfId="39836"/>
    <cellStyle name="Normal 4 76 4 6" xfId="39837"/>
    <cellStyle name="Normal 4 76 4 7" xfId="39838"/>
    <cellStyle name="Normal 4 76 4 8" xfId="39823"/>
    <cellStyle name="Normal 4 76 5" xfId="12988"/>
    <cellStyle name="Normal 4 76 5 2" xfId="39840"/>
    <cellStyle name="Normal 4 76 5 2 2" xfId="39841"/>
    <cellStyle name="Normal 4 76 5 3" xfId="39842"/>
    <cellStyle name="Normal 4 76 5 4" xfId="39843"/>
    <cellStyle name="Normal 4 76 5 5" xfId="39839"/>
    <cellStyle name="Normal 4 76 6" xfId="39844"/>
    <cellStyle name="Normal 4 76 6 2" xfId="39845"/>
    <cellStyle name="Normal 4 76 6 2 2" xfId="39846"/>
    <cellStyle name="Normal 4 76 6 3" xfId="39847"/>
    <cellStyle name="Normal 4 76 6 4" xfId="39848"/>
    <cellStyle name="Normal 4 76 7" xfId="39849"/>
    <cellStyle name="Normal 4 76 7 2" xfId="39850"/>
    <cellStyle name="Normal 4 76 8" xfId="39851"/>
    <cellStyle name="Normal 4 76 9" xfId="39852"/>
    <cellStyle name="Normal 4 77" xfId="8227"/>
    <cellStyle name="Normal 4 77 10" xfId="39854"/>
    <cellStyle name="Normal 4 77 11" xfId="39853"/>
    <cellStyle name="Normal 4 77 2" xfId="8228"/>
    <cellStyle name="Normal 4 77 2 10" xfId="39855"/>
    <cellStyle name="Normal 4 77 2 2" xfId="12993"/>
    <cellStyle name="Normal 4 77 2 2 2" xfId="39857"/>
    <cellStyle name="Normal 4 77 2 2 2 2" xfId="39858"/>
    <cellStyle name="Normal 4 77 2 2 2 2 2" xfId="39859"/>
    <cellStyle name="Normal 4 77 2 2 2 3" xfId="39860"/>
    <cellStyle name="Normal 4 77 2 2 2 4" xfId="39861"/>
    <cellStyle name="Normal 4 77 2 2 3" xfId="39862"/>
    <cellStyle name="Normal 4 77 2 2 3 2" xfId="39863"/>
    <cellStyle name="Normal 4 77 2 2 3 2 2" xfId="39864"/>
    <cellStyle name="Normal 4 77 2 2 3 3" xfId="39865"/>
    <cellStyle name="Normal 4 77 2 2 3 4" xfId="39866"/>
    <cellStyle name="Normal 4 77 2 2 4" xfId="39867"/>
    <cellStyle name="Normal 4 77 2 2 4 2" xfId="39868"/>
    <cellStyle name="Normal 4 77 2 2 5" xfId="39869"/>
    <cellStyle name="Normal 4 77 2 2 6" xfId="39870"/>
    <cellStyle name="Normal 4 77 2 2 7" xfId="39871"/>
    <cellStyle name="Normal 4 77 2 2 8" xfId="39856"/>
    <cellStyle name="Normal 4 77 2 3" xfId="39872"/>
    <cellStyle name="Normal 4 77 2 3 2" xfId="39873"/>
    <cellStyle name="Normal 4 77 2 3 2 2" xfId="39874"/>
    <cellStyle name="Normal 4 77 2 3 2 2 2" xfId="39875"/>
    <cellStyle name="Normal 4 77 2 3 2 3" xfId="39876"/>
    <cellStyle name="Normal 4 77 2 3 2 4" xfId="39877"/>
    <cellStyle name="Normal 4 77 2 3 3" xfId="39878"/>
    <cellStyle name="Normal 4 77 2 3 3 2" xfId="39879"/>
    <cellStyle name="Normal 4 77 2 3 3 2 2" xfId="39880"/>
    <cellStyle name="Normal 4 77 2 3 3 3" xfId="39881"/>
    <cellStyle name="Normal 4 77 2 3 3 4" xfId="39882"/>
    <cellStyle name="Normal 4 77 2 3 4" xfId="39883"/>
    <cellStyle name="Normal 4 77 2 3 4 2" xfId="39884"/>
    <cellStyle name="Normal 4 77 2 3 5" xfId="39885"/>
    <cellStyle name="Normal 4 77 2 3 6" xfId="39886"/>
    <cellStyle name="Normal 4 77 2 3 7" xfId="39887"/>
    <cellStyle name="Normal 4 77 2 4" xfId="39888"/>
    <cellStyle name="Normal 4 77 2 4 2" xfId="39889"/>
    <cellStyle name="Normal 4 77 2 4 2 2" xfId="39890"/>
    <cellStyle name="Normal 4 77 2 4 3" xfId="39891"/>
    <cellStyle name="Normal 4 77 2 4 4" xfId="39892"/>
    <cellStyle name="Normal 4 77 2 5" xfId="39893"/>
    <cellStyle name="Normal 4 77 2 5 2" xfId="39894"/>
    <cellStyle name="Normal 4 77 2 5 2 2" xfId="39895"/>
    <cellStyle name="Normal 4 77 2 5 3" xfId="39896"/>
    <cellStyle name="Normal 4 77 2 5 4" xfId="39897"/>
    <cellStyle name="Normal 4 77 2 6" xfId="39898"/>
    <cellStyle name="Normal 4 77 2 6 2" xfId="39899"/>
    <cellStyle name="Normal 4 77 2 7" xfId="39900"/>
    <cellStyle name="Normal 4 77 2 8" xfId="39901"/>
    <cellStyle name="Normal 4 77 2 9" xfId="39902"/>
    <cellStyle name="Normal 4 77 3" xfId="8229"/>
    <cellStyle name="Normal 4 77 3 2" xfId="12994"/>
    <cellStyle name="Normal 4 77 3 2 2" xfId="39905"/>
    <cellStyle name="Normal 4 77 3 2 2 2" xfId="39906"/>
    <cellStyle name="Normal 4 77 3 2 3" xfId="39907"/>
    <cellStyle name="Normal 4 77 3 2 4" xfId="39908"/>
    <cellStyle name="Normal 4 77 3 2 5" xfId="39904"/>
    <cellStyle name="Normal 4 77 3 3" xfId="39909"/>
    <cellStyle name="Normal 4 77 3 3 2" xfId="39910"/>
    <cellStyle name="Normal 4 77 3 3 2 2" xfId="39911"/>
    <cellStyle name="Normal 4 77 3 3 3" xfId="39912"/>
    <cellStyle name="Normal 4 77 3 3 4" xfId="39913"/>
    <cellStyle name="Normal 4 77 3 4" xfId="39914"/>
    <cellStyle name="Normal 4 77 3 4 2" xfId="39915"/>
    <cellStyle name="Normal 4 77 3 5" xfId="39916"/>
    <cellStyle name="Normal 4 77 3 6" xfId="39917"/>
    <cellStyle name="Normal 4 77 3 7" xfId="39918"/>
    <cellStyle name="Normal 4 77 3 8" xfId="39903"/>
    <cellStyle name="Normal 4 77 4" xfId="8230"/>
    <cellStyle name="Normal 4 77 4 2" xfId="12995"/>
    <cellStyle name="Normal 4 77 4 2 2" xfId="39921"/>
    <cellStyle name="Normal 4 77 4 2 2 2" xfId="39922"/>
    <cellStyle name="Normal 4 77 4 2 3" xfId="39923"/>
    <cellStyle name="Normal 4 77 4 2 4" xfId="39924"/>
    <cellStyle name="Normal 4 77 4 2 5" xfId="39920"/>
    <cellStyle name="Normal 4 77 4 3" xfId="39925"/>
    <cellStyle name="Normal 4 77 4 3 2" xfId="39926"/>
    <cellStyle name="Normal 4 77 4 3 2 2" xfId="39927"/>
    <cellStyle name="Normal 4 77 4 3 3" xfId="39928"/>
    <cellStyle name="Normal 4 77 4 3 4" xfId="39929"/>
    <cellStyle name="Normal 4 77 4 4" xfId="39930"/>
    <cellStyle name="Normal 4 77 4 4 2" xfId="39931"/>
    <cellStyle name="Normal 4 77 4 5" xfId="39932"/>
    <cellStyle name="Normal 4 77 4 6" xfId="39933"/>
    <cellStyle name="Normal 4 77 4 7" xfId="39934"/>
    <cellStyle name="Normal 4 77 4 8" xfId="39919"/>
    <cellStyle name="Normal 4 77 5" xfId="12992"/>
    <cellStyle name="Normal 4 77 5 2" xfId="39936"/>
    <cellStyle name="Normal 4 77 5 2 2" xfId="39937"/>
    <cellStyle name="Normal 4 77 5 3" xfId="39938"/>
    <cellStyle name="Normal 4 77 5 4" xfId="39939"/>
    <cellStyle name="Normal 4 77 5 5" xfId="39935"/>
    <cellStyle name="Normal 4 77 6" xfId="39940"/>
    <cellStyle name="Normal 4 77 6 2" xfId="39941"/>
    <cellStyle name="Normal 4 77 6 2 2" xfId="39942"/>
    <cellStyle name="Normal 4 77 6 3" xfId="39943"/>
    <cellStyle name="Normal 4 77 6 4" xfId="39944"/>
    <cellStyle name="Normal 4 77 7" xfId="39945"/>
    <cellStyle name="Normal 4 77 7 2" xfId="39946"/>
    <cellStyle name="Normal 4 77 8" xfId="39947"/>
    <cellStyle name="Normal 4 77 9" xfId="39948"/>
    <cellStyle name="Normal 4 78" xfId="8231"/>
    <cellStyle name="Normal 4 78 10" xfId="39950"/>
    <cellStyle name="Normal 4 78 11" xfId="39949"/>
    <cellStyle name="Normal 4 78 2" xfId="8232"/>
    <cellStyle name="Normal 4 78 2 10" xfId="39951"/>
    <cellStyle name="Normal 4 78 2 2" xfId="12997"/>
    <cellStyle name="Normal 4 78 2 2 2" xfId="39953"/>
    <cellStyle name="Normal 4 78 2 2 2 2" xfId="39954"/>
    <cellStyle name="Normal 4 78 2 2 2 2 2" xfId="39955"/>
    <cellStyle name="Normal 4 78 2 2 2 3" xfId="39956"/>
    <cellStyle name="Normal 4 78 2 2 2 4" xfId="39957"/>
    <cellStyle name="Normal 4 78 2 2 3" xfId="39958"/>
    <cellStyle name="Normal 4 78 2 2 3 2" xfId="39959"/>
    <cellStyle name="Normal 4 78 2 2 3 2 2" xfId="39960"/>
    <cellStyle name="Normal 4 78 2 2 3 3" xfId="39961"/>
    <cellStyle name="Normal 4 78 2 2 3 4" xfId="39962"/>
    <cellStyle name="Normal 4 78 2 2 4" xfId="39963"/>
    <cellStyle name="Normal 4 78 2 2 4 2" xfId="39964"/>
    <cellStyle name="Normal 4 78 2 2 5" xfId="39965"/>
    <cellStyle name="Normal 4 78 2 2 6" xfId="39966"/>
    <cellStyle name="Normal 4 78 2 2 7" xfId="39967"/>
    <cellStyle name="Normal 4 78 2 2 8" xfId="39952"/>
    <cellStyle name="Normal 4 78 2 3" xfId="39968"/>
    <cellStyle name="Normal 4 78 2 3 2" xfId="39969"/>
    <cellStyle name="Normal 4 78 2 3 2 2" xfId="39970"/>
    <cellStyle name="Normal 4 78 2 3 2 2 2" xfId="39971"/>
    <cellStyle name="Normal 4 78 2 3 2 3" xfId="39972"/>
    <cellStyle name="Normal 4 78 2 3 2 4" xfId="39973"/>
    <cellStyle name="Normal 4 78 2 3 3" xfId="39974"/>
    <cellStyle name="Normal 4 78 2 3 3 2" xfId="39975"/>
    <cellStyle name="Normal 4 78 2 3 3 2 2" xfId="39976"/>
    <cellStyle name="Normal 4 78 2 3 3 3" xfId="39977"/>
    <cellStyle name="Normal 4 78 2 3 3 4" xfId="39978"/>
    <cellStyle name="Normal 4 78 2 3 4" xfId="39979"/>
    <cellStyle name="Normal 4 78 2 3 4 2" xfId="39980"/>
    <cellStyle name="Normal 4 78 2 3 5" xfId="39981"/>
    <cellStyle name="Normal 4 78 2 3 6" xfId="39982"/>
    <cellStyle name="Normal 4 78 2 3 7" xfId="39983"/>
    <cellStyle name="Normal 4 78 2 4" xfId="39984"/>
    <cellStyle name="Normal 4 78 2 4 2" xfId="39985"/>
    <cellStyle name="Normal 4 78 2 4 2 2" xfId="39986"/>
    <cellStyle name="Normal 4 78 2 4 3" xfId="39987"/>
    <cellStyle name="Normal 4 78 2 4 4" xfId="39988"/>
    <cellStyle name="Normal 4 78 2 5" xfId="39989"/>
    <cellStyle name="Normal 4 78 2 5 2" xfId="39990"/>
    <cellStyle name="Normal 4 78 2 5 2 2" xfId="39991"/>
    <cellStyle name="Normal 4 78 2 5 3" xfId="39992"/>
    <cellStyle name="Normal 4 78 2 5 4" xfId="39993"/>
    <cellStyle name="Normal 4 78 2 6" xfId="39994"/>
    <cellStyle name="Normal 4 78 2 6 2" xfId="39995"/>
    <cellStyle name="Normal 4 78 2 7" xfId="39996"/>
    <cellStyle name="Normal 4 78 2 8" xfId="39997"/>
    <cellStyle name="Normal 4 78 2 9" xfId="39998"/>
    <cellStyle name="Normal 4 78 3" xfId="8233"/>
    <cellStyle name="Normal 4 78 3 2" xfId="12998"/>
    <cellStyle name="Normal 4 78 3 2 2" xfId="40001"/>
    <cellStyle name="Normal 4 78 3 2 2 2" xfId="40002"/>
    <cellStyle name="Normal 4 78 3 2 3" xfId="40003"/>
    <cellStyle name="Normal 4 78 3 2 4" xfId="40004"/>
    <cellStyle name="Normal 4 78 3 2 5" xfId="40000"/>
    <cellStyle name="Normal 4 78 3 3" xfId="40005"/>
    <cellStyle name="Normal 4 78 3 3 2" xfId="40006"/>
    <cellStyle name="Normal 4 78 3 3 2 2" xfId="40007"/>
    <cellStyle name="Normal 4 78 3 3 3" xfId="40008"/>
    <cellStyle name="Normal 4 78 3 3 4" xfId="40009"/>
    <cellStyle name="Normal 4 78 3 4" xfId="40010"/>
    <cellStyle name="Normal 4 78 3 4 2" xfId="40011"/>
    <cellStyle name="Normal 4 78 3 5" xfId="40012"/>
    <cellStyle name="Normal 4 78 3 6" xfId="40013"/>
    <cellStyle name="Normal 4 78 3 7" xfId="40014"/>
    <cellStyle name="Normal 4 78 3 8" xfId="39999"/>
    <cellStyle name="Normal 4 78 4" xfId="8234"/>
    <cellStyle name="Normal 4 78 4 2" xfId="12999"/>
    <cellStyle name="Normal 4 78 4 2 2" xfId="40017"/>
    <cellStyle name="Normal 4 78 4 2 2 2" xfId="40018"/>
    <cellStyle name="Normal 4 78 4 2 3" xfId="40019"/>
    <cellStyle name="Normal 4 78 4 2 4" xfId="40020"/>
    <cellStyle name="Normal 4 78 4 2 5" xfId="40016"/>
    <cellStyle name="Normal 4 78 4 3" xfId="40021"/>
    <cellStyle name="Normal 4 78 4 3 2" xfId="40022"/>
    <cellStyle name="Normal 4 78 4 3 2 2" xfId="40023"/>
    <cellStyle name="Normal 4 78 4 3 3" xfId="40024"/>
    <cellStyle name="Normal 4 78 4 3 4" xfId="40025"/>
    <cellStyle name="Normal 4 78 4 4" xfId="40026"/>
    <cellStyle name="Normal 4 78 4 4 2" xfId="40027"/>
    <cellStyle name="Normal 4 78 4 5" xfId="40028"/>
    <cellStyle name="Normal 4 78 4 6" xfId="40029"/>
    <cellStyle name="Normal 4 78 4 7" xfId="40030"/>
    <cellStyle name="Normal 4 78 4 8" xfId="40015"/>
    <cellStyle name="Normal 4 78 5" xfId="12996"/>
    <cellStyle name="Normal 4 78 5 2" xfId="40032"/>
    <cellStyle name="Normal 4 78 5 2 2" xfId="40033"/>
    <cellStyle name="Normal 4 78 5 3" xfId="40034"/>
    <cellStyle name="Normal 4 78 5 4" xfId="40035"/>
    <cellStyle name="Normal 4 78 5 5" xfId="40031"/>
    <cellStyle name="Normal 4 78 6" xfId="40036"/>
    <cellStyle name="Normal 4 78 6 2" xfId="40037"/>
    <cellStyle name="Normal 4 78 6 2 2" xfId="40038"/>
    <cellStyle name="Normal 4 78 6 3" xfId="40039"/>
    <cellStyle name="Normal 4 78 6 4" xfId="40040"/>
    <cellStyle name="Normal 4 78 7" xfId="40041"/>
    <cellStyle name="Normal 4 78 7 2" xfId="40042"/>
    <cellStyle name="Normal 4 78 8" xfId="40043"/>
    <cellStyle name="Normal 4 78 9" xfId="40044"/>
    <cellStyle name="Normal 4 79" xfId="8235"/>
    <cellStyle name="Normal 4 79 10" xfId="40046"/>
    <cellStyle name="Normal 4 79 11" xfId="40045"/>
    <cellStyle name="Normal 4 79 2" xfId="8236"/>
    <cellStyle name="Normal 4 79 2 10" xfId="40047"/>
    <cellStyle name="Normal 4 79 2 2" xfId="13001"/>
    <cellStyle name="Normal 4 79 2 2 2" xfId="40049"/>
    <cellStyle name="Normal 4 79 2 2 2 2" xfId="40050"/>
    <cellStyle name="Normal 4 79 2 2 2 2 2" xfId="40051"/>
    <cellStyle name="Normal 4 79 2 2 2 3" xfId="40052"/>
    <cellStyle name="Normal 4 79 2 2 2 4" xfId="40053"/>
    <cellStyle name="Normal 4 79 2 2 3" xfId="40054"/>
    <cellStyle name="Normal 4 79 2 2 3 2" xfId="40055"/>
    <cellStyle name="Normal 4 79 2 2 3 2 2" xfId="40056"/>
    <cellStyle name="Normal 4 79 2 2 3 3" xfId="40057"/>
    <cellStyle name="Normal 4 79 2 2 3 4" xfId="40058"/>
    <cellStyle name="Normal 4 79 2 2 4" xfId="40059"/>
    <cellStyle name="Normal 4 79 2 2 4 2" xfId="40060"/>
    <cellStyle name="Normal 4 79 2 2 5" xfId="40061"/>
    <cellStyle name="Normal 4 79 2 2 6" xfId="40062"/>
    <cellStyle name="Normal 4 79 2 2 7" xfId="40063"/>
    <cellStyle name="Normal 4 79 2 2 8" xfId="40048"/>
    <cellStyle name="Normal 4 79 2 3" xfId="40064"/>
    <cellStyle name="Normal 4 79 2 3 2" xfId="40065"/>
    <cellStyle name="Normal 4 79 2 3 2 2" xfId="40066"/>
    <cellStyle name="Normal 4 79 2 3 2 2 2" xfId="40067"/>
    <cellStyle name="Normal 4 79 2 3 2 3" xfId="40068"/>
    <cellStyle name="Normal 4 79 2 3 2 4" xfId="40069"/>
    <cellStyle name="Normal 4 79 2 3 3" xfId="40070"/>
    <cellStyle name="Normal 4 79 2 3 3 2" xfId="40071"/>
    <cellStyle name="Normal 4 79 2 3 3 2 2" xfId="40072"/>
    <cellStyle name="Normal 4 79 2 3 3 3" xfId="40073"/>
    <cellStyle name="Normal 4 79 2 3 3 4" xfId="40074"/>
    <cellStyle name="Normal 4 79 2 3 4" xfId="40075"/>
    <cellStyle name="Normal 4 79 2 3 4 2" xfId="40076"/>
    <cellStyle name="Normal 4 79 2 3 5" xfId="40077"/>
    <cellStyle name="Normal 4 79 2 3 6" xfId="40078"/>
    <cellStyle name="Normal 4 79 2 3 7" xfId="40079"/>
    <cellStyle name="Normal 4 79 2 4" xfId="40080"/>
    <cellStyle name="Normal 4 79 2 4 2" xfId="40081"/>
    <cellStyle name="Normal 4 79 2 4 2 2" xfId="40082"/>
    <cellStyle name="Normal 4 79 2 4 3" xfId="40083"/>
    <cellStyle name="Normal 4 79 2 4 4" xfId="40084"/>
    <cellStyle name="Normal 4 79 2 5" xfId="40085"/>
    <cellStyle name="Normal 4 79 2 5 2" xfId="40086"/>
    <cellStyle name="Normal 4 79 2 5 2 2" xfId="40087"/>
    <cellStyle name="Normal 4 79 2 5 3" xfId="40088"/>
    <cellStyle name="Normal 4 79 2 5 4" xfId="40089"/>
    <cellStyle name="Normal 4 79 2 6" xfId="40090"/>
    <cellStyle name="Normal 4 79 2 6 2" xfId="40091"/>
    <cellStyle name="Normal 4 79 2 7" xfId="40092"/>
    <cellStyle name="Normal 4 79 2 8" xfId="40093"/>
    <cellStyle name="Normal 4 79 2 9" xfId="40094"/>
    <cellStyle name="Normal 4 79 3" xfId="8237"/>
    <cellStyle name="Normal 4 79 3 2" xfId="13002"/>
    <cellStyle name="Normal 4 79 3 2 2" xfId="40097"/>
    <cellStyle name="Normal 4 79 3 2 2 2" xfId="40098"/>
    <cellStyle name="Normal 4 79 3 2 3" xfId="40099"/>
    <cellStyle name="Normal 4 79 3 2 4" xfId="40100"/>
    <cellStyle name="Normal 4 79 3 2 5" xfId="40096"/>
    <cellStyle name="Normal 4 79 3 3" xfId="40101"/>
    <cellStyle name="Normal 4 79 3 3 2" xfId="40102"/>
    <cellStyle name="Normal 4 79 3 3 2 2" xfId="40103"/>
    <cellStyle name="Normal 4 79 3 3 3" xfId="40104"/>
    <cellStyle name="Normal 4 79 3 3 4" xfId="40105"/>
    <cellStyle name="Normal 4 79 3 4" xfId="40106"/>
    <cellStyle name="Normal 4 79 3 4 2" xfId="40107"/>
    <cellStyle name="Normal 4 79 3 5" xfId="40108"/>
    <cellStyle name="Normal 4 79 3 6" xfId="40109"/>
    <cellStyle name="Normal 4 79 3 7" xfId="40110"/>
    <cellStyle name="Normal 4 79 3 8" xfId="40095"/>
    <cellStyle name="Normal 4 79 4" xfId="8238"/>
    <cellStyle name="Normal 4 79 4 2" xfId="13003"/>
    <cellStyle name="Normal 4 79 4 2 2" xfId="40113"/>
    <cellStyle name="Normal 4 79 4 2 2 2" xfId="40114"/>
    <cellStyle name="Normal 4 79 4 2 3" xfId="40115"/>
    <cellStyle name="Normal 4 79 4 2 4" xfId="40116"/>
    <cellStyle name="Normal 4 79 4 2 5" xfId="40112"/>
    <cellStyle name="Normal 4 79 4 3" xfId="40117"/>
    <cellStyle name="Normal 4 79 4 3 2" xfId="40118"/>
    <cellStyle name="Normal 4 79 4 3 2 2" xfId="40119"/>
    <cellStyle name="Normal 4 79 4 3 3" xfId="40120"/>
    <cellStyle name="Normal 4 79 4 3 4" xfId="40121"/>
    <cellStyle name="Normal 4 79 4 4" xfId="40122"/>
    <cellStyle name="Normal 4 79 4 4 2" xfId="40123"/>
    <cellStyle name="Normal 4 79 4 5" xfId="40124"/>
    <cellStyle name="Normal 4 79 4 6" xfId="40125"/>
    <cellStyle name="Normal 4 79 4 7" xfId="40126"/>
    <cellStyle name="Normal 4 79 4 8" xfId="40111"/>
    <cellStyle name="Normal 4 79 5" xfId="13000"/>
    <cellStyle name="Normal 4 79 5 2" xfId="40128"/>
    <cellStyle name="Normal 4 79 5 2 2" xfId="40129"/>
    <cellStyle name="Normal 4 79 5 3" xfId="40130"/>
    <cellStyle name="Normal 4 79 5 4" xfId="40131"/>
    <cellStyle name="Normal 4 79 5 5" xfId="40127"/>
    <cellStyle name="Normal 4 79 6" xfId="40132"/>
    <cellStyle name="Normal 4 79 6 2" xfId="40133"/>
    <cellStyle name="Normal 4 79 6 2 2" xfId="40134"/>
    <cellStyle name="Normal 4 79 6 3" xfId="40135"/>
    <cellStyle name="Normal 4 79 6 4" xfId="40136"/>
    <cellStyle name="Normal 4 79 7" xfId="40137"/>
    <cellStyle name="Normal 4 79 7 2" xfId="40138"/>
    <cellStyle name="Normal 4 79 8" xfId="40139"/>
    <cellStyle name="Normal 4 79 9" xfId="40140"/>
    <cellStyle name="Normal 4 8" xfId="1675"/>
    <cellStyle name="Normal 4 8 10" xfId="40141"/>
    <cellStyle name="Normal 4 8 11" xfId="40142"/>
    <cellStyle name="Normal 4 8 2" xfId="8239"/>
    <cellStyle name="Normal 4 8 2 10" xfId="40143"/>
    <cellStyle name="Normal 4 8 2 2" xfId="16458"/>
    <cellStyle name="Normal 4 8 2 2 2" xfId="40145"/>
    <cellStyle name="Normal 4 8 2 2 2 2" xfId="40146"/>
    <cellStyle name="Normal 4 8 2 2 2 2 2" xfId="40147"/>
    <cellStyle name="Normal 4 8 2 2 2 3" xfId="40148"/>
    <cellStyle name="Normal 4 8 2 2 2 4" xfId="40149"/>
    <cellStyle name="Normal 4 8 2 2 3" xfId="40150"/>
    <cellStyle name="Normal 4 8 2 2 3 2" xfId="40151"/>
    <cellStyle name="Normal 4 8 2 2 3 2 2" xfId="40152"/>
    <cellStyle name="Normal 4 8 2 2 3 3" xfId="40153"/>
    <cellStyle name="Normal 4 8 2 2 3 4" xfId="40154"/>
    <cellStyle name="Normal 4 8 2 2 4" xfId="40155"/>
    <cellStyle name="Normal 4 8 2 2 4 2" xfId="40156"/>
    <cellStyle name="Normal 4 8 2 2 5" xfId="40157"/>
    <cellStyle name="Normal 4 8 2 2 6" xfId="40158"/>
    <cellStyle name="Normal 4 8 2 2 7" xfId="40159"/>
    <cellStyle name="Normal 4 8 2 2 8" xfId="40144"/>
    <cellStyle name="Normal 4 8 2 3" xfId="13004"/>
    <cellStyle name="Normal 4 8 2 3 2" xfId="40161"/>
    <cellStyle name="Normal 4 8 2 3 2 2" xfId="40162"/>
    <cellStyle name="Normal 4 8 2 3 2 2 2" xfId="40163"/>
    <cellStyle name="Normal 4 8 2 3 2 3" xfId="40164"/>
    <cellStyle name="Normal 4 8 2 3 2 4" xfId="40165"/>
    <cellStyle name="Normal 4 8 2 3 3" xfId="40166"/>
    <cellStyle name="Normal 4 8 2 3 3 2" xfId="40167"/>
    <cellStyle name="Normal 4 8 2 3 3 2 2" xfId="40168"/>
    <cellStyle name="Normal 4 8 2 3 3 3" xfId="40169"/>
    <cellStyle name="Normal 4 8 2 3 3 4" xfId="40170"/>
    <cellStyle name="Normal 4 8 2 3 4" xfId="40171"/>
    <cellStyle name="Normal 4 8 2 3 4 2" xfId="40172"/>
    <cellStyle name="Normal 4 8 2 3 5" xfId="40173"/>
    <cellStyle name="Normal 4 8 2 3 6" xfId="40174"/>
    <cellStyle name="Normal 4 8 2 3 7" xfId="40175"/>
    <cellStyle name="Normal 4 8 2 3 8" xfId="40160"/>
    <cellStyle name="Normal 4 8 2 4" xfId="40176"/>
    <cellStyle name="Normal 4 8 2 4 2" xfId="40177"/>
    <cellStyle name="Normal 4 8 2 4 2 2" xfId="40178"/>
    <cellStyle name="Normal 4 8 2 4 3" xfId="40179"/>
    <cellStyle name="Normal 4 8 2 4 4" xfId="40180"/>
    <cellStyle name="Normal 4 8 2 5" xfId="40181"/>
    <cellStyle name="Normal 4 8 2 5 2" xfId="40182"/>
    <cellStyle name="Normal 4 8 2 5 2 2" xfId="40183"/>
    <cellStyle name="Normal 4 8 2 5 3" xfId="40184"/>
    <cellStyle name="Normal 4 8 2 5 4" xfId="40185"/>
    <cellStyle name="Normal 4 8 2 6" xfId="40186"/>
    <cellStyle name="Normal 4 8 2 6 2" xfId="40187"/>
    <cellStyle name="Normal 4 8 2 7" xfId="40188"/>
    <cellStyle name="Normal 4 8 2 8" xfId="40189"/>
    <cellStyle name="Normal 4 8 2 9" xfId="40190"/>
    <cellStyle name="Normal 4 8 3" xfId="8240"/>
    <cellStyle name="Normal 4 8 3 2" xfId="16674"/>
    <cellStyle name="Normal 4 8 3 2 2" xfId="40193"/>
    <cellStyle name="Normal 4 8 3 2 2 2" xfId="40194"/>
    <cellStyle name="Normal 4 8 3 2 3" xfId="40195"/>
    <cellStyle name="Normal 4 8 3 2 4" xfId="40196"/>
    <cellStyle name="Normal 4 8 3 2 5" xfId="40192"/>
    <cellStyle name="Normal 4 8 3 3" xfId="13005"/>
    <cellStyle name="Normal 4 8 3 3 2" xfId="40198"/>
    <cellStyle name="Normal 4 8 3 3 2 2" xfId="40199"/>
    <cellStyle name="Normal 4 8 3 3 3" xfId="40200"/>
    <cellStyle name="Normal 4 8 3 3 4" xfId="40201"/>
    <cellStyle name="Normal 4 8 3 3 5" xfId="40197"/>
    <cellStyle name="Normal 4 8 3 4" xfId="40202"/>
    <cellStyle name="Normal 4 8 3 4 2" xfId="40203"/>
    <cellStyle name="Normal 4 8 3 5" xfId="40204"/>
    <cellStyle name="Normal 4 8 3 6" xfId="40205"/>
    <cellStyle name="Normal 4 8 3 7" xfId="40206"/>
    <cellStyle name="Normal 4 8 3 8" xfId="40191"/>
    <cellStyle name="Normal 4 8 4" xfId="8241"/>
    <cellStyle name="Normal 4 8 4 2" xfId="16887"/>
    <cellStyle name="Normal 4 8 4 2 2" xfId="40209"/>
    <cellStyle name="Normal 4 8 4 2 2 2" xfId="40210"/>
    <cellStyle name="Normal 4 8 4 2 3" xfId="40211"/>
    <cellStyle name="Normal 4 8 4 2 4" xfId="40212"/>
    <cellStyle name="Normal 4 8 4 2 5" xfId="40208"/>
    <cellStyle name="Normal 4 8 4 3" xfId="13006"/>
    <cellStyle name="Normal 4 8 4 3 2" xfId="40214"/>
    <cellStyle name="Normal 4 8 4 3 2 2" xfId="40215"/>
    <cellStyle name="Normal 4 8 4 3 3" xfId="40216"/>
    <cellStyle name="Normal 4 8 4 3 4" xfId="40217"/>
    <cellStyle name="Normal 4 8 4 3 5" xfId="40213"/>
    <cellStyle name="Normal 4 8 4 4" xfId="40218"/>
    <cellStyle name="Normal 4 8 4 4 2" xfId="40219"/>
    <cellStyle name="Normal 4 8 4 5" xfId="40220"/>
    <cellStyle name="Normal 4 8 4 6" xfId="40221"/>
    <cellStyle name="Normal 4 8 4 7" xfId="40222"/>
    <cellStyle name="Normal 4 8 4 8" xfId="40207"/>
    <cellStyle name="Normal 4 8 5" xfId="17596"/>
    <cellStyle name="Normal 4 8 5 2" xfId="17748"/>
    <cellStyle name="Normal 4 8 5 2 2" xfId="18100"/>
    <cellStyle name="Normal 4 8 5 2 2 2" xfId="18902"/>
    <cellStyle name="Normal 4 8 5 2 3" xfId="18564"/>
    <cellStyle name="Normal 4 8 5 3" xfId="17946"/>
    <cellStyle name="Normal 4 8 5 3 2" xfId="18748"/>
    <cellStyle name="Normal 4 8 5 4" xfId="18410"/>
    <cellStyle name="Normal 4 8 6" xfId="16256"/>
    <cellStyle name="Normal 4 8 6 2" xfId="40224"/>
    <cellStyle name="Normal 4 8 6 2 2" xfId="40225"/>
    <cellStyle name="Normal 4 8 6 3" xfId="40226"/>
    <cellStyle name="Normal 4 8 6 4" xfId="40227"/>
    <cellStyle name="Normal 4 8 6 5" xfId="40223"/>
    <cellStyle name="Normal 4 8 7" xfId="17804"/>
    <cellStyle name="Normal 4 8 7 2" xfId="18596"/>
    <cellStyle name="Normal 4 8 8" xfId="18258"/>
    <cellStyle name="Normal 4 8 9" xfId="16169"/>
    <cellStyle name="Normal 4 80" xfId="8242"/>
    <cellStyle name="Normal 4 80 10" xfId="40229"/>
    <cellStyle name="Normal 4 80 11" xfId="40228"/>
    <cellStyle name="Normal 4 80 2" xfId="8243"/>
    <cellStyle name="Normal 4 80 2 10" xfId="40230"/>
    <cellStyle name="Normal 4 80 2 2" xfId="13008"/>
    <cellStyle name="Normal 4 80 2 2 2" xfId="40232"/>
    <cellStyle name="Normal 4 80 2 2 2 2" xfId="40233"/>
    <cellStyle name="Normal 4 80 2 2 2 2 2" xfId="40234"/>
    <cellStyle name="Normal 4 80 2 2 2 3" xfId="40235"/>
    <cellStyle name="Normal 4 80 2 2 2 4" xfId="40236"/>
    <cellStyle name="Normal 4 80 2 2 3" xfId="40237"/>
    <cellStyle name="Normal 4 80 2 2 3 2" xfId="40238"/>
    <cellStyle name="Normal 4 80 2 2 3 2 2" xfId="40239"/>
    <cellStyle name="Normal 4 80 2 2 3 3" xfId="40240"/>
    <cellStyle name="Normal 4 80 2 2 3 4" xfId="40241"/>
    <cellStyle name="Normal 4 80 2 2 4" xfId="40242"/>
    <cellStyle name="Normal 4 80 2 2 4 2" xfId="40243"/>
    <cellStyle name="Normal 4 80 2 2 5" xfId="40244"/>
    <cellStyle name="Normal 4 80 2 2 6" xfId="40245"/>
    <cellStyle name="Normal 4 80 2 2 7" xfId="40246"/>
    <cellStyle name="Normal 4 80 2 2 8" xfId="40231"/>
    <cellStyle name="Normal 4 80 2 3" xfId="40247"/>
    <cellStyle name="Normal 4 80 2 3 2" xfId="40248"/>
    <cellStyle name="Normal 4 80 2 3 2 2" xfId="40249"/>
    <cellStyle name="Normal 4 80 2 3 2 2 2" xfId="40250"/>
    <cellStyle name="Normal 4 80 2 3 2 3" xfId="40251"/>
    <cellStyle name="Normal 4 80 2 3 2 4" xfId="40252"/>
    <cellStyle name="Normal 4 80 2 3 3" xfId="40253"/>
    <cellStyle name="Normal 4 80 2 3 3 2" xfId="40254"/>
    <cellStyle name="Normal 4 80 2 3 3 2 2" xfId="40255"/>
    <cellStyle name="Normal 4 80 2 3 3 3" xfId="40256"/>
    <cellStyle name="Normal 4 80 2 3 3 4" xfId="40257"/>
    <cellStyle name="Normal 4 80 2 3 4" xfId="40258"/>
    <cellStyle name="Normal 4 80 2 3 4 2" xfId="40259"/>
    <cellStyle name="Normal 4 80 2 3 5" xfId="40260"/>
    <cellStyle name="Normal 4 80 2 3 6" xfId="40261"/>
    <cellStyle name="Normal 4 80 2 3 7" xfId="40262"/>
    <cellStyle name="Normal 4 80 2 4" xfId="40263"/>
    <cellStyle name="Normal 4 80 2 4 2" xfId="40264"/>
    <cellStyle name="Normal 4 80 2 4 2 2" xfId="40265"/>
    <cellStyle name="Normal 4 80 2 4 3" xfId="40266"/>
    <cellStyle name="Normal 4 80 2 4 4" xfId="40267"/>
    <cellStyle name="Normal 4 80 2 5" xfId="40268"/>
    <cellStyle name="Normal 4 80 2 5 2" xfId="40269"/>
    <cellStyle name="Normal 4 80 2 5 2 2" xfId="40270"/>
    <cellStyle name="Normal 4 80 2 5 3" xfId="40271"/>
    <cellStyle name="Normal 4 80 2 5 4" xfId="40272"/>
    <cellStyle name="Normal 4 80 2 6" xfId="40273"/>
    <cellStyle name="Normal 4 80 2 6 2" xfId="40274"/>
    <cellStyle name="Normal 4 80 2 7" xfId="40275"/>
    <cellStyle name="Normal 4 80 2 8" xfId="40276"/>
    <cellStyle name="Normal 4 80 2 9" xfId="40277"/>
    <cellStyle name="Normal 4 80 3" xfId="8244"/>
    <cellStyle name="Normal 4 80 3 2" xfId="13009"/>
    <cellStyle name="Normal 4 80 3 2 2" xfId="40280"/>
    <cellStyle name="Normal 4 80 3 2 2 2" xfId="40281"/>
    <cellStyle name="Normal 4 80 3 2 3" xfId="40282"/>
    <cellStyle name="Normal 4 80 3 2 4" xfId="40283"/>
    <cellStyle name="Normal 4 80 3 2 5" xfId="40279"/>
    <cellStyle name="Normal 4 80 3 3" xfId="40284"/>
    <cellStyle name="Normal 4 80 3 3 2" xfId="40285"/>
    <cellStyle name="Normal 4 80 3 3 2 2" xfId="40286"/>
    <cellStyle name="Normal 4 80 3 3 3" xfId="40287"/>
    <cellStyle name="Normal 4 80 3 3 4" xfId="40288"/>
    <cellStyle name="Normal 4 80 3 4" xfId="40289"/>
    <cellStyle name="Normal 4 80 3 4 2" xfId="40290"/>
    <cellStyle name="Normal 4 80 3 5" xfId="40291"/>
    <cellStyle name="Normal 4 80 3 6" xfId="40292"/>
    <cellStyle name="Normal 4 80 3 7" xfId="40293"/>
    <cellStyle name="Normal 4 80 3 8" xfId="40278"/>
    <cellStyle name="Normal 4 80 4" xfId="8245"/>
    <cellStyle name="Normal 4 80 4 2" xfId="13010"/>
    <cellStyle name="Normal 4 80 4 2 2" xfId="40296"/>
    <cellStyle name="Normal 4 80 4 2 2 2" xfId="40297"/>
    <cellStyle name="Normal 4 80 4 2 3" xfId="40298"/>
    <cellStyle name="Normal 4 80 4 2 4" xfId="40299"/>
    <cellStyle name="Normal 4 80 4 2 5" xfId="40295"/>
    <cellStyle name="Normal 4 80 4 3" xfId="40300"/>
    <cellStyle name="Normal 4 80 4 3 2" xfId="40301"/>
    <cellStyle name="Normal 4 80 4 3 2 2" xfId="40302"/>
    <cellStyle name="Normal 4 80 4 3 3" xfId="40303"/>
    <cellStyle name="Normal 4 80 4 3 4" xfId="40304"/>
    <cellStyle name="Normal 4 80 4 4" xfId="40305"/>
    <cellStyle name="Normal 4 80 4 4 2" xfId="40306"/>
    <cellStyle name="Normal 4 80 4 5" xfId="40307"/>
    <cellStyle name="Normal 4 80 4 6" xfId="40308"/>
    <cellStyle name="Normal 4 80 4 7" xfId="40309"/>
    <cellStyle name="Normal 4 80 4 8" xfId="40294"/>
    <cellStyle name="Normal 4 80 5" xfId="13007"/>
    <cellStyle name="Normal 4 80 5 2" xfId="40311"/>
    <cellStyle name="Normal 4 80 5 2 2" xfId="40312"/>
    <cellStyle name="Normal 4 80 5 3" xfId="40313"/>
    <cellStyle name="Normal 4 80 5 4" xfId="40314"/>
    <cellStyle name="Normal 4 80 5 5" xfId="40310"/>
    <cellStyle name="Normal 4 80 6" xfId="40315"/>
    <cellStyle name="Normal 4 80 6 2" xfId="40316"/>
    <cellStyle name="Normal 4 80 6 2 2" xfId="40317"/>
    <cellStyle name="Normal 4 80 6 3" xfId="40318"/>
    <cellStyle name="Normal 4 80 6 4" xfId="40319"/>
    <cellStyle name="Normal 4 80 7" xfId="40320"/>
    <cellStyle name="Normal 4 80 7 2" xfId="40321"/>
    <cellStyle name="Normal 4 80 8" xfId="40322"/>
    <cellStyle name="Normal 4 80 9" xfId="40323"/>
    <cellStyle name="Normal 4 81" xfId="8246"/>
    <cellStyle name="Normal 4 81 10" xfId="40325"/>
    <cellStyle name="Normal 4 81 11" xfId="40324"/>
    <cellStyle name="Normal 4 81 2" xfId="8247"/>
    <cellStyle name="Normal 4 81 2 10" xfId="40326"/>
    <cellStyle name="Normal 4 81 2 2" xfId="13012"/>
    <cellStyle name="Normal 4 81 2 2 2" xfId="40328"/>
    <cellStyle name="Normal 4 81 2 2 2 2" xfId="40329"/>
    <cellStyle name="Normal 4 81 2 2 2 2 2" xfId="40330"/>
    <cellStyle name="Normal 4 81 2 2 2 3" xfId="40331"/>
    <cellStyle name="Normal 4 81 2 2 2 4" xfId="40332"/>
    <cellStyle name="Normal 4 81 2 2 3" xfId="40333"/>
    <cellStyle name="Normal 4 81 2 2 3 2" xfId="40334"/>
    <cellStyle name="Normal 4 81 2 2 3 2 2" xfId="40335"/>
    <cellStyle name="Normal 4 81 2 2 3 3" xfId="40336"/>
    <cellStyle name="Normal 4 81 2 2 3 4" xfId="40337"/>
    <cellStyle name="Normal 4 81 2 2 4" xfId="40338"/>
    <cellStyle name="Normal 4 81 2 2 4 2" xfId="40339"/>
    <cellStyle name="Normal 4 81 2 2 5" xfId="40340"/>
    <cellStyle name="Normal 4 81 2 2 6" xfId="40341"/>
    <cellStyle name="Normal 4 81 2 2 7" xfId="40342"/>
    <cellStyle name="Normal 4 81 2 2 8" xfId="40327"/>
    <cellStyle name="Normal 4 81 2 3" xfId="40343"/>
    <cellStyle name="Normal 4 81 2 3 2" xfId="40344"/>
    <cellStyle name="Normal 4 81 2 3 2 2" xfId="40345"/>
    <cellStyle name="Normal 4 81 2 3 2 2 2" xfId="40346"/>
    <cellStyle name="Normal 4 81 2 3 2 3" xfId="40347"/>
    <cellStyle name="Normal 4 81 2 3 2 4" xfId="40348"/>
    <cellStyle name="Normal 4 81 2 3 3" xfId="40349"/>
    <cellStyle name="Normal 4 81 2 3 3 2" xfId="40350"/>
    <cellStyle name="Normal 4 81 2 3 3 2 2" xfId="40351"/>
    <cellStyle name="Normal 4 81 2 3 3 3" xfId="40352"/>
    <cellStyle name="Normal 4 81 2 3 3 4" xfId="40353"/>
    <cellStyle name="Normal 4 81 2 3 4" xfId="40354"/>
    <cellStyle name="Normal 4 81 2 3 4 2" xfId="40355"/>
    <cellStyle name="Normal 4 81 2 3 5" xfId="40356"/>
    <cellStyle name="Normal 4 81 2 3 6" xfId="40357"/>
    <cellStyle name="Normal 4 81 2 3 7" xfId="40358"/>
    <cellStyle name="Normal 4 81 2 4" xfId="40359"/>
    <cellStyle name="Normal 4 81 2 4 2" xfId="40360"/>
    <cellStyle name="Normal 4 81 2 4 2 2" xfId="40361"/>
    <cellStyle name="Normal 4 81 2 4 3" xfId="40362"/>
    <cellStyle name="Normal 4 81 2 4 4" xfId="40363"/>
    <cellStyle name="Normal 4 81 2 5" xfId="40364"/>
    <cellStyle name="Normal 4 81 2 5 2" xfId="40365"/>
    <cellStyle name="Normal 4 81 2 5 2 2" xfId="40366"/>
    <cellStyle name="Normal 4 81 2 5 3" xfId="40367"/>
    <cellStyle name="Normal 4 81 2 5 4" xfId="40368"/>
    <cellStyle name="Normal 4 81 2 6" xfId="40369"/>
    <cellStyle name="Normal 4 81 2 6 2" xfId="40370"/>
    <cellStyle name="Normal 4 81 2 7" xfId="40371"/>
    <cellStyle name="Normal 4 81 2 8" xfId="40372"/>
    <cellStyle name="Normal 4 81 2 9" xfId="40373"/>
    <cellStyle name="Normal 4 81 3" xfId="8248"/>
    <cellStyle name="Normal 4 81 3 2" xfId="13013"/>
    <cellStyle name="Normal 4 81 3 2 2" xfId="40376"/>
    <cellStyle name="Normal 4 81 3 2 2 2" xfId="40377"/>
    <cellStyle name="Normal 4 81 3 2 3" xfId="40378"/>
    <cellStyle name="Normal 4 81 3 2 4" xfId="40379"/>
    <cellStyle name="Normal 4 81 3 2 5" xfId="40375"/>
    <cellStyle name="Normal 4 81 3 3" xfId="40380"/>
    <cellStyle name="Normal 4 81 3 3 2" xfId="40381"/>
    <cellStyle name="Normal 4 81 3 3 2 2" xfId="40382"/>
    <cellStyle name="Normal 4 81 3 3 3" xfId="40383"/>
    <cellStyle name="Normal 4 81 3 3 4" xfId="40384"/>
    <cellStyle name="Normal 4 81 3 4" xfId="40385"/>
    <cellStyle name="Normal 4 81 3 4 2" xfId="40386"/>
    <cellStyle name="Normal 4 81 3 5" xfId="40387"/>
    <cellStyle name="Normal 4 81 3 6" xfId="40388"/>
    <cellStyle name="Normal 4 81 3 7" xfId="40389"/>
    <cellStyle name="Normal 4 81 3 8" xfId="40374"/>
    <cellStyle name="Normal 4 81 4" xfId="8249"/>
    <cellStyle name="Normal 4 81 4 2" xfId="13014"/>
    <cellStyle name="Normal 4 81 4 2 2" xfId="40392"/>
    <cellStyle name="Normal 4 81 4 2 2 2" xfId="40393"/>
    <cellStyle name="Normal 4 81 4 2 3" xfId="40394"/>
    <cellStyle name="Normal 4 81 4 2 4" xfId="40395"/>
    <cellStyle name="Normal 4 81 4 2 5" xfId="40391"/>
    <cellStyle name="Normal 4 81 4 3" xfId="40396"/>
    <cellStyle name="Normal 4 81 4 3 2" xfId="40397"/>
    <cellStyle name="Normal 4 81 4 3 2 2" xfId="40398"/>
    <cellStyle name="Normal 4 81 4 3 3" xfId="40399"/>
    <cellStyle name="Normal 4 81 4 3 4" xfId="40400"/>
    <cellStyle name="Normal 4 81 4 4" xfId="40401"/>
    <cellStyle name="Normal 4 81 4 4 2" xfId="40402"/>
    <cellStyle name="Normal 4 81 4 5" xfId="40403"/>
    <cellStyle name="Normal 4 81 4 6" xfId="40404"/>
    <cellStyle name="Normal 4 81 4 7" xfId="40405"/>
    <cellStyle name="Normal 4 81 4 8" xfId="40390"/>
    <cellStyle name="Normal 4 81 5" xfId="13011"/>
    <cellStyle name="Normal 4 81 5 2" xfId="40407"/>
    <cellStyle name="Normal 4 81 5 2 2" xfId="40408"/>
    <cellStyle name="Normal 4 81 5 3" xfId="40409"/>
    <cellStyle name="Normal 4 81 5 4" xfId="40410"/>
    <cellStyle name="Normal 4 81 5 5" xfId="40406"/>
    <cellStyle name="Normal 4 81 6" xfId="40411"/>
    <cellStyle name="Normal 4 81 6 2" xfId="40412"/>
    <cellStyle name="Normal 4 81 6 2 2" xfId="40413"/>
    <cellStyle name="Normal 4 81 6 3" xfId="40414"/>
    <cellStyle name="Normal 4 81 6 4" xfId="40415"/>
    <cellStyle name="Normal 4 81 7" xfId="40416"/>
    <cellStyle name="Normal 4 81 7 2" xfId="40417"/>
    <cellStyle name="Normal 4 81 8" xfId="40418"/>
    <cellStyle name="Normal 4 81 9" xfId="40419"/>
    <cellStyle name="Normal 4 82" xfId="8250"/>
    <cellStyle name="Normal 4 82 10" xfId="40421"/>
    <cellStyle name="Normal 4 82 11" xfId="40420"/>
    <cellStyle name="Normal 4 82 2" xfId="8251"/>
    <cellStyle name="Normal 4 82 2 10" xfId="40422"/>
    <cellStyle name="Normal 4 82 2 2" xfId="13016"/>
    <cellStyle name="Normal 4 82 2 2 2" xfId="40424"/>
    <cellStyle name="Normal 4 82 2 2 2 2" xfId="40425"/>
    <cellStyle name="Normal 4 82 2 2 2 2 2" xfId="40426"/>
    <cellStyle name="Normal 4 82 2 2 2 3" xfId="40427"/>
    <cellStyle name="Normal 4 82 2 2 2 4" xfId="40428"/>
    <cellStyle name="Normal 4 82 2 2 3" xfId="40429"/>
    <cellStyle name="Normal 4 82 2 2 3 2" xfId="40430"/>
    <cellStyle name="Normal 4 82 2 2 3 2 2" xfId="40431"/>
    <cellStyle name="Normal 4 82 2 2 3 3" xfId="40432"/>
    <cellStyle name="Normal 4 82 2 2 3 4" xfId="40433"/>
    <cellStyle name="Normal 4 82 2 2 4" xfId="40434"/>
    <cellStyle name="Normal 4 82 2 2 4 2" xfId="40435"/>
    <cellStyle name="Normal 4 82 2 2 5" xfId="40436"/>
    <cellStyle name="Normal 4 82 2 2 6" xfId="40437"/>
    <cellStyle name="Normal 4 82 2 2 7" xfId="40438"/>
    <cellStyle name="Normal 4 82 2 2 8" xfId="40423"/>
    <cellStyle name="Normal 4 82 2 3" xfId="40439"/>
    <cellStyle name="Normal 4 82 2 3 2" xfId="40440"/>
    <cellStyle name="Normal 4 82 2 3 2 2" xfId="40441"/>
    <cellStyle name="Normal 4 82 2 3 2 2 2" xfId="40442"/>
    <cellStyle name="Normal 4 82 2 3 2 3" xfId="40443"/>
    <cellStyle name="Normal 4 82 2 3 2 4" xfId="40444"/>
    <cellStyle name="Normal 4 82 2 3 3" xfId="40445"/>
    <cellStyle name="Normal 4 82 2 3 3 2" xfId="40446"/>
    <cellStyle name="Normal 4 82 2 3 3 2 2" xfId="40447"/>
    <cellStyle name="Normal 4 82 2 3 3 3" xfId="40448"/>
    <cellStyle name="Normal 4 82 2 3 3 4" xfId="40449"/>
    <cellStyle name="Normal 4 82 2 3 4" xfId="40450"/>
    <cellStyle name="Normal 4 82 2 3 4 2" xfId="40451"/>
    <cellStyle name="Normal 4 82 2 3 5" xfId="40452"/>
    <cellStyle name="Normal 4 82 2 3 6" xfId="40453"/>
    <cellStyle name="Normal 4 82 2 3 7" xfId="40454"/>
    <cellStyle name="Normal 4 82 2 4" xfId="40455"/>
    <cellStyle name="Normal 4 82 2 4 2" xfId="40456"/>
    <cellStyle name="Normal 4 82 2 4 2 2" xfId="40457"/>
    <cellStyle name="Normal 4 82 2 4 3" xfId="40458"/>
    <cellStyle name="Normal 4 82 2 4 4" xfId="40459"/>
    <cellStyle name="Normal 4 82 2 5" xfId="40460"/>
    <cellStyle name="Normal 4 82 2 5 2" xfId="40461"/>
    <cellStyle name="Normal 4 82 2 5 2 2" xfId="40462"/>
    <cellStyle name="Normal 4 82 2 5 3" xfId="40463"/>
    <cellStyle name="Normal 4 82 2 5 4" xfId="40464"/>
    <cellStyle name="Normal 4 82 2 6" xfId="40465"/>
    <cellStyle name="Normal 4 82 2 6 2" xfId="40466"/>
    <cellStyle name="Normal 4 82 2 7" xfId="40467"/>
    <cellStyle name="Normal 4 82 2 8" xfId="40468"/>
    <cellStyle name="Normal 4 82 2 9" xfId="40469"/>
    <cellStyle name="Normal 4 82 3" xfId="8252"/>
    <cellStyle name="Normal 4 82 3 2" xfId="13017"/>
    <cellStyle name="Normal 4 82 3 2 2" xfId="40472"/>
    <cellStyle name="Normal 4 82 3 2 2 2" xfId="40473"/>
    <cellStyle name="Normal 4 82 3 2 3" xfId="40474"/>
    <cellStyle name="Normal 4 82 3 2 4" xfId="40475"/>
    <cellStyle name="Normal 4 82 3 2 5" xfId="40471"/>
    <cellStyle name="Normal 4 82 3 3" xfId="40476"/>
    <cellStyle name="Normal 4 82 3 3 2" xfId="40477"/>
    <cellStyle name="Normal 4 82 3 3 2 2" xfId="40478"/>
    <cellStyle name="Normal 4 82 3 3 3" xfId="40479"/>
    <cellStyle name="Normal 4 82 3 3 4" xfId="40480"/>
    <cellStyle name="Normal 4 82 3 4" xfId="40481"/>
    <cellStyle name="Normal 4 82 3 4 2" xfId="40482"/>
    <cellStyle name="Normal 4 82 3 5" xfId="40483"/>
    <cellStyle name="Normal 4 82 3 6" xfId="40484"/>
    <cellStyle name="Normal 4 82 3 7" xfId="40485"/>
    <cellStyle name="Normal 4 82 3 8" xfId="40470"/>
    <cellStyle name="Normal 4 82 4" xfId="8253"/>
    <cellStyle name="Normal 4 82 4 2" xfId="13018"/>
    <cellStyle name="Normal 4 82 4 2 2" xfId="40488"/>
    <cellStyle name="Normal 4 82 4 2 2 2" xfId="40489"/>
    <cellStyle name="Normal 4 82 4 2 3" xfId="40490"/>
    <cellStyle name="Normal 4 82 4 2 4" xfId="40491"/>
    <cellStyle name="Normal 4 82 4 2 5" xfId="40487"/>
    <cellStyle name="Normal 4 82 4 3" xfId="40492"/>
    <cellStyle name="Normal 4 82 4 3 2" xfId="40493"/>
    <cellStyle name="Normal 4 82 4 3 2 2" xfId="40494"/>
    <cellStyle name="Normal 4 82 4 3 3" xfId="40495"/>
    <cellStyle name="Normal 4 82 4 3 4" xfId="40496"/>
    <cellStyle name="Normal 4 82 4 4" xfId="40497"/>
    <cellStyle name="Normal 4 82 4 4 2" xfId="40498"/>
    <cellStyle name="Normal 4 82 4 5" xfId="40499"/>
    <cellStyle name="Normal 4 82 4 6" xfId="40500"/>
    <cellStyle name="Normal 4 82 4 7" xfId="40501"/>
    <cellStyle name="Normal 4 82 4 8" xfId="40486"/>
    <cellStyle name="Normal 4 82 5" xfId="13015"/>
    <cellStyle name="Normal 4 82 5 2" xfId="40503"/>
    <cellStyle name="Normal 4 82 5 2 2" xfId="40504"/>
    <cellStyle name="Normal 4 82 5 3" xfId="40505"/>
    <cellStyle name="Normal 4 82 5 4" xfId="40506"/>
    <cellStyle name="Normal 4 82 5 5" xfId="40502"/>
    <cellStyle name="Normal 4 82 6" xfId="40507"/>
    <cellStyle name="Normal 4 82 6 2" xfId="40508"/>
    <cellStyle name="Normal 4 82 6 2 2" xfId="40509"/>
    <cellStyle name="Normal 4 82 6 3" xfId="40510"/>
    <cellStyle name="Normal 4 82 6 4" xfId="40511"/>
    <cellStyle name="Normal 4 82 7" xfId="40512"/>
    <cellStyle name="Normal 4 82 7 2" xfId="40513"/>
    <cellStyle name="Normal 4 82 8" xfId="40514"/>
    <cellStyle name="Normal 4 82 9" xfId="40515"/>
    <cellStyle name="Normal 4 83" xfId="8254"/>
    <cellStyle name="Normal 4 83 10" xfId="40517"/>
    <cellStyle name="Normal 4 83 11" xfId="40516"/>
    <cellStyle name="Normal 4 83 2" xfId="8255"/>
    <cellStyle name="Normal 4 83 2 10" xfId="40518"/>
    <cellStyle name="Normal 4 83 2 2" xfId="13020"/>
    <cellStyle name="Normal 4 83 2 2 2" xfId="40520"/>
    <cellStyle name="Normal 4 83 2 2 2 2" xfId="40521"/>
    <cellStyle name="Normal 4 83 2 2 2 2 2" xfId="40522"/>
    <cellStyle name="Normal 4 83 2 2 2 3" xfId="40523"/>
    <cellStyle name="Normal 4 83 2 2 2 4" xfId="40524"/>
    <cellStyle name="Normal 4 83 2 2 3" xfId="40525"/>
    <cellStyle name="Normal 4 83 2 2 3 2" xfId="40526"/>
    <cellStyle name="Normal 4 83 2 2 3 2 2" xfId="40527"/>
    <cellStyle name="Normal 4 83 2 2 3 3" xfId="40528"/>
    <cellStyle name="Normal 4 83 2 2 3 4" xfId="40529"/>
    <cellStyle name="Normal 4 83 2 2 4" xfId="40530"/>
    <cellStyle name="Normal 4 83 2 2 4 2" xfId="40531"/>
    <cellStyle name="Normal 4 83 2 2 5" xfId="40532"/>
    <cellStyle name="Normal 4 83 2 2 6" xfId="40533"/>
    <cellStyle name="Normal 4 83 2 2 7" xfId="40534"/>
    <cellStyle name="Normal 4 83 2 2 8" xfId="40519"/>
    <cellStyle name="Normal 4 83 2 3" xfId="40535"/>
    <cellStyle name="Normal 4 83 2 3 2" xfId="40536"/>
    <cellStyle name="Normal 4 83 2 3 2 2" xfId="40537"/>
    <cellStyle name="Normal 4 83 2 3 2 2 2" xfId="40538"/>
    <cellStyle name="Normal 4 83 2 3 2 3" xfId="40539"/>
    <cellStyle name="Normal 4 83 2 3 2 4" xfId="40540"/>
    <cellStyle name="Normal 4 83 2 3 3" xfId="40541"/>
    <cellStyle name="Normal 4 83 2 3 3 2" xfId="40542"/>
    <cellStyle name="Normal 4 83 2 3 3 2 2" xfId="40543"/>
    <cellStyle name="Normal 4 83 2 3 3 3" xfId="40544"/>
    <cellStyle name="Normal 4 83 2 3 3 4" xfId="40545"/>
    <cellStyle name="Normal 4 83 2 3 4" xfId="40546"/>
    <cellStyle name="Normal 4 83 2 3 4 2" xfId="40547"/>
    <cellStyle name="Normal 4 83 2 3 5" xfId="40548"/>
    <cellStyle name="Normal 4 83 2 3 6" xfId="40549"/>
    <cellStyle name="Normal 4 83 2 3 7" xfId="40550"/>
    <cellStyle name="Normal 4 83 2 4" xfId="40551"/>
    <cellStyle name="Normal 4 83 2 4 2" xfId="40552"/>
    <cellStyle name="Normal 4 83 2 4 2 2" xfId="40553"/>
    <cellStyle name="Normal 4 83 2 4 3" xfId="40554"/>
    <cellStyle name="Normal 4 83 2 4 4" xfId="40555"/>
    <cellStyle name="Normal 4 83 2 5" xfId="40556"/>
    <cellStyle name="Normal 4 83 2 5 2" xfId="40557"/>
    <cellStyle name="Normal 4 83 2 5 2 2" xfId="40558"/>
    <cellStyle name="Normal 4 83 2 5 3" xfId="40559"/>
    <cellStyle name="Normal 4 83 2 5 4" xfId="40560"/>
    <cellStyle name="Normal 4 83 2 6" xfId="40561"/>
    <cellStyle name="Normal 4 83 2 6 2" xfId="40562"/>
    <cellStyle name="Normal 4 83 2 7" xfId="40563"/>
    <cellStyle name="Normal 4 83 2 8" xfId="40564"/>
    <cellStyle name="Normal 4 83 2 9" xfId="40565"/>
    <cellStyle name="Normal 4 83 3" xfId="8256"/>
    <cellStyle name="Normal 4 83 3 2" xfId="13021"/>
    <cellStyle name="Normal 4 83 3 2 2" xfId="40568"/>
    <cellStyle name="Normal 4 83 3 2 2 2" xfId="40569"/>
    <cellStyle name="Normal 4 83 3 2 3" xfId="40570"/>
    <cellStyle name="Normal 4 83 3 2 4" xfId="40571"/>
    <cellStyle name="Normal 4 83 3 2 5" xfId="40567"/>
    <cellStyle name="Normal 4 83 3 3" xfId="40572"/>
    <cellStyle name="Normal 4 83 3 3 2" xfId="40573"/>
    <cellStyle name="Normal 4 83 3 3 2 2" xfId="40574"/>
    <cellStyle name="Normal 4 83 3 3 3" xfId="40575"/>
    <cellStyle name="Normal 4 83 3 3 4" xfId="40576"/>
    <cellStyle name="Normal 4 83 3 4" xfId="40577"/>
    <cellStyle name="Normal 4 83 3 4 2" xfId="40578"/>
    <cellStyle name="Normal 4 83 3 5" xfId="40579"/>
    <cellStyle name="Normal 4 83 3 6" xfId="40580"/>
    <cellStyle name="Normal 4 83 3 7" xfId="40581"/>
    <cellStyle name="Normal 4 83 3 8" xfId="40566"/>
    <cellStyle name="Normal 4 83 4" xfId="8257"/>
    <cellStyle name="Normal 4 83 4 2" xfId="13022"/>
    <cellStyle name="Normal 4 83 4 2 2" xfId="40584"/>
    <cellStyle name="Normal 4 83 4 2 2 2" xfId="40585"/>
    <cellStyle name="Normal 4 83 4 2 3" xfId="40586"/>
    <cellStyle name="Normal 4 83 4 2 4" xfId="40587"/>
    <cellStyle name="Normal 4 83 4 2 5" xfId="40583"/>
    <cellStyle name="Normal 4 83 4 3" xfId="40588"/>
    <cellStyle name="Normal 4 83 4 3 2" xfId="40589"/>
    <cellStyle name="Normal 4 83 4 3 2 2" xfId="40590"/>
    <cellStyle name="Normal 4 83 4 3 3" xfId="40591"/>
    <cellStyle name="Normal 4 83 4 3 4" xfId="40592"/>
    <cellStyle name="Normal 4 83 4 4" xfId="40593"/>
    <cellStyle name="Normal 4 83 4 4 2" xfId="40594"/>
    <cellStyle name="Normal 4 83 4 5" xfId="40595"/>
    <cellStyle name="Normal 4 83 4 6" xfId="40596"/>
    <cellStyle name="Normal 4 83 4 7" xfId="40597"/>
    <cellStyle name="Normal 4 83 4 8" xfId="40582"/>
    <cellStyle name="Normal 4 83 5" xfId="13019"/>
    <cellStyle name="Normal 4 83 5 2" xfId="40599"/>
    <cellStyle name="Normal 4 83 5 2 2" xfId="40600"/>
    <cellStyle name="Normal 4 83 5 3" xfId="40601"/>
    <cellStyle name="Normal 4 83 5 4" xfId="40602"/>
    <cellStyle name="Normal 4 83 5 5" xfId="40598"/>
    <cellStyle name="Normal 4 83 6" xfId="40603"/>
    <cellStyle name="Normal 4 83 6 2" xfId="40604"/>
    <cellStyle name="Normal 4 83 6 2 2" xfId="40605"/>
    <cellStyle name="Normal 4 83 6 3" xfId="40606"/>
    <cellStyle name="Normal 4 83 6 4" xfId="40607"/>
    <cellStyle name="Normal 4 83 7" xfId="40608"/>
    <cellStyle name="Normal 4 83 7 2" xfId="40609"/>
    <cellStyle name="Normal 4 83 8" xfId="40610"/>
    <cellStyle name="Normal 4 83 9" xfId="40611"/>
    <cellStyle name="Normal 4 84" xfId="8258"/>
    <cellStyle name="Normal 4 84 10" xfId="40613"/>
    <cellStyle name="Normal 4 84 11" xfId="40612"/>
    <cellStyle name="Normal 4 84 2" xfId="8259"/>
    <cellStyle name="Normal 4 84 2 10" xfId="40614"/>
    <cellStyle name="Normal 4 84 2 2" xfId="13024"/>
    <cellStyle name="Normal 4 84 2 2 2" xfId="40616"/>
    <cellStyle name="Normal 4 84 2 2 2 2" xfId="40617"/>
    <cellStyle name="Normal 4 84 2 2 2 2 2" xfId="40618"/>
    <cellStyle name="Normal 4 84 2 2 2 3" xfId="40619"/>
    <cellStyle name="Normal 4 84 2 2 2 4" xfId="40620"/>
    <cellStyle name="Normal 4 84 2 2 3" xfId="40621"/>
    <cellStyle name="Normal 4 84 2 2 3 2" xfId="40622"/>
    <cellStyle name="Normal 4 84 2 2 3 2 2" xfId="40623"/>
    <cellStyle name="Normal 4 84 2 2 3 3" xfId="40624"/>
    <cellStyle name="Normal 4 84 2 2 3 4" xfId="40625"/>
    <cellStyle name="Normal 4 84 2 2 4" xfId="40626"/>
    <cellStyle name="Normal 4 84 2 2 4 2" xfId="40627"/>
    <cellStyle name="Normal 4 84 2 2 5" xfId="40628"/>
    <cellStyle name="Normal 4 84 2 2 6" xfId="40629"/>
    <cellStyle name="Normal 4 84 2 2 7" xfId="40630"/>
    <cellStyle name="Normal 4 84 2 2 8" xfId="40615"/>
    <cellStyle name="Normal 4 84 2 3" xfId="40631"/>
    <cellStyle name="Normal 4 84 2 3 2" xfId="40632"/>
    <cellStyle name="Normal 4 84 2 3 2 2" xfId="40633"/>
    <cellStyle name="Normal 4 84 2 3 2 2 2" xfId="40634"/>
    <cellStyle name="Normal 4 84 2 3 2 3" xfId="40635"/>
    <cellStyle name="Normal 4 84 2 3 2 4" xfId="40636"/>
    <cellStyle name="Normal 4 84 2 3 3" xfId="40637"/>
    <cellStyle name="Normal 4 84 2 3 3 2" xfId="40638"/>
    <cellStyle name="Normal 4 84 2 3 3 2 2" xfId="40639"/>
    <cellStyle name="Normal 4 84 2 3 3 3" xfId="40640"/>
    <cellStyle name="Normal 4 84 2 3 3 4" xfId="40641"/>
    <cellStyle name="Normal 4 84 2 3 4" xfId="40642"/>
    <cellStyle name="Normal 4 84 2 3 4 2" xfId="40643"/>
    <cellStyle name="Normal 4 84 2 3 5" xfId="40644"/>
    <cellStyle name="Normal 4 84 2 3 6" xfId="40645"/>
    <cellStyle name="Normal 4 84 2 3 7" xfId="40646"/>
    <cellStyle name="Normal 4 84 2 4" xfId="40647"/>
    <cellStyle name="Normal 4 84 2 4 2" xfId="40648"/>
    <cellStyle name="Normal 4 84 2 4 2 2" xfId="40649"/>
    <cellStyle name="Normal 4 84 2 4 3" xfId="40650"/>
    <cellStyle name="Normal 4 84 2 4 4" xfId="40651"/>
    <cellStyle name="Normal 4 84 2 5" xfId="40652"/>
    <cellStyle name="Normal 4 84 2 5 2" xfId="40653"/>
    <cellStyle name="Normal 4 84 2 5 2 2" xfId="40654"/>
    <cellStyle name="Normal 4 84 2 5 3" xfId="40655"/>
    <cellStyle name="Normal 4 84 2 5 4" xfId="40656"/>
    <cellStyle name="Normal 4 84 2 6" xfId="40657"/>
    <cellStyle name="Normal 4 84 2 6 2" xfId="40658"/>
    <cellStyle name="Normal 4 84 2 7" xfId="40659"/>
    <cellStyle name="Normal 4 84 2 8" xfId="40660"/>
    <cellStyle name="Normal 4 84 2 9" xfId="40661"/>
    <cellStyle name="Normal 4 84 3" xfId="8260"/>
    <cellStyle name="Normal 4 84 3 2" xfId="13025"/>
    <cellStyle name="Normal 4 84 3 2 2" xfId="40664"/>
    <cellStyle name="Normal 4 84 3 2 2 2" xfId="40665"/>
    <cellStyle name="Normal 4 84 3 2 3" xfId="40666"/>
    <cellStyle name="Normal 4 84 3 2 4" xfId="40667"/>
    <cellStyle name="Normal 4 84 3 2 5" xfId="40663"/>
    <cellStyle name="Normal 4 84 3 3" xfId="40668"/>
    <cellStyle name="Normal 4 84 3 3 2" xfId="40669"/>
    <cellStyle name="Normal 4 84 3 3 2 2" xfId="40670"/>
    <cellStyle name="Normal 4 84 3 3 3" xfId="40671"/>
    <cellStyle name="Normal 4 84 3 3 4" xfId="40672"/>
    <cellStyle name="Normal 4 84 3 4" xfId="40673"/>
    <cellStyle name="Normal 4 84 3 4 2" xfId="40674"/>
    <cellStyle name="Normal 4 84 3 5" xfId="40675"/>
    <cellStyle name="Normal 4 84 3 6" xfId="40676"/>
    <cellStyle name="Normal 4 84 3 7" xfId="40677"/>
    <cellStyle name="Normal 4 84 3 8" xfId="40662"/>
    <cellStyle name="Normal 4 84 4" xfId="8261"/>
    <cellStyle name="Normal 4 84 4 2" xfId="13026"/>
    <cellStyle name="Normal 4 84 4 2 2" xfId="40680"/>
    <cellStyle name="Normal 4 84 4 2 2 2" xfId="40681"/>
    <cellStyle name="Normal 4 84 4 2 3" xfId="40682"/>
    <cellStyle name="Normal 4 84 4 2 4" xfId="40683"/>
    <cellStyle name="Normal 4 84 4 2 5" xfId="40679"/>
    <cellStyle name="Normal 4 84 4 3" xfId="40684"/>
    <cellStyle name="Normal 4 84 4 3 2" xfId="40685"/>
    <cellStyle name="Normal 4 84 4 3 2 2" xfId="40686"/>
    <cellStyle name="Normal 4 84 4 3 3" xfId="40687"/>
    <cellStyle name="Normal 4 84 4 3 4" xfId="40688"/>
    <cellStyle name="Normal 4 84 4 4" xfId="40689"/>
    <cellStyle name="Normal 4 84 4 4 2" xfId="40690"/>
    <cellStyle name="Normal 4 84 4 5" xfId="40691"/>
    <cellStyle name="Normal 4 84 4 6" xfId="40692"/>
    <cellStyle name="Normal 4 84 4 7" xfId="40693"/>
    <cellStyle name="Normal 4 84 4 8" xfId="40678"/>
    <cellStyle name="Normal 4 84 5" xfId="13023"/>
    <cellStyle name="Normal 4 84 5 2" xfId="40695"/>
    <cellStyle name="Normal 4 84 5 2 2" xfId="40696"/>
    <cellStyle name="Normal 4 84 5 3" xfId="40697"/>
    <cellStyle name="Normal 4 84 5 4" xfId="40698"/>
    <cellStyle name="Normal 4 84 5 5" xfId="40694"/>
    <cellStyle name="Normal 4 84 6" xfId="40699"/>
    <cellStyle name="Normal 4 84 6 2" xfId="40700"/>
    <cellStyle name="Normal 4 84 6 2 2" xfId="40701"/>
    <cellStyle name="Normal 4 84 6 3" xfId="40702"/>
    <cellStyle name="Normal 4 84 6 4" xfId="40703"/>
    <cellStyle name="Normal 4 84 7" xfId="40704"/>
    <cellStyle name="Normal 4 84 7 2" xfId="40705"/>
    <cellStyle name="Normal 4 84 8" xfId="40706"/>
    <cellStyle name="Normal 4 84 9" xfId="40707"/>
    <cellStyle name="Normal 4 85" xfId="8262"/>
    <cellStyle name="Normal 4 85 10" xfId="40709"/>
    <cellStyle name="Normal 4 85 11" xfId="40708"/>
    <cellStyle name="Normal 4 85 2" xfId="8263"/>
    <cellStyle name="Normal 4 85 2 10" xfId="40710"/>
    <cellStyle name="Normal 4 85 2 2" xfId="13028"/>
    <cellStyle name="Normal 4 85 2 2 2" xfId="40712"/>
    <cellStyle name="Normal 4 85 2 2 2 2" xfId="40713"/>
    <cellStyle name="Normal 4 85 2 2 2 2 2" xfId="40714"/>
    <cellStyle name="Normal 4 85 2 2 2 3" xfId="40715"/>
    <cellStyle name="Normal 4 85 2 2 2 4" xfId="40716"/>
    <cellStyle name="Normal 4 85 2 2 3" xfId="40717"/>
    <cellStyle name="Normal 4 85 2 2 3 2" xfId="40718"/>
    <cellStyle name="Normal 4 85 2 2 3 2 2" xfId="40719"/>
    <cellStyle name="Normal 4 85 2 2 3 3" xfId="40720"/>
    <cellStyle name="Normal 4 85 2 2 3 4" xfId="40721"/>
    <cellStyle name="Normal 4 85 2 2 4" xfId="40722"/>
    <cellStyle name="Normal 4 85 2 2 4 2" xfId="40723"/>
    <cellStyle name="Normal 4 85 2 2 5" xfId="40724"/>
    <cellStyle name="Normal 4 85 2 2 6" xfId="40725"/>
    <cellStyle name="Normal 4 85 2 2 7" xfId="40726"/>
    <cellStyle name="Normal 4 85 2 2 8" xfId="40711"/>
    <cellStyle name="Normal 4 85 2 3" xfId="40727"/>
    <cellStyle name="Normal 4 85 2 3 2" xfId="40728"/>
    <cellStyle name="Normal 4 85 2 3 2 2" xfId="40729"/>
    <cellStyle name="Normal 4 85 2 3 2 2 2" xfId="40730"/>
    <cellStyle name="Normal 4 85 2 3 2 3" xfId="40731"/>
    <cellStyle name="Normal 4 85 2 3 2 4" xfId="40732"/>
    <cellStyle name="Normal 4 85 2 3 3" xfId="40733"/>
    <cellStyle name="Normal 4 85 2 3 3 2" xfId="40734"/>
    <cellStyle name="Normal 4 85 2 3 3 2 2" xfId="40735"/>
    <cellStyle name="Normal 4 85 2 3 3 3" xfId="40736"/>
    <cellStyle name="Normal 4 85 2 3 3 4" xfId="40737"/>
    <cellStyle name="Normal 4 85 2 3 4" xfId="40738"/>
    <cellStyle name="Normal 4 85 2 3 4 2" xfId="40739"/>
    <cellStyle name="Normal 4 85 2 3 5" xfId="40740"/>
    <cellStyle name="Normal 4 85 2 3 6" xfId="40741"/>
    <cellStyle name="Normal 4 85 2 3 7" xfId="40742"/>
    <cellStyle name="Normal 4 85 2 4" xfId="40743"/>
    <cellStyle name="Normal 4 85 2 4 2" xfId="40744"/>
    <cellStyle name="Normal 4 85 2 4 2 2" xfId="40745"/>
    <cellStyle name="Normal 4 85 2 4 3" xfId="40746"/>
    <cellStyle name="Normal 4 85 2 4 4" xfId="40747"/>
    <cellStyle name="Normal 4 85 2 5" xfId="40748"/>
    <cellStyle name="Normal 4 85 2 5 2" xfId="40749"/>
    <cellStyle name="Normal 4 85 2 5 2 2" xfId="40750"/>
    <cellStyle name="Normal 4 85 2 5 3" xfId="40751"/>
    <cellStyle name="Normal 4 85 2 5 4" xfId="40752"/>
    <cellStyle name="Normal 4 85 2 6" xfId="40753"/>
    <cellStyle name="Normal 4 85 2 6 2" xfId="40754"/>
    <cellStyle name="Normal 4 85 2 7" xfId="40755"/>
    <cellStyle name="Normal 4 85 2 8" xfId="40756"/>
    <cellStyle name="Normal 4 85 2 9" xfId="40757"/>
    <cellStyle name="Normal 4 85 3" xfId="8264"/>
    <cellStyle name="Normal 4 85 3 2" xfId="13029"/>
    <cellStyle name="Normal 4 85 3 2 2" xfId="40760"/>
    <cellStyle name="Normal 4 85 3 2 2 2" xfId="40761"/>
    <cellStyle name="Normal 4 85 3 2 3" xfId="40762"/>
    <cellStyle name="Normal 4 85 3 2 4" xfId="40763"/>
    <cellStyle name="Normal 4 85 3 2 5" xfId="40759"/>
    <cellStyle name="Normal 4 85 3 3" xfId="40764"/>
    <cellStyle name="Normal 4 85 3 3 2" xfId="40765"/>
    <cellStyle name="Normal 4 85 3 3 2 2" xfId="40766"/>
    <cellStyle name="Normal 4 85 3 3 3" xfId="40767"/>
    <cellStyle name="Normal 4 85 3 3 4" xfId="40768"/>
    <cellStyle name="Normal 4 85 3 4" xfId="40769"/>
    <cellStyle name="Normal 4 85 3 4 2" xfId="40770"/>
    <cellStyle name="Normal 4 85 3 5" xfId="40771"/>
    <cellStyle name="Normal 4 85 3 6" xfId="40772"/>
    <cellStyle name="Normal 4 85 3 7" xfId="40773"/>
    <cellStyle name="Normal 4 85 3 8" xfId="40758"/>
    <cellStyle name="Normal 4 85 4" xfId="8265"/>
    <cellStyle name="Normal 4 85 4 2" xfId="13030"/>
    <cellStyle name="Normal 4 85 4 2 2" xfId="40776"/>
    <cellStyle name="Normal 4 85 4 2 2 2" xfId="40777"/>
    <cellStyle name="Normal 4 85 4 2 3" xfId="40778"/>
    <cellStyle name="Normal 4 85 4 2 4" xfId="40779"/>
    <cellStyle name="Normal 4 85 4 2 5" xfId="40775"/>
    <cellStyle name="Normal 4 85 4 3" xfId="40780"/>
    <cellStyle name="Normal 4 85 4 3 2" xfId="40781"/>
    <cellStyle name="Normal 4 85 4 3 2 2" xfId="40782"/>
    <cellStyle name="Normal 4 85 4 3 3" xfId="40783"/>
    <cellStyle name="Normal 4 85 4 3 4" xfId="40784"/>
    <cellStyle name="Normal 4 85 4 4" xfId="40785"/>
    <cellStyle name="Normal 4 85 4 4 2" xfId="40786"/>
    <cellStyle name="Normal 4 85 4 5" xfId="40787"/>
    <cellStyle name="Normal 4 85 4 6" xfId="40788"/>
    <cellStyle name="Normal 4 85 4 7" xfId="40789"/>
    <cellStyle name="Normal 4 85 4 8" xfId="40774"/>
    <cellStyle name="Normal 4 85 5" xfId="13027"/>
    <cellStyle name="Normal 4 85 5 2" xfId="40791"/>
    <cellStyle name="Normal 4 85 5 2 2" xfId="40792"/>
    <cellStyle name="Normal 4 85 5 3" xfId="40793"/>
    <cellStyle name="Normal 4 85 5 4" xfId="40794"/>
    <cellStyle name="Normal 4 85 5 5" xfId="40790"/>
    <cellStyle name="Normal 4 85 6" xfId="40795"/>
    <cellStyle name="Normal 4 85 6 2" xfId="40796"/>
    <cellStyle name="Normal 4 85 6 2 2" xfId="40797"/>
    <cellStyle name="Normal 4 85 6 3" xfId="40798"/>
    <cellStyle name="Normal 4 85 6 4" xfId="40799"/>
    <cellStyle name="Normal 4 85 7" xfId="40800"/>
    <cellStyle name="Normal 4 85 7 2" xfId="40801"/>
    <cellStyle name="Normal 4 85 8" xfId="40802"/>
    <cellStyle name="Normal 4 85 9" xfId="40803"/>
    <cellStyle name="Normal 4 86" xfId="8266"/>
    <cellStyle name="Normal 4 86 10" xfId="40805"/>
    <cellStyle name="Normal 4 86 11" xfId="40804"/>
    <cellStyle name="Normal 4 86 2" xfId="8267"/>
    <cellStyle name="Normal 4 86 2 10" xfId="40806"/>
    <cellStyle name="Normal 4 86 2 2" xfId="13032"/>
    <cellStyle name="Normal 4 86 2 2 2" xfId="40808"/>
    <cellStyle name="Normal 4 86 2 2 2 2" xfId="40809"/>
    <cellStyle name="Normal 4 86 2 2 2 2 2" xfId="40810"/>
    <cellStyle name="Normal 4 86 2 2 2 3" xfId="40811"/>
    <cellStyle name="Normal 4 86 2 2 2 4" xfId="40812"/>
    <cellStyle name="Normal 4 86 2 2 3" xfId="40813"/>
    <cellStyle name="Normal 4 86 2 2 3 2" xfId="40814"/>
    <cellStyle name="Normal 4 86 2 2 3 2 2" xfId="40815"/>
    <cellStyle name="Normal 4 86 2 2 3 3" xfId="40816"/>
    <cellStyle name="Normal 4 86 2 2 3 4" xfId="40817"/>
    <cellStyle name="Normal 4 86 2 2 4" xfId="40818"/>
    <cellStyle name="Normal 4 86 2 2 4 2" xfId="40819"/>
    <cellStyle name="Normal 4 86 2 2 5" xfId="40820"/>
    <cellStyle name="Normal 4 86 2 2 6" xfId="40821"/>
    <cellStyle name="Normal 4 86 2 2 7" xfId="40822"/>
    <cellStyle name="Normal 4 86 2 2 8" xfId="40807"/>
    <cellStyle name="Normal 4 86 2 3" xfId="40823"/>
    <cellStyle name="Normal 4 86 2 3 2" xfId="40824"/>
    <cellStyle name="Normal 4 86 2 3 2 2" xfId="40825"/>
    <cellStyle name="Normal 4 86 2 3 2 2 2" xfId="40826"/>
    <cellStyle name="Normal 4 86 2 3 2 3" xfId="40827"/>
    <cellStyle name="Normal 4 86 2 3 2 4" xfId="40828"/>
    <cellStyle name="Normal 4 86 2 3 3" xfId="40829"/>
    <cellStyle name="Normal 4 86 2 3 3 2" xfId="40830"/>
    <cellStyle name="Normal 4 86 2 3 3 2 2" xfId="40831"/>
    <cellStyle name="Normal 4 86 2 3 3 3" xfId="40832"/>
    <cellStyle name="Normal 4 86 2 3 3 4" xfId="40833"/>
    <cellStyle name="Normal 4 86 2 3 4" xfId="40834"/>
    <cellStyle name="Normal 4 86 2 3 4 2" xfId="40835"/>
    <cellStyle name="Normal 4 86 2 3 5" xfId="40836"/>
    <cellStyle name="Normal 4 86 2 3 6" xfId="40837"/>
    <cellStyle name="Normal 4 86 2 3 7" xfId="40838"/>
    <cellStyle name="Normal 4 86 2 4" xfId="40839"/>
    <cellStyle name="Normal 4 86 2 4 2" xfId="40840"/>
    <cellStyle name="Normal 4 86 2 4 2 2" xfId="40841"/>
    <cellStyle name="Normal 4 86 2 4 3" xfId="40842"/>
    <cellStyle name="Normal 4 86 2 4 4" xfId="40843"/>
    <cellStyle name="Normal 4 86 2 5" xfId="40844"/>
    <cellStyle name="Normal 4 86 2 5 2" xfId="40845"/>
    <cellStyle name="Normal 4 86 2 5 2 2" xfId="40846"/>
    <cellStyle name="Normal 4 86 2 5 3" xfId="40847"/>
    <cellStyle name="Normal 4 86 2 5 4" xfId="40848"/>
    <cellStyle name="Normal 4 86 2 6" xfId="40849"/>
    <cellStyle name="Normal 4 86 2 6 2" xfId="40850"/>
    <cellStyle name="Normal 4 86 2 7" xfId="40851"/>
    <cellStyle name="Normal 4 86 2 8" xfId="40852"/>
    <cellStyle name="Normal 4 86 2 9" xfId="40853"/>
    <cellStyle name="Normal 4 86 3" xfId="8268"/>
    <cellStyle name="Normal 4 86 3 2" xfId="13033"/>
    <cellStyle name="Normal 4 86 3 2 2" xfId="40856"/>
    <cellStyle name="Normal 4 86 3 2 2 2" xfId="40857"/>
    <cellStyle name="Normal 4 86 3 2 3" xfId="40858"/>
    <cellStyle name="Normal 4 86 3 2 4" xfId="40859"/>
    <cellStyle name="Normal 4 86 3 2 5" xfId="40855"/>
    <cellStyle name="Normal 4 86 3 3" xfId="40860"/>
    <cellStyle name="Normal 4 86 3 3 2" xfId="40861"/>
    <cellStyle name="Normal 4 86 3 3 2 2" xfId="40862"/>
    <cellStyle name="Normal 4 86 3 3 3" xfId="40863"/>
    <cellStyle name="Normal 4 86 3 3 4" xfId="40864"/>
    <cellStyle name="Normal 4 86 3 4" xfId="40865"/>
    <cellStyle name="Normal 4 86 3 4 2" xfId="40866"/>
    <cellStyle name="Normal 4 86 3 5" xfId="40867"/>
    <cellStyle name="Normal 4 86 3 6" xfId="40868"/>
    <cellStyle name="Normal 4 86 3 7" xfId="40869"/>
    <cellStyle name="Normal 4 86 3 8" xfId="40854"/>
    <cellStyle name="Normal 4 86 4" xfId="8269"/>
    <cellStyle name="Normal 4 86 4 2" xfId="13034"/>
    <cellStyle name="Normal 4 86 4 2 2" xfId="40872"/>
    <cellStyle name="Normal 4 86 4 2 2 2" xfId="40873"/>
    <cellStyle name="Normal 4 86 4 2 3" xfId="40874"/>
    <cellStyle name="Normal 4 86 4 2 4" xfId="40875"/>
    <cellStyle name="Normal 4 86 4 2 5" xfId="40871"/>
    <cellStyle name="Normal 4 86 4 3" xfId="40876"/>
    <cellStyle name="Normal 4 86 4 3 2" xfId="40877"/>
    <cellStyle name="Normal 4 86 4 3 2 2" xfId="40878"/>
    <cellStyle name="Normal 4 86 4 3 3" xfId="40879"/>
    <cellStyle name="Normal 4 86 4 3 4" xfId="40880"/>
    <cellStyle name="Normal 4 86 4 4" xfId="40881"/>
    <cellStyle name="Normal 4 86 4 4 2" xfId="40882"/>
    <cellStyle name="Normal 4 86 4 5" xfId="40883"/>
    <cellStyle name="Normal 4 86 4 6" xfId="40884"/>
    <cellStyle name="Normal 4 86 4 7" xfId="40885"/>
    <cellStyle name="Normal 4 86 4 8" xfId="40870"/>
    <cellStyle name="Normal 4 86 5" xfId="13031"/>
    <cellStyle name="Normal 4 86 5 2" xfId="40887"/>
    <cellStyle name="Normal 4 86 5 2 2" xfId="40888"/>
    <cellStyle name="Normal 4 86 5 3" xfId="40889"/>
    <cellStyle name="Normal 4 86 5 4" xfId="40890"/>
    <cellStyle name="Normal 4 86 5 5" xfId="40886"/>
    <cellStyle name="Normal 4 86 6" xfId="40891"/>
    <cellStyle name="Normal 4 86 6 2" xfId="40892"/>
    <cellStyle name="Normal 4 86 6 2 2" xfId="40893"/>
    <cellStyle name="Normal 4 86 6 3" xfId="40894"/>
    <cellStyle name="Normal 4 86 6 4" xfId="40895"/>
    <cellStyle name="Normal 4 86 7" xfId="40896"/>
    <cellStyle name="Normal 4 86 7 2" xfId="40897"/>
    <cellStyle name="Normal 4 86 8" xfId="40898"/>
    <cellStyle name="Normal 4 86 9" xfId="40899"/>
    <cellStyle name="Normal 4 87" xfId="8270"/>
    <cellStyle name="Normal 4 87 10" xfId="40901"/>
    <cellStyle name="Normal 4 87 11" xfId="40900"/>
    <cellStyle name="Normal 4 87 2" xfId="8271"/>
    <cellStyle name="Normal 4 87 2 10" xfId="40902"/>
    <cellStyle name="Normal 4 87 2 2" xfId="13036"/>
    <cellStyle name="Normal 4 87 2 2 2" xfId="40904"/>
    <cellStyle name="Normal 4 87 2 2 2 2" xfId="40905"/>
    <cellStyle name="Normal 4 87 2 2 2 2 2" xfId="40906"/>
    <cellStyle name="Normal 4 87 2 2 2 3" xfId="40907"/>
    <cellStyle name="Normal 4 87 2 2 2 4" xfId="40908"/>
    <cellStyle name="Normal 4 87 2 2 3" xfId="40909"/>
    <cellStyle name="Normal 4 87 2 2 3 2" xfId="40910"/>
    <cellStyle name="Normal 4 87 2 2 3 2 2" xfId="40911"/>
    <cellStyle name="Normal 4 87 2 2 3 3" xfId="40912"/>
    <cellStyle name="Normal 4 87 2 2 3 4" xfId="40913"/>
    <cellStyle name="Normal 4 87 2 2 4" xfId="40914"/>
    <cellStyle name="Normal 4 87 2 2 4 2" xfId="40915"/>
    <cellStyle name="Normal 4 87 2 2 5" xfId="40916"/>
    <cellStyle name="Normal 4 87 2 2 6" xfId="40917"/>
    <cellStyle name="Normal 4 87 2 2 7" xfId="40918"/>
    <cellStyle name="Normal 4 87 2 2 8" xfId="40903"/>
    <cellStyle name="Normal 4 87 2 3" xfId="40919"/>
    <cellStyle name="Normal 4 87 2 3 2" xfId="40920"/>
    <cellStyle name="Normal 4 87 2 3 2 2" xfId="40921"/>
    <cellStyle name="Normal 4 87 2 3 2 2 2" xfId="40922"/>
    <cellStyle name="Normal 4 87 2 3 2 3" xfId="40923"/>
    <cellStyle name="Normal 4 87 2 3 2 4" xfId="40924"/>
    <cellStyle name="Normal 4 87 2 3 3" xfId="40925"/>
    <cellStyle name="Normal 4 87 2 3 3 2" xfId="40926"/>
    <cellStyle name="Normal 4 87 2 3 3 2 2" xfId="40927"/>
    <cellStyle name="Normal 4 87 2 3 3 3" xfId="40928"/>
    <cellStyle name="Normal 4 87 2 3 3 4" xfId="40929"/>
    <cellStyle name="Normal 4 87 2 3 4" xfId="40930"/>
    <cellStyle name="Normal 4 87 2 3 4 2" xfId="40931"/>
    <cellStyle name="Normal 4 87 2 3 5" xfId="40932"/>
    <cellStyle name="Normal 4 87 2 3 6" xfId="40933"/>
    <cellStyle name="Normal 4 87 2 3 7" xfId="40934"/>
    <cellStyle name="Normal 4 87 2 4" xfId="40935"/>
    <cellStyle name="Normal 4 87 2 4 2" xfId="40936"/>
    <cellStyle name="Normal 4 87 2 4 2 2" xfId="40937"/>
    <cellStyle name="Normal 4 87 2 4 3" xfId="40938"/>
    <cellStyle name="Normal 4 87 2 4 4" xfId="40939"/>
    <cellStyle name="Normal 4 87 2 5" xfId="40940"/>
    <cellStyle name="Normal 4 87 2 5 2" xfId="40941"/>
    <cellStyle name="Normal 4 87 2 5 2 2" xfId="40942"/>
    <cellStyle name="Normal 4 87 2 5 3" xfId="40943"/>
    <cellStyle name="Normal 4 87 2 5 4" xfId="40944"/>
    <cellStyle name="Normal 4 87 2 6" xfId="40945"/>
    <cellStyle name="Normal 4 87 2 6 2" xfId="40946"/>
    <cellStyle name="Normal 4 87 2 7" xfId="40947"/>
    <cellStyle name="Normal 4 87 2 8" xfId="40948"/>
    <cellStyle name="Normal 4 87 2 9" xfId="40949"/>
    <cellStyle name="Normal 4 87 3" xfId="8272"/>
    <cellStyle name="Normal 4 87 3 2" xfId="13037"/>
    <cellStyle name="Normal 4 87 3 2 2" xfId="40952"/>
    <cellStyle name="Normal 4 87 3 2 2 2" xfId="40953"/>
    <cellStyle name="Normal 4 87 3 2 3" xfId="40954"/>
    <cellStyle name="Normal 4 87 3 2 4" xfId="40955"/>
    <cellStyle name="Normal 4 87 3 2 5" xfId="40951"/>
    <cellStyle name="Normal 4 87 3 3" xfId="40956"/>
    <cellStyle name="Normal 4 87 3 3 2" xfId="40957"/>
    <cellStyle name="Normal 4 87 3 3 2 2" xfId="40958"/>
    <cellStyle name="Normal 4 87 3 3 3" xfId="40959"/>
    <cellStyle name="Normal 4 87 3 3 4" xfId="40960"/>
    <cellStyle name="Normal 4 87 3 4" xfId="40961"/>
    <cellStyle name="Normal 4 87 3 4 2" xfId="40962"/>
    <cellStyle name="Normal 4 87 3 5" xfId="40963"/>
    <cellStyle name="Normal 4 87 3 6" xfId="40964"/>
    <cellStyle name="Normal 4 87 3 7" xfId="40965"/>
    <cellStyle name="Normal 4 87 3 8" xfId="40950"/>
    <cellStyle name="Normal 4 87 4" xfId="8273"/>
    <cellStyle name="Normal 4 87 4 2" xfId="13038"/>
    <cellStyle name="Normal 4 87 4 2 2" xfId="40968"/>
    <cellStyle name="Normal 4 87 4 2 2 2" xfId="40969"/>
    <cellStyle name="Normal 4 87 4 2 3" xfId="40970"/>
    <cellStyle name="Normal 4 87 4 2 4" xfId="40971"/>
    <cellStyle name="Normal 4 87 4 2 5" xfId="40967"/>
    <cellStyle name="Normal 4 87 4 3" xfId="40972"/>
    <cellStyle name="Normal 4 87 4 3 2" xfId="40973"/>
    <cellStyle name="Normal 4 87 4 3 2 2" xfId="40974"/>
    <cellStyle name="Normal 4 87 4 3 3" xfId="40975"/>
    <cellStyle name="Normal 4 87 4 3 4" xfId="40976"/>
    <cellStyle name="Normal 4 87 4 4" xfId="40977"/>
    <cellStyle name="Normal 4 87 4 4 2" xfId="40978"/>
    <cellStyle name="Normal 4 87 4 5" xfId="40979"/>
    <cellStyle name="Normal 4 87 4 6" xfId="40980"/>
    <cellStyle name="Normal 4 87 4 7" xfId="40981"/>
    <cellStyle name="Normal 4 87 4 8" xfId="40966"/>
    <cellStyle name="Normal 4 87 5" xfId="13035"/>
    <cellStyle name="Normal 4 87 5 2" xfId="40983"/>
    <cellStyle name="Normal 4 87 5 2 2" xfId="40984"/>
    <cellStyle name="Normal 4 87 5 3" xfId="40985"/>
    <cellStyle name="Normal 4 87 5 4" xfId="40986"/>
    <cellStyle name="Normal 4 87 5 5" xfId="40982"/>
    <cellStyle name="Normal 4 87 6" xfId="40987"/>
    <cellStyle name="Normal 4 87 6 2" xfId="40988"/>
    <cellStyle name="Normal 4 87 6 2 2" xfId="40989"/>
    <cellStyle name="Normal 4 87 6 3" xfId="40990"/>
    <cellStyle name="Normal 4 87 6 4" xfId="40991"/>
    <cellStyle name="Normal 4 87 7" xfId="40992"/>
    <cellStyle name="Normal 4 87 7 2" xfId="40993"/>
    <cellStyle name="Normal 4 87 8" xfId="40994"/>
    <cellStyle name="Normal 4 87 9" xfId="40995"/>
    <cellStyle name="Normal 4 88" xfId="8274"/>
    <cellStyle name="Normal 4 88 10" xfId="40997"/>
    <cellStyle name="Normal 4 88 11" xfId="40996"/>
    <cellStyle name="Normal 4 88 2" xfId="8275"/>
    <cellStyle name="Normal 4 88 2 10" xfId="40998"/>
    <cellStyle name="Normal 4 88 2 2" xfId="13040"/>
    <cellStyle name="Normal 4 88 2 2 2" xfId="41000"/>
    <cellStyle name="Normal 4 88 2 2 2 2" xfId="41001"/>
    <cellStyle name="Normal 4 88 2 2 2 2 2" xfId="41002"/>
    <cellStyle name="Normal 4 88 2 2 2 3" xfId="41003"/>
    <cellStyle name="Normal 4 88 2 2 2 4" xfId="41004"/>
    <cellStyle name="Normal 4 88 2 2 3" xfId="41005"/>
    <cellStyle name="Normal 4 88 2 2 3 2" xfId="41006"/>
    <cellStyle name="Normal 4 88 2 2 3 2 2" xfId="41007"/>
    <cellStyle name="Normal 4 88 2 2 3 3" xfId="41008"/>
    <cellStyle name="Normal 4 88 2 2 3 4" xfId="41009"/>
    <cellStyle name="Normal 4 88 2 2 4" xfId="41010"/>
    <cellStyle name="Normal 4 88 2 2 4 2" xfId="41011"/>
    <cellStyle name="Normal 4 88 2 2 5" xfId="41012"/>
    <cellStyle name="Normal 4 88 2 2 6" xfId="41013"/>
    <cellStyle name="Normal 4 88 2 2 7" xfId="41014"/>
    <cellStyle name="Normal 4 88 2 2 8" xfId="40999"/>
    <cellStyle name="Normal 4 88 2 3" xfId="41015"/>
    <cellStyle name="Normal 4 88 2 3 2" xfId="41016"/>
    <cellStyle name="Normal 4 88 2 3 2 2" xfId="41017"/>
    <cellStyle name="Normal 4 88 2 3 2 2 2" xfId="41018"/>
    <cellStyle name="Normal 4 88 2 3 2 3" xfId="41019"/>
    <cellStyle name="Normal 4 88 2 3 2 4" xfId="41020"/>
    <cellStyle name="Normal 4 88 2 3 3" xfId="41021"/>
    <cellStyle name="Normal 4 88 2 3 3 2" xfId="41022"/>
    <cellStyle name="Normal 4 88 2 3 3 2 2" xfId="41023"/>
    <cellStyle name="Normal 4 88 2 3 3 3" xfId="41024"/>
    <cellStyle name="Normal 4 88 2 3 3 4" xfId="41025"/>
    <cellStyle name="Normal 4 88 2 3 4" xfId="41026"/>
    <cellStyle name="Normal 4 88 2 3 4 2" xfId="41027"/>
    <cellStyle name="Normal 4 88 2 3 5" xfId="41028"/>
    <cellStyle name="Normal 4 88 2 3 6" xfId="41029"/>
    <cellStyle name="Normal 4 88 2 3 7" xfId="41030"/>
    <cellStyle name="Normal 4 88 2 4" xfId="41031"/>
    <cellStyle name="Normal 4 88 2 4 2" xfId="41032"/>
    <cellStyle name="Normal 4 88 2 4 2 2" xfId="41033"/>
    <cellStyle name="Normal 4 88 2 4 3" xfId="41034"/>
    <cellStyle name="Normal 4 88 2 4 4" xfId="41035"/>
    <cellStyle name="Normal 4 88 2 5" xfId="41036"/>
    <cellStyle name="Normal 4 88 2 5 2" xfId="41037"/>
    <cellStyle name="Normal 4 88 2 5 2 2" xfId="41038"/>
    <cellStyle name="Normal 4 88 2 5 3" xfId="41039"/>
    <cellStyle name="Normal 4 88 2 5 4" xfId="41040"/>
    <cellStyle name="Normal 4 88 2 6" xfId="41041"/>
    <cellStyle name="Normal 4 88 2 6 2" xfId="41042"/>
    <cellStyle name="Normal 4 88 2 7" xfId="41043"/>
    <cellStyle name="Normal 4 88 2 8" xfId="41044"/>
    <cellStyle name="Normal 4 88 2 9" xfId="41045"/>
    <cellStyle name="Normal 4 88 3" xfId="8276"/>
    <cellStyle name="Normal 4 88 3 2" xfId="13041"/>
    <cellStyle name="Normal 4 88 3 2 2" xfId="41048"/>
    <cellStyle name="Normal 4 88 3 2 2 2" xfId="41049"/>
    <cellStyle name="Normal 4 88 3 2 3" xfId="41050"/>
    <cellStyle name="Normal 4 88 3 2 4" xfId="41051"/>
    <cellStyle name="Normal 4 88 3 2 5" xfId="41047"/>
    <cellStyle name="Normal 4 88 3 3" xfId="41052"/>
    <cellStyle name="Normal 4 88 3 3 2" xfId="41053"/>
    <cellStyle name="Normal 4 88 3 3 2 2" xfId="41054"/>
    <cellStyle name="Normal 4 88 3 3 3" xfId="41055"/>
    <cellStyle name="Normal 4 88 3 3 4" xfId="41056"/>
    <cellStyle name="Normal 4 88 3 4" xfId="41057"/>
    <cellStyle name="Normal 4 88 3 4 2" xfId="41058"/>
    <cellStyle name="Normal 4 88 3 5" xfId="41059"/>
    <cellStyle name="Normal 4 88 3 6" xfId="41060"/>
    <cellStyle name="Normal 4 88 3 7" xfId="41061"/>
    <cellStyle name="Normal 4 88 3 8" xfId="41046"/>
    <cellStyle name="Normal 4 88 4" xfId="8277"/>
    <cellStyle name="Normal 4 88 4 2" xfId="13042"/>
    <cellStyle name="Normal 4 88 4 2 2" xfId="41064"/>
    <cellStyle name="Normal 4 88 4 2 2 2" xfId="41065"/>
    <cellStyle name="Normal 4 88 4 2 3" xfId="41066"/>
    <cellStyle name="Normal 4 88 4 2 4" xfId="41067"/>
    <cellStyle name="Normal 4 88 4 2 5" xfId="41063"/>
    <cellStyle name="Normal 4 88 4 3" xfId="41068"/>
    <cellStyle name="Normal 4 88 4 3 2" xfId="41069"/>
    <cellStyle name="Normal 4 88 4 3 2 2" xfId="41070"/>
    <cellStyle name="Normal 4 88 4 3 3" xfId="41071"/>
    <cellStyle name="Normal 4 88 4 3 4" xfId="41072"/>
    <cellStyle name="Normal 4 88 4 4" xfId="41073"/>
    <cellStyle name="Normal 4 88 4 4 2" xfId="41074"/>
    <cellStyle name="Normal 4 88 4 5" xfId="41075"/>
    <cellStyle name="Normal 4 88 4 6" xfId="41076"/>
    <cellStyle name="Normal 4 88 4 7" xfId="41077"/>
    <cellStyle name="Normal 4 88 4 8" xfId="41062"/>
    <cellStyle name="Normal 4 88 5" xfId="13039"/>
    <cellStyle name="Normal 4 88 5 2" xfId="41079"/>
    <cellStyle name="Normal 4 88 5 2 2" xfId="41080"/>
    <cellStyle name="Normal 4 88 5 3" xfId="41081"/>
    <cellStyle name="Normal 4 88 5 4" xfId="41082"/>
    <cellStyle name="Normal 4 88 5 5" xfId="41078"/>
    <cellStyle name="Normal 4 88 6" xfId="41083"/>
    <cellStyle name="Normal 4 88 6 2" xfId="41084"/>
    <cellStyle name="Normal 4 88 6 2 2" xfId="41085"/>
    <cellStyle name="Normal 4 88 6 3" xfId="41086"/>
    <cellStyle name="Normal 4 88 6 4" xfId="41087"/>
    <cellStyle name="Normal 4 88 7" xfId="41088"/>
    <cellStyle name="Normal 4 88 7 2" xfId="41089"/>
    <cellStyle name="Normal 4 88 8" xfId="41090"/>
    <cellStyle name="Normal 4 88 9" xfId="41091"/>
    <cellStyle name="Normal 4 89" xfId="8278"/>
    <cellStyle name="Normal 4 89 10" xfId="41093"/>
    <cellStyle name="Normal 4 89 11" xfId="41092"/>
    <cellStyle name="Normal 4 89 2" xfId="8279"/>
    <cellStyle name="Normal 4 89 2 10" xfId="41094"/>
    <cellStyle name="Normal 4 89 2 2" xfId="13044"/>
    <cellStyle name="Normal 4 89 2 2 2" xfId="41096"/>
    <cellStyle name="Normal 4 89 2 2 2 2" xfId="41097"/>
    <cellStyle name="Normal 4 89 2 2 2 2 2" xfId="41098"/>
    <cellStyle name="Normal 4 89 2 2 2 3" xfId="41099"/>
    <cellStyle name="Normal 4 89 2 2 2 4" xfId="41100"/>
    <cellStyle name="Normal 4 89 2 2 3" xfId="41101"/>
    <cellStyle name="Normal 4 89 2 2 3 2" xfId="41102"/>
    <cellStyle name="Normal 4 89 2 2 3 2 2" xfId="41103"/>
    <cellStyle name="Normal 4 89 2 2 3 3" xfId="41104"/>
    <cellStyle name="Normal 4 89 2 2 3 4" xfId="41105"/>
    <cellStyle name="Normal 4 89 2 2 4" xfId="41106"/>
    <cellStyle name="Normal 4 89 2 2 4 2" xfId="41107"/>
    <cellStyle name="Normal 4 89 2 2 5" xfId="41108"/>
    <cellStyle name="Normal 4 89 2 2 6" xfId="41109"/>
    <cellStyle name="Normal 4 89 2 2 7" xfId="41110"/>
    <cellStyle name="Normal 4 89 2 2 8" xfId="41095"/>
    <cellStyle name="Normal 4 89 2 3" xfId="41111"/>
    <cellStyle name="Normal 4 89 2 3 2" xfId="41112"/>
    <cellStyle name="Normal 4 89 2 3 2 2" xfId="41113"/>
    <cellStyle name="Normal 4 89 2 3 2 2 2" xfId="41114"/>
    <cellStyle name="Normal 4 89 2 3 2 3" xfId="41115"/>
    <cellStyle name="Normal 4 89 2 3 2 4" xfId="41116"/>
    <cellStyle name="Normal 4 89 2 3 3" xfId="41117"/>
    <cellStyle name="Normal 4 89 2 3 3 2" xfId="41118"/>
    <cellStyle name="Normal 4 89 2 3 3 2 2" xfId="41119"/>
    <cellStyle name="Normal 4 89 2 3 3 3" xfId="41120"/>
    <cellStyle name="Normal 4 89 2 3 3 4" xfId="41121"/>
    <cellStyle name="Normal 4 89 2 3 4" xfId="41122"/>
    <cellStyle name="Normal 4 89 2 3 4 2" xfId="41123"/>
    <cellStyle name="Normal 4 89 2 3 5" xfId="41124"/>
    <cellStyle name="Normal 4 89 2 3 6" xfId="41125"/>
    <cellStyle name="Normal 4 89 2 3 7" xfId="41126"/>
    <cellStyle name="Normal 4 89 2 4" xfId="41127"/>
    <cellStyle name="Normal 4 89 2 4 2" xfId="41128"/>
    <cellStyle name="Normal 4 89 2 4 2 2" xfId="41129"/>
    <cellStyle name="Normal 4 89 2 4 3" xfId="41130"/>
    <cellStyle name="Normal 4 89 2 4 4" xfId="41131"/>
    <cellStyle name="Normal 4 89 2 5" xfId="41132"/>
    <cellStyle name="Normal 4 89 2 5 2" xfId="41133"/>
    <cellStyle name="Normal 4 89 2 5 2 2" xfId="41134"/>
    <cellStyle name="Normal 4 89 2 5 3" xfId="41135"/>
    <cellStyle name="Normal 4 89 2 5 4" xfId="41136"/>
    <cellStyle name="Normal 4 89 2 6" xfId="41137"/>
    <cellStyle name="Normal 4 89 2 6 2" xfId="41138"/>
    <cellStyle name="Normal 4 89 2 7" xfId="41139"/>
    <cellStyle name="Normal 4 89 2 8" xfId="41140"/>
    <cellStyle name="Normal 4 89 2 9" xfId="41141"/>
    <cellStyle name="Normal 4 89 3" xfId="8280"/>
    <cellStyle name="Normal 4 89 3 2" xfId="13045"/>
    <cellStyle name="Normal 4 89 3 2 2" xfId="41144"/>
    <cellStyle name="Normal 4 89 3 2 2 2" xfId="41145"/>
    <cellStyle name="Normal 4 89 3 2 3" xfId="41146"/>
    <cellStyle name="Normal 4 89 3 2 4" xfId="41147"/>
    <cellStyle name="Normal 4 89 3 2 5" xfId="41143"/>
    <cellStyle name="Normal 4 89 3 3" xfId="41148"/>
    <cellStyle name="Normal 4 89 3 3 2" xfId="41149"/>
    <cellStyle name="Normal 4 89 3 3 2 2" xfId="41150"/>
    <cellStyle name="Normal 4 89 3 3 3" xfId="41151"/>
    <cellStyle name="Normal 4 89 3 3 4" xfId="41152"/>
    <cellStyle name="Normal 4 89 3 4" xfId="41153"/>
    <cellStyle name="Normal 4 89 3 4 2" xfId="41154"/>
    <cellStyle name="Normal 4 89 3 5" xfId="41155"/>
    <cellStyle name="Normal 4 89 3 6" xfId="41156"/>
    <cellStyle name="Normal 4 89 3 7" xfId="41157"/>
    <cellStyle name="Normal 4 89 3 8" xfId="41142"/>
    <cellStyle name="Normal 4 89 4" xfId="8281"/>
    <cellStyle name="Normal 4 89 4 2" xfId="13046"/>
    <cellStyle name="Normal 4 89 4 2 2" xfId="41160"/>
    <cellStyle name="Normal 4 89 4 2 2 2" xfId="41161"/>
    <cellStyle name="Normal 4 89 4 2 3" xfId="41162"/>
    <cellStyle name="Normal 4 89 4 2 4" xfId="41163"/>
    <cellStyle name="Normal 4 89 4 2 5" xfId="41159"/>
    <cellStyle name="Normal 4 89 4 3" xfId="41164"/>
    <cellStyle name="Normal 4 89 4 3 2" xfId="41165"/>
    <cellStyle name="Normal 4 89 4 3 2 2" xfId="41166"/>
    <cellStyle name="Normal 4 89 4 3 3" xfId="41167"/>
    <cellStyle name="Normal 4 89 4 3 4" xfId="41168"/>
    <cellStyle name="Normal 4 89 4 4" xfId="41169"/>
    <cellStyle name="Normal 4 89 4 4 2" xfId="41170"/>
    <cellStyle name="Normal 4 89 4 5" xfId="41171"/>
    <cellStyle name="Normal 4 89 4 6" xfId="41172"/>
    <cellStyle name="Normal 4 89 4 7" xfId="41173"/>
    <cellStyle name="Normal 4 89 4 8" xfId="41158"/>
    <cellStyle name="Normal 4 89 5" xfId="13043"/>
    <cellStyle name="Normal 4 89 5 2" xfId="41175"/>
    <cellStyle name="Normal 4 89 5 2 2" xfId="41176"/>
    <cellStyle name="Normal 4 89 5 3" xfId="41177"/>
    <cellStyle name="Normal 4 89 5 4" xfId="41178"/>
    <cellStyle name="Normal 4 89 5 5" xfId="41174"/>
    <cellStyle name="Normal 4 89 6" xfId="41179"/>
    <cellStyle name="Normal 4 89 6 2" xfId="41180"/>
    <cellStyle name="Normal 4 89 6 2 2" xfId="41181"/>
    <cellStyle name="Normal 4 89 6 3" xfId="41182"/>
    <cellStyle name="Normal 4 89 6 4" xfId="41183"/>
    <cellStyle name="Normal 4 89 7" xfId="41184"/>
    <cellStyle name="Normal 4 89 7 2" xfId="41185"/>
    <cellStyle name="Normal 4 89 8" xfId="41186"/>
    <cellStyle name="Normal 4 89 9" xfId="41187"/>
    <cellStyle name="Normal 4 9" xfId="1676"/>
    <cellStyle name="Normal 4 9 10" xfId="41188"/>
    <cellStyle name="Normal 4 9 11" xfId="41189"/>
    <cellStyle name="Normal 4 9 2" xfId="8282"/>
    <cellStyle name="Normal 4 9 2 10" xfId="41190"/>
    <cellStyle name="Normal 4 9 2 2" xfId="16472"/>
    <cellStyle name="Normal 4 9 2 2 2" xfId="41192"/>
    <cellStyle name="Normal 4 9 2 2 2 2" xfId="41193"/>
    <cellStyle name="Normal 4 9 2 2 2 2 2" xfId="41194"/>
    <cellStyle name="Normal 4 9 2 2 2 3" xfId="41195"/>
    <cellStyle name="Normal 4 9 2 2 2 4" xfId="41196"/>
    <cellStyle name="Normal 4 9 2 2 3" xfId="41197"/>
    <cellStyle name="Normal 4 9 2 2 3 2" xfId="41198"/>
    <cellStyle name="Normal 4 9 2 2 3 2 2" xfId="41199"/>
    <cellStyle name="Normal 4 9 2 2 3 3" xfId="41200"/>
    <cellStyle name="Normal 4 9 2 2 3 4" xfId="41201"/>
    <cellStyle name="Normal 4 9 2 2 4" xfId="41202"/>
    <cellStyle name="Normal 4 9 2 2 4 2" xfId="41203"/>
    <cellStyle name="Normal 4 9 2 2 5" xfId="41204"/>
    <cellStyle name="Normal 4 9 2 2 6" xfId="41205"/>
    <cellStyle name="Normal 4 9 2 2 7" xfId="41206"/>
    <cellStyle name="Normal 4 9 2 2 8" xfId="41191"/>
    <cellStyle name="Normal 4 9 2 3" xfId="13047"/>
    <cellStyle name="Normal 4 9 2 3 2" xfId="41208"/>
    <cellStyle name="Normal 4 9 2 3 2 2" xfId="41209"/>
    <cellStyle name="Normal 4 9 2 3 2 2 2" xfId="41210"/>
    <cellStyle name="Normal 4 9 2 3 2 3" xfId="41211"/>
    <cellStyle name="Normal 4 9 2 3 2 4" xfId="41212"/>
    <cellStyle name="Normal 4 9 2 3 3" xfId="41213"/>
    <cellStyle name="Normal 4 9 2 3 3 2" xfId="41214"/>
    <cellStyle name="Normal 4 9 2 3 3 2 2" xfId="41215"/>
    <cellStyle name="Normal 4 9 2 3 3 3" xfId="41216"/>
    <cellStyle name="Normal 4 9 2 3 3 4" xfId="41217"/>
    <cellStyle name="Normal 4 9 2 3 4" xfId="41218"/>
    <cellStyle name="Normal 4 9 2 3 4 2" xfId="41219"/>
    <cellStyle name="Normal 4 9 2 3 5" xfId="41220"/>
    <cellStyle name="Normal 4 9 2 3 6" xfId="41221"/>
    <cellStyle name="Normal 4 9 2 3 7" xfId="41222"/>
    <cellStyle name="Normal 4 9 2 3 8" xfId="41207"/>
    <cellStyle name="Normal 4 9 2 4" xfId="41223"/>
    <cellStyle name="Normal 4 9 2 4 2" xfId="41224"/>
    <cellStyle name="Normal 4 9 2 4 2 2" xfId="41225"/>
    <cellStyle name="Normal 4 9 2 4 3" xfId="41226"/>
    <cellStyle name="Normal 4 9 2 4 4" xfId="41227"/>
    <cellStyle name="Normal 4 9 2 5" xfId="41228"/>
    <cellStyle name="Normal 4 9 2 5 2" xfId="41229"/>
    <cellStyle name="Normal 4 9 2 5 2 2" xfId="41230"/>
    <cellStyle name="Normal 4 9 2 5 3" xfId="41231"/>
    <cellStyle name="Normal 4 9 2 5 4" xfId="41232"/>
    <cellStyle name="Normal 4 9 2 6" xfId="41233"/>
    <cellStyle name="Normal 4 9 2 6 2" xfId="41234"/>
    <cellStyle name="Normal 4 9 2 7" xfId="41235"/>
    <cellStyle name="Normal 4 9 2 8" xfId="41236"/>
    <cellStyle name="Normal 4 9 2 9" xfId="41237"/>
    <cellStyle name="Normal 4 9 3" xfId="8283"/>
    <cellStyle name="Normal 4 9 3 2" xfId="16687"/>
    <cellStyle name="Normal 4 9 3 2 2" xfId="41240"/>
    <cellStyle name="Normal 4 9 3 2 2 2" xfId="41241"/>
    <cellStyle name="Normal 4 9 3 2 3" xfId="41242"/>
    <cellStyle name="Normal 4 9 3 2 4" xfId="41243"/>
    <cellStyle name="Normal 4 9 3 2 5" xfId="41239"/>
    <cellStyle name="Normal 4 9 3 3" xfId="13048"/>
    <cellStyle name="Normal 4 9 3 3 2" xfId="41245"/>
    <cellStyle name="Normal 4 9 3 3 2 2" xfId="41246"/>
    <cellStyle name="Normal 4 9 3 3 3" xfId="41247"/>
    <cellStyle name="Normal 4 9 3 3 4" xfId="41248"/>
    <cellStyle name="Normal 4 9 3 3 5" xfId="41244"/>
    <cellStyle name="Normal 4 9 3 4" xfId="41249"/>
    <cellStyle name="Normal 4 9 3 4 2" xfId="41250"/>
    <cellStyle name="Normal 4 9 3 5" xfId="41251"/>
    <cellStyle name="Normal 4 9 3 6" xfId="41252"/>
    <cellStyle name="Normal 4 9 3 7" xfId="41253"/>
    <cellStyle name="Normal 4 9 3 8" xfId="41238"/>
    <cellStyle name="Normal 4 9 4" xfId="8284"/>
    <cellStyle name="Normal 4 9 4 2" xfId="16901"/>
    <cellStyle name="Normal 4 9 4 2 2" xfId="41256"/>
    <cellStyle name="Normal 4 9 4 2 2 2" xfId="41257"/>
    <cellStyle name="Normal 4 9 4 2 3" xfId="41258"/>
    <cellStyle name="Normal 4 9 4 2 4" xfId="41259"/>
    <cellStyle name="Normal 4 9 4 2 5" xfId="41255"/>
    <cellStyle name="Normal 4 9 4 3" xfId="13049"/>
    <cellStyle name="Normal 4 9 4 3 2" xfId="41261"/>
    <cellStyle name="Normal 4 9 4 3 2 2" xfId="41262"/>
    <cellStyle name="Normal 4 9 4 3 3" xfId="41263"/>
    <cellStyle name="Normal 4 9 4 3 4" xfId="41264"/>
    <cellStyle name="Normal 4 9 4 3 5" xfId="41260"/>
    <cellStyle name="Normal 4 9 4 4" xfId="41265"/>
    <cellStyle name="Normal 4 9 4 4 2" xfId="41266"/>
    <cellStyle name="Normal 4 9 4 5" xfId="41267"/>
    <cellStyle name="Normal 4 9 4 6" xfId="41268"/>
    <cellStyle name="Normal 4 9 4 7" xfId="41269"/>
    <cellStyle name="Normal 4 9 4 8" xfId="41254"/>
    <cellStyle name="Normal 4 9 5" xfId="16266"/>
    <cellStyle name="Normal 4 9 5 2" xfId="41271"/>
    <cellStyle name="Normal 4 9 5 2 2" xfId="41272"/>
    <cellStyle name="Normal 4 9 5 3" xfId="41273"/>
    <cellStyle name="Normal 4 9 5 4" xfId="41274"/>
    <cellStyle name="Normal 4 9 5 5" xfId="41270"/>
    <cellStyle name="Normal 4 9 6" xfId="41275"/>
    <cellStyle name="Normal 4 9 6 2" xfId="41276"/>
    <cellStyle name="Normal 4 9 6 2 2" xfId="41277"/>
    <cellStyle name="Normal 4 9 6 3" xfId="41278"/>
    <cellStyle name="Normal 4 9 6 4" xfId="41279"/>
    <cellStyle name="Normal 4 9 7" xfId="41280"/>
    <cellStyle name="Normal 4 9 7 2" xfId="41281"/>
    <cellStyle name="Normal 4 9 8" xfId="41282"/>
    <cellStyle name="Normal 4 9 9" xfId="41283"/>
    <cellStyle name="Normal 4 90" xfId="8285"/>
    <cellStyle name="Normal 4 90 10" xfId="41285"/>
    <cellStyle name="Normal 4 90 11" xfId="41284"/>
    <cellStyle name="Normal 4 90 2" xfId="8286"/>
    <cellStyle name="Normal 4 90 2 10" xfId="41286"/>
    <cellStyle name="Normal 4 90 2 2" xfId="13051"/>
    <cellStyle name="Normal 4 90 2 2 2" xfId="41288"/>
    <cellStyle name="Normal 4 90 2 2 2 2" xfId="41289"/>
    <cellStyle name="Normal 4 90 2 2 2 2 2" xfId="41290"/>
    <cellStyle name="Normal 4 90 2 2 2 3" xfId="41291"/>
    <cellStyle name="Normal 4 90 2 2 2 4" xfId="41292"/>
    <cellStyle name="Normal 4 90 2 2 3" xfId="41293"/>
    <cellStyle name="Normal 4 90 2 2 3 2" xfId="41294"/>
    <cellStyle name="Normal 4 90 2 2 3 2 2" xfId="41295"/>
    <cellStyle name="Normal 4 90 2 2 3 3" xfId="41296"/>
    <cellStyle name="Normal 4 90 2 2 3 4" xfId="41297"/>
    <cellStyle name="Normal 4 90 2 2 4" xfId="41298"/>
    <cellStyle name="Normal 4 90 2 2 4 2" xfId="41299"/>
    <cellStyle name="Normal 4 90 2 2 5" xfId="41300"/>
    <cellStyle name="Normal 4 90 2 2 6" xfId="41301"/>
    <cellStyle name="Normal 4 90 2 2 7" xfId="41302"/>
    <cellStyle name="Normal 4 90 2 2 8" xfId="41287"/>
    <cellStyle name="Normal 4 90 2 3" xfId="41303"/>
    <cellStyle name="Normal 4 90 2 3 2" xfId="41304"/>
    <cellStyle name="Normal 4 90 2 3 2 2" xfId="41305"/>
    <cellStyle name="Normal 4 90 2 3 2 2 2" xfId="41306"/>
    <cellStyle name="Normal 4 90 2 3 2 3" xfId="41307"/>
    <cellStyle name="Normal 4 90 2 3 2 4" xfId="41308"/>
    <cellStyle name="Normal 4 90 2 3 3" xfId="41309"/>
    <cellStyle name="Normal 4 90 2 3 3 2" xfId="41310"/>
    <cellStyle name="Normal 4 90 2 3 3 2 2" xfId="41311"/>
    <cellStyle name="Normal 4 90 2 3 3 3" xfId="41312"/>
    <cellStyle name="Normal 4 90 2 3 3 4" xfId="41313"/>
    <cellStyle name="Normal 4 90 2 3 4" xfId="41314"/>
    <cellStyle name="Normal 4 90 2 3 4 2" xfId="41315"/>
    <cellStyle name="Normal 4 90 2 3 5" xfId="41316"/>
    <cellStyle name="Normal 4 90 2 3 6" xfId="41317"/>
    <cellStyle name="Normal 4 90 2 3 7" xfId="41318"/>
    <cellStyle name="Normal 4 90 2 4" xfId="41319"/>
    <cellStyle name="Normal 4 90 2 4 2" xfId="41320"/>
    <cellStyle name="Normal 4 90 2 4 2 2" xfId="41321"/>
    <cellStyle name="Normal 4 90 2 4 3" xfId="41322"/>
    <cellStyle name="Normal 4 90 2 4 4" xfId="41323"/>
    <cellStyle name="Normal 4 90 2 5" xfId="41324"/>
    <cellStyle name="Normal 4 90 2 5 2" xfId="41325"/>
    <cellStyle name="Normal 4 90 2 5 2 2" xfId="41326"/>
    <cellStyle name="Normal 4 90 2 5 3" xfId="41327"/>
    <cellStyle name="Normal 4 90 2 5 4" xfId="41328"/>
    <cellStyle name="Normal 4 90 2 6" xfId="41329"/>
    <cellStyle name="Normal 4 90 2 6 2" xfId="41330"/>
    <cellStyle name="Normal 4 90 2 7" xfId="41331"/>
    <cellStyle name="Normal 4 90 2 8" xfId="41332"/>
    <cellStyle name="Normal 4 90 2 9" xfId="41333"/>
    <cellStyle name="Normal 4 90 3" xfId="8287"/>
    <cellStyle name="Normal 4 90 3 2" xfId="13052"/>
    <cellStyle name="Normal 4 90 3 2 2" xfId="41336"/>
    <cellStyle name="Normal 4 90 3 2 2 2" xfId="41337"/>
    <cellStyle name="Normal 4 90 3 2 3" xfId="41338"/>
    <cellStyle name="Normal 4 90 3 2 4" xfId="41339"/>
    <cellStyle name="Normal 4 90 3 2 5" xfId="41335"/>
    <cellStyle name="Normal 4 90 3 3" xfId="41340"/>
    <cellStyle name="Normal 4 90 3 3 2" xfId="41341"/>
    <cellStyle name="Normal 4 90 3 3 2 2" xfId="41342"/>
    <cellStyle name="Normal 4 90 3 3 3" xfId="41343"/>
    <cellStyle name="Normal 4 90 3 3 4" xfId="41344"/>
    <cellStyle name="Normal 4 90 3 4" xfId="41345"/>
    <cellStyle name="Normal 4 90 3 4 2" xfId="41346"/>
    <cellStyle name="Normal 4 90 3 5" xfId="41347"/>
    <cellStyle name="Normal 4 90 3 6" xfId="41348"/>
    <cellStyle name="Normal 4 90 3 7" xfId="41349"/>
    <cellStyle name="Normal 4 90 3 8" xfId="41334"/>
    <cellStyle name="Normal 4 90 4" xfId="8288"/>
    <cellStyle name="Normal 4 90 4 2" xfId="13053"/>
    <cellStyle name="Normal 4 90 4 2 2" xfId="41352"/>
    <cellStyle name="Normal 4 90 4 2 2 2" xfId="41353"/>
    <cellStyle name="Normal 4 90 4 2 3" xfId="41354"/>
    <cellStyle name="Normal 4 90 4 2 4" xfId="41355"/>
    <cellStyle name="Normal 4 90 4 2 5" xfId="41351"/>
    <cellStyle name="Normal 4 90 4 3" xfId="41356"/>
    <cellStyle name="Normal 4 90 4 3 2" xfId="41357"/>
    <cellStyle name="Normal 4 90 4 3 2 2" xfId="41358"/>
    <cellStyle name="Normal 4 90 4 3 3" xfId="41359"/>
    <cellStyle name="Normal 4 90 4 3 4" xfId="41360"/>
    <cellStyle name="Normal 4 90 4 4" xfId="41361"/>
    <cellStyle name="Normal 4 90 4 4 2" xfId="41362"/>
    <cellStyle name="Normal 4 90 4 5" xfId="41363"/>
    <cellStyle name="Normal 4 90 4 6" xfId="41364"/>
    <cellStyle name="Normal 4 90 4 7" xfId="41365"/>
    <cellStyle name="Normal 4 90 4 8" xfId="41350"/>
    <cellStyle name="Normal 4 90 5" xfId="13050"/>
    <cellStyle name="Normal 4 90 5 2" xfId="41367"/>
    <cellStyle name="Normal 4 90 5 2 2" xfId="41368"/>
    <cellStyle name="Normal 4 90 5 3" xfId="41369"/>
    <cellStyle name="Normal 4 90 5 4" xfId="41370"/>
    <cellStyle name="Normal 4 90 5 5" xfId="41366"/>
    <cellStyle name="Normal 4 90 6" xfId="41371"/>
    <cellStyle name="Normal 4 90 6 2" xfId="41372"/>
    <cellStyle name="Normal 4 90 6 2 2" xfId="41373"/>
    <cellStyle name="Normal 4 90 6 3" xfId="41374"/>
    <cellStyle name="Normal 4 90 6 4" xfId="41375"/>
    <cellStyle name="Normal 4 90 7" xfId="41376"/>
    <cellStyle name="Normal 4 90 7 2" xfId="41377"/>
    <cellStyle name="Normal 4 90 8" xfId="41378"/>
    <cellStyle name="Normal 4 90 9" xfId="41379"/>
    <cellStyle name="Normal 4 91" xfId="8289"/>
    <cellStyle name="Normal 4 91 10" xfId="41381"/>
    <cellStyle name="Normal 4 91 11" xfId="41380"/>
    <cellStyle name="Normal 4 91 2" xfId="8290"/>
    <cellStyle name="Normal 4 91 2 10" xfId="41382"/>
    <cellStyle name="Normal 4 91 2 2" xfId="13055"/>
    <cellStyle name="Normal 4 91 2 2 2" xfId="41384"/>
    <cellStyle name="Normal 4 91 2 2 2 2" xfId="41385"/>
    <cellStyle name="Normal 4 91 2 2 2 2 2" xfId="41386"/>
    <cellStyle name="Normal 4 91 2 2 2 3" xfId="41387"/>
    <cellStyle name="Normal 4 91 2 2 2 4" xfId="41388"/>
    <cellStyle name="Normal 4 91 2 2 3" xfId="41389"/>
    <cellStyle name="Normal 4 91 2 2 3 2" xfId="41390"/>
    <cellStyle name="Normal 4 91 2 2 3 2 2" xfId="41391"/>
    <cellStyle name="Normal 4 91 2 2 3 3" xfId="41392"/>
    <cellStyle name="Normal 4 91 2 2 3 4" xfId="41393"/>
    <cellStyle name="Normal 4 91 2 2 4" xfId="41394"/>
    <cellStyle name="Normal 4 91 2 2 4 2" xfId="41395"/>
    <cellStyle name="Normal 4 91 2 2 5" xfId="41396"/>
    <cellStyle name="Normal 4 91 2 2 6" xfId="41397"/>
    <cellStyle name="Normal 4 91 2 2 7" xfId="41398"/>
    <cellStyle name="Normal 4 91 2 2 8" xfId="41383"/>
    <cellStyle name="Normal 4 91 2 3" xfId="41399"/>
    <cellStyle name="Normal 4 91 2 3 2" xfId="41400"/>
    <cellStyle name="Normal 4 91 2 3 2 2" xfId="41401"/>
    <cellStyle name="Normal 4 91 2 3 2 2 2" xfId="41402"/>
    <cellStyle name="Normal 4 91 2 3 2 3" xfId="41403"/>
    <cellStyle name="Normal 4 91 2 3 2 4" xfId="41404"/>
    <cellStyle name="Normal 4 91 2 3 3" xfId="41405"/>
    <cellStyle name="Normal 4 91 2 3 3 2" xfId="41406"/>
    <cellStyle name="Normal 4 91 2 3 3 2 2" xfId="41407"/>
    <cellStyle name="Normal 4 91 2 3 3 3" xfId="41408"/>
    <cellStyle name="Normal 4 91 2 3 3 4" xfId="41409"/>
    <cellStyle name="Normal 4 91 2 3 4" xfId="41410"/>
    <cellStyle name="Normal 4 91 2 3 4 2" xfId="41411"/>
    <cellStyle name="Normal 4 91 2 3 5" xfId="41412"/>
    <cellStyle name="Normal 4 91 2 3 6" xfId="41413"/>
    <cellStyle name="Normal 4 91 2 3 7" xfId="41414"/>
    <cellStyle name="Normal 4 91 2 4" xfId="41415"/>
    <cellStyle name="Normal 4 91 2 4 2" xfId="41416"/>
    <cellStyle name="Normal 4 91 2 4 2 2" xfId="41417"/>
    <cellStyle name="Normal 4 91 2 4 3" xfId="41418"/>
    <cellStyle name="Normal 4 91 2 4 4" xfId="41419"/>
    <cellStyle name="Normal 4 91 2 5" xfId="41420"/>
    <cellStyle name="Normal 4 91 2 5 2" xfId="41421"/>
    <cellStyle name="Normal 4 91 2 5 2 2" xfId="41422"/>
    <cellStyle name="Normal 4 91 2 5 3" xfId="41423"/>
    <cellStyle name="Normal 4 91 2 5 4" xfId="41424"/>
    <cellStyle name="Normal 4 91 2 6" xfId="41425"/>
    <cellStyle name="Normal 4 91 2 6 2" xfId="41426"/>
    <cellStyle name="Normal 4 91 2 7" xfId="41427"/>
    <cellStyle name="Normal 4 91 2 8" xfId="41428"/>
    <cellStyle name="Normal 4 91 2 9" xfId="41429"/>
    <cellStyle name="Normal 4 91 3" xfId="8291"/>
    <cellStyle name="Normal 4 91 3 2" xfId="13056"/>
    <cellStyle name="Normal 4 91 3 2 2" xfId="41432"/>
    <cellStyle name="Normal 4 91 3 2 2 2" xfId="41433"/>
    <cellStyle name="Normal 4 91 3 2 3" xfId="41434"/>
    <cellStyle name="Normal 4 91 3 2 4" xfId="41435"/>
    <cellStyle name="Normal 4 91 3 2 5" xfId="41431"/>
    <cellStyle name="Normal 4 91 3 3" xfId="41436"/>
    <cellStyle name="Normal 4 91 3 3 2" xfId="41437"/>
    <cellStyle name="Normal 4 91 3 3 2 2" xfId="41438"/>
    <cellStyle name="Normal 4 91 3 3 3" xfId="41439"/>
    <cellStyle name="Normal 4 91 3 3 4" xfId="41440"/>
    <cellStyle name="Normal 4 91 3 4" xfId="41441"/>
    <cellStyle name="Normal 4 91 3 4 2" xfId="41442"/>
    <cellStyle name="Normal 4 91 3 5" xfId="41443"/>
    <cellStyle name="Normal 4 91 3 6" xfId="41444"/>
    <cellStyle name="Normal 4 91 3 7" xfId="41445"/>
    <cellStyle name="Normal 4 91 3 8" xfId="41430"/>
    <cellStyle name="Normal 4 91 4" xfId="8292"/>
    <cellStyle name="Normal 4 91 4 2" xfId="13057"/>
    <cellStyle name="Normal 4 91 4 2 2" xfId="41448"/>
    <cellStyle name="Normal 4 91 4 2 2 2" xfId="41449"/>
    <cellStyle name="Normal 4 91 4 2 3" xfId="41450"/>
    <cellStyle name="Normal 4 91 4 2 4" xfId="41451"/>
    <cellStyle name="Normal 4 91 4 2 5" xfId="41447"/>
    <cellStyle name="Normal 4 91 4 3" xfId="41452"/>
    <cellStyle name="Normal 4 91 4 3 2" xfId="41453"/>
    <cellStyle name="Normal 4 91 4 3 2 2" xfId="41454"/>
    <cellStyle name="Normal 4 91 4 3 3" xfId="41455"/>
    <cellStyle name="Normal 4 91 4 3 4" xfId="41456"/>
    <cellStyle name="Normal 4 91 4 4" xfId="41457"/>
    <cellStyle name="Normal 4 91 4 4 2" xfId="41458"/>
    <cellStyle name="Normal 4 91 4 5" xfId="41459"/>
    <cellStyle name="Normal 4 91 4 6" xfId="41460"/>
    <cellStyle name="Normal 4 91 4 7" xfId="41461"/>
    <cellStyle name="Normal 4 91 4 8" xfId="41446"/>
    <cellStyle name="Normal 4 91 5" xfId="13054"/>
    <cellStyle name="Normal 4 91 5 2" xfId="41463"/>
    <cellStyle name="Normal 4 91 5 2 2" xfId="41464"/>
    <cellStyle name="Normal 4 91 5 3" xfId="41465"/>
    <cellStyle name="Normal 4 91 5 4" xfId="41466"/>
    <cellStyle name="Normal 4 91 5 5" xfId="41462"/>
    <cellStyle name="Normal 4 91 6" xfId="41467"/>
    <cellStyle name="Normal 4 91 6 2" xfId="41468"/>
    <cellStyle name="Normal 4 91 6 2 2" xfId="41469"/>
    <cellStyle name="Normal 4 91 6 3" xfId="41470"/>
    <cellStyle name="Normal 4 91 6 4" xfId="41471"/>
    <cellStyle name="Normal 4 91 7" xfId="41472"/>
    <cellStyle name="Normal 4 91 7 2" xfId="41473"/>
    <cellStyle name="Normal 4 91 8" xfId="41474"/>
    <cellStyle name="Normal 4 91 9" xfId="41475"/>
    <cellStyle name="Normal 4 92" xfId="8293"/>
    <cellStyle name="Normal 4 92 10" xfId="41477"/>
    <cellStyle name="Normal 4 92 11" xfId="41476"/>
    <cellStyle name="Normal 4 92 2" xfId="8294"/>
    <cellStyle name="Normal 4 92 2 10" xfId="41478"/>
    <cellStyle name="Normal 4 92 2 2" xfId="13059"/>
    <cellStyle name="Normal 4 92 2 2 2" xfId="41480"/>
    <cellStyle name="Normal 4 92 2 2 2 2" xfId="41481"/>
    <cellStyle name="Normal 4 92 2 2 2 2 2" xfId="41482"/>
    <cellStyle name="Normal 4 92 2 2 2 3" xfId="41483"/>
    <cellStyle name="Normal 4 92 2 2 2 4" xfId="41484"/>
    <cellStyle name="Normal 4 92 2 2 3" xfId="41485"/>
    <cellStyle name="Normal 4 92 2 2 3 2" xfId="41486"/>
    <cellStyle name="Normal 4 92 2 2 3 2 2" xfId="41487"/>
    <cellStyle name="Normal 4 92 2 2 3 3" xfId="41488"/>
    <cellStyle name="Normal 4 92 2 2 3 4" xfId="41489"/>
    <cellStyle name="Normal 4 92 2 2 4" xfId="41490"/>
    <cellStyle name="Normal 4 92 2 2 4 2" xfId="41491"/>
    <cellStyle name="Normal 4 92 2 2 5" xfId="41492"/>
    <cellStyle name="Normal 4 92 2 2 6" xfId="41493"/>
    <cellStyle name="Normal 4 92 2 2 7" xfId="41494"/>
    <cellStyle name="Normal 4 92 2 2 8" xfId="41479"/>
    <cellStyle name="Normal 4 92 2 3" xfId="41495"/>
    <cellStyle name="Normal 4 92 2 3 2" xfId="41496"/>
    <cellStyle name="Normal 4 92 2 3 2 2" xfId="41497"/>
    <cellStyle name="Normal 4 92 2 3 2 2 2" xfId="41498"/>
    <cellStyle name="Normal 4 92 2 3 2 3" xfId="41499"/>
    <cellStyle name="Normal 4 92 2 3 2 4" xfId="41500"/>
    <cellStyle name="Normal 4 92 2 3 3" xfId="41501"/>
    <cellStyle name="Normal 4 92 2 3 3 2" xfId="41502"/>
    <cellStyle name="Normal 4 92 2 3 3 2 2" xfId="41503"/>
    <cellStyle name="Normal 4 92 2 3 3 3" xfId="41504"/>
    <cellStyle name="Normal 4 92 2 3 3 4" xfId="41505"/>
    <cellStyle name="Normal 4 92 2 3 4" xfId="41506"/>
    <cellStyle name="Normal 4 92 2 3 4 2" xfId="41507"/>
    <cellStyle name="Normal 4 92 2 3 5" xfId="41508"/>
    <cellStyle name="Normal 4 92 2 3 6" xfId="41509"/>
    <cellStyle name="Normal 4 92 2 3 7" xfId="41510"/>
    <cellStyle name="Normal 4 92 2 4" xfId="41511"/>
    <cellStyle name="Normal 4 92 2 4 2" xfId="41512"/>
    <cellStyle name="Normal 4 92 2 4 2 2" xfId="41513"/>
    <cellStyle name="Normal 4 92 2 4 3" xfId="41514"/>
    <cellStyle name="Normal 4 92 2 4 4" xfId="41515"/>
    <cellStyle name="Normal 4 92 2 5" xfId="41516"/>
    <cellStyle name="Normal 4 92 2 5 2" xfId="41517"/>
    <cellStyle name="Normal 4 92 2 5 2 2" xfId="41518"/>
    <cellStyle name="Normal 4 92 2 5 3" xfId="41519"/>
    <cellStyle name="Normal 4 92 2 5 4" xfId="41520"/>
    <cellStyle name="Normal 4 92 2 6" xfId="41521"/>
    <cellStyle name="Normal 4 92 2 6 2" xfId="41522"/>
    <cellStyle name="Normal 4 92 2 7" xfId="41523"/>
    <cellStyle name="Normal 4 92 2 8" xfId="41524"/>
    <cellStyle name="Normal 4 92 2 9" xfId="41525"/>
    <cellStyle name="Normal 4 92 3" xfId="8295"/>
    <cellStyle name="Normal 4 92 3 2" xfId="13060"/>
    <cellStyle name="Normal 4 92 3 2 2" xfId="41528"/>
    <cellStyle name="Normal 4 92 3 2 2 2" xfId="41529"/>
    <cellStyle name="Normal 4 92 3 2 3" xfId="41530"/>
    <cellStyle name="Normal 4 92 3 2 4" xfId="41531"/>
    <cellStyle name="Normal 4 92 3 2 5" xfId="41527"/>
    <cellStyle name="Normal 4 92 3 3" xfId="41532"/>
    <cellStyle name="Normal 4 92 3 3 2" xfId="41533"/>
    <cellStyle name="Normal 4 92 3 3 2 2" xfId="41534"/>
    <cellStyle name="Normal 4 92 3 3 3" xfId="41535"/>
    <cellStyle name="Normal 4 92 3 3 4" xfId="41536"/>
    <cellStyle name="Normal 4 92 3 4" xfId="41537"/>
    <cellStyle name="Normal 4 92 3 4 2" xfId="41538"/>
    <cellStyle name="Normal 4 92 3 5" xfId="41539"/>
    <cellStyle name="Normal 4 92 3 6" xfId="41540"/>
    <cellStyle name="Normal 4 92 3 7" xfId="41541"/>
    <cellStyle name="Normal 4 92 3 8" xfId="41526"/>
    <cellStyle name="Normal 4 92 4" xfId="8296"/>
    <cellStyle name="Normal 4 92 4 2" xfId="13061"/>
    <cellStyle name="Normal 4 92 4 2 2" xfId="41544"/>
    <cellStyle name="Normal 4 92 4 2 2 2" xfId="41545"/>
    <cellStyle name="Normal 4 92 4 2 3" xfId="41546"/>
    <cellStyle name="Normal 4 92 4 2 4" xfId="41547"/>
    <cellStyle name="Normal 4 92 4 2 5" xfId="41543"/>
    <cellStyle name="Normal 4 92 4 3" xfId="41548"/>
    <cellStyle name="Normal 4 92 4 3 2" xfId="41549"/>
    <cellStyle name="Normal 4 92 4 3 2 2" xfId="41550"/>
    <cellStyle name="Normal 4 92 4 3 3" xfId="41551"/>
    <cellStyle name="Normal 4 92 4 3 4" xfId="41552"/>
    <cellStyle name="Normal 4 92 4 4" xfId="41553"/>
    <cellStyle name="Normal 4 92 4 4 2" xfId="41554"/>
    <cellStyle name="Normal 4 92 4 5" xfId="41555"/>
    <cellStyle name="Normal 4 92 4 6" xfId="41556"/>
    <cellStyle name="Normal 4 92 4 7" xfId="41557"/>
    <cellStyle name="Normal 4 92 4 8" xfId="41542"/>
    <cellStyle name="Normal 4 92 5" xfId="13058"/>
    <cellStyle name="Normal 4 92 5 2" xfId="41559"/>
    <cellStyle name="Normal 4 92 5 2 2" xfId="41560"/>
    <cellStyle name="Normal 4 92 5 3" xfId="41561"/>
    <cellStyle name="Normal 4 92 5 4" xfId="41562"/>
    <cellStyle name="Normal 4 92 5 5" xfId="41558"/>
    <cellStyle name="Normal 4 92 6" xfId="41563"/>
    <cellStyle name="Normal 4 92 6 2" xfId="41564"/>
    <cellStyle name="Normal 4 92 6 2 2" xfId="41565"/>
    <cellStyle name="Normal 4 92 6 3" xfId="41566"/>
    <cellStyle name="Normal 4 92 6 4" xfId="41567"/>
    <cellStyle name="Normal 4 92 7" xfId="41568"/>
    <cellStyle name="Normal 4 92 7 2" xfId="41569"/>
    <cellStyle name="Normal 4 92 8" xfId="41570"/>
    <cellStyle name="Normal 4 92 9" xfId="41571"/>
    <cellStyle name="Normal 4 93" xfId="8297"/>
    <cellStyle name="Normal 4 93 10" xfId="41573"/>
    <cellStyle name="Normal 4 93 11" xfId="41572"/>
    <cellStyle name="Normal 4 93 2" xfId="8298"/>
    <cellStyle name="Normal 4 93 2 10" xfId="41574"/>
    <cellStyle name="Normal 4 93 2 2" xfId="13063"/>
    <cellStyle name="Normal 4 93 2 2 2" xfId="41576"/>
    <cellStyle name="Normal 4 93 2 2 2 2" xfId="41577"/>
    <cellStyle name="Normal 4 93 2 2 2 2 2" xfId="41578"/>
    <cellStyle name="Normal 4 93 2 2 2 3" xfId="41579"/>
    <cellStyle name="Normal 4 93 2 2 2 4" xfId="41580"/>
    <cellStyle name="Normal 4 93 2 2 3" xfId="41581"/>
    <cellStyle name="Normal 4 93 2 2 3 2" xfId="41582"/>
    <cellStyle name="Normal 4 93 2 2 3 2 2" xfId="41583"/>
    <cellStyle name="Normal 4 93 2 2 3 3" xfId="41584"/>
    <cellStyle name="Normal 4 93 2 2 3 4" xfId="41585"/>
    <cellStyle name="Normal 4 93 2 2 4" xfId="41586"/>
    <cellStyle name="Normal 4 93 2 2 4 2" xfId="41587"/>
    <cellStyle name="Normal 4 93 2 2 5" xfId="41588"/>
    <cellStyle name="Normal 4 93 2 2 6" xfId="41589"/>
    <cellStyle name="Normal 4 93 2 2 7" xfId="41590"/>
    <cellStyle name="Normal 4 93 2 2 8" xfId="41575"/>
    <cellStyle name="Normal 4 93 2 3" xfId="41591"/>
    <cellStyle name="Normal 4 93 2 3 2" xfId="41592"/>
    <cellStyle name="Normal 4 93 2 3 2 2" xfId="41593"/>
    <cellStyle name="Normal 4 93 2 3 2 2 2" xfId="41594"/>
    <cellStyle name="Normal 4 93 2 3 2 3" xfId="41595"/>
    <cellStyle name="Normal 4 93 2 3 2 4" xfId="41596"/>
    <cellStyle name="Normal 4 93 2 3 3" xfId="41597"/>
    <cellStyle name="Normal 4 93 2 3 3 2" xfId="41598"/>
    <cellStyle name="Normal 4 93 2 3 3 2 2" xfId="41599"/>
    <cellStyle name="Normal 4 93 2 3 3 3" xfId="41600"/>
    <cellStyle name="Normal 4 93 2 3 3 4" xfId="41601"/>
    <cellStyle name="Normal 4 93 2 3 4" xfId="41602"/>
    <cellStyle name="Normal 4 93 2 3 4 2" xfId="41603"/>
    <cellStyle name="Normal 4 93 2 3 5" xfId="41604"/>
    <cellStyle name="Normal 4 93 2 3 6" xfId="41605"/>
    <cellStyle name="Normal 4 93 2 3 7" xfId="41606"/>
    <cellStyle name="Normal 4 93 2 4" xfId="41607"/>
    <cellStyle name="Normal 4 93 2 4 2" xfId="41608"/>
    <cellStyle name="Normal 4 93 2 4 2 2" xfId="41609"/>
    <cellStyle name="Normal 4 93 2 4 3" xfId="41610"/>
    <cellStyle name="Normal 4 93 2 4 4" xfId="41611"/>
    <cellStyle name="Normal 4 93 2 5" xfId="41612"/>
    <cellStyle name="Normal 4 93 2 5 2" xfId="41613"/>
    <cellStyle name="Normal 4 93 2 5 2 2" xfId="41614"/>
    <cellStyle name="Normal 4 93 2 5 3" xfId="41615"/>
    <cellStyle name="Normal 4 93 2 5 4" xfId="41616"/>
    <cellStyle name="Normal 4 93 2 6" xfId="41617"/>
    <cellStyle name="Normal 4 93 2 6 2" xfId="41618"/>
    <cellStyle name="Normal 4 93 2 7" xfId="41619"/>
    <cellStyle name="Normal 4 93 2 8" xfId="41620"/>
    <cellStyle name="Normal 4 93 2 9" xfId="41621"/>
    <cellStyle name="Normal 4 93 3" xfId="8299"/>
    <cellStyle name="Normal 4 93 3 2" xfId="13064"/>
    <cellStyle name="Normal 4 93 3 2 2" xfId="41624"/>
    <cellStyle name="Normal 4 93 3 2 2 2" xfId="41625"/>
    <cellStyle name="Normal 4 93 3 2 3" xfId="41626"/>
    <cellStyle name="Normal 4 93 3 2 4" xfId="41627"/>
    <cellStyle name="Normal 4 93 3 2 5" xfId="41623"/>
    <cellStyle name="Normal 4 93 3 3" xfId="41628"/>
    <cellStyle name="Normal 4 93 3 3 2" xfId="41629"/>
    <cellStyle name="Normal 4 93 3 3 2 2" xfId="41630"/>
    <cellStyle name="Normal 4 93 3 3 3" xfId="41631"/>
    <cellStyle name="Normal 4 93 3 3 4" xfId="41632"/>
    <cellStyle name="Normal 4 93 3 4" xfId="41633"/>
    <cellStyle name="Normal 4 93 3 4 2" xfId="41634"/>
    <cellStyle name="Normal 4 93 3 5" xfId="41635"/>
    <cellStyle name="Normal 4 93 3 6" xfId="41636"/>
    <cellStyle name="Normal 4 93 3 7" xfId="41637"/>
    <cellStyle name="Normal 4 93 3 8" xfId="41622"/>
    <cellStyle name="Normal 4 93 4" xfId="8300"/>
    <cellStyle name="Normal 4 93 4 2" xfId="13065"/>
    <cellStyle name="Normal 4 93 4 2 2" xfId="41640"/>
    <cellStyle name="Normal 4 93 4 2 2 2" xfId="41641"/>
    <cellStyle name="Normal 4 93 4 2 3" xfId="41642"/>
    <cellStyle name="Normal 4 93 4 2 4" xfId="41643"/>
    <cellStyle name="Normal 4 93 4 2 5" xfId="41639"/>
    <cellStyle name="Normal 4 93 4 3" xfId="41644"/>
    <cellStyle name="Normal 4 93 4 3 2" xfId="41645"/>
    <cellStyle name="Normal 4 93 4 3 2 2" xfId="41646"/>
    <cellStyle name="Normal 4 93 4 3 3" xfId="41647"/>
    <cellStyle name="Normal 4 93 4 3 4" xfId="41648"/>
    <cellStyle name="Normal 4 93 4 4" xfId="41649"/>
    <cellStyle name="Normal 4 93 4 4 2" xfId="41650"/>
    <cellStyle name="Normal 4 93 4 5" xfId="41651"/>
    <cellStyle name="Normal 4 93 4 6" xfId="41652"/>
    <cellStyle name="Normal 4 93 4 7" xfId="41653"/>
    <cellStyle name="Normal 4 93 4 8" xfId="41638"/>
    <cellStyle name="Normal 4 93 5" xfId="13062"/>
    <cellStyle name="Normal 4 93 5 2" xfId="41655"/>
    <cellStyle name="Normal 4 93 5 2 2" xfId="41656"/>
    <cellStyle name="Normal 4 93 5 3" xfId="41657"/>
    <cellStyle name="Normal 4 93 5 4" xfId="41658"/>
    <cellStyle name="Normal 4 93 5 5" xfId="41654"/>
    <cellStyle name="Normal 4 93 6" xfId="41659"/>
    <cellStyle name="Normal 4 93 6 2" xfId="41660"/>
    <cellStyle name="Normal 4 93 6 2 2" xfId="41661"/>
    <cellStyle name="Normal 4 93 6 3" xfId="41662"/>
    <cellStyle name="Normal 4 93 6 4" xfId="41663"/>
    <cellStyle name="Normal 4 93 7" xfId="41664"/>
    <cellStyle name="Normal 4 93 7 2" xfId="41665"/>
    <cellStyle name="Normal 4 93 8" xfId="41666"/>
    <cellStyle name="Normal 4 93 9" xfId="41667"/>
    <cellStyle name="Normal 4 94" xfId="8301"/>
    <cellStyle name="Normal 4 94 10" xfId="41669"/>
    <cellStyle name="Normal 4 94 11" xfId="41668"/>
    <cellStyle name="Normal 4 94 2" xfId="8302"/>
    <cellStyle name="Normal 4 94 2 10" xfId="41670"/>
    <cellStyle name="Normal 4 94 2 2" xfId="13067"/>
    <cellStyle name="Normal 4 94 2 2 2" xfId="41672"/>
    <cellStyle name="Normal 4 94 2 2 2 2" xfId="41673"/>
    <cellStyle name="Normal 4 94 2 2 2 2 2" xfId="41674"/>
    <cellStyle name="Normal 4 94 2 2 2 3" xfId="41675"/>
    <cellStyle name="Normal 4 94 2 2 2 4" xfId="41676"/>
    <cellStyle name="Normal 4 94 2 2 3" xfId="41677"/>
    <cellStyle name="Normal 4 94 2 2 3 2" xfId="41678"/>
    <cellStyle name="Normal 4 94 2 2 3 2 2" xfId="41679"/>
    <cellStyle name="Normal 4 94 2 2 3 3" xfId="41680"/>
    <cellStyle name="Normal 4 94 2 2 3 4" xfId="41681"/>
    <cellStyle name="Normal 4 94 2 2 4" xfId="41682"/>
    <cellStyle name="Normal 4 94 2 2 4 2" xfId="41683"/>
    <cellStyle name="Normal 4 94 2 2 5" xfId="41684"/>
    <cellStyle name="Normal 4 94 2 2 6" xfId="41685"/>
    <cellStyle name="Normal 4 94 2 2 7" xfId="41686"/>
    <cellStyle name="Normal 4 94 2 2 8" xfId="41671"/>
    <cellStyle name="Normal 4 94 2 3" xfId="41687"/>
    <cellStyle name="Normal 4 94 2 3 2" xfId="41688"/>
    <cellStyle name="Normal 4 94 2 3 2 2" xfId="41689"/>
    <cellStyle name="Normal 4 94 2 3 2 2 2" xfId="41690"/>
    <cellStyle name="Normal 4 94 2 3 2 3" xfId="41691"/>
    <cellStyle name="Normal 4 94 2 3 2 4" xfId="41692"/>
    <cellStyle name="Normal 4 94 2 3 3" xfId="41693"/>
    <cellStyle name="Normal 4 94 2 3 3 2" xfId="41694"/>
    <cellStyle name="Normal 4 94 2 3 3 2 2" xfId="41695"/>
    <cellStyle name="Normal 4 94 2 3 3 3" xfId="41696"/>
    <cellStyle name="Normal 4 94 2 3 3 4" xfId="41697"/>
    <cellStyle name="Normal 4 94 2 3 4" xfId="41698"/>
    <cellStyle name="Normal 4 94 2 3 4 2" xfId="41699"/>
    <cellStyle name="Normal 4 94 2 3 5" xfId="41700"/>
    <cellStyle name="Normal 4 94 2 3 6" xfId="41701"/>
    <cellStyle name="Normal 4 94 2 3 7" xfId="41702"/>
    <cellStyle name="Normal 4 94 2 4" xfId="41703"/>
    <cellStyle name="Normal 4 94 2 4 2" xfId="41704"/>
    <cellStyle name="Normal 4 94 2 4 2 2" xfId="41705"/>
    <cellStyle name="Normal 4 94 2 4 3" xfId="41706"/>
    <cellStyle name="Normal 4 94 2 4 4" xfId="41707"/>
    <cellStyle name="Normal 4 94 2 5" xfId="41708"/>
    <cellStyle name="Normal 4 94 2 5 2" xfId="41709"/>
    <cellStyle name="Normal 4 94 2 5 2 2" xfId="41710"/>
    <cellStyle name="Normal 4 94 2 5 3" xfId="41711"/>
    <cellStyle name="Normal 4 94 2 5 4" xfId="41712"/>
    <cellStyle name="Normal 4 94 2 6" xfId="41713"/>
    <cellStyle name="Normal 4 94 2 6 2" xfId="41714"/>
    <cellStyle name="Normal 4 94 2 7" xfId="41715"/>
    <cellStyle name="Normal 4 94 2 8" xfId="41716"/>
    <cellStyle name="Normal 4 94 2 9" xfId="41717"/>
    <cellStyle name="Normal 4 94 3" xfId="8303"/>
    <cellStyle name="Normal 4 94 3 2" xfId="13068"/>
    <cellStyle name="Normal 4 94 3 2 2" xfId="41720"/>
    <cellStyle name="Normal 4 94 3 2 2 2" xfId="41721"/>
    <cellStyle name="Normal 4 94 3 2 3" xfId="41722"/>
    <cellStyle name="Normal 4 94 3 2 4" xfId="41723"/>
    <cellStyle name="Normal 4 94 3 2 5" xfId="41719"/>
    <cellStyle name="Normal 4 94 3 3" xfId="41724"/>
    <cellStyle name="Normal 4 94 3 3 2" xfId="41725"/>
    <cellStyle name="Normal 4 94 3 3 2 2" xfId="41726"/>
    <cellStyle name="Normal 4 94 3 3 3" xfId="41727"/>
    <cellStyle name="Normal 4 94 3 3 4" xfId="41728"/>
    <cellStyle name="Normal 4 94 3 4" xfId="41729"/>
    <cellStyle name="Normal 4 94 3 4 2" xfId="41730"/>
    <cellStyle name="Normal 4 94 3 5" xfId="41731"/>
    <cellStyle name="Normal 4 94 3 6" xfId="41732"/>
    <cellStyle name="Normal 4 94 3 7" xfId="41733"/>
    <cellStyle name="Normal 4 94 3 8" xfId="41718"/>
    <cellStyle name="Normal 4 94 4" xfId="8304"/>
    <cellStyle name="Normal 4 94 4 2" xfId="13069"/>
    <cellStyle name="Normal 4 94 4 2 2" xfId="41736"/>
    <cellStyle name="Normal 4 94 4 2 2 2" xfId="41737"/>
    <cellStyle name="Normal 4 94 4 2 3" xfId="41738"/>
    <cellStyle name="Normal 4 94 4 2 4" xfId="41739"/>
    <cellStyle name="Normal 4 94 4 2 5" xfId="41735"/>
    <cellStyle name="Normal 4 94 4 3" xfId="41740"/>
    <cellStyle name="Normal 4 94 4 3 2" xfId="41741"/>
    <cellStyle name="Normal 4 94 4 3 2 2" xfId="41742"/>
    <cellStyle name="Normal 4 94 4 3 3" xfId="41743"/>
    <cellStyle name="Normal 4 94 4 3 4" xfId="41744"/>
    <cellStyle name="Normal 4 94 4 4" xfId="41745"/>
    <cellStyle name="Normal 4 94 4 4 2" xfId="41746"/>
    <cellStyle name="Normal 4 94 4 5" xfId="41747"/>
    <cellStyle name="Normal 4 94 4 6" xfId="41748"/>
    <cellStyle name="Normal 4 94 4 7" xfId="41749"/>
    <cellStyle name="Normal 4 94 4 8" xfId="41734"/>
    <cellStyle name="Normal 4 94 5" xfId="13066"/>
    <cellStyle name="Normal 4 94 5 2" xfId="41751"/>
    <cellStyle name="Normal 4 94 5 2 2" xfId="41752"/>
    <cellStyle name="Normal 4 94 5 3" xfId="41753"/>
    <cellStyle name="Normal 4 94 5 4" xfId="41754"/>
    <cellStyle name="Normal 4 94 5 5" xfId="41750"/>
    <cellStyle name="Normal 4 94 6" xfId="41755"/>
    <cellStyle name="Normal 4 94 6 2" xfId="41756"/>
    <cellStyle name="Normal 4 94 6 2 2" xfId="41757"/>
    <cellStyle name="Normal 4 94 6 3" xfId="41758"/>
    <cellStyle name="Normal 4 94 6 4" xfId="41759"/>
    <cellStyle name="Normal 4 94 7" xfId="41760"/>
    <cellStyle name="Normal 4 94 7 2" xfId="41761"/>
    <cellStyle name="Normal 4 94 8" xfId="41762"/>
    <cellStyle name="Normal 4 94 9" xfId="41763"/>
    <cellStyle name="Normal 4 95" xfId="8305"/>
    <cellStyle name="Normal 4 95 10" xfId="41765"/>
    <cellStyle name="Normal 4 95 11" xfId="41764"/>
    <cellStyle name="Normal 4 95 2" xfId="8306"/>
    <cellStyle name="Normal 4 95 2 10" xfId="41766"/>
    <cellStyle name="Normal 4 95 2 2" xfId="13071"/>
    <cellStyle name="Normal 4 95 2 2 2" xfId="41768"/>
    <cellStyle name="Normal 4 95 2 2 2 2" xfId="41769"/>
    <cellStyle name="Normal 4 95 2 2 2 2 2" xfId="41770"/>
    <cellStyle name="Normal 4 95 2 2 2 3" xfId="41771"/>
    <cellStyle name="Normal 4 95 2 2 2 4" xfId="41772"/>
    <cellStyle name="Normal 4 95 2 2 3" xfId="41773"/>
    <cellStyle name="Normal 4 95 2 2 3 2" xfId="41774"/>
    <cellStyle name="Normal 4 95 2 2 3 2 2" xfId="41775"/>
    <cellStyle name="Normal 4 95 2 2 3 3" xfId="41776"/>
    <cellStyle name="Normal 4 95 2 2 3 4" xfId="41777"/>
    <cellStyle name="Normal 4 95 2 2 4" xfId="41778"/>
    <cellStyle name="Normal 4 95 2 2 4 2" xfId="41779"/>
    <cellStyle name="Normal 4 95 2 2 5" xfId="41780"/>
    <cellStyle name="Normal 4 95 2 2 6" xfId="41781"/>
    <cellStyle name="Normal 4 95 2 2 7" xfId="41782"/>
    <cellStyle name="Normal 4 95 2 2 8" xfId="41767"/>
    <cellStyle name="Normal 4 95 2 3" xfId="41783"/>
    <cellStyle name="Normal 4 95 2 3 2" xfId="41784"/>
    <cellStyle name="Normal 4 95 2 3 2 2" xfId="41785"/>
    <cellStyle name="Normal 4 95 2 3 2 2 2" xfId="41786"/>
    <cellStyle name="Normal 4 95 2 3 2 3" xfId="41787"/>
    <cellStyle name="Normal 4 95 2 3 2 4" xfId="41788"/>
    <cellStyle name="Normal 4 95 2 3 3" xfId="41789"/>
    <cellStyle name="Normal 4 95 2 3 3 2" xfId="41790"/>
    <cellStyle name="Normal 4 95 2 3 3 2 2" xfId="41791"/>
    <cellStyle name="Normal 4 95 2 3 3 3" xfId="41792"/>
    <cellStyle name="Normal 4 95 2 3 3 4" xfId="41793"/>
    <cellStyle name="Normal 4 95 2 3 4" xfId="41794"/>
    <cellStyle name="Normal 4 95 2 3 4 2" xfId="41795"/>
    <cellStyle name="Normal 4 95 2 3 5" xfId="41796"/>
    <cellStyle name="Normal 4 95 2 3 6" xfId="41797"/>
    <cellStyle name="Normal 4 95 2 3 7" xfId="41798"/>
    <cellStyle name="Normal 4 95 2 4" xfId="41799"/>
    <cellStyle name="Normal 4 95 2 4 2" xfId="41800"/>
    <cellStyle name="Normal 4 95 2 4 2 2" xfId="41801"/>
    <cellStyle name="Normal 4 95 2 4 3" xfId="41802"/>
    <cellStyle name="Normal 4 95 2 4 4" xfId="41803"/>
    <cellStyle name="Normal 4 95 2 5" xfId="41804"/>
    <cellStyle name="Normal 4 95 2 5 2" xfId="41805"/>
    <cellStyle name="Normal 4 95 2 5 2 2" xfId="41806"/>
    <cellStyle name="Normal 4 95 2 5 3" xfId="41807"/>
    <cellStyle name="Normal 4 95 2 5 4" xfId="41808"/>
    <cellStyle name="Normal 4 95 2 6" xfId="41809"/>
    <cellStyle name="Normal 4 95 2 6 2" xfId="41810"/>
    <cellStyle name="Normal 4 95 2 7" xfId="41811"/>
    <cellStyle name="Normal 4 95 2 8" xfId="41812"/>
    <cellStyle name="Normal 4 95 2 9" xfId="41813"/>
    <cellStyle name="Normal 4 95 3" xfId="8307"/>
    <cellStyle name="Normal 4 95 3 2" xfId="13072"/>
    <cellStyle name="Normal 4 95 3 2 2" xfId="41816"/>
    <cellStyle name="Normal 4 95 3 2 2 2" xfId="41817"/>
    <cellStyle name="Normal 4 95 3 2 3" xfId="41818"/>
    <cellStyle name="Normal 4 95 3 2 4" xfId="41819"/>
    <cellStyle name="Normal 4 95 3 2 5" xfId="41815"/>
    <cellStyle name="Normal 4 95 3 3" xfId="41820"/>
    <cellStyle name="Normal 4 95 3 3 2" xfId="41821"/>
    <cellStyle name="Normal 4 95 3 3 2 2" xfId="41822"/>
    <cellStyle name="Normal 4 95 3 3 3" xfId="41823"/>
    <cellStyle name="Normal 4 95 3 3 4" xfId="41824"/>
    <cellStyle name="Normal 4 95 3 4" xfId="41825"/>
    <cellStyle name="Normal 4 95 3 4 2" xfId="41826"/>
    <cellStyle name="Normal 4 95 3 5" xfId="41827"/>
    <cellStyle name="Normal 4 95 3 6" xfId="41828"/>
    <cellStyle name="Normal 4 95 3 7" xfId="41829"/>
    <cellStyle name="Normal 4 95 3 8" xfId="41814"/>
    <cellStyle name="Normal 4 95 4" xfId="8308"/>
    <cellStyle name="Normal 4 95 4 2" xfId="13073"/>
    <cellStyle name="Normal 4 95 4 2 2" xfId="41832"/>
    <cellStyle name="Normal 4 95 4 2 2 2" xfId="41833"/>
    <cellStyle name="Normal 4 95 4 2 3" xfId="41834"/>
    <cellStyle name="Normal 4 95 4 2 4" xfId="41835"/>
    <cellStyle name="Normal 4 95 4 2 5" xfId="41831"/>
    <cellStyle name="Normal 4 95 4 3" xfId="41836"/>
    <cellStyle name="Normal 4 95 4 3 2" xfId="41837"/>
    <cellStyle name="Normal 4 95 4 3 2 2" xfId="41838"/>
    <cellStyle name="Normal 4 95 4 3 3" xfId="41839"/>
    <cellStyle name="Normal 4 95 4 3 4" xfId="41840"/>
    <cellStyle name="Normal 4 95 4 4" xfId="41841"/>
    <cellStyle name="Normal 4 95 4 4 2" xfId="41842"/>
    <cellStyle name="Normal 4 95 4 5" xfId="41843"/>
    <cellStyle name="Normal 4 95 4 6" xfId="41844"/>
    <cellStyle name="Normal 4 95 4 7" xfId="41845"/>
    <cellStyle name="Normal 4 95 4 8" xfId="41830"/>
    <cellStyle name="Normal 4 95 5" xfId="13070"/>
    <cellStyle name="Normal 4 95 5 2" xfId="41847"/>
    <cellStyle name="Normal 4 95 5 2 2" xfId="41848"/>
    <cellStyle name="Normal 4 95 5 3" xfId="41849"/>
    <cellStyle name="Normal 4 95 5 4" xfId="41850"/>
    <cellStyle name="Normal 4 95 5 5" xfId="41846"/>
    <cellStyle name="Normal 4 95 6" xfId="41851"/>
    <cellStyle name="Normal 4 95 6 2" xfId="41852"/>
    <cellStyle name="Normal 4 95 6 2 2" xfId="41853"/>
    <cellStyle name="Normal 4 95 6 3" xfId="41854"/>
    <cellStyle name="Normal 4 95 6 4" xfId="41855"/>
    <cellStyle name="Normal 4 95 7" xfId="41856"/>
    <cellStyle name="Normal 4 95 7 2" xfId="41857"/>
    <cellStyle name="Normal 4 95 8" xfId="41858"/>
    <cellStyle name="Normal 4 95 9" xfId="41859"/>
    <cellStyle name="Normal 4 96" xfId="8309"/>
    <cellStyle name="Normal 4 96 10" xfId="41861"/>
    <cellStyle name="Normal 4 96 11" xfId="41860"/>
    <cellStyle name="Normal 4 96 2" xfId="8310"/>
    <cellStyle name="Normal 4 96 2 10" xfId="41862"/>
    <cellStyle name="Normal 4 96 2 2" xfId="13075"/>
    <cellStyle name="Normal 4 96 2 2 2" xfId="41864"/>
    <cellStyle name="Normal 4 96 2 2 2 2" xfId="41865"/>
    <cellStyle name="Normal 4 96 2 2 2 2 2" xfId="41866"/>
    <cellStyle name="Normal 4 96 2 2 2 3" xfId="41867"/>
    <cellStyle name="Normal 4 96 2 2 2 4" xfId="41868"/>
    <cellStyle name="Normal 4 96 2 2 3" xfId="41869"/>
    <cellStyle name="Normal 4 96 2 2 3 2" xfId="41870"/>
    <cellStyle name="Normal 4 96 2 2 3 2 2" xfId="41871"/>
    <cellStyle name="Normal 4 96 2 2 3 3" xfId="41872"/>
    <cellStyle name="Normal 4 96 2 2 3 4" xfId="41873"/>
    <cellStyle name="Normal 4 96 2 2 4" xfId="41874"/>
    <cellStyle name="Normal 4 96 2 2 4 2" xfId="41875"/>
    <cellStyle name="Normal 4 96 2 2 5" xfId="41876"/>
    <cellStyle name="Normal 4 96 2 2 6" xfId="41877"/>
    <cellStyle name="Normal 4 96 2 2 7" xfId="41878"/>
    <cellStyle name="Normal 4 96 2 2 8" xfId="41863"/>
    <cellStyle name="Normal 4 96 2 3" xfId="41879"/>
    <cellStyle name="Normal 4 96 2 3 2" xfId="41880"/>
    <cellStyle name="Normal 4 96 2 3 2 2" xfId="41881"/>
    <cellStyle name="Normal 4 96 2 3 2 2 2" xfId="41882"/>
    <cellStyle name="Normal 4 96 2 3 2 3" xfId="41883"/>
    <cellStyle name="Normal 4 96 2 3 2 4" xfId="41884"/>
    <cellStyle name="Normal 4 96 2 3 3" xfId="41885"/>
    <cellStyle name="Normal 4 96 2 3 3 2" xfId="41886"/>
    <cellStyle name="Normal 4 96 2 3 3 2 2" xfId="41887"/>
    <cellStyle name="Normal 4 96 2 3 3 3" xfId="41888"/>
    <cellStyle name="Normal 4 96 2 3 3 4" xfId="41889"/>
    <cellStyle name="Normal 4 96 2 3 4" xfId="41890"/>
    <cellStyle name="Normal 4 96 2 3 4 2" xfId="41891"/>
    <cellStyle name="Normal 4 96 2 3 5" xfId="41892"/>
    <cellStyle name="Normal 4 96 2 3 6" xfId="41893"/>
    <cellStyle name="Normal 4 96 2 3 7" xfId="41894"/>
    <cellStyle name="Normal 4 96 2 4" xfId="41895"/>
    <cellStyle name="Normal 4 96 2 4 2" xfId="41896"/>
    <cellStyle name="Normal 4 96 2 4 2 2" xfId="41897"/>
    <cellStyle name="Normal 4 96 2 4 3" xfId="41898"/>
    <cellStyle name="Normal 4 96 2 4 4" xfId="41899"/>
    <cellStyle name="Normal 4 96 2 5" xfId="41900"/>
    <cellStyle name="Normal 4 96 2 5 2" xfId="41901"/>
    <cellStyle name="Normal 4 96 2 5 2 2" xfId="41902"/>
    <cellStyle name="Normal 4 96 2 5 3" xfId="41903"/>
    <cellStyle name="Normal 4 96 2 5 4" xfId="41904"/>
    <cellStyle name="Normal 4 96 2 6" xfId="41905"/>
    <cellStyle name="Normal 4 96 2 6 2" xfId="41906"/>
    <cellStyle name="Normal 4 96 2 7" xfId="41907"/>
    <cellStyle name="Normal 4 96 2 8" xfId="41908"/>
    <cellStyle name="Normal 4 96 2 9" xfId="41909"/>
    <cellStyle name="Normal 4 96 3" xfId="8311"/>
    <cellStyle name="Normal 4 96 3 2" xfId="13076"/>
    <cellStyle name="Normal 4 96 3 2 2" xfId="41912"/>
    <cellStyle name="Normal 4 96 3 2 2 2" xfId="41913"/>
    <cellStyle name="Normal 4 96 3 2 3" xfId="41914"/>
    <cellStyle name="Normal 4 96 3 2 4" xfId="41915"/>
    <cellStyle name="Normal 4 96 3 2 5" xfId="41911"/>
    <cellStyle name="Normal 4 96 3 3" xfId="41916"/>
    <cellStyle name="Normal 4 96 3 3 2" xfId="41917"/>
    <cellStyle name="Normal 4 96 3 3 2 2" xfId="41918"/>
    <cellStyle name="Normal 4 96 3 3 3" xfId="41919"/>
    <cellStyle name="Normal 4 96 3 3 4" xfId="41920"/>
    <cellStyle name="Normal 4 96 3 4" xfId="41921"/>
    <cellStyle name="Normal 4 96 3 4 2" xfId="41922"/>
    <cellStyle name="Normal 4 96 3 5" xfId="41923"/>
    <cellStyle name="Normal 4 96 3 6" xfId="41924"/>
    <cellStyle name="Normal 4 96 3 7" xfId="41925"/>
    <cellStyle name="Normal 4 96 3 8" xfId="41910"/>
    <cellStyle name="Normal 4 96 4" xfId="8312"/>
    <cellStyle name="Normal 4 96 4 2" xfId="13077"/>
    <cellStyle name="Normal 4 96 4 2 2" xfId="41928"/>
    <cellStyle name="Normal 4 96 4 2 2 2" xfId="41929"/>
    <cellStyle name="Normal 4 96 4 2 3" xfId="41930"/>
    <cellStyle name="Normal 4 96 4 2 4" xfId="41931"/>
    <cellStyle name="Normal 4 96 4 2 5" xfId="41927"/>
    <cellStyle name="Normal 4 96 4 3" xfId="41932"/>
    <cellStyle name="Normal 4 96 4 3 2" xfId="41933"/>
    <cellStyle name="Normal 4 96 4 3 2 2" xfId="41934"/>
    <cellStyle name="Normal 4 96 4 3 3" xfId="41935"/>
    <cellStyle name="Normal 4 96 4 3 4" xfId="41936"/>
    <cellStyle name="Normal 4 96 4 4" xfId="41937"/>
    <cellStyle name="Normal 4 96 4 4 2" xfId="41938"/>
    <cellStyle name="Normal 4 96 4 5" xfId="41939"/>
    <cellStyle name="Normal 4 96 4 6" xfId="41940"/>
    <cellStyle name="Normal 4 96 4 7" xfId="41941"/>
    <cellStyle name="Normal 4 96 4 8" xfId="41926"/>
    <cellStyle name="Normal 4 96 5" xfId="13074"/>
    <cellStyle name="Normal 4 96 5 2" xfId="41943"/>
    <cellStyle name="Normal 4 96 5 2 2" xfId="41944"/>
    <cellStyle name="Normal 4 96 5 3" xfId="41945"/>
    <cellStyle name="Normal 4 96 5 4" xfId="41946"/>
    <cellStyle name="Normal 4 96 5 5" xfId="41942"/>
    <cellStyle name="Normal 4 96 6" xfId="41947"/>
    <cellStyle name="Normal 4 96 6 2" xfId="41948"/>
    <cellStyle name="Normal 4 96 6 2 2" xfId="41949"/>
    <cellStyle name="Normal 4 96 6 3" xfId="41950"/>
    <cellStyle name="Normal 4 96 6 4" xfId="41951"/>
    <cellStyle name="Normal 4 96 7" xfId="41952"/>
    <cellStyle name="Normal 4 96 7 2" xfId="41953"/>
    <cellStyle name="Normal 4 96 8" xfId="41954"/>
    <cellStyle name="Normal 4 96 9" xfId="41955"/>
    <cellStyle name="Normal 4 97" xfId="8313"/>
    <cellStyle name="Normal 4 97 10" xfId="41957"/>
    <cellStyle name="Normal 4 97 11" xfId="41956"/>
    <cellStyle name="Normal 4 97 2" xfId="8314"/>
    <cellStyle name="Normal 4 97 2 10" xfId="41958"/>
    <cellStyle name="Normal 4 97 2 2" xfId="13079"/>
    <cellStyle name="Normal 4 97 2 2 2" xfId="41960"/>
    <cellStyle name="Normal 4 97 2 2 2 2" xfId="41961"/>
    <cellStyle name="Normal 4 97 2 2 2 2 2" xfId="41962"/>
    <cellStyle name="Normal 4 97 2 2 2 3" xfId="41963"/>
    <cellStyle name="Normal 4 97 2 2 2 4" xfId="41964"/>
    <cellStyle name="Normal 4 97 2 2 3" xfId="41965"/>
    <cellStyle name="Normal 4 97 2 2 3 2" xfId="41966"/>
    <cellStyle name="Normal 4 97 2 2 3 2 2" xfId="41967"/>
    <cellStyle name="Normal 4 97 2 2 3 3" xfId="41968"/>
    <cellStyle name="Normal 4 97 2 2 3 4" xfId="41969"/>
    <cellStyle name="Normal 4 97 2 2 4" xfId="41970"/>
    <cellStyle name="Normal 4 97 2 2 4 2" xfId="41971"/>
    <cellStyle name="Normal 4 97 2 2 5" xfId="41972"/>
    <cellStyle name="Normal 4 97 2 2 6" xfId="41973"/>
    <cellStyle name="Normal 4 97 2 2 7" xfId="41974"/>
    <cellStyle name="Normal 4 97 2 2 8" xfId="41959"/>
    <cellStyle name="Normal 4 97 2 3" xfId="41975"/>
    <cellStyle name="Normal 4 97 2 3 2" xfId="41976"/>
    <cellStyle name="Normal 4 97 2 3 2 2" xfId="41977"/>
    <cellStyle name="Normal 4 97 2 3 2 2 2" xfId="41978"/>
    <cellStyle name="Normal 4 97 2 3 2 3" xfId="41979"/>
    <cellStyle name="Normal 4 97 2 3 2 4" xfId="41980"/>
    <cellStyle name="Normal 4 97 2 3 3" xfId="41981"/>
    <cellStyle name="Normal 4 97 2 3 3 2" xfId="41982"/>
    <cellStyle name="Normal 4 97 2 3 3 2 2" xfId="41983"/>
    <cellStyle name="Normal 4 97 2 3 3 3" xfId="41984"/>
    <cellStyle name="Normal 4 97 2 3 3 4" xfId="41985"/>
    <cellStyle name="Normal 4 97 2 3 4" xfId="41986"/>
    <cellStyle name="Normal 4 97 2 3 4 2" xfId="41987"/>
    <cellStyle name="Normal 4 97 2 3 5" xfId="41988"/>
    <cellStyle name="Normal 4 97 2 3 6" xfId="41989"/>
    <cellStyle name="Normal 4 97 2 3 7" xfId="41990"/>
    <cellStyle name="Normal 4 97 2 4" xfId="41991"/>
    <cellStyle name="Normal 4 97 2 4 2" xfId="41992"/>
    <cellStyle name="Normal 4 97 2 4 2 2" xfId="41993"/>
    <cellStyle name="Normal 4 97 2 4 3" xfId="41994"/>
    <cellStyle name="Normal 4 97 2 4 4" xfId="41995"/>
    <cellStyle name="Normal 4 97 2 5" xfId="41996"/>
    <cellStyle name="Normal 4 97 2 5 2" xfId="41997"/>
    <cellStyle name="Normal 4 97 2 5 2 2" xfId="41998"/>
    <cellStyle name="Normal 4 97 2 5 3" xfId="41999"/>
    <cellStyle name="Normal 4 97 2 5 4" xfId="42000"/>
    <cellStyle name="Normal 4 97 2 6" xfId="42001"/>
    <cellStyle name="Normal 4 97 2 6 2" xfId="42002"/>
    <cellStyle name="Normal 4 97 2 7" xfId="42003"/>
    <cellStyle name="Normal 4 97 2 8" xfId="42004"/>
    <cellStyle name="Normal 4 97 2 9" xfId="42005"/>
    <cellStyle name="Normal 4 97 3" xfId="8315"/>
    <cellStyle name="Normal 4 97 3 2" xfId="13080"/>
    <cellStyle name="Normal 4 97 3 2 2" xfId="42008"/>
    <cellStyle name="Normal 4 97 3 2 2 2" xfId="42009"/>
    <cellStyle name="Normal 4 97 3 2 3" xfId="42010"/>
    <cellStyle name="Normal 4 97 3 2 4" xfId="42011"/>
    <cellStyle name="Normal 4 97 3 2 5" xfId="42007"/>
    <cellStyle name="Normal 4 97 3 3" xfId="42012"/>
    <cellStyle name="Normal 4 97 3 3 2" xfId="42013"/>
    <cellStyle name="Normal 4 97 3 3 2 2" xfId="42014"/>
    <cellStyle name="Normal 4 97 3 3 3" xfId="42015"/>
    <cellStyle name="Normal 4 97 3 3 4" xfId="42016"/>
    <cellStyle name="Normal 4 97 3 4" xfId="42017"/>
    <cellStyle name="Normal 4 97 3 4 2" xfId="42018"/>
    <cellStyle name="Normal 4 97 3 5" xfId="42019"/>
    <cellStyle name="Normal 4 97 3 6" xfId="42020"/>
    <cellStyle name="Normal 4 97 3 7" xfId="42021"/>
    <cellStyle name="Normal 4 97 3 8" xfId="42006"/>
    <cellStyle name="Normal 4 97 4" xfId="8316"/>
    <cellStyle name="Normal 4 97 4 2" xfId="13081"/>
    <cellStyle name="Normal 4 97 4 2 2" xfId="42024"/>
    <cellStyle name="Normal 4 97 4 2 2 2" xfId="42025"/>
    <cellStyle name="Normal 4 97 4 2 3" xfId="42026"/>
    <cellStyle name="Normal 4 97 4 2 4" xfId="42027"/>
    <cellStyle name="Normal 4 97 4 2 5" xfId="42023"/>
    <cellStyle name="Normal 4 97 4 3" xfId="42028"/>
    <cellStyle name="Normal 4 97 4 3 2" xfId="42029"/>
    <cellStyle name="Normal 4 97 4 3 2 2" xfId="42030"/>
    <cellStyle name="Normal 4 97 4 3 3" xfId="42031"/>
    <cellStyle name="Normal 4 97 4 3 4" xfId="42032"/>
    <cellStyle name="Normal 4 97 4 4" xfId="42033"/>
    <cellStyle name="Normal 4 97 4 4 2" xfId="42034"/>
    <cellStyle name="Normal 4 97 4 5" xfId="42035"/>
    <cellStyle name="Normal 4 97 4 6" xfId="42036"/>
    <cellStyle name="Normal 4 97 4 7" xfId="42037"/>
    <cellStyle name="Normal 4 97 4 8" xfId="42022"/>
    <cellStyle name="Normal 4 97 5" xfId="13078"/>
    <cellStyle name="Normal 4 97 5 2" xfId="42039"/>
    <cellStyle name="Normal 4 97 5 2 2" xfId="42040"/>
    <cellStyle name="Normal 4 97 5 3" xfId="42041"/>
    <cellStyle name="Normal 4 97 5 4" xfId="42042"/>
    <cellStyle name="Normal 4 97 5 5" xfId="42038"/>
    <cellStyle name="Normal 4 97 6" xfId="42043"/>
    <cellStyle name="Normal 4 97 6 2" xfId="42044"/>
    <cellStyle name="Normal 4 97 6 2 2" xfId="42045"/>
    <cellStyle name="Normal 4 97 6 3" xfId="42046"/>
    <cellStyle name="Normal 4 97 6 4" xfId="42047"/>
    <cellStyle name="Normal 4 97 7" xfId="42048"/>
    <cellStyle name="Normal 4 97 7 2" xfId="42049"/>
    <cellStyle name="Normal 4 97 8" xfId="42050"/>
    <cellStyle name="Normal 4 97 9" xfId="42051"/>
    <cellStyle name="Normal 4 98" xfId="8317"/>
    <cellStyle name="Normal 4 98 10" xfId="42053"/>
    <cellStyle name="Normal 4 98 11" xfId="42052"/>
    <cellStyle name="Normal 4 98 2" xfId="8318"/>
    <cellStyle name="Normal 4 98 2 10" xfId="42054"/>
    <cellStyle name="Normal 4 98 2 2" xfId="13083"/>
    <cellStyle name="Normal 4 98 2 2 2" xfId="42056"/>
    <cellStyle name="Normal 4 98 2 2 2 2" xfId="42057"/>
    <cellStyle name="Normal 4 98 2 2 2 2 2" xfId="42058"/>
    <cellStyle name="Normal 4 98 2 2 2 3" xfId="42059"/>
    <cellStyle name="Normal 4 98 2 2 2 4" xfId="42060"/>
    <cellStyle name="Normal 4 98 2 2 3" xfId="42061"/>
    <cellStyle name="Normal 4 98 2 2 3 2" xfId="42062"/>
    <cellStyle name="Normal 4 98 2 2 3 2 2" xfId="42063"/>
    <cellStyle name="Normal 4 98 2 2 3 3" xfId="42064"/>
    <cellStyle name="Normal 4 98 2 2 3 4" xfId="42065"/>
    <cellStyle name="Normal 4 98 2 2 4" xfId="42066"/>
    <cellStyle name="Normal 4 98 2 2 4 2" xfId="42067"/>
    <cellStyle name="Normal 4 98 2 2 5" xfId="42068"/>
    <cellStyle name="Normal 4 98 2 2 6" xfId="42069"/>
    <cellStyle name="Normal 4 98 2 2 7" xfId="42070"/>
    <cellStyle name="Normal 4 98 2 2 8" xfId="42055"/>
    <cellStyle name="Normal 4 98 2 3" xfId="42071"/>
    <cellStyle name="Normal 4 98 2 3 2" xfId="42072"/>
    <cellStyle name="Normal 4 98 2 3 2 2" xfId="42073"/>
    <cellStyle name="Normal 4 98 2 3 2 2 2" xfId="42074"/>
    <cellStyle name="Normal 4 98 2 3 2 3" xfId="42075"/>
    <cellStyle name="Normal 4 98 2 3 2 4" xfId="42076"/>
    <cellStyle name="Normal 4 98 2 3 3" xfId="42077"/>
    <cellStyle name="Normal 4 98 2 3 3 2" xfId="42078"/>
    <cellStyle name="Normal 4 98 2 3 3 2 2" xfId="42079"/>
    <cellStyle name="Normal 4 98 2 3 3 3" xfId="42080"/>
    <cellStyle name="Normal 4 98 2 3 3 4" xfId="42081"/>
    <cellStyle name="Normal 4 98 2 3 4" xfId="42082"/>
    <cellStyle name="Normal 4 98 2 3 4 2" xfId="42083"/>
    <cellStyle name="Normal 4 98 2 3 5" xfId="42084"/>
    <cellStyle name="Normal 4 98 2 3 6" xfId="42085"/>
    <cellStyle name="Normal 4 98 2 3 7" xfId="42086"/>
    <cellStyle name="Normal 4 98 2 4" xfId="42087"/>
    <cellStyle name="Normal 4 98 2 4 2" xfId="42088"/>
    <cellStyle name="Normal 4 98 2 4 2 2" xfId="42089"/>
    <cellStyle name="Normal 4 98 2 4 3" xfId="42090"/>
    <cellStyle name="Normal 4 98 2 4 4" xfId="42091"/>
    <cellStyle name="Normal 4 98 2 5" xfId="42092"/>
    <cellStyle name="Normal 4 98 2 5 2" xfId="42093"/>
    <cellStyle name="Normal 4 98 2 5 2 2" xfId="42094"/>
    <cellStyle name="Normal 4 98 2 5 3" xfId="42095"/>
    <cellStyle name="Normal 4 98 2 5 4" xfId="42096"/>
    <cellStyle name="Normal 4 98 2 6" xfId="42097"/>
    <cellStyle name="Normal 4 98 2 6 2" xfId="42098"/>
    <cellStyle name="Normal 4 98 2 7" xfId="42099"/>
    <cellStyle name="Normal 4 98 2 8" xfId="42100"/>
    <cellStyle name="Normal 4 98 2 9" xfId="42101"/>
    <cellStyle name="Normal 4 98 3" xfId="8319"/>
    <cellStyle name="Normal 4 98 3 2" xfId="13084"/>
    <cellStyle name="Normal 4 98 3 2 2" xfId="42104"/>
    <cellStyle name="Normal 4 98 3 2 2 2" xfId="42105"/>
    <cellStyle name="Normal 4 98 3 2 3" xfId="42106"/>
    <cellStyle name="Normal 4 98 3 2 4" xfId="42107"/>
    <cellStyle name="Normal 4 98 3 2 5" xfId="42103"/>
    <cellStyle name="Normal 4 98 3 3" xfId="42108"/>
    <cellStyle name="Normal 4 98 3 3 2" xfId="42109"/>
    <cellStyle name="Normal 4 98 3 3 2 2" xfId="42110"/>
    <cellStyle name="Normal 4 98 3 3 3" xfId="42111"/>
    <cellStyle name="Normal 4 98 3 3 4" xfId="42112"/>
    <cellStyle name="Normal 4 98 3 4" xfId="42113"/>
    <cellStyle name="Normal 4 98 3 4 2" xfId="42114"/>
    <cellStyle name="Normal 4 98 3 5" xfId="42115"/>
    <cellStyle name="Normal 4 98 3 6" xfId="42116"/>
    <cellStyle name="Normal 4 98 3 7" xfId="42117"/>
    <cellStyle name="Normal 4 98 3 8" xfId="42102"/>
    <cellStyle name="Normal 4 98 4" xfId="8320"/>
    <cellStyle name="Normal 4 98 4 2" xfId="13085"/>
    <cellStyle name="Normal 4 98 4 2 2" xfId="42120"/>
    <cellStyle name="Normal 4 98 4 2 2 2" xfId="42121"/>
    <cellStyle name="Normal 4 98 4 2 3" xfId="42122"/>
    <cellStyle name="Normal 4 98 4 2 4" xfId="42123"/>
    <cellStyle name="Normal 4 98 4 2 5" xfId="42119"/>
    <cellStyle name="Normal 4 98 4 3" xfId="42124"/>
    <cellStyle name="Normal 4 98 4 3 2" xfId="42125"/>
    <cellStyle name="Normal 4 98 4 3 2 2" xfId="42126"/>
    <cellStyle name="Normal 4 98 4 3 3" xfId="42127"/>
    <cellStyle name="Normal 4 98 4 3 4" xfId="42128"/>
    <cellStyle name="Normal 4 98 4 4" xfId="42129"/>
    <cellStyle name="Normal 4 98 4 4 2" xfId="42130"/>
    <cellStyle name="Normal 4 98 4 5" xfId="42131"/>
    <cellStyle name="Normal 4 98 4 6" xfId="42132"/>
    <cellStyle name="Normal 4 98 4 7" xfId="42133"/>
    <cellStyle name="Normal 4 98 4 8" xfId="42118"/>
    <cellStyle name="Normal 4 98 5" xfId="13082"/>
    <cellStyle name="Normal 4 98 5 2" xfId="42135"/>
    <cellStyle name="Normal 4 98 5 2 2" xfId="42136"/>
    <cellStyle name="Normal 4 98 5 3" xfId="42137"/>
    <cellStyle name="Normal 4 98 5 4" xfId="42138"/>
    <cellStyle name="Normal 4 98 5 5" xfId="42134"/>
    <cellStyle name="Normal 4 98 6" xfId="42139"/>
    <cellStyle name="Normal 4 98 6 2" xfId="42140"/>
    <cellStyle name="Normal 4 98 6 2 2" xfId="42141"/>
    <cellStyle name="Normal 4 98 6 3" xfId="42142"/>
    <cellStyle name="Normal 4 98 6 4" xfId="42143"/>
    <cellStyle name="Normal 4 98 7" xfId="42144"/>
    <cellStyle name="Normal 4 98 7 2" xfId="42145"/>
    <cellStyle name="Normal 4 98 8" xfId="42146"/>
    <cellStyle name="Normal 4 98 9" xfId="42147"/>
    <cellStyle name="Normal 4 99" xfId="8321"/>
    <cellStyle name="Normal 4 99 10" xfId="42149"/>
    <cellStyle name="Normal 4 99 11" xfId="42148"/>
    <cellStyle name="Normal 4 99 2" xfId="8322"/>
    <cellStyle name="Normal 4 99 2 10" xfId="42150"/>
    <cellStyle name="Normal 4 99 2 2" xfId="13087"/>
    <cellStyle name="Normal 4 99 2 2 2" xfId="42152"/>
    <cellStyle name="Normal 4 99 2 2 2 2" xfId="42153"/>
    <cellStyle name="Normal 4 99 2 2 2 2 2" xfId="42154"/>
    <cellStyle name="Normal 4 99 2 2 2 3" xfId="42155"/>
    <cellStyle name="Normal 4 99 2 2 2 4" xfId="42156"/>
    <cellStyle name="Normal 4 99 2 2 3" xfId="42157"/>
    <cellStyle name="Normal 4 99 2 2 3 2" xfId="42158"/>
    <cellStyle name="Normal 4 99 2 2 3 2 2" xfId="42159"/>
    <cellStyle name="Normal 4 99 2 2 3 3" xfId="42160"/>
    <cellStyle name="Normal 4 99 2 2 3 4" xfId="42161"/>
    <cellStyle name="Normal 4 99 2 2 4" xfId="42162"/>
    <cellStyle name="Normal 4 99 2 2 4 2" xfId="42163"/>
    <cellStyle name="Normal 4 99 2 2 5" xfId="42164"/>
    <cellStyle name="Normal 4 99 2 2 6" xfId="42165"/>
    <cellStyle name="Normal 4 99 2 2 7" xfId="42166"/>
    <cellStyle name="Normal 4 99 2 2 8" xfId="42151"/>
    <cellStyle name="Normal 4 99 2 3" xfId="42167"/>
    <cellStyle name="Normal 4 99 2 3 2" xfId="42168"/>
    <cellStyle name="Normal 4 99 2 3 2 2" xfId="42169"/>
    <cellStyle name="Normal 4 99 2 3 2 2 2" xfId="42170"/>
    <cellStyle name="Normal 4 99 2 3 2 3" xfId="42171"/>
    <cellStyle name="Normal 4 99 2 3 2 4" xfId="42172"/>
    <cellStyle name="Normal 4 99 2 3 3" xfId="42173"/>
    <cellStyle name="Normal 4 99 2 3 3 2" xfId="42174"/>
    <cellStyle name="Normal 4 99 2 3 3 2 2" xfId="42175"/>
    <cellStyle name="Normal 4 99 2 3 3 3" xfId="42176"/>
    <cellStyle name="Normal 4 99 2 3 3 4" xfId="42177"/>
    <cellStyle name="Normal 4 99 2 3 4" xfId="42178"/>
    <cellStyle name="Normal 4 99 2 3 4 2" xfId="42179"/>
    <cellStyle name="Normal 4 99 2 3 5" xfId="42180"/>
    <cellStyle name="Normal 4 99 2 3 6" xfId="42181"/>
    <cellStyle name="Normal 4 99 2 3 7" xfId="42182"/>
    <cellStyle name="Normal 4 99 2 4" xfId="42183"/>
    <cellStyle name="Normal 4 99 2 4 2" xfId="42184"/>
    <cellStyle name="Normal 4 99 2 4 2 2" xfId="42185"/>
    <cellStyle name="Normal 4 99 2 4 3" xfId="42186"/>
    <cellStyle name="Normal 4 99 2 4 4" xfId="42187"/>
    <cellStyle name="Normal 4 99 2 5" xfId="42188"/>
    <cellStyle name="Normal 4 99 2 5 2" xfId="42189"/>
    <cellStyle name="Normal 4 99 2 5 2 2" xfId="42190"/>
    <cellStyle name="Normal 4 99 2 5 3" xfId="42191"/>
    <cellStyle name="Normal 4 99 2 5 4" xfId="42192"/>
    <cellStyle name="Normal 4 99 2 6" xfId="42193"/>
    <cellStyle name="Normal 4 99 2 6 2" xfId="42194"/>
    <cellStyle name="Normal 4 99 2 7" xfId="42195"/>
    <cellStyle name="Normal 4 99 2 8" xfId="42196"/>
    <cellStyle name="Normal 4 99 2 9" xfId="42197"/>
    <cellStyle name="Normal 4 99 3" xfId="8323"/>
    <cellStyle name="Normal 4 99 3 2" xfId="13088"/>
    <cellStyle name="Normal 4 99 3 2 2" xfId="42200"/>
    <cellStyle name="Normal 4 99 3 2 2 2" xfId="42201"/>
    <cellStyle name="Normal 4 99 3 2 3" xfId="42202"/>
    <cellStyle name="Normal 4 99 3 2 4" xfId="42203"/>
    <cellStyle name="Normal 4 99 3 2 5" xfId="42199"/>
    <cellStyle name="Normal 4 99 3 3" xfId="42204"/>
    <cellStyle name="Normal 4 99 3 3 2" xfId="42205"/>
    <cellStyle name="Normal 4 99 3 3 2 2" xfId="42206"/>
    <cellStyle name="Normal 4 99 3 3 3" xfId="42207"/>
    <cellStyle name="Normal 4 99 3 3 4" xfId="42208"/>
    <cellStyle name="Normal 4 99 3 4" xfId="42209"/>
    <cellStyle name="Normal 4 99 3 4 2" xfId="42210"/>
    <cellStyle name="Normal 4 99 3 5" xfId="42211"/>
    <cellStyle name="Normal 4 99 3 6" xfId="42212"/>
    <cellStyle name="Normal 4 99 3 7" xfId="42213"/>
    <cellStyle name="Normal 4 99 3 8" xfId="42198"/>
    <cellStyle name="Normal 4 99 4" xfId="8324"/>
    <cellStyle name="Normal 4 99 4 2" xfId="13089"/>
    <cellStyle name="Normal 4 99 4 2 2" xfId="42216"/>
    <cellStyle name="Normal 4 99 4 2 2 2" xfId="42217"/>
    <cellStyle name="Normal 4 99 4 2 3" xfId="42218"/>
    <cellStyle name="Normal 4 99 4 2 4" xfId="42219"/>
    <cellStyle name="Normal 4 99 4 2 5" xfId="42215"/>
    <cellStyle name="Normal 4 99 4 3" xfId="42220"/>
    <cellStyle name="Normal 4 99 4 3 2" xfId="42221"/>
    <cellStyle name="Normal 4 99 4 3 2 2" xfId="42222"/>
    <cellStyle name="Normal 4 99 4 3 3" xfId="42223"/>
    <cellStyle name="Normal 4 99 4 3 4" xfId="42224"/>
    <cellStyle name="Normal 4 99 4 4" xfId="42225"/>
    <cellStyle name="Normal 4 99 4 4 2" xfId="42226"/>
    <cellStyle name="Normal 4 99 4 5" xfId="42227"/>
    <cellStyle name="Normal 4 99 4 6" xfId="42228"/>
    <cellStyle name="Normal 4 99 4 7" xfId="42229"/>
    <cellStyle name="Normal 4 99 4 8" xfId="42214"/>
    <cellStyle name="Normal 4 99 5" xfId="13086"/>
    <cellStyle name="Normal 4 99 5 2" xfId="42231"/>
    <cellStyle name="Normal 4 99 5 2 2" xfId="42232"/>
    <cellStyle name="Normal 4 99 5 3" xfId="42233"/>
    <cellStyle name="Normal 4 99 5 4" xfId="42234"/>
    <cellStyle name="Normal 4 99 5 5" xfId="42230"/>
    <cellStyle name="Normal 4 99 6" xfId="42235"/>
    <cellStyle name="Normal 4 99 6 2" xfId="42236"/>
    <cellStyle name="Normal 4 99 6 2 2" xfId="42237"/>
    <cellStyle name="Normal 4 99 6 3" xfId="42238"/>
    <cellStyle name="Normal 4 99 6 4" xfId="42239"/>
    <cellStyle name="Normal 4 99 7" xfId="42240"/>
    <cellStyle name="Normal 4 99 7 2" xfId="42241"/>
    <cellStyle name="Normal 4 99 8" xfId="42242"/>
    <cellStyle name="Normal 4 99 9" xfId="42243"/>
    <cellStyle name="Normal 4_All Projects" xfId="42244"/>
    <cellStyle name="Normal 40" xfId="1677"/>
    <cellStyle name="Normal 40 2" xfId="8325"/>
    <cellStyle name="Normal 40 2 2" xfId="8326"/>
    <cellStyle name="Normal 40 2 2 2" xfId="13091"/>
    <cellStyle name="Normal 40 2 3" xfId="8327"/>
    <cellStyle name="Normal 40 2 3 2" xfId="13092"/>
    <cellStyle name="Normal 40 2 4" xfId="13090"/>
    <cellStyle name="Normal 40 2 5" xfId="19405"/>
    <cellStyle name="Normal 40 3" xfId="8328"/>
    <cellStyle name="Normal 40 3 2" xfId="8329"/>
    <cellStyle name="Normal 40 3 2 2" xfId="13094"/>
    <cellStyle name="Normal 40 3 3" xfId="8330"/>
    <cellStyle name="Normal 40 3 3 2" xfId="13095"/>
    <cellStyle name="Normal 40 3 4" xfId="13093"/>
    <cellStyle name="Normal 40 4" xfId="8331"/>
    <cellStyle name="Normal 40 4 2" xfId="13096"/>
    <cellStyle name="Normal 40 5" xfId="8332"/>
    <cellStyle name="Normal 40 5 2" xfId="13097"/>
    <cellStyle name="Normal 40 6" xfId="8333"/>
    <cellStyle name="Normal 40 6 2" xfId="13098"/>
    <cellStyle name="Normal 40 7" xfId="8334"/>
    <cellStyle name="Normal 40 7 2" xfId="13099"/>
    <cellStyle name="Normal 40 8" xfId="42245"/>
    <cellStyle name="Normal 400" xfId="8335"/>
    <cellStyle name="Normal 400 2" xfId="8336"/>
    <cellStyle name="Normal 400 2 2" xfId="8337"/>
    <cellStyle name="Normal 400 2 2 2" xfId="13102"/>
    <cellStyle name="Normal 400 2 3" xfId="8338"/>
    <cellStyle name="Normal 400 2 3 2" xfId="13103"/>
    <cellStyle name="Normal 400 2 4" xfId="13101"/>
    <cellStyle name="Normal 400 3" xfId="8339"/>
    <cellStyle name="Normal 400 3 2" xfId="13104"/>
    <cellStyle name="Normal 400 4" xfId="8340"/>
    <cellStyle name="Normal 400 4 2" xfId="13105"/>
    <cellStyle name="Normal 400 5" xfId="8341"/>
    <cellStyle name="Normal 400 5 2" xfId="13106"/>
    <cellStyle name="Normal 400 6" xfId="18998"/>
    <cellStyle name="Normal 400 7" xfId="13100"/>
    <cellStyle name="Normal 401" xfId="8342"/>
    <cellStyle name="Normal 401 2" xfId="13107"/>
    <cellStyle name="Normal 41" xfId="1678"/>
    <cellStyle name="Normal 41 2" xfId="8343"/>
    <cellStyle name="Normal 41 2 2" xfId="8344"/>
    <cellStyle name="Normal 41 2 2 2" xfId="13109"/>
    <cellStyle name="Normal 41 2 3" xfId="8345"/>
    <cellStyle name="Normal 41 2 3 2" xfId="13110"/>
    <cellStyle name="Normal 41 2 4" xfId="13108"/>
    <cellStyle name="Normal 41 2 5" xfId="19406"/>
    <cellStyle name="Normal 41 3" xfId="8346"/>
    <cellStyle name="Normal 41 3 2" xfId="8347"/>
    <cellStyle name="Normal 41 3 2 2" xfId="13112"/>
    <cellStyle name="Normal 41 3 3" xfId="8348"/>
    <cellStyle name="Normal 41 3 3 2" xfId="13113"/>
    <cellStyle name="Normal 41 3 4" xfId="13111"/>
    <cellStyle name="Normal 41 4" xfId="8349"/>
    <cellStyle name="Normal 41 4 2" xfId="13114"/>
    <cellStyle name="Normal 41 5" xfId="8350"/>
    <cellStyle name="Normal 41 5 2" xfId="13115"/>
    <cellStyle name="Normal 41 6" xfId="8351"/>
    <cellStyle name="Normal 41 6 2" xfId="13116"/>
    <cellStyle name="Normal 41 7" xfId="8352"/>
    <cellStyle name="Normal 41 7 2" xfId="13117"/>
    <cellStyle name="Normal 41 8" xfId="42246"/>
    <cellStyle name="Normal 415" xfId="8353"/>
    <cellStyle name="Normal 415 2" xfId="8354"/>
    <cellStyle name="Normal 415 2 2" xfId="8355"/>
    <cellStyle name="Normal 415 2 2 2" xfId="13120"/>
    <cellStyle name="Normal 415 2 3" xfId="8356"/>
    <cellStyle name="Normal 415 2 3 2" xfId="13121"/>
    <cellStyle name="Normal 415 2 4" xfId="13119"/>
    <cellStyle name="Normal 415 3" xfId="8357"/>
    <cellStyle name="Normal 415 3 2" xfId="13122"/>
    <cellStyle name="Normal 415 4" xfId="8358"/>
    <cellStyle name="Normal 415 4 2" xfId="13123"/>
    <cellStyle name="Normal 415 5" xfId="8359"/>
    <cellStyle name="Normal 415 5 2" xfId="13124"/>
    <cellStyle name="Normal 415 6" xfId="18939"/>
    <cellStyle name="Normal 415 7" xfId="13118"/>
    <cellStyle name="Normal 416" xfId="8360"/>
    <cellStyle name="Normal 416 2" xfId="8361"/>
    <cellStyle name="Normal 416 2 2" xfId="8362"/>
    <cellStyle name="Normal 416 2 2 2" xfId="13127"/>
    <cellStyle name="Normal 416 2 3" xfId="8363"/>
    <cellStyle name="Normal 416 2 3 2" xfId="13128"/>
    <cellStyle name="Normal 416 2 4" xfId="13126"/>
    <cellStyle name="Normal 416 3" xfId="8364"/>
    <cellStyle name="Normal 416 3 2" xfId="13129"/>
    <cellStyle name="Normal 416 4" xfId="8365"/>
    <cellStyle name="Normal 416 4 2" xfId="13130"/>
    <cellStyle name="Normal 416 5" xfId="8366"/>
    <cellStyle name="Normal 416 5 2" xfId="13131"/>
    <cellStyle name="Normal 416 6" xfId="19040"/>
    <cellStyle name="Normal 416 7" xfId="13125"/>
    <cellStyle name="Normal 417" xfId="8367"/>
    <cellStyle name="Normal 417 2" xfId="8368"/>
    <cellStyle name="Normal 417 2 2" xfId="8369"/>
    <cellStyle name="Normal 417 2 2 2" xfId="13134"/>
    <cellStyle name="Normal 417 2 3" xfId="8370"/>
    <cellStyle name="Normal 417 2 3 2" xfId="13135"/>
    <cellStyle name="Normal 417 2 4" xfId="13133"/>
    <cellStyle name="Normal 417 3" xfId="8371"/>
    <cellStyle name="Normal 417 3 2" xfId="13136"/>
    <cellStyle name="Normal 417 4" xfId="8372"/>
    <cellStyle name="Normal 417 4 2" xfId="13137"/>
    <cellStyle name="Normal 417 5" xfId="8373"/>
    <cellStyle name="Normal 417 5 2" xfId="13138"/>
    <cellStyle name="Normal 417 6" xfId="19064"/>
    <cellStyle name="Normal 417 7" xfId="13132"/>
    <cellStyle name="Normal 42" xfId="1679"/>
    <cellStyle name="Normal 42 2" xfId="8374"/>
    <cellStyle name="Normal 42 2 2" xfId="8375"/>
    <cellStyle name="Normal 42 2 2 2" xfId="13140"/>
    <cellStyle name="Normal 42 2 3" xfId="8376"/>
    <cellStyle name="Normal 42 2 3 2" xfId="13141"/>
    <cellStyle name="Normal 42 2 4" xfId="13139"/>
    <cellStyle name="Normal 42 2 5" xfId="42248"/>
    <cellStyle name="Normal 42 3" xfId="8377"/>
    <cellStyle name="Normal 42 3 2" xfId="13142"/>
    <cellStyle name="Normal 42 4" xfId="19074"/>
    <cellStyle name="Normal 42 5" xfId="42247"/>
    <cellStyle name="Normal 420" xfId="8378"/>
    <cellStyle name="Normal 420 2" xfId="8379"/>
    <cellStyle name="Normal 420 2 2" xfId="8380"/>
    <cellStyle name="Normal 420 2 2 2" xfId="13145"/>
    <cellStyle name="Normal 420 2 3" xfId="8381"/>
    <cellStyle name="Normal 420 2 3 2" xfId="13146"/>
    <cellStyle name="Normal 420 2 4" xfId="13144"/>
    <cellStyle name="Normal 420 3" xfId="8382"/>
    <cellStyle name="Normal 420 3 2" xfId="13147"/>
    <cellStyle name="Normal 420 4" xfId="8383"/>
    <cellStyle name="Normal 420 4 2" xfId="13148"/>
    <cellStyle name="Normal 420 5" xfId="8384"/>
    <cellStyle name="Normal 420 5 2" xfId="13149"/>
    <cellStyle name="Normal 420 6" xfId="19072"/>
    <cellStyle name="Normal 420 7" xfId="13143"/>
    <cellStyle name="Normal 422" xfId="8385"/>
    <cellStyle name="Normal 422 2" xfId="8386"/>
    <cellStyle name="Normal 422 2 2" xfId="8387"/>
    <cellStyle name="Normal 422 2 2 2" xfId="13152"/>
    <cellStyle name="Normal 422 2 3" xfId="8388"/>
    <cellStyle name="Normal 422 2 3 2" xfId="13153"/>
    <cellStyle name="Normal 422 2 4" xfId="13151"/>
    <cellStyle name="Normal 422 3" xfId="8389"/>
    <cellStyle name="Normal 422 3 2" xfId="13154"/>
    <cellStyle name="Normal 422 4" xfId="8390"/>
    <cellStyle name="Normal 422 4 2" xfId="13155"/>
    <cellStyle name="Normal 422 5" xfId="8391"/>
    <cellStyle name="Normal 422 5 2" xfId="13156"/>
    <cellStyle name="Normal 422 6" xfId="19066"/>
    <cellStyle name="Normal 422 7" xfId="13150"/>
    <cellStyle name="Normal 43" xfId="1680"/>
    <cellStyle name="Normal 43 2" xfId="8392"/>
    <cellStyle name="Normal 43 2 2" xfId="8393"/>
    <cellStyle name="Normal 43 2 2 2" xfId="13158"/>
    <cellStyle name="Normal 43 2 3" xfId="8394"/>
    <cellStyle name="Normal 43 2 3 2" xfId="13159"/>
    <cellStyle name="Normal 43 2 4" xfId="13157"/>
    <cellStyle name="Normal 43 2 5" xfId="42250"/>
    <cellStyle name="Normal 43 3" xfId="8395"/>
    <cellStyle name="Normal 43 3 2" xfId="13160"/>
    <cellStyle name="Normal 43 3 3" xfId="42251"/>
    <cellStyle name="Normal 43 4" xfId="19028"/>
    <cellStyle name="Normal 43 4 2" xfId="42252"/>
    <cellStyle name="Normal 43 5" xfId="42249"/>
    <cellStyle name="Normal 44" xfId="1681"/>
    <cellStyle name="Normal 44 2" xfId="8396"/>
    <cellStyle name="Normal 44 2 2" xfId="8397"/>
    <cellStyle name="Normal 44 2 2 2" xfId="13162"/>
    <cellStyle name="Normal 44 2 3" xfId="8398"/>
    <cellStyle name="Normal 44 2 3 2" xfId="13163"/>
    <cellStyle name="Normal 44 2 4" xfId="13161"/>
    <cellStyle name="Normal 44 2 5" xfId="42254"/>
    <cellStyle name="Normal 44 3" xfId="8399"/>
    <cellStyle name="Normal 44 3 2" xfId="13164"/>
    <cellStyle name="Normal 44 4" xfId="18913"/>
    <cellStyle name="Normal 44 5" xfId="42253"/>
    <cellStyle name="Normal 442" xfId="8400"/>
    <cellStyle name="Normal 442 2" xfId="8401"/>
    <cellStyle name="Normal 442 2 2" xfId="13166"/>
    <cellStyle name="Normal 442 3" xfId="8402"/>
    <cellStyle name="Normal 442 3 2" xfId="13167"/>
    <cellStyle name="Normal 442 4" xfId="13165"/>
    <cellStyle name="Normal 443" xfId="8403"/>
    <cellStyle name="Normal 443 2" xfId="8404"/>
    <cellStyle name="Normal 443 2 2" xfId="8405"/>
    <cellStyle name="Normal 443 2 2 2" xfId="13170"/>
    <cellStyle name="Normal 443 2 3" xfId="8406"/>
    <cellStyle name="Normal 443 2 3 2" xfId="13171"/>
    <cellStyle name="Normal 443 2 4" xfId="13169"/>
    <cellStyle name="Normal 443 3" xfId="8407"/>
    <cellStyle name="Normal 443 3 2" xfId="13172"/>
    <cellStyle name="Normal 443 4" xfId="8408"/>
    <cellStyle name="Normal 443 4 2" xfId="13173"/>
    <cellStyle name="Normal 443 5" xfId="8409"/>
    <cellStyle name="Normal 443 5 2" xfId="13174"/>
    <cellStyle name="Normal 443 6" xfId="19038"/>
    <cellStyle name="Normal 443 7" xfId="13168"/>
    <cellStyle name="Normal 444" xfId="8410"/>
    <cellStyle name="Normal 444 2" xfId="8411"/>
    <cellStyle name="Normal 444 2 2" xfId="8412"/>
    <cellStyle name="Normal 444 2 2 2" xfId="13177"/>
    <cellStyle name="Normal 444 2 3" xfId="8413"/>
    <cellStyle name="Normal 444 2 3 2" xfId="13178"/>
    <cellStyle name="Normal 444 2 4" xfId="13176"/>
    <cellStyle name="Normal 444 3" xfId="8414"/>
    <cellStyle name="Normal 444 3 2" xfId="13179"/>
    <cellStyle name="Normal 444 4" xfId="8415"/>
    <cellStyle name="Normal 444 4 2" xfId="13180"/>
    <cellStyle name="Normal 444 5" xfId="8416"/>
    <cellStyle name="Normal 444 5 2" xfId="13181"/>
    <cellStyle name="Normal 444 6" xfId="19031"/>
    <cellStyle name="Normal 444 7" xfId="13175"/>
    <cellStyle name="Normal 445" xfId="8417"/>
    <cellStyle name="Normal 445 2" xfId="8418"/>
    <cellStyle name="Normal 445 2 2" xfId="8419"/>
    <cellStyle name="Normal 445 2 2 2" xfId="13184"/>
    <cellStyle name="Normal 445 2 3" xfId="8420"/>
    <cellStyle name="Normal 445 2 3 2" xfId="13185"/>
    <cellStyle name="Normal 445 2 4" xfId="13183"/>
    <cellStyle name="Normal 445 3" xfId="8421"/>
    <cellStyle name="Normal 445 3 2" xfId="13186"/>
    <cellStyle name="Normal 445 4" xfId="8422"/>
    <cellStyle name="Normal 445 4 2" xfId="13187"/>
    <cellStyle name="Normal 445 5" xfId="8423"/>
    <cellStyle name="Normal 445 5 2" xfId="13188"/>
    <cellStyle name="Normal 445 6" xfId="19055"/>
    <cellStyle name="Normal 445 7" xfId="13182"/>
    <cellStyle name="Normal 446" xfId="8424"/>
    <cellStyle name="Normal 446 2" xfId="8425"/>
    <cellStyle name="Normal 446 2 2" xfId="13190"/>
    <cellStyle name="Normal 446 3" xfId="8426"/>
    <cellStyle name="Normal 446 3 2" xfId="13191"/>
    <cellStyle name="Normal 446 4" xfId="13189"/>
    <cellStyle name="Normal 447" xfId="8427"/>
    <cellStyle name="Normal 447 2" xfId="8428"/>
    <cellStyle name="Normal 447 2 2" xfId="8429"/>
    <cellStyle name="Normal 447 2 2 2" xfId="13194"/>
    <cellStyle name="Normal 447 2 3" xfId="8430"/>
    <cellStyle name="Normal 447 2 3 2" xfId="13195"/>
    <cellStyle name="Normal 447 2 4" xfId="13193"/>
    <cellStyle name="Normal 447 3" xfId="8431"/>
    <cellStyle name="Normal 447 3 2" xfId="13196"/>
    <cellStyle name="Normal 447 4" xfId="8432"/>
    <cellStyle name="Normal 447 4 2" xfId="13197"/>
    <cellStyle name="Normal 447 5" xfId="8433"/>
    <cellStyle name="Normal 447 5 2" xfId="13198"/>
    <cellStyle name="Normal 447 6" xfId="17883"/>
    <cellStyle name="Normal 447 7" xfId="13192"/>
    <cellStyle name="Normal 448" xfId="8434"/>
    <cellStyle name="Normal 448 2" xfId="8435"/>
    <cellStyle name="Normal 448 2 2" xfId="8436"/>
    <cellStyle name="Normal 448 2 2 2" xfId="13201"/>
    <cellStyle name="Normal 448 2 3" xfId="8437"/>
    <cellStyle name="Normal 448 2 3 2" xfId="13202"/>
    <cellStyle name="Normal 448 2 4" xfId="13200"/>
    <cellStyle name="Normal 448 3" xfId="8438"/>
    <cellStyle name="Normal 448 3 2" xfId="13203"/>
    <cellStyle name="Normal 448 4" xfId="8439"/>
    <cellStyle name="Normal 448 4 2" xfId="13204"/>
    <cellStyle name="Normal 448 5" xfId="8440"/>
    <cellStyle name="Normal 448 5 2" xfId="13205"/>
    <cellStyle name="Normal 448 6" xfId="19009"/>
    <cellStyle name="Normal 448 7" xfId="13199"/>
    <cellStyle name="Normal 449" xfId="8441"/>
    <cellStyle name="Normal 449 2" xfId="8442"/>
    <cellStyle name="Normal 449 2 2" xfId="8443"/>
    <cellStyle name="Normal 449 2 2 2" xfId="13208"/>
    <cellStyle name="Normal 449 2 3" xfId="8444"/>
    <cellStyle name="Normal 449 2 3 2" xfId="13209"/>
    <cellStyle name="Normal 449 2 4" xfId="13207"/>
    <cellStyle name="Normal 449 3" xfId="8445"/>
    <cellStyle name="Normal 449 3 2" xfId="13210"/>
    <cellStyle name="Normal 449 4" xfId="8446"/>
    <cellStyle name="Normal 449 4 2" xfId="13211"/>
    <cellStyle name="Normal 449 5" xfId="8447"/>
    <cellStyle name="Normal 449 5 2" xfId="13212"/>
    <cellStyle name="Normal 449 6" xfId="18905"/>
    <cellStyle name="Normal 449 7" xfId="13206"/>
    <cellStyle name="Normal 45" xfId="1682"/>
    <cellStyle name="Normal 45 2" xfId="8448"/>
    <cellStyle name="Normal 45 2 2" xfId="8449"/>
    <cellStyle name="Normal 45 2 2 2" xfId="13214"/>
    <cellStyle name="Normal 45 2 3" xfId="8450"/>
    <cellStyle name="Normal 45 2 3 2" xfId="13215"/>
    <cellStyle name="Normal 45 2 4" xfId="13213"/>
    <cellStyle name="Normal 45 2 5" xfId="42256"/>
    <cellStyle name="Normal 45 3" xfId="8451"/>
    <cellStyle name="Normal 45 3 2" xfId="13216"/>
    <cellStyle name="Normal 45 4" xfId="18975"/>
    <cellStyle name="Normal 45 5" xfId="42255"/>
    <cellStyle name="Normal 450" xfId="8452"/>
    <cellStyle name="Normal 450 2" xfId="8453"/>
    <cellStyle name="Normal 450 2 2" xfId="8454"/>
    <cellStyle name="Normal 450 2 2 2" xfId="13219"/>
    <cellStyle name="Normal 450 2 3" xfId="8455"/>
    <cellStyle name="Normal 450 2 3 2" xfId="13220"/>
    <cellStyle name="Normal 450 2 4" xfId="13218"/>
    <cellStyle name="Normal 450 3" xfId="8456"/>
    <cellStyle name="Normal 450 3 2" xfId="13221"/>
    <cellStyle name="Normal 450 4" xfId="8457"/>
    <cellStyle name="Normal 450 4 2" xfId="13222"/>
    <cellStyle name="Normal 450 5" xfId="8458"/>
    <cellStyle name="Normal 450 5 2" xfId="13223"/>
    <cellStyle name="Normal 450 6" xfId="18936"/>
    <cellStyle name="Normal 450 7" xfId="13217"/>
    <cellStyle name="Normal 451" xfId="8459"/>
    <cellStyle name="Normal 451 2" xfId="8460"/>
    <cellStyle name="Normal 451 2 2" xfId="8461"/>
    <cellStyle name="Normal 451 2 2 2" xfId="13226"/>
    <cellStyle name="Normal 451 2 3" xfId="8462"/>
    <cellStyle name="Normal 451 2 3 2" xfId="13227"/>
    <cellStyle name="Normal 451 2 4" xfId="13225"/>
    <cellStyle name="Normal 451 3" xfId="8463"/>
    <cellStyle name="Normal 451 3 2" xfId="13228"/>
    <cellStyle name="Normal 451 4" xfId="8464"/>
    <cellStyle name="Normal 451 4 2" xfId="13229"/>
    <cellStyle name="Normal 451 5" xfId="8465"/>
    <cellStyle name="Normal 451 5 2" xfId="13230"/>
    <cellStyle name="Normal 451 6" xfId="19045"/>
    <cellStyle name="Normal 451 7" xfId="13224"/>
    <cellStyle name="Normal 452" xfId="8466"/>
    <cellStyle name="Normal 452 2" xfId="8467"/>
    <cellStyle name="Normal 452 2 2" xfId="8468"/>
    <cellStyle name="Normal 452 2 2 2" xfId="13233"/>
    <cellStyle name="Normal 452 2 3" xfId="8469"/>
    <cellStyle name="Normal 452 2 3 2" xfId="13234"/>
    <cellStyle name="Normal 452 2 4" xfId="13232"/>
    <cellStyle name="Normal 452 3" xfId="8470"/>
    <cellStyle name="Normal 452 3 2" xfId="13235"/>
    <cellStyle name="Normal 452 4" xfId="8471"/>
    <cellStyle name="Normal 452 4 2" xfId="13236"/>
    <cellStyle name="Normal 452 5" xfId="8472"/>
    <cellStyle name="Normal 452 5 2" xfId="13237"/>
    <cellStyle name="Normal 452 6" xfId="19003"/>
    <cellStyle name="Normal 452 7" xfId="13231"/>
    <cellStyle name="Normal 453" xfId="8473"/>
    <cellStyle name="Normal 453 2" xfId="18996"/>
    <cellStyle name="Normal 453 3" xfId="13238"/>
    <cellStyle name="Normal 454" xfId="8474"/>
    <cellStyle name="Normal 454 2" xfId="18949"/>
    <cellStyle name="Normal 454 3" xfId="13239"/>
    <cellStyle name="Normal 455" xfId="8475"/>
    <cellStyle name="Normal 455 2" xfId="8476"/>
    <cellStyle name="Normal 455 2 2" xfId="13241"/>
    <cellStyle name="Normal 455 3" xfId="8477"/>
    <cellStyle name="Normal 455 3 2" xfId="13242"/>
    <cellStyle name="Normal 455 4" xfId="13240"/>
    <cellStyle name="Normal 456" xfId="8478"/>
    <cellStyle name="Normal 456 2" xfId="8479"/>
    <cellStyle name="Normal 456 2 2" xfId="13244"/>
    <cellStyle name="Normal 456 3" xfId="8480"/>
    <cellStyle name="Normal 456 3 2" xfId="13245"/>
    <cellStyle name="Normal 456 4" xfId="13243"/>
    <cellStyle name="Normal 457" xfId="8481"/>
    <cellStyle name="Normal 457 2" xfId="8482"/>
    <cellStyle name="Normal 457 2 2" xfId="13247"/>
    <cellStyle name="Normal 457 3" xfId="8483"/>
    <cellStyle name="Normal 457 3 2" xfId="13248"/>
    <cellStyle name="Normal 457 4" xfId="13246"/>
    <cellStyle name="Normal 458" xfId="8484"/>
    <cellStyle name="Normal 458 2" xfId="8485"/>
    <cellStyle name="Normal 458 2 2" xfId="13250"/>
    <cellStyle name="Normal 458 3" xfId="8486"/>
    <cellStyle name="Normal 458 3 2" xfId="13251"/>
    <cellStyle name="Normal 458 4" xfId="13249"/>
    <cellStyle name="Normal 459" xfId="8487"/>
    <cellStyle name="Normal 459 2" xfId="8488"/>
    <cellStyle name="Normal 459 2 2" xfId="13253"/>
    <cellStyle name="Normal 459 3" xfId="8489"/>
    <cellStyle name="Normal 459 3 2" xfId="13254"/>
    <cellStyle name="Normal 459 4" xfId="13252"/>
    <cellStyle name="Normal 46" xfId="1683"/>
    <cellStyle name="Normal 46 2" xfId="8490"/>
    <cellStyle name="Normal 46 2 2" xfId="8491"/>
    <cellStyle name="Normal 46 2 2 2" xfId="13256"/>
    <cellStyle name="Normal 46 2 3" xfId="8492"/>
    <cellStyle name="Normal 46 2 3 2" xfId="13257"/>
    <cellStyle name="Normal 46 2 4" xfId="13255"/>
    <cellStyle name="Normal 46 2 5" xfId="42258"/>
    <cellStyle name="Normal 46 3" xfId="8493"/>
    <cellStyle name="Normal 46 3 2" xfId="13258"/>
    <cellStyle name="Normal 46 4" xfId="18994"/>
    <cellStyle name="Normal 46 5" xfId="42257"/>
    <cellStyle name="Normal 460" xfId="8494"/>
    <cellStyle name="Normal 460 2" xfId="8495"/>
    <cellStyle name="Normal 460 2 2" xfId="13260"/>
    <cellStyle name="Normal 460 3" xfId="8496"/>
    <cellStyle name="Normal 460 3 2" xfId="13261"/>
    <cellStyle name="Normal 460 4" xfId="13259"/>
    <cellStyle name="Normal 461" xfId="8497"/>
    <cellStyle name="Normal 461 2" xfId="8498"/>
    <cellStyle name="Normal 461 2 2" xfId="13263"/>
    <cellStyle name="Normal 461 3" xfId="8499"/>
    <cellStyle name="Normal 461 3 2" xfId="13264"/>
    <cellStyle name="Normal 461 4" xfId="13262"/>
    <cellStyle name="Normal 462" xfId="8500"/>
    <cellStyle name="Normal 462 2" xfId="8501"/>
    <cellStyle name="Normal 462 2 2" xfId="13266"/>
    <cellStyle name="Normal 462 3" xfId="8502"/>
    <cellStyle name="Normal 462 3 2" xfId="13267"/>
    <cellStyle name="Normal 462 4" xfId="13265"/>
    <cellStyle name="Normal 463" xfId="8503"/>
    <cellStyle name="Normal 463 2" xfId="8504"/>
    <cellStyle name="Normal 463 2 2" xfId="13269"/>
    <cellStyle name="Normal 463 3" xfId="8505"/>
    <cellStyle name="Normal 463 3 2" xfId="13270"/>
    <cellStyle name="Normal 463 4" xfId="13268"/>
    <cellStyle name="Normal 464" xfId="8506"/>
    <cellStyle name="Normal 464 2" xfId="8507"/>
    <cellStyle name="Normal 464 2 2" xfId="13272"/>
    <cellStyle name="Normal 464 3" xfId="8508"/>
    <cellStyle name="Normal 464 3 2" xfId="13273"/>
    <cellStyle name="Normal 464 4" xfId="13271"/>
    <cellStyle name="Normal 465" xfId="8509"/>
    <cellStyle name="Normal 465 2" xfId="8510"/>
    <cellStyle name="Normal 465 2 2" xfId="13275"/>
    <cellStyle name="Normal 465 3" xfId="8511"/>
    <cellStyle name="Normal 465 3 2" xfId="13276"/>
    <cellStyle name="Normal 465 4" xfId="13274"/>
    <cellStyle name="Normal 47" xfId="1684"/>
    <cellStyle name="Normal 47 2" xfId="8512"/>
    <cellStyle name="Normal 47 2 2" xfId="8513"/>
    <cellStyle name="Normal 47 2 2 2" xfId="13278"/>
    <cellStyle name="Normal 47 2 3" xfId="8514"/>
    <cellStyle name="Normal 47 2 3 2" xfId="13279"/>
    <cellStyle name="Normal 47 2 4" xfId="13277"/>
    <cellStyle name="Normal 47 2 5" xfId="42260"/>
    <cellStyle name="Normal 47 3" xfId="8515"/>
    <cellStyle name="Normal 47 3 2" xfId="13280"/>
    <cellStyle name="Normal 47 4" xfId="18920"/>
    <cellStyle name="Normal 47 5" xfId="42259"/>
    <cellStyle name="Normal 471" xfId="8516"/>
    <cellStyle name="Normal 471 2" xfId="8517"/>
    <cellStyle name="Normal 471 2 2" xfId="13282"/>
    <cellStyle name="Normal 471 3" xfId="8518"/>
    <cellStyle name="Normal 471 3 2" xfId="13283"/>
    <cellStyle name="Normal 471 4" xfId="13281"/>
    <cellStyle name="Normal 472" xfId="8519"/>
    <cellStyle name="Normal 472 2" xfId="8520"/>
    <cellStyle name="Normal 472 2 2" xfId="13285"/>
    <cellStyle name="Normal 472 3" xfId="8521"/>
    <cellStyle name="Normal 472 3 2" xfId="13286"/>
    <cellStyle name="Normal 472 4" xfId="13284"/>
    <cellStyle name="Normal 473" xfId="8522"/>
    <cellStyle name="Normal 473 2" xfId="8523"/>
    <cellStyle name="Normal 473 2 2" xfId="13288"/>
    <cellStyle name="Normal 473 3" xfId="8524"/>
    <cellStyle name="Normal 473 3 2" xfId="13289"/>
    <cellStyle name="Normal 473 4" xfId="13287"/>
    <cellStyle name="Normal 474" xfId="8525"/>
    <cellStyle name="Normal 474 2" xfId="8526"/>
    <cellStyle name="Normal 474 2 2" xfId="13291"/>
    <cellStyle name="Normal 474 3" xfId="8527"/>
    <cellStyle name="Normal 474 3 2" xfId="13292"/>
    <cellStyle name="Normal 474 4" xfId="13290"/>
    <cellStyle name="Normal 475" xfId="8528"/>
    <cellStyle name="Normal 475 2" xfId="8529"/>
    <cellStyle name="Normal 475 2 2" xfId="13294"/>
    <cellStyle name="Normal 475 3" xfId="8530"/>
    <cellStyle name="Normal 475 3 2" xfId="13295"/>
    <cellStyle name="Normal 475 4" xfId="13293"/>
    <cellStyle name="Normal 476" xfId="8531"/>
    <cellStyle name="Normal 476 2" xfId="8532"/>
    <cellStyle name="Normal 476 2 2" xfId="13297"/>
    <cellStyle name="Normal 476 3" xfId="8533"/>
    <cellStyle name="Normal 476 3 2" xfId="13298"/>
    <cellStyle name="Normal 476 4" xfId="13296"/>
    <cellStyle name="Normal 478" xfId="8534"/>
    <cellStyle name="Normal 478 2" xfId="8535"/>
    <cellStyle name="Normal 478 2 2" xfId="13300"/>
    <cellStyle name="Normal 478 3" xfId="8536"/>
    <cellStyle name="Normal 478 3 2" xfId="13301"/>
    <cellStyle name="Normal 478 4" xfId="13299"/>
    <cellStyle name="Normal 479" xfId="8537"/>
    <cellStyle name="Normal 479 2" xfId="8538"/>
    <cellStyle name="Normal 479 2 2" xfId="13303"/>
    <cellStyle name="Normal 479 3" xfId="8539"/>
    <cellStyle name="Normal 479 3 2" xfId="13304"/>
    <cellStyle name="Normal 479 4" xfId="13302"/>
    <cellStyle name="Normal 48" xfId="1685"/>
    <cellStyle name="Normal 48 2" xfId="8540"/>
    <cellStyle name="Normal 48 2 2" xfId="8541"/>
    <cellStyle name="Normal 48 2 2 2" xfId="13306"/>
    <cellStyle name="Normal 48 2 3" xfId="8542"/>
    <cellStyle name="Normal 48 2 3 2" xfId="13307"/>
    <cellStyle name="Normal 48 2 4" xfId="13305"/>
    <cellStyle name="Normal 48 2 5" xfId="42262"/>
    <cellStyle name="Normal 48 3" xfId="8543"/>
    <cellStyle name="Normal 48 3 2" xfId="13308"/>
    <cellStyle name="Normal 48 4" xfId="18930"/>
    <cellStyle name="Normal 48 5" xfId="42261"/>
    <cellStyle name="Normal 480" xfId="8544"/>
    <cellStyle name="Normal 480 2" xfId="8545"/>
    <cellStyle name="Normal 480 2 2" xfId="13310"/>
    <cellStyle name="Normal 480 3" xfId="8546"/>
    <cellStyle name="Normal 480 3 2" xfId="13311"/>
    <cellStyle name="Normal 480 4" xfId="13309"/>
    <cellStyle name="Normal 481" xfId="8547"/>
    <cellStyle name="Normal 481 2" xfId="8548"/>
    <cellStyle name="Normal 481 2 2" xfId="13313"/>
    <cellStyle name="Normal 481 3" xfId="8549"/>
    <cellStyle name="Normal 481 3 2" xfId="13314"/>
    <cellStyle name="Normal 481 4" xfId="13312"/>
    <cellStyle name="Normal 482" xfId="8550"/>
    <cellStyle name="Normal 482 2" xfId="8551"/>
    <cellStyle name="Normal 482 2 2" xfId="13316"/>
    <cellStyle name="Normal 482 3" xfId="8552"/>
    <cellStyle name="Normal 482 3 2" xfId="13317"/>
    <cellStyle name="Normal 482 4" xfId="13315"/>
    <cellStyle name="Normal 483" xfId="8553"/>
    <cellStyle name="Normal 483 2" xfId="8554"/>
    <cellStyle name="Normal 483 2 2" xfId="13319"/>
    <cellStyle name="Normal 483 3" xfId="8555"/>
    <cellStyle name="Normal 483 3 2" xfId="13320"/>
    <cellStyle name="Normal 483 4" xfId="13318"/>
    <cellStyle name="Normal 484" xfId="8556"/>
    <cellStyle name="Normal 484 2" xfId="8557"/>
    <cellStyle name="Normal 484 2 2" xfId="13322"/>
    <cellStyle name="Normal 484 3" xfId="8558"/>
    <cellStyle name="Normal 484 3 2" xfId="13323"/>
    <cellStyle name="Normal 484 4" xfId="13321"/>
    <cellStyle name="Normal 485" xfId="8559"/>
    <cellStyle name="Normal 485 2" xfId="8560"/>
    <cellStyle name="Normal 485 2 2" xfId="13325"/>
    <cellStyle name="Normal 485 3" xfId="8561"/>
    <cellStyle name="Normal 485 3 2" xfId="13326"/>
    <cellStyle name="Normal 485 4" xfId="13324"/>
    <cellStyle name="Normal 486" xfId="8562"/>
    <cellStyle name="Normal 486 2" xfId="8563"/>
    <cellStyle name="Normal 486 2 2" xfId="13328"/>
    <cellStyle name="Normal 486 3" xfId="8564"/>
    <cellStyle name="Normal 486 3 2" xfId="13329"/>
    <cellStyle name="Normal 486 4" xfId="13327"/>
    <cellStyle name="Normal 487" xfId="8565"/>
    <cellStyle name="Normal 487 2" xfId="8566"/>
    <cellStyle name="Normal 487 2 2" xfId="13331"/>
    <cellStyle name="Normal 487 3" xfId="8567"/>
    <cellStyle name="Normal 487 3 2" xfId="13332"/>
    <cellStyle name="Normal 487 4" xfId="13330"/>
    <cellStyle name="Normal 488" xfId="8568"/>
    <cellStyle name="Normal 488 2" xfId="8569"/>
    <cellStyle name="Normal 488 2 2" xfId="13334"/>
    <cellStyle name="Normal 488 3" xfId="8570"/>
    <cellStyle name="Normal 488 3 2" xfId="13335"/>
    <cellStyle name="Normal 488 4" xfId="13333"/>
    <cellStyle name="Normal 489" xfId="8571"/>
    <cellStyle name="Normal 489 2" xfId="8572"/>
    <cellStyle name="Normal 489 2 2" xfId="13337"/>
    <cellStyle name="Normal 489 3" xfId="8573"/>
    <cellStyle name="Normal 489 3 2" xfId="13338"/>
    <cellStyle name="Normal 489 4" xfId="13336"/>
    <cellStyle name="Normal 49" xfId="1686"/>
    <cellStyle name="Normal 49 2" xfId="8574"/>
    <cellStyle name="Normal 49 2 2" xfId="8575"/>
    <cellStyle name="Normal 49 2 2 2" xfId="13340"/>
    <cellStyle name="Normal 49 2 3" xfId="8576"/>
    <cellStyle name="Normal 49 2 3 2" xfId="13341"/>
    <cellStyle name="Normal 49 2 4" xfId="13339"/>
    <cellStyle name="Normal 49 2 5" xfId="42264"/>
    <cellStyle name="Normal 49 3" xfId="8577"/>
    <cellStyle name="Normal 49 3 2" xfId="13342"/>
    <cellStyle name="Normal 49 4" xfId="18963"/>
    <cellStyle name="Normal 49 5" xfId="42263"/>
    <cellStyle name="Normal 490" xfId="8578"/>
    <cellStyle name="Normal 490 2" xfId="8579"/>
    <cellStyle name="Normal 490 2 2" xfId="13344"/>
    <cellStyle name="Normal 490 3" xfId="8580"/>
    <cellStyle name="Normal 490 3 2" xfId="13345"/>
    <cellStyle name="Normal 490 4" xfId="13343"/>
    <cellStyle name="Normal 491" xfId="8581"/>
    <cellStyle name="Normal 491 2" xfId="8582"/>
    <cellStyle name="Normal 491 2 2" xfId="13347"/>
    <cellStyle name="Normal 491 3" xfId="8583"/>
    <cellStyle name="Normal 491 3 2" xfId="13348"/>
    <cellStyle name="Normal 491 4" xfId="13346"/>
    <cellStyle name="Normal 492" xfId="8584"/>
    <cellStyle name="Normal 492 2" xfId="8585"/>
    <cellStyle name="Normal 492 2 2" xfId="13350"/>
    <cellStyle name="Normal 492 3" xfId="8586"/>
    <cellStyle name="Normal 492 3 2" xfId="13351"/>
    <cellStyle name="Normal 492 4" xfId="13349"/>
    <cellStyle name="Normal 493" xfId="8587"/>
    <cellStyle name="Normal 493 2" xfId="8588"/>
    <cellStyle name="Normal 493 2 2" xfId="13353"/>
    <cellStyle name="Normal 493 3" xfId="8589"/>
    <cellStyle name="Normal 493 3 2" xfId="13354"/>
    <cellStyle name="Normal 493 4" xfId="13352"/>
    <cellStyle name="Normal 494" xfId="8590"/>
    <cellStyle name="Normal 494 2" xfId="8591"/>
    <cellStyle name="Normal 494 2 2" xfId="13356"/>
    <cellStyle name="Normal 494 3" xfId="8592"/>
    <cellStyle name="Normal 494 3 2" xfId="13357"/>
    <cellStyle name="Normal 494 4" xfId="13355"/>
    <cellStyle name="Normal 495" xfId="8593"/>
    <cellStyle name="Normal 495 2" xfId="8594"/>
    <cellStyle name="Normal 495 2 2" xfId="13359"/>
    <cellStyle name="Normal 495 3" xfId="8595"/>
    <cellStyle name="Normal 495 3 2" xfId="13360"/>
    <cellStyle name="Normal 495 4" xfId="13358"/>
    <cellStyle name="Normal 496" xfId="8596"/>
    <cellStyle name="Normal 496 2" xfId="8597"/>
    <cellStyle name="Normal 496 2 2" xfId="13362"/>
    <cellStyle name="Normal 496 3" xfId="8598"/>
    <cellStyle name="Normal 496 3 2" xfId="13363"/>
    <cellStyle name="Normal 496 4" xfId="13361"/>
    <cellStyle name="Normal 497" xfId="8599"/>
    <cellStyle name="Normal 497 2" xfId="8600"/>
    <cellStyle name="Normal 497 2 2" xfId="13365"/>
    <cellStyle name="Normal 497 3" xfId="8601"/>
    <cellStyle name="Normal 497 3 2" xfId="13366"/>
    <cellStyle name="Normal 497 4" xfId="13364"/>
    <cellStyle name="Normal 498" xfId="8602"/>
    <cellStyle name="Normal 498 2" xfId="8603"/>
    <cellStyle name="Normal 498 2 2" xfId="13368"/>
    <cellStyle name="Normal 498 3" xfId="8604"/>
    <cellStyle name="Normal 498 3 2" xfId="13369"/>
    <cellStyle name="Normal 498 4" xfId="13367"/>
    <cellStyle name="Normal 499" xfId="8605"/>
    <cellStyle name="Normal 499 2" xfId="18968"/>
    <cellStyle name="Normal 499 3" xfId="13370"/>
    <cellStyle name="Normal 5" xfId="13"/>
    <cellStyle name="Normal 5 10" xfId="8606"/>
    <cellStyle name="Normal 5 10 2" xfId="16487"/>
    <cellStyle name="Normal 5 10 2 2" xfId="42266"/>
    <cellStyle name="Normal 5 10 3" xfId="16702"/>
    <cellStyle name="Normal 5 10 3 2" xfId="42267"/>
    <cellStyle name="Normal 5 10 4" xfId="16916"/>
    <cellStyle name="Normal 5 10 5" xfId="16277"/>
    <cellStyle name="Normal 5 10 6" xfId="13371"/>
    <cellStyle name="Normal 5 10 7" xfId="42265"/>
    <cellStyle name="Normal 5 11" xfId="8607"/>
    <cellStyle name="Normal 5 11 2" xfId="16500"/>
    <cellStyle name="Normal 5 11 3" xfId="16715"/>
    <cellStyle name="Normal 5 11 4" xfId="16929"/>
    <cellStyle name="Normal 5 11 5" xfId="16287"/>
    <cellStyle name="Normal 5 11 6" xfId="13372"/>
    <cellStyle name="Normal 5 11 7" xfId="42268"/>
    <cellStyle name="Normal 5 12" xfId="8608"/>
    <cellStyle name="Normal 5 12 2" xfId="16513"/>
    <cellStyle name="Normal 5 12 3" xfId="16728"/>
    <cellStyle name="Normal 5 12 4" xfId="16942"/>
    <cellStyle name="Normal 5 12 5" xfId="16298"/>
    <cellStyle name="Normal 5 12 6" xfId="13373"/>
    <cellStyle name="Normal 5 13" xfId="8609"/>
    <cellStyle name="Normal 5 13 2" xfId="16526"/>
    <cellStyle name="Normal 5 13 3" xfId="16741"/>
    <cellStyle name="Normal 5 13 4" xfId="16955"/>
    <cellStyle name="Normal 5 13 5" xfId="16310"/>
    <cellStyle name="Normal 5 13 6" xfId="13374"/>
    <cellStyle name="Normal 5 13 7" xfId="42269"/>
    <cellStyle name="Normal 5 14" xfId="8610"/>
    <cellStyle name="Normal 5 14 2" xfId="16539"/>
    <cellStyle name="Normal 5 14 3" xfId="16754"/>
    <cellStyle name="Normal 5 14 4" xfId="16968"/>
    <cellStyle name="Normal 5 14 5" xfId="16322"/>
    <cellStyle name="Normal 5 14 6" xfId="13375"/>
    <cellStyle name="Normal 5 15" xfId="15743"/>
    <cellStyle name="Normal 5 15 2" xfId="16552"/>
    <cellStyle name="Normal 5 15 3" xfId="16767"/>
    <cellStyle name="Normal 5 15 4" xfId="16981"/>
    <cellStyle name="Normal 5 15 5" xfId="16333"/>
    <cellStyle name="Normal 5 16" xfId="16345"/>
    <cellStyle name="Normal 5 16 2" xfId="16565"/>
    <cellStyle name="Normal 5 16 3" xfId="16780"/>
    <cellStyle name="Normal 5 16 4" xfId="16994"/>
    <cellStyle name="Normal 5 17" xfId="16357"/>
    <cellStyle name="Normal 5 17 2" xfId="16578"/>
    <cellStyle name="Normal 5 17 3" xfId="16793"/>
    <cellStyle name="Normal 5 17 4" xfId="17007"/>
    <cellStyle name="Normal 5 18" xfId="16181"/>
    <cellStyle name="Normal 5 19" xfId="17523"/>
    <cellStyle name="Normal 5 19 2" xfId="17725"/>
    <cellStyle name="Normal 5 19 2 2" xfId="18077"/>
    <cellStyle name="Normal 5 19 2 2 2" xfId="18879"/>
    <cellStyle name="Normal 5 19 2 3" xfId="18541"/>
    <cellStyle name="Normal 5 19 3" xfId="17923"/>
    <cellStyle name="Normal 5 19 3 2" xfId="18725"/>
    <cellStyle name="Normal 5 19 4" xfId="18387"/>
    <cellStyle name="Normal 5 2" xfId="1687"/>
    <cellStyle name="Normal 5 2 2" xfId="8611"/>
    <cellStyle name="Normal 5 2 2 2" xfId="15837"/>
    <cellStyle name="Normal 5 2 2 2 2" xfId="15904"/>
    <cellStyle name="Normal 5 2 2 2 2 2" xfId="18194"/>
    <cellStyle name="Normal 5 2 2 2 2 3" xfId="42270"/>
    <cellStyle name="Normal 5 2 2 2 3" xfId="18130"/>
    <cellStyle name="Normal 5 2 2 3" xfId="15903"/>
    <cellStyle name="Normal 5 2 2 3 2" xfId="18193"/>
    <cellStyle name="Normal 5 2 2 4" xfId="16380"/>
    <cellStyle name="Normal 5 2 2 4 2" xfId="42271"/>
    <cellStyle name="Normal 5 2 2 5" xfId="18129"/>
    <cellStyle name="Normal 5 2 2 6" xfId="15836"/>
    <cellStyle name="Normal 5 2 2 7" xfId="13376"/>
    <cellStyle name="Normal 5 2 3" xfId="8612"/>
    <cellStyle name="Normal 5 2 3 2" xfId="15905"/>
    <cellStyle name="Normal 5 2 3 2 2" xfId="18195"/>
    <cellStyle name="Normal 5 2 3 2 2 2" xfId="42273"/>
    <cellStyle name="Normal 5 2 3 2 2 3" xfId="42272"/>
    <cellStyle name="Normal 5 2 3 2 3" xfId="42274"/>
    <cellStyle name="Normal 5 2 3 2 4" xfId="42275"/>
    <cellStyle name="Normal 5 2 3 3" xfId="16597"/>
    <cellStyle name="Normal 5 2 3 3 2" xfId="42276"/>
    <cellStyle name="Normal 5 2 3 3 2 2" xfId="42277"/>
    <cellStyle name="Normal 5 2 3 3 3" xfId="42278"/>
    <cellStyle name="Normal 5 2 3 3 3 2" xfId="42279"/>
    <cellStyle name="Normal 5 2 3 3 3 3" xfId="42280"/>
    <cellStyle name="Normal 5 2 3 3 3 3 2" xfId="42281"/>
    <cellStyle name="Normal 5 2 3 3 3 3 3" xfId="42282"/>
    <cellStyle name="Normal 5 2 3 3 4" xfId="42283"/>
    <cellStyle name="Normal 5 2 3 4" xfId="18131"/>
    <cellStyle name="Normal 5 2 3 4 2" xfId="42285"/>
    <cellStyle name="Normal 5 2 3 4 2 2" xfId="42286"/>
    <cellStyle name="Normal 5 2 3 4 2 2 2" xfId="42287"/>
    <cellStyle name="Normal 5 2 3 4 2 3" xfId="42288"/>
    <cellStyle name="Normal 5 2 3 4 3" xfId="42289"/>
    <cellStyle name="Normal 5 2 3 4 3 2" xfId="42290"/>
    <cellStyle name="Normal 5 2 3 4 3 2 2" xfId="42291"/>
    <cellStyle name="Normal 5 2 3 4 3 3" xfId="42292"/>
    <cellStyle name="Normal 5 2 3 4 3 3 2" xfId="42293"/>
    <cellStyle name="Normal 5 2 3 4 3 4" xfId="42294"/>
    <cellStyle name="Normal 5 2 3 4 3 4 2" xfId="42295"/>
    <cellStyle name="Normal 5 2 3 4 3 4 3" xfId="42296"/>
    <cellStyle name="Normal 5 2 3 4 3 4 3 2" xfId="42297"/>
    <cellStyle name="Normal 5 2 3 4 3 4 3 3" xfId="42298"/>
    <cellStyle name="Normal 5 2 3 4 3 4 4" xfId="42299"/>
    <cellStyle name="Normal 5 2 3 4 3 4 5" xfId="42300"/>
    <cellStyle name="Normal 5 2 3 4 3 4 6" xfId="42301"/>
    <cellStyle name="Normal 5 2 3 4 3 5" xfId="42302"/>
    <cellStyle name="Normal 5 2 3 4 4" xfId="42303"/>
    <cellStyle name="Normal 5 2 3 4 4 2" xfId="42304"/>
    <cellStyle name="Normal 5 2 3 4 4 3" xfId="42305"/>
    <cellStyle name="Normal 5 2 3 4 4 3 2" xfId="42306"/>
    <cellStyle name="Normal 5 2 3 4 4 3 3" xfId="42307"/>
    <cellStyle name="Normal 5 2 3 4 4 4" xfId="42308"/>
    <cellStyle name="Normal 5 2 3 4 4 5" xfId="42309"/>
    <cellStyle name="Normal 5 2 3 4 4 6" xfId="42310"/>
    <cellStyle name="Normal 5 2 3 4 5" xfId="42311"/>
    <cellStyle name="Normal 5 2 3 4 5 2" xfId="42312"/>
    <cellStyle name="Normal 5 2 3 4 5 3" xfId="42313"/>
    <cellStyle name="Normal 5 2 3 4 5 4" xfId="42314"/>
    <cellStyle name="Normal 5 2 3 4 6" xfId="42315"/>
    <cellStyle name="Normal 5 2 3 4 7" xfId="42284"/>
    <cellStyle name="Normal 5 2 3 5" xfId="15839"/>
    <cellStyle name="Normal 5 2 3 5 2" xfId="42317"/>
    <cellStyle name="Normal 5 2 3 5 3" xfId="42316"/>
    <cellStyle name="Normal 5 2 3 6" xfId="13377"/>
    <cellStyle name="Normal 5 2 3 6 2" xfId="42318"/>
    <cellStyle name="Normal 5 2 3 7" xfId="42319"/>
    <cellStyle name="Normal 5 2 4" xfId="15902"/>
    <cellStyle name="Normal 5 2 4 2" xfId="16808"/>
    <cellStyle name="Normal 5 2 4 2 2" xfId="42320"/>
    <cellStyle name="Normal 5 2 4 2 2 2" xfId="42321"/>
    <cellStyle name="Normal 5 2 4 2 3" xfId="42322"/>
    <cellStyle name="Normal 5 2 4 3" xfId="18192"/>
    <cellStyle name="Normal 5 2 4 3 2" xfId="42324"/>
    <cellStyle name="Normal 5 2 4 3 2 2" xfId="42325"/>
    <cellStyle name="Normal 5 2 4 3 3" xfId="42326"/>
    <cellStyle name="Normal 5 2 4 3 3 2" xfId="42327"/>
    <cellStyle name="Normal 5 2 4 3 4" xfId="42328"/>
    <cellStyle name="Normal 5 2 4 3 4 2" xfId="42329"/>
    <cellStyle name="Normal 5 2 4 3 4 3" xfId="42330"/>
    <cellStyle name="Normal 5 2 4 3 4 3 2" xfId="42331"/>
    <cellStyle name="Normal 5 2 4 3 4 3 3" xfId="42332"/>
    <cellStyle name="Normal 5 2 4 3 4 4" xfId="42333"/>
    <cellStyle name="Normal 5 2 4 3 4 5" xfId="42334"/>
    <cellStyle name="Normal 5 2 4 3 4 6" xfId="42335"/>
    <cellStyle name="Normal 5 2 4 3 5" xfId="42336"/>
    <cellStyle name="Normal 5 2 4 3 6" xfId="42323"/>
    <cellStyle name="Normal 5 2 4 4" xfId="42337"/>
    <cellStyle name="Normal 5 2 4 4 2" xfId="42338"/>
    <cellStyle name="Normal 5 2 4 4 2 2" xfId="42339"/>
    <cellStyle name="Normal 5 2 4 4 3" xfId="42340"/>
    <cellStyle name="Normal 5 2 4 5" xfId="42341"/>
    <cellStyle name="Normal 5 2 4 5 2" xfId="42342"/>
    <cellStyle name="Normal 5 2 4 5 3" xfId="42343"/>
    <cellStyle name="Normal 5 2 4 5 3 2" xfId="42344"/>
    <cellStyle name="Normal 5 2 4 5 3 3" xfId="42345"/>
    <cellStyle name="Normal 5 2 4 5 4" xfId="42346"/>
    <cellStyle name="Normal 5 2 4 5 5" xfId="42347"/>
    <cellStyle name="Normal 5 2 4 5 6" xfId="42348"/>
    <cellStyle name="Normal 5 2 4 6" xfId="42349"/>
    <cellStyle name="Normal 5 2 4 6 2" xfId="42350"/>
    <cellStyle name="Normal 5 2 4 6 3" xfId="42351"/>
    <cellStyle name="Normal 5 2 4 6 4" xfId="42352"/>
    <cellStyle name="Normal 5 2 4 7" xfId="42353"/>
    <cellStyle name="Normal 5 2 4 8" xfId="42354"/>
    <cellStyle name="Normal 5 2 5" xfId="17530"/>
    <cellStyle name="Normal 5 2 5 2" xfId="17728"/>
    <cellStyle name="Normal 5 2 5 2 2" xfId="18080"/>
    <cellStyle name="Normal 5 2 5 2 2 2" xfId="18882"/>
    <cellStyle name="Normal 5 2 5 2 3" xfId="18544"/>
    <cellStyle name="Normal 5 2 5 2 4" xfId="42355"/>
    <cellStyle name="Normal 5 2 5 3" xfId="17926"/>
    <cellStyle name="Normal 5 2 5 3 2" xfId="18728"/>
    <cellStyle name="Normal 5 2 5 4" xfId="18390"/>
    <cellStyle name="Normal 5 2 6" xfId="16195"/>
    <cellStyle name="Normal 5 2 6 2" xfId="42357"/>
    <cellStyle name="Normal 5 2 6 3" xfId="42356"/>
    <cellStyle name="Normal 5 2 7" xfId="17781"/>
    <cellStyle name="Normal 5 2 7 2" xfId="18573"/>
    <cellStyle name="Normal 5 2 8" xfId="16018"/>
    <cellStyle name="Normal 5 2 8 2" xfId="18235"/>
    <cellStyle name="Normal 5 2 9" xfId="18128"/>
    <cellStyle name="Normal 5 20" xfId="17773"/>
    <cellStyle name="Normal 5 20 2" xfId="18570"/>
    <cellStyle name="Normal 5 21" xfId="15986"/>
    <cellStyle name="Normal 5 21 2" xfId="18232"/>
    <cellStyle name="Normal 5 22" xfId="15810"/>
    <cellStyle name="Normal 5 23" xfId="18943"/>
    <cellStyle name="Normal 5 24" xfId="19339"/>
    <cellStyle name="Normal 5 3" xfId="8613"/>
    <cellStyle name="Normal 5 3 2" xfId="15843"/>
    <cellStyle name="Normal 5 3 2 2" xfId="15907"/>
    <cellStyle name="Normal 5 3 2 2 2" xfId="18197"/>
    <cellStyle name="Normal 5 3 2 2 3" xfId="42358"/>
    <cellStyle name="Normal 5 3 2 3" xfId="16392"/>
    <cellStyle name="Normal 5 3 2 4" xfId="18133"/>
    <cellStyle name="Normal 5 3 3" xfId="15906"/>
    <cellStyle name="Normal 5 3 3 2" xfId="16610"/>
    <cellStyle name="Normal 5 3 3 3" xfId="18196"/>
    <cellStyle name="Normal 5 3 3 4" xfId="42359"/>
    <cellStyle name="Normal 5 3 4" xfId="16821"/>
    <cellStyle name="Normal 5 3 5" xfId="16133"/>
    <cellStyle name="Normal 5 3 5 2" xfId="42360"/>
    <cellStyle name="Normal 5 3 6" xfId="18132"/>
    <cellStyle name="Normal 5 3 7" xfId="15840"/>
    <cellStyle name="Normal 5 3 8" xfId="13378"/>
    <cellStyle name="Normal 5 3 9" xfId="19387"/>
    <cellStyle name="Normal 5 4" xfId="8614"/>
    <cellStyle name="Normal 5 4 2" xfId="15908"/>
    <cellStyle name="Normal 5 4 2 2" xfId="16405"/>
    <cellStyle name="Normal 5 4 2 3" xfId="18198"/>
    <cellStyle name="Normal 5 4 3" xfId="16623"/>
    <cellStyle name="Normal 5 4 4" xfId="16834"/>
    <cellStyle name="Normal 5 4 4 2" xfId="42362"/>
    <cellStyle name="Normal 5 4 5" xfId="16215"/>
    <cellStyle name="Normal 5 4 6" xfId="18134"/>
    <cellStyle name="Normal 5 4 7" xfId="15844"/>
    <cellStyle name="Normal 5 4 8" xfId="13379"/>
    <cellStyle name="Normal 5 4 9" xfId="42361"/>
    <cellStyle name="Normal 5 5" xfId="8615"/>
    <cellStyle name="Normal 5 5 2" xfId="16419"/>
    <cellStyle name="Normal 5 5 2 2" xfId="42363"/>
    <cellStyle name="Normal 5 5 3" xfId="16636"/>
    <cellStyle name="Normal 5 5 4" xfId="16848"/>
    <cellStyle name="Normal 5 5 5" xfId="16226"/>
    <cellStyle name="Normal 5 5 6" xfId="13380"/>
    <cellStyle name="Normal 5 6" xfId="8616"/>
    <cellStyle name="Normal 5 6 10" xfId="42364"/>
    <cellStyle name="Normal 5 6 11" xfId="42365"/>
    <cellStyle name="Normal 5 6 2" xfId="16432"/>
    <cellStyle name="Normal 5 6 2 2" xfId="42366"/>
    <cellStyle name="Normal 5 6 2 2 2" xfId="42367"/>
    <cellStyle name="Normal 5 6 2 3" xfId="42368"/>
    <cellStyle name="Normal 5 6 3" xfId="16649"/>
    <cellStyle name="Normal 5 6 3 2" xfId="42369"/>
    <cellStyle name="Normal 5 6 3 2 2" xfId="42370"/>
    <cellStyle name="Normal 5 6 3 3" xfId="42371"/>
    <cellStyle name="Normal 5 6 4" xfId="16861"/>
    <cellStyle name="Normal 5 6 4 2" xfId="42372"/>
    <cellStyle name="Normal 5 6 4 2 2" xfId="42373"/>
    <cellStyle name="Normal 5 6 4 3" xfId="42374"/>
    <cellStyle name="Normal 5 6 4 3 2" xfId="42375"/>
    <cellStyle name="Normal 5 6 4 4" xfId="42376"/>
    <cellStyle name="Normal 5 6 4 4 2" xfId="42377"/>
    <cellStyle name="Normal 5 6 4 4 3" xfId="42378"/>
    <cellStyle name="Normal 5 6 4 4 3 2" xfId="42379"/>
    <cellStyle name="Normal 5 6 4 4 3 3" xfId="42380"/>
    <cellStyle name="Normal 5 6 4 4 4" xfId="42381"/>
    <cellStyle name="Normal 5 6 4 4 5" xfId="42382"/>
    <cellStyle name="Normal 5 6 4 4 6" xfId="42383"/>
    <cellStyle name="Normal 5 6 4 5" xfId="42384"/>
    <cellStyle name="Normal 5 6 5" xfId="16237"/>
    <cellStyle name="Normal 5 6 5 2" xfId="42385"/>
    <cellStyle name="Normal 5 6 5 2 2" xfId="42386"/>
    <cellStyle name="Normal 5 6 5 3" xfId="42387"/>
    <cellStyle name="Normal 5 6 6" xfId="13381"/>
    <cellStyle name="Normal 5 6 6 2" xfId="42388"/>
    <cellStyle name="Normal 5 6 7" xfId="42389"/>
    <cellStyle name="Normal 5 6 7 2" xfId="42390"/>
    <cellStyle name="Normal 5 6 7 2 2" xfId="42391"/>
    <cellStyle name="Normal 5 6 7 3" xfId="42392"/>
    <cellStyle name="Normal 5 6 7 3 2" xfId="42393"/>
    <cellStyle name="Normal 5 6 7 3 3" xfId="42394"/>
    <cellStyle name="Normal 5 6 7 3 4" xfId="42395"/>
    <cellStyle name="Normal 5 6 7 3 5" xfId="42396"/>
    <cellStyle name="Normal 5 6 7 4" xfId="42397"/>
    <cellStyle name="Normal 5 6 7 5" xfId="42398"/>
    <cellStyle name="Normal 5 6 7 5 2" xfId="42399"/>
    <cellStyle name="Normal 5 6 7 5 2 2" xfId="42400"/>
    <cellStyle name="Normal 5 6 7 5 2 3" xfId="42401"/>
    <cellStyle name="Normal 5 6 7 5 3" xfId="42402"/>
    <cellStyle name="Normal 5 6 7 6" xfId="42403"/>
    <cellStyle name="Normal 5 6 7 7" xfId="42404"/>
    <cellStyle name="Normal 5 6 8" xfId="42405"/>
    <cellStyle name="Normal 5 6 8 2" xfId="42406"/>
    <cellStyle name="Normal 5 6 8 3" xfId="42407"/>
    <cellStyle name="Normal 5 6 9" xfId="42408"/>
    <cellStyle name="Normal 5 7" xfId="8617"/>
    <cellStyle name="Normal 5 7 2" xfId="16446"/>
    <cellStyle name="Normal 5 7 3" xfId="16662"/>
    <cellStyle name="Normal 5 7 3 2" xfId="42409"/>
    <cellStyle name="Normal 5 7 4" xfId="16875"/>
    <cellStyle name="Normal 5 7 4 2" xfId="42411"/>
    <cellStyle name="Normal 5 7 4 3" xfId="42410"/>
    <cellStyle name="Normal 5 7 5" xfId="16247"/>
    <cellStyle name="Normal 5 7 6" xfId="13382"/>
    <cellStyle name="Normal 5 8" xfId="8618"/>
    <cellStyle name="Normal 5 8 2" xfId="16459"/>
    <cellStyle name="Normal 5 8 2 2" xfId="42413"/>
    <cellStyle name="Normal 5 8 3" xfId="16675"/>
    <cellStyle name="Normal 5 8 3 2" xfId="42414"/>
    <cellStyle name="Normal 5 8 4" xfId="16888"/>
    <cellStyle name="Normal 5 8 5" xfId="16257"/>
    <cellStyle name="Normal 5 8 6" xfId="13383"/>
    <cellStyle name="Normal 5 8 7" xfId="42412"/>
    <cellStyle name="Normal 5 9" xfId="8619"/>
    <cellStyle name="Normal 5 9 2" xfId="16473"/>
    <cellStyle name="Normal 5 9 3" xfId="16688"/>
    <cellStyle name="Normal 5 9 4" xfId="16902"/>
    <cellStyle name="Normal 5 9 5" xfId="16267"/>
    <cellStyle name="Normal 5 9 6" xfId="13384"/>
    <cellStyle name="Normal 5 9 7" xfId="42415"/>
    <cellStyle name="Normal 50" xfId="1688"/>
    <cellStyle name="Normal 50 2" xfId="8620"/>
    <cellStyle name="Normal 50 2 2" xfId="8621"/>
    <cellStyle name="Normal 50 2 2 2" xfId="13386"/>
    <cellStyle name="Normal 50 2 3" xfId="8622"/>
    <cellStyle name="Normal 50 2 3 2" xfId="13387"/>
    <cellStyle name="Normal 50 2 4" xfId="13385"/>
    <cellStyle name="Normal 50 2 5" xfId="42417"/>
    <cellStyle name="Normal 50 3" xfId="8623"/>
    <cellStyle name="Normal 50 3 2" xfId="13388"/>
    <cellStyle name="Normal 50 4" xfId="18932"/>
    <cellStyle name="Normal 50 5" xfId="42416"/>
    <cellStyle name="Normal 500" xfId="8624"/>
    <cellStyle name="Normal 500 2" xfId="8625"/>
    <cellStyle name="Normal 500 2 2" xfId="13390"/>
    <cellStyle name="Normal 500 3" xfId="8626"/>
    <cellStyle name="Normal 500 3 2" xfId="13391"/>
    <cellStyle name="Normal 500 4" xfId="18937"/>
    <cellStyle name="Normal 500 5" xfId="13389"/>
    <cellStyle name="Normal 501" xfId="8627"/>
    <cellStyle name="Normal 501 2" xfId="8628"/>
    <cellStyle name="Normal 501 2 2" xfId="13393"/>
    <cellStyle name="Normal 501 3" xfId="8629"/>
    <cellStyle name="Normal 501 3 2" xfId="13394"/>
    <cellStyle name="Normal 501 4" xfId="13392"/>
    <cellStyle name="Normal 502" xfId="8630"/>
    <cellStyle name="Normal 502 2" xfId="8631"/>
    <cellStyle name="Normal 502 2 2" xfId="13396"/>
    <cellStyle name="Normal 502 3" xfId="8632"/>
    <cellStyle name="Normal 502 3 2" xfId="13397"/>
    <cellStyle name="Normal 502 4" xfId="13395"/>
    <cellStyle name="Normal 503" xfId="8633"/>
    <cellStyle name="Normal 503 2" xfId="8634"/>
    <cellStyle name="Normal 503 2 2" xfId="13399"/>
    <cellStyle name="Normal 503 3" xfId="8635"/>
    <cellStyle name="Normal 503 3 2" xfId="13400"/>
    <cellStyle name="Normal 503 4" xfId="13398"/>
    <cellStyle name="Normal 504" xfId="8636"/>
    <cellStyle name="Normal 504 2" xfId="8637"/>
    <cellStyle name="Normal 504 2 2" xfId="13402"/>
    <cellStyle name="Normal 504 3" xfId="8638"/>
    <cellStyle name="Normal 504 3 2" xfId="13403"/>
    <cellStyle name="Normal 504 4" xfId="13401"/>
    <cellStyle name="Normal 508" xfId="8639"/>
    <cellStyle name="Normal 508 2" xfId="16030"/>
    <cellStyle name="Normal 508 3" xfId="13404"/>
    <cellStyle name="Normal 509" xfId="8640"/>
    <cellStyle name="Normal 509 2" xfId="8641"/>
    <cellStyle name="Normal 509 2 2" xfId="13406"/>
    <cellStyle name="Normal 509 3" xfId="8642"/>
    <cellStyle name="Normal 509 3 2" xfId="13407"/>
    <cellStyle name="Normal 509 4" xfId="19079"/>
    <cellStyle name="Normal 509 5" xfId="13405"/>
    <cellStyle name="Normal 51" xfId="1689"/>
    <cellStyle name="Normal 51 2" xfId="8643"/>
    <cellStyle name="Normal 51 2 2" xfId="8644"/>
    <cellStyle name="Normal 51 2 2 2" xfId="13409"/>
    <cellStyle name="Normal 51 2 3" xfId="8645"/>
    <cellStyle name="Normal 51 2 3 2" xfId="13410"/>
    <cellStyle name="Normal 51 2 4" xfId="13408"/>
    <cellStyle name="Normal 51 2 5" xfId="42419"/>
    <cellStyle name="Normal 51 3" xfId="8646"/>
    <cellStyle name="Normal 51 3 2" xfId="13411"/>
    <cellStyle name="Normal 51 4" xfId="18959"/>
    <cellStyle name="Normal 51 5" xfId="42418"/>
    <cellStyle name="Normal 519" xfId="8647"/>
    <cellStyle name="Normal 519 2" xfId="8648"/>
    <cellStyle name="Normal 519 2 2" xfId="13413"/>
    <cellStyle name="Normal 519 3" xfId="8649"/>
    <cellStyle name="Normal 519 3 2" xfId="13414"/>
    <cellStyle name="Normal 519 4" xfId="13412"/>
    <cellStyle name="Normal 52" xfId="1690"/>
    <cellStyle name="Normal 52 2" xfId="8650"/>
    <cellStyle name="Normal 52 2 2" xfId="8651"/>
    <cellStyle name="Normal 52 2 2 2" xfId="13416"/>
    <cellStyle name="Normal 52 2 3" xfId="8652"/>
    <cellStyle name="Normal 52 2 3 2" xfId="13417"/>
    <cellStyle name="Normal 52 2 4" xfId="13415"/>
    <cellStyle name="Normal 52 2 5" xfId="42421"/>
    <cellStyle name="Normal 52 3" xfId="8653"/>
    <cellStyle name="Normal 52 3 2" xfId="13418"/>
    <cellStyle name="Normal 52 4" xfId="18985"/>
    <cellStyle name="Normal 52 5" xfId="42420"/>
    <cellStyle name="Normal 520" xfId="8654"/>
    <cellStyle name="Normal 520 2" xfId="8655"/>
    <cellStyle name="Normal 520 2 2" xfId="13420"/>
    <cellStyle name="Normal 520 3" xfId="8656"/>
    <cellStyle name="Normal 520 3 2" xfId="13421"/>
    <cellStyle name="Normal 520 4" xfId="13419"/>
    <cellStyle name="Normal 521" xfId="8657"/>
    <cellStyle name="Normal 521 2" xfId="8658"/>
    <cellStyle name="Normal 521 2 2" xfId="13423"/>
    <cellStyle name="Normal 521 3" xfId="8659"/>
    <cellStyle name="Normal 521 3 2" xfId="13424"/>
    <cellStyle name="Normal 521 4" xfId="13422"/>
    <cellStyle name="Normal 522" xfId="8660"/>
    <cellStyle name="Normal 522 2" xfId="8661"/>
    <cellStyle name="Normal 522 2 2" xfId="13426"/>
    <cellStyle name="Normal 522 3" xfId="8662"/>
    <cellStyle name="Normal 522 3 2" xfId="13427"/>
    <cellStyle name="Normal 522 4" xfId="18931"/>
    <cellStyle name="Normal 522 5" xfId="13425"/>
    <cellStyle name="Normal 523" xfId="8663"/>
    <cellStyle name="Normal 523 2" xfId="8664"/>
    <cellStyle name="Normal 523 2 2" xfId="13429"/>
    <cellStyle name="Normal 523 3" xfId="8665"/>
    <cellStyle name="Normal 523 3 2" xfId="13430"/>
    <cellStyle name="Normal 523 4" xfId="13428"/>
    <cellStyle name="Normal 524" xfId="8666"/>
    <cellStyle name="Normal 524 2" xfId="8667"/>
    <cellStyle name="Normal 524 2 2" xfId="13432"/>
    <cellStyle name="Normal 524 3" xfId="8668"/>
    <cellStyle name="Normal 524 3 2" xfId="13433"/>
    <cellStyle name="Normal 524 4" xfId="13431"/>
    <cellStyle name="Normal 525" xfId="8669"/>
    <cellStyle name="Normal 525 2" xfId="8670"/>
    <cellStyle name="Normal 525 2 2" xfId="13435"/>
    <cellStyle name="Normal 525 3" xfId="8671"/>
    <cellStyle name="Normal 525 3 2" xfId="13436"/>
    <cellStyle name="Normal 525 4" xfId="13434"/>
    <cellStyle name="Normal 526" xfId="8672"/>
    <cellStyle name="Normal 526 2" xfId="8673"/>
    <cellStyle name="Normal 526 2 2" xfId="13438"/>
    <cellStyle name="Normal 526 3" xfId="8674"/>
    <cellStyle name="Normal 526 3 2" xfId="13439"/>
    <cellStyle name="Normal 526 4" xfId="13437"/>
    <cellStyle name="Normal 527" xfId="8675"/>
    <cellStyle name="Normal 527 2" xfId="8676"/>
    <cellStyle name="Normal 527 2 2" xfId="13441"/>
    <cellStyle name="Normal 527 3" xfId="8677"/>
    <cellStyle name="Normal 527 3 2" xfId="13442"/>
    <cellStyle name="Normal 527 4" xfId="13440"/>
    <cellStyle name="Normal 528" xfId="8678"/>
    <cellStyle name="Normal 528 2" xfId="8679"/>
    <cellStyle name="Normal 528 2 2" xfId="13444"/>
    <cellStyle name="Normal 528 3" xfId="8680"/>
    <cellStyle name="Normal 528 3 2" xfId="13445"/>
    <cellStyle name="Normal 528 4" xfId="13443"/>
    <cellStyle name="Normal 529" xfId="8681"/>
    <cellStyle name="Normal 529 2" xfId="8682"/>
    <cellStyle name="Normal 529 2 2" xfId="13447"/>
    <cellStyle name="Normal 529 3" xfId="8683"/>
    <cellStyle name="Normal 529 3 2" xfId="13448"/>
    <cellStyle name="Normal 529 4" xfId="19014"/>
    <cellStyle name="Normal 529 5" xfId="13446"/>
    <cellStyle name="Normal 53" xfId="1691"/>
    <cellStyle name="Normal 53 2" xfId="8684"/>
    <cellStyle name="Normal 53 2 2" xfId="13449"/>
    <cellStyle name="Normal 53 2 3" xfId="42423"/>
    <cellStyle name="Normal 53 3" xfId="8685"/>
    <cellStyle name="Normal 53 3 2" xfId="8686"/>
    <cellStyle name="Normal 53 3 2 2" xfId="13451"/>
    <cellStyle name="Normal 53 3 3" xfId="8687"/>
    <cellStyle name="Normal 53 3 3 2" xfId="13452"/>
    <cellStyle name="Normal 53 3 4" xfId="13450"/>
    <cellStyle name="Normal 53 3 5" xfId="42424"/>
    <cellStyle name="Normal 53 4" xfId="8688"/>
    <cellStyle name="Normal 53 4 2" xfId="13453"/>
    <cellStyle name="Normal 53 4 3" xfId="42425"/>
    <cellStyle name="Normal 53 5" xfId="8689"/>
    <cellStyle name="Normal 53 5 2" xfId="13454"/>
    <cellStyle name="Normal 53 6" xfId="19006"/>
    <cellStyle name="Normal 53 7" xfId="42422"/>
    <cellStyle name="Normal 530" xfId="8690"/>
    <cellStyle name="Normal 530 2" xfId="8691"/>
    <cellStyle name="Normal 530 2 2" xfId="13456"/>
    <cellStyle name="Normal 530 3" xfId="8692"/>
    <cellStyle name="Normal 530 3 2" xfId="13457"/>
    <cellStyle name="Normal 530 4" xfId="13455"/>
    <cellStyle name="Normal 531" xfId="8693"/>
    <cellStyle name="Normal 531 2" xfId="8694"/>
    <cellStyle name="Normal 531 2 2" xfId="13459"/>
    <cellStyle name="Normal 531 3" xfId="8695"/>
    <cellStyle name="Normal 531 3 2" xfId="13460"/>
    <cellStyle name="Normal 531 4" xfId="13458"/>
    <cellStyle name="Normal 532" xfId="8696"/>
    <cellStyle name="Normal 532 2" xfId="8697"/>
    <cellStyle name="Normal 532 2 2" xfId="13462"/>
    <cellStyle name="Normal 532 3" xfId="8698"/>
    <cellStyle name="Normal 532 3 2" xfId="13463"/>
    <cellStyle name="Normal 532 4" xfId="13461"/>
    <cellStyle name="Normal 533" xfId="8699"/>
    <cellStyle name="Normal 533 2" xfId="8700"/>
    <cellStyle name="Normal 533 2 2" xfId="13465"/>
    <cellStyle name="Normal 533 3" xfId="8701"/>
    <cellStyle name="Normal 533 3 2" xfId="13466"/>
    <cellStyle name="Normal 533 4" xfId="13464"/>
    <cellStyle name="Normal 534" xfId="8702"/>
    <cellStyle name="Normal 534 2" xfId="8703"/>
    <cellStyle name="Normal 534 2 2" xfId="13468"/>
    <cellStyle name="Normal 534 3" xfId="8704"/>
    <cellStyle name="Normal 534 3 2" xfId="13469"/>
    <cellStyle name="Normal 534 4" xfId="13467"/>
    <cellStyle name="Normal 535" xfId="8705"/>
    <cellStyle name="Normal 535 2" xfId="8706"/>
    <cellStyle name="Normal 535 2 2" xfId="13471"/>
    <cellStyle name="Normal 535 3" xfId="8707"/>
    <cellStyle name="Normal 535 3 2" xfId="13472"/>
    <cellStyle name="Normal 535 4" xfId="19035"/>
    <cellStyle name="Normal 535 5" xfId="13470"/>
    <cellStyle name="Normal 536" xfId="8708"/>
    <cellStyle name="Normal 536 2" xfId="8709"/>
    <cellStyle name="Normal 536 2 2" xfId="13474"/>
    <cellStyle name="Normal 536 3" xfId="8710"/>
    <cellStyle name="Normal 536 3 2" xfId="13475"/>
    <cellStyle name="Normal 536 4" xfId="19042"/>
    <cellStyle name="Normal 536 5" xfId="13473"/>
    <cellStyle name="Normal 538" xfId="8711"/>
    <cellStyle name="Normal 538 2" xfId="8712"/>
    <cellStyle name="Normal 538 2 2" xfId="13477"/>
    <cellStyle name="Normal 538 3" xfId="8713"/>
    <cellStyle name="Normal 538 3 2" xfId="13478"/>
    <cellStyle name="Normal 538 4" xfId="13476"/>
    <cellStyle name="Normal 539" xfId="8714"/>
    <cellStyle name="Normal 539 2" xfId="8715"/>
    <cellStyle name="Normal 539 2 2" xfId="13480"/>
    <cellStyle name="Normal 539 3" xfId="8716"/>
    <cellStyle name="Normal 539 3 2" xfId="13481"/>
    <cellStyle name="Normal 539 4" xfId="18941"/>
    <cellStyle name="Normal 539 5" xfId="13479"/>
    <cellStyle name="Normal 54" xfId="1692"/>
    <cellStyle name="Normal 54 2" xfId="8717"/>
    <cellStyle name="Normal 54 2 2" xfId="13482"/>
    <cellStyle name="Normal 54 2 2 2" xfId="42429"/>
    <cellStyle name="Normal 54 2 2 3" xfId="42430"/>
    <cellStyle name="Normal 54 2 2 4" xfId="42428"/>
    <cellStyle name="Normal 54 2 3" xfId="42431"/>
    <cellStyle name="Normal 54 2 3 2" xfId="42432"/>
    <cellStyle name="Normal 54 2 4" xfId="42433"/>
    <cellStyle name="Normal 54 2 5" xfId="42434"/>
    <cellStyle name="Normal 54 2 6" xfId="42435"/>
    <cellStyle name="Normal 54 2 7" xfId="42436"/>
    <cellStyle name="Normal 54 2 8" xfId="42427"/>
    <cellStyle name="Normal 54 3" xfId="8718"/>
    <cellStyle name="Normal 54 3 2" xfId="8719"/>
    <cellStyle name="Normal 54 3 2 2" xfId="13484"/>
    <cellStyle name="Normal 54 3 2 2 2" xfId="42439"/>
    <cellStyle name="Normal 54 3 2 3" xfId="42440"/>
    <cellStyle name="Normal 54 3 2 4" xfId="42438"/>
    <cellStyle name="Normal 54 3 3" xfId="8720"/>
    <cellStyle name="Normal 54 3 3 2" xfId="13485"/>
    <cellStyle name="Normal 54 3 3 2 2" xfId="42442"/>
    <cellStyle name="Normal 54 3 3 3" xfId="42441"/>
    <cellStyle name="Normal 54 3 4" xfId="13483"/>
    <cellStyle name="Normal 54 3 4 2" xfId="42443"/>
    <cellStyle name="Normal 54 3 5" xfId="42444"/>
    <cellStyle name="Normal 54 3 6" xfId="42437"/>
    <cellStyle name="Normal 54 4" xfId="8721"/>
    <cellStyle name="Normal 54 4 2" xfId="13486"/>
    <cellStyle name="Normal 54 4 3" xfId="42445"/>
    <cellStyle name="Normal 54 5" xfId="8722"/>
    <cellStyle name="Normal 54 5 2" xfId="13487"/>
    <cellStyle name="Normal 54 5 3" xfId="42446"/>
    <cellStyle name="Normal 54 6" xfId="18926"/>
    <cellStyle name="Normal 54 6 2" xfId="42447"/>
    <cellStyle name="Normal 54 7" xfId="42426"/>
    <cellStyle name="Normal 540" xfId="8723"/>
    <cellStyle name="Normal 540 2" xfId="8724"/>
    <cellStyle name="Normal 540 2 2" xfId="13489"/>
    <cellStyle name="Normal 540 3" xfId="8725"/>
    <cellStyle name="Normal 540 3 2" xfId="13490"/>
    <cellStyle name="Normal 540 4" xfId="18947"/>
    <cellStyle name="Normal 540 5" xfId="13488"/>
    <cellStyle name="Normal 541" xfId="8726"/>
    <cellStyle name="Normal 541 2" xfId="8727"/>
    <cellStyle name="Normal 541 2 2" xfId="13492"/>
    <cellStyle name="Normal 541 3" xfId="8728"/>
    <cellStyle name="Normal 541 3 2" xfId="13493"/>
    <cellStyle name="Normal 541 4" xfId="19025"/>
    <cellStyle name="Normal 541 5" xfId="13491"/>
    <cellStyle name="Normal 542" xfId="8729"/>
    <cellStyle name="Normal 542 2" xfId="8730"/>
    <cellStyle name="Normal 542 2 2" xfId="13495"/>
    <cellStyle name="Normal 542 3" xfId="8731"/>
    <cellStyle name="Normal 542 3 2" xfId="13496"/>
    <cellStyle name="Normal 542 4" xfId="13494"/>
    <cellStyle name="Normal 543" xfId="8732"/>
    <cellStyle name="Normal 543 2" xfId="8733"/>
    <cellStyle name="Normal 543 2 2" xfId="13498"/>
    <cellStyle name="Normal 543 3" xfId="8734"/>
    <cellStyle name="Normal 543 3 2" xfId="13499"/>
    <cellStyle name="Normal 543 4" xfId="13497"/>
    <cellStyle name="Normal 544" xfId="8735"/>
    <cellStyle name="Normal 544 2" xfId="8736"/>
    <cellStyle name="Normal 544 2 2" xfId="13501"/>
    <cellStyle name="Normal 544 3" xfId="8737"/>
    <cellStyle name="Normal 544 3 2" xfId="13502"/>
    <cellStyle name="Normal 544 4" xfId="13500"/>
    <cellStyle name="Normal 545" xfId="8738"/>
    <cellStyle name="Normal 545 2" xfId="8739"/>
    <cellStyle name="Normal 545 2 2" xfId="13504"/>
    <cellStyle name="Normal 545 3" xfId="8740"/>
    <cellStyle name="Normal 545 3 2" xfId="13505"/>
    <cellStyle name="Normal 545 4" xfId="13503"/>
    <cellStyle name="Normal 546" xfId="8741"/>
    <cellStyle name="Normal 546 2" xfId="8742"/>
    <cellStyle name="Normal 546 2 2" xfId="13507"/>
    <cellStyle name="Normal 546 3" xfId="8743"/>
    <cellStyle name="Normal 546 3 2" xfId="13508"/>
    <cellStyle name="Normal 546 4" xfId="13506"/>
    <cellStyle name="Normal 547" xfId="8744"/>
    <cellStyle name="Normal 547 2" xfId="8745"/>
    <cellStyle name="Normal 547 2 2" xfId="13510"/>
    <cellStyle name="Normal 547 3" xfId="8746"/>
    <cellStyle name="Normal 547 3 2" xfId="13511"/>
    <cellStyle name="Normal 547 4" xfId="13509"/>
    <cellStyle name="Normal 548" xfId="8747"/>
    <cellStyle name="Normal 548 2" xfId="8748"/>
    <cellStyle name="Normal 548 2 2" xfId="13513"/>
    <cellStyle name="Normal 548 3" xfId="8749"/>
    <cellStyle name="Normal 548 3 2" xfId="13514"/>
    <cellStyle name="Normal 548 4" xfId="13512"/>
    <cellStyle name="Normal 549" xfId="8750"/>
    <cellStyle name="Normal 549 2" xfId="8751"/>
    <cellStyle name="Normal 549 2 2" xfId="13516"/>
    <cellStyle name="Normal 549 3" xfId="8752"/>
    <cellStyle name="Normal 549 3 2" xfId="13517"/>
    <cellStyle name="Normal 549 4" xfId="13515"/>
    <cellStyle name="Normal 55" xfId="1693"/>
    <cellStyle name="Normal 55 2" xfId="8753"/>
    <cellStyle name="Normal 55 2 2" xfId="13518"/>
    <cellStyle name="Normal 55 2 2 2" xfId="42450"/>
    <cellStyle name="Normal 55 2 3" xfId="42449"/>
    <cellStyle name="Normal 55 3" xfId="8754"/>
    <cellStyle name="Normal 55 3 2" xfId="8755"/>
    <cellStyle name="Normal 55 3 2 2" xfId="13520"/>
    <cellStyle name="Normal 55 3 3" xfId="8756"/>
    <cellStyle name="Normal 55 3 3 2" xfId="13521"/>
    <cellStyle name="Normal 55 3 4" xfId="13519"/>
    <cellStyle name="Normal 55 3 5" xfId="42451"/>
    <cellStyle name="Normal 55 4" xfId="8757"/>
    <cellStyle name="Normal 55 4 2" xfId="13522"/>
    <cellStyle name="Normal 55 5" xfId="8758"/>
    <cellStyle name="Normal 55 5 2" xfId="13523"/>
    <cellStyle name="Normal 55 6" xfId="18990"/>
    <cellStyle name="Normal 55 7" xfId="42448"/>
    <cellStyle name="Normal 550" xfId="8759"/>
    <cellStyle name="Normal 550 2" xfId="8760"/>
    <cellStyle name="Normal 550 2 2" xfId="13525"/>
    <cellStyle name="Normal 550 3" xfId="13524"/>
    <cellStyle name="Normal 552" xfId="8761"/>
    <cellStyle name="Normal 552 2" xfId="8762"/>
    <cellStyle name="Normal 552 2 2" xfId="13527"/>
    <cellStyle name="Normal 552 3" xfId="8763"/>
    <cellStyle name="Normal 552 3 2" xfId="13528"/>
    <cellStyle name="Normal 552 4" xfId="13526"/>
    <cellStyle name="Normal 553" xfId="8764"/>
    <cellStyle name="Normal 553 2" xfId="8765"/>
    <cellStyle name="Normal 553 2 2" xfId="13530"/>
    <cellStyle name="Normal 553 3" xfId="8766"/>
    <cellStyle name="Normal 553 3 2" xfId="13531"/>
    <cellStyle name="Normal 553 4" xfId="13529"/>
    <cellStyle name="Normal 554" xfId="8767"/>
    <cellStyle name="Normal 554 2" xfId="8768"/>
    <cellStyle name="Normal 554 2 2" xfId="13533"/>
    <cellStyle name="Normal 554 3" xfId="8769"/>
    <cellStyle name="Normal 554 3 2" xfId="13534"/>
    <cellStyle name="Normal 554 4" xfId="13532"/>
    <cellStyle name="Normal 555" xfId="8770"/>
    <cellStyle name="Normal 555 2" xfId="8771"/>
    <cellStyle name="Normal 555 2 2" xfId="13536"/>
    <cellStyle name="Normal 555 3" xfId="8772"/>
    <cellStyle name="Normal 555 3 2" xfId="13537"/>
    <cellStyle name="Normal 555 4" xfId="13535"/>
    <cellStyle name="Normal 556" xfId="8773"/>
    <cellStyle name="Normal 556 2" xfId="8774"/>
    <cellStyle name="Normal 556 2 2" xfId="13539"/>
    <cellStyle name="Normal 556 3" xfId="8775"/>
    <cellStyle name="Normal 556 3 2" xfId="13540"/>
    <cellStyle name="Normal 556 4" xfId="13538"/>
    <cellStyle name="Normal 557" xfId="8776"/>
    <cellStyle name="Normal 557 2" xfId="8777"/>
    <cellStyle name="Normal 557 2 2" xfId="13542"/>
    <cellStyle name="Normal 557 3" xfId="8778"/>
    <cellStyle name="Normal 557 3 2" xfId="13543"/>
    <cellStyle name="Normal 557 4" xfId="13541"/>
    <cellStyle name="Normal 558" xfId="8779"/>
    <cellStyle name="Normal 558 2" xfId="8780"/>
    <cellStyle name="Normal 558 2 2" xfId="13545"/>
    <cellStyle name="Normal 558 3" xfId="8781"/>
    <cellStyle name="Normal 558 3 2" xfId="13546"/>
    <cellStyle name="Normal 558 4" xfId="13544"/>
    <cellStyle name="Normal 559" xfId="8782"/>
    <cellStyle name="Normal 559 2" xfId="8783"/>
    <cellStyle name="Normal 559 2 2" xfId="13548"/>
    <cellStyle name="Normal 559 3" xfId="8784"/>
    <cellStyle name="Normal 559 3 2" xfId="13549"/>
    <cellStyle name="Normal 559 4" xfId="18946"/>
    <cellStyle name="Normal 559 5" xfId="13547"/>
    <cellStyle name="Normal 56" xfId="1694"/>
    <cellStyle name="Normal 56 2" xfId="8785"/>
    <cellStyle name="Normal 56 2 2" xfId="13550"/>
    <cellStyle name="Normal 56 2 3" xfId="42453"/>
    <cellStyle name="Normal 56 3" xfId="8786"/>
    <cellStyle name="Normal 56 3 2" xfId="8787"/>
    <cellStyle name="Normal 56 3 2 2" xfId="13552"/>
    <cellStyle name="Normal 56 3 3" xfId="8788"/>
    <cellStyle name="Normal 56 3 3 2" xfId="13553"/>
    <cellStyle name="Normal 56 3 4" xfId="13551"/>
    <cellStyle name="Normal 56 3 5" xfId="42454"/>
    <cellStyle name="Normal 56 4" xfId="8789"/>
    <cellStyle name="Normal 56 4 2" xfId="13554"/>
    <cellStyle name="Normal 56 4 3" xfId="42455"/>
    <cellStyle name="Normal 56 5" xfId="8790"/>
    <cellStyle name="Normal 56 5 2" xfId="13555"/>
    <cellStyle name="Normal 56 6" xfId="15650"/>
    <cellStyle name="Normal 56 7" xfId="42452"/>
    <cellStyle name="Normal 561" xfId="8791"/>
    <cellStyle name="Normal 561 2" xfId="8792"/>
    <cellStyle name="Normal 561 2 2" xfId="13557"/>
    <cellStyle name="Normal 561 3" xfId="8793"/>
    <cellStyle name="Normal 561 3 2" xfId="13558"/>
    <cellStyle name="Normal 561 4" xfId="13556"/>
    <cellStyle name="Normal 562" xfId="8794"/>
    <cellStyle name="Normal 562 2" xfId="8795"/>
    <cellStyle name="Normal 562 2 2" xfId="13560"/>
    <cellStyle name="Normal 562 3" xfId="8796"/>
    <cellStyle name="Normal 562 3 2" xfId="13561"/>
    <cellStyle name="Normal 562 4" xfId="13559"/>
    <cellStyle name="Normal 563" xfId="8797"/>
    <cellStyle name="Normal 563 2" xfId="8798"/>
    <cellStyle name="Normal 563 2 2" xfId="13563"/>
    <cellStyle name="Normal 563 3" xfId="8799"/>
    <cellStyle name="Normal 563 3 2" xfId="13564"/>
    <cellStyle name="Normal 563 4" xfId="18933"/>
    <cellStyle name="Normal 563 5" xfId="13562"/>
    <cellStyle name="Normal 564" xfId="8800"/>
    <cellStyle name="Normal 564 2" xfId="8801"/>
    <cellStyle name="Normal 564 2 2" xfId="13566"/>
    <cellStyle name="Normal 564 3" xfId="8802"/>
    <cellStyle name="Normal 564 3 2" xfId="13567"/>
    <cellStyle name="Normal 564 4" xfId="13565"/>
    <cellStyle name="Normal 565" xfId="8803"/>
    <cellStyle name="Normal 565 2" xfId="8804"/>
    <cellStyle name="Normal 565 2 2" xfId="13569"/>
    <cellStyle name="Normal 565 3" xfId="8805"/>
    <cellStyle name="Normal 565 3 2" xfId="13570"/>
    <cellStyle name="Normal 565 4" xfId="13568"/>
    <cellStyle name="Normal 566" xfId="8806"/>
    <cellStyle name="Normal 566 2" xfId="8807"/>
    <cellStyle name="Normal 566 2 2" xfId="13572"/>
    <cellStyle name="Normal 566 3" xfId="8808"/>
    <cellStyle name="Normal 566 3 2" xfId="13573"/>
    <cellStyle name="Normal 566 4" xfId="13571"/>
    <cellStyle name="Normal 567" xfId="8809"/>
    <cellStyle name="Normal 567 2" xfId="8810"/>
    <cellStyle name="Normal 567 2 2" xfId="13575"/>
    <cellStyle name="Normal 567 3" xfId="8811"/>
    <cellStyle name="Normal 567 3 2" xfId="13576"/>
    <cellStyle name="Normal 567 4" xfId="13574"/>
    <cellStyle name="Normal 568" xfId="8812"/>
    <cellStyle name="Normal 568 2" xfId="8813"/>
    <cellStyle name="Normal 568 2 2" xfId="13578"/>
    <cellStyle name="Normal 568 3" xfId="8814"/>
    <cellStyle name="Normal 568 3 2" xfId="13579"/>
    <cellStyle name="Normal 568 4" xfId="13577"/>
    <cellStyle name="Normal 569" xfId="8815"/>
    <cellStyle name="Normal 569 2" xfId="8816"/>
    <cellStyle name="Normal 569 2 2" xfId="13581"/>
    <cellStyle name="Normal 569 3" xfId="8817"/>
    <cellStyle name="Normal 569 3 2" xfId="13582"/>
    <cellStyle name="Normal 569 4" xfId="13580"/>
    <cellStyle name="Normal 57" xfId="1695"/>
    <cellStyle name="Normal 57 2" xfId="8818"/>
    <cellStyle name="Normal 57 2 2" xfId="8819"/>
    <cellStyle name="Normal 57 2 2 2" xfId="13584"/>
    <cellStyle name="Normal 57 2 2 2 2" xfId="42459"/>
    <cellStyle name="Normal 57 2 2 3" xfId="42460"/>
    <cellStyle name="Normal 57 2 2 4" xfId="42458"/>
    <cellStyle name="Normal 57 2 3" xfId="8820"/>
    <cellStyle name="Normal 57 2 3 2" xfId="13585"/>
    <cellStyle name="Normal 57 2 3 2 2" xfId="42462"/>
    <cellStyle name="Normal 57 2 3 3" xfId="42461"/>
    <cellStyle name="Normal 57 2 4" xfId="13583"/>
    <cellStyle name="Normal 57 2 4 2" xfId="42463"/>
    <cellStyle name="Normal 57 2 5" xfId="42464"/>
    <cellStyle name="Normal 57 2 6" xfId="42465"/>
    <cellStyle name="Normal 57 2 7" xfId="42466"/>
    <cellStyle name="Normal 57 2 8" xfId="42457"/>
    <cellStyle name="Normal 57 3" xfId="8821"/>
    <cellStyle name="Normal 57 3 2" xfId="8822"/>
    <cellStyle name="Normal 57 3 2 2" xfId="13587"/>
    <cellStyle name="Normal 57 3 2 2 2" xfId="42469"/>
    <cellStyle name="Normal 57 3 2 3" xfId="42470"/>
    <cellStyle name="Normal 57 3 2 4" xfId="42468"/>
    <cellStyle name="Normal 57 3 3" xfId="8823"/>
    <cellStyle name="Normal 57 3 3 2" xfId="13588"/>
    <cellStyle name="Normal 57 3 3 2 2" xfId="42472"/>
    <cellStyle name="Normal 57 3 3 3" xfId="42471"/>
    <cellStyle name="Normal 57 3 4" xfId="13586"/>
    <cellStyle name="Normal 57 3 4 2" xfId="42473"/>
    <cellStyle name="Normal 57 3 5" xfId="42474"/>
    <cellStyle name="Normal 57 3 6" xfId="42467"/>
    <cellStyle name="Normal 57 4" xfId="8824"/>
    <cellStyle name="Normal 57 4 2" xfId="13589"/>
    <cellStyle name="Normal 57 4 3" xfId="42475"/>
    <cellStyle name="Normal 57 5" xfId="8825"/>
    <cellStyle name="Normal 57 5 2" xfId="13590"/>
    <cellStyle name="Normal 57 5 3" xfId="42476"/>
    <cellStyle name="Normal 57 6" xfId="8826"/>
    <cellStyle name="Normal 57 6 2" xfId="13591"/>
    <cellStyle name="Normal 57 6 3" xfId="42477"/>
    <cellStyle name="Normal 57 7" xfId="8827"/>
    <cellStyle name="Normal 57 7 2" xfId="13592"/>
    <cellStyle name="Normal 57 8" xfId="42456"/>
    <cellStyle name="Normal 570" xfId="8828"/>
    <cellStyle name="Normal 570 2" xfId="8829"/>
    <cellStyle name="Normal 570 2 2" xfId="13594"/>
    <cellStyle name="Normal 570 3" xfId="8830"/>
    <cellStyle name="Normal 570 3 2" xfId="13595"/>
    <cellStyle name="Normal 570 4" xfId="13593"/>
    <cellStyle name="Normal 571" xfId="8831"/>
    <cellStyle name="Normal 571 2" xfId="8832"/>
    <cellStyle name="Normal 571 2 2" xfId="13597"/>
    <cellStyle name="Normal 571 3" xfId="8833"/>
    <cellStyle name="Normal 571 3 2" xfId="13598"/>
    <cellStyle name="Normal 571 4" xfId="13596"/>
    <cellStyle name="Normal 572" xfId="8834"/>
    <cellStyle name="Normal 572 2" xfId="8835"/>
    <cellStyle name="Normal 572 2 2" xfId="13600"/>
    <cellStyle name="Normal 572 3" xfId="8836"/>
    <cellStyle name="Normal 572 3 2" xfId="13601"/>
    <cellStyle name="Normal 572 4" xfId="13599"/>
    <cellStyle name="Normal 573" xfId="8837"/>
    <cellStyle name="Normal 573 2" xfId="8838"/>
    <cellStyle name="Normal 573 2 2" xfId="13603"/>
    <cellStyle name="Normal 573 3" xfId="8839"/>
    <cellStyle name="Normal 573 3 2" xfId="13604"/>
    <cellStyle name="Normal 573 4" xfId="19059"/>
    <cellStyle name="Normal 573 5" xfId="13602"/>
    <cellStyle name="Normal 575" xfId="8840"/>
    <cellStyle name="Normal 575 2" xfId="8841"/>
    <cellStyle name="Normal 575 2 2" xfId="13606"/>
    <cellStyle name="Normal 575 3" xfId="8842"/>
    <cellStyle name="Normal 575 3 2" xfId="13607"/>
    <cellStyle name="Normal 575 4" xfId="13605"/>
    <cellStyle name="Normal 576" xfId="8843"/>
    <cellStyle name="Normal 576 2" xfId="8844"/>
    <cellStyle name="Normal 576 2 2" xfId="13609"/>
    <cellStyle name="Normal 576 3" xfId="8845"/>
    <cellStyle name="Normal 576 3 2" xfId="13610"/>
    <cellStyle name="Normal 576 4" xfId="18944"/>
    <cellStyle name="Normal 576 5" xfId="13608"/>
    <cellStyle name="Normal 577" xfId="8846"/>
    <cellStyle name="Normal 577 2" xfId="8847"/>
    <cellStyle name="Normal 577 2 2" xfId="13612"/>
    <cellStyle name="Normal 577 3" xfId="8848"/>
    <cellStyle name="Normal 577 3 2" xfId="13613"/>
    <cellStyle name="Normal 577 4" xfId="18982"/>
    <cellStyle name="Normal 577 5" xfId="13611"/>
    <cellStyle name="Normal 579" xfId="8849"/>
    <cellStyle name="Normal 579 2" xfId="8850"/>
    <cellStyle name="Normal 579 2 2" xfId="13615"/>
    <cellStyle name="Normal 579 3" xfId="8851"/>
    <cellStyle name="Normal 579 3 2" xfId="13616"/>
    <cellStyle name="Normal 579 4" xfId="13614"/>
    <cellStyle name="Normal 58" xfId="1696"/>
    <cellStyle name="Normal 58 2" xfId="8852"/>
    <cellStyle name="Normal 58 2 2" xfId="13617"/>
    <cellStyle name="Normal 58 2 3" xfId="42479"/>
    <cellStyle name="Normal 58 3" xfId="8853"/>
    <cellStyle name="Normal 58 3 2" xfId="8854"/>
    <cellStyle name="Normal 58 3 2 2" xfId="13619"/>
    <cellStyle name="Normal 58 3 2 3" xfId="42481"/>
    <cellStyle name="Normal 58 3 3" xfId="8855"/>
    <cellStyle name="Normal 58 3 3 2" xfId="13620"/>
    <cellStyle name="Normal 58 3 4" xfId="13618"/>
    <cellStyle name="Normal 58 3 5" xfId="42480"/>
    <cellStyle name="Normal 58 4" xfId="8856"/>
    <cellStyle name="Normal 58 4 2" xfId="13621"/>
    <cellStyle name="Normal 58 4 3" xfId="42482"/>
    <cellStyle name="Normal 58 5" xfId="8857"/>
    <cellStyle name="Normal 58 5 2" xfId="13622"/>
    <cellStyle name="Normal 58 6" xfId="18955"/>
    <cellStyle name="Normal 58 7" xfId="42478"/>
    <cellStyle name="Normal 580" xfId="8858"/>
    <cellStyle name="Normal 580 2" xfId="8859"/>
    <cellStyle name="Normal 580 2 2" xfId="13624"/>
    <cellStyle name="Normal 580 3" xfId="8860"/>
    <cellStyle name="Normal 580 3 2" xfId="13625"/>
    <cellStyle name="Normal 580 4" xfId="19060"/>
    <cellStyle name="Normal 580 5" xfId="13623"/>
    <cellStyle name="Normal 583" xfId="8861"/>
    <cellStyle name="Normal 583 2" xfId="8862"/>
    <cellStyle name="Normal 583 2 2" xfId="13627"/>
    <cellStyle name="Normal 583 3" xfId="8863"/>
    <cellStyle name="Normal 583 3 2" xfId="13628"/>
    <cellStyle name="Normal 583 4" xfId="13626"/>
    <cellStyle name="Normal 585" xfId="8864"/>
    <cellStyle name="Normal 585 2" xfId="8865"/>
    <cellStyle name="Normal 585 2 2" xfId="13630"/>
    <cellStyle name="Normal 585 3" xfId="8866"/>
    <cellStyle name="Normal 585 3 2" xfId="13631"/>
    <cellStyle name="Normal 585 4" xfId="13629"/>
    <cellStyle name="Normal 586" xfId="8867"/>
    <cellStyle name="Normal 586 2" xfId="8868"/>
    <cellStyle name="Normal 586 2 2" xfId="13633"/>
    <cellStyle name="Normal 586 3" xfId="8869"/>
    <cellStyle name="Normal 586 3 2" xfId="13634"/>
    <cellStyle name="Normal 586 4" xfId="13632"/>
    <cellStyle name="Normal 587" xfId="8870"/>
    <cellStyle name="Normal 587 2" xfId="8871"/>
    <cellStyle name="Normal 587 2 2" xfId="13636"/>
    <cellStyle name="Normal 587 3" xfId="8872"/>
    <cellStyle name="Normal 587 3 2" xfId="13637"/>
    <cellStyle name="Normal 587 4" xfId="13635"/>
    <cellStyle name="Normal 588" xfId="8873"/>
    <cellStyle name="Normal 588 2" xfId="8874"/>
    <cellStyle name="Normal 588 2 2" xfId="13639"/>
    <cellStyle name="Normal 588 3" xfId="8875"/>
    <cellStyle name="Normal 588 3 2" xfId="13640"/>
    <cellStyle name="Normal 588 4" xfId="13638"/>
    <cellStyle name="Normal 589" xfId="8876"/>
    <cellStyle name="Normal 589 2" xfId="8877"/>
    <cellStyle name="Normal 589 2 2" xfId="13642"/>
    <cellStyle name="Normal 589 3" xfId="8878"/>
    <cellStyle name="Normal 589 3 2" xfId="13643"/>
    <cellStyle name="Normal 589 4" xfId="13641"/>
    <cellStyle name="Normal 59" xfId="1697"/>
    <cellStyle name="Normal 59 2" xfId="8879"/>
    <cellStyle name="Normal 59 2 2" xfId="13644"/>
    <cellStyle name="Normal 59 2 2 2" xfId="42485"/>
    <cellStyle name="Normal 59 2 3" xfId="42484"/>
    <cellStyle name="Normal 59 3" xfId="8880"/>
    <cellStyle name="Normal 59 3 2" xfId="13645"/>
    <cellStyle name="Normal 59 3 3" xfId="42486"/>
    <cellStyle name="Normal 59 4" xfId="8881"/>
    <cellStyle name="Normal 59 4 2" xfId="13646"/>
    <cellStyle name="Normal 59 5" xfId="18986"/>
    <cellStyle name="Normal 59 6" xfId="42483"/>
    <cellStyle name="Normal 590" xfId="8882"/>
    <cellStyle name="Normal 590 2" xfId="8883"/>
    <cellStyle name="Normal 590 2 2" xfId="13648"/>
    <cellStyle name="Normal 590 3" xfId="8884"/>
    <cellStyle name="Normal 590 3 2" xfId="13649"/>
    <cellStyle name="Normal 590 4" xfId="13647"/>
    <cellStyle name="Normal 591" xfId="8885"/>
    <cellStyle name="Normal 591 2" xfId="8886"/>
    <cellStyle name="Normal 591 2 2" xfId="13651"/>
    <cellStyle name="Normal 591 3" xfId="8887"/>
    <cellStyle name="Normal 591 3 2" xfId="13652"/>
    <cellStyle name="Normal 591 4" xfId="13650"/>
    <cellStyle name="Normal 592" xfId="8888"/>
    <cellStyle name="Normal 592 2" xfId="8889"/>
    <cellStyle name="Normal 592 2 2" xfId="13654"/>
    <cellStyle name="Normal 592 3" xfId="8890"/>
    <cellStyle name="Normal 592 3 2" xfId="13655"/>
    <cellStyle name="Normal 592 4" xfId="13653"/>
    <cellStyle name="Normal 593" xfId="8891"/>
    <cellStyle name="Normal 593 2" xfId="8892"/>
    <cellStyle name="Normal 593 2 2" xfId="13657"/>
    <cellStyle name="Normal 593 3" xfId="8893"/>
    <cellStyle name="Normal 593 3 2" xfId="13658"/>
    <cellStyle name="Normal 593 4" xfId="13656"/>
    <cellStyle name="Normal 594" xfId="8894"/>
    <cellStyle name="Normal 594 2" xfId="8895"/>
    <cellStyle name="Normal 594 2 2" xfId="13660"/>
    <cellStyle name="Normal 594 3" xfId="8896"/>
    <cellStyle name="Normal 594 3 2" xfId="13661"/>
    <cellStyle name="Normal 594 4" xfId="13659"/>
    <cellStyle name="Normal 595" xfId="8897"/>
    <cellStyle name="Normal 595 2" xfId="8898"/>
    <cellStyle name="Normal 595 2 2" xfId="13663"/>
    <cellStyle name="Normal 595 3" xfId="8899"/>
    <cellStyle name="Normal 595 3 2" xfId="13664"/>
    <cellStyle name="Normal 595 4" xfId="13662"/>
    <cellStyle name="Normal 596" xfId="8900"/>
    <cellStyle name="Normal 596 2" xfId="8901"/>
    <cellStyle name="Normal 596 2 2" xfId="13666"/>
    <cellStyle name="Normal 596 3" xfId="8902"/>
    <cellStyle name="Normal 596 3 2" xfId="13667"/>
    <cellStyle name="Normal 596 4" xfId="13665"/>
    <cellStyle name="Normal 597" xfId="8903"/>
    <cellStyle name="Normal 597 2" xfId="8904"/>
    <cellStyle name="Normal 597 2 2" xfId="13669"/>
    <cellStyle name="Normal 597 3" xfId="8905"/>
    <cellStyle name="Normal 597 3 2" xfId="13670"/>
    <cellStyle name="Normal 597 4" xfId="13668"/>
    <cellStyle name="Normal 598" xfId="8906"/>
    <cellStyle name="Normal 598 2" xfId="8907"/>
    <cellStyle name="Normal 598 2 2" xfId="13672"/>
    <cellStyle name="Normal 598 3" xfId="8908"/>
    <cellStyle name="Normal 598 3 2" xfId="13673"/>
    <cellStyle name="Normal 598 4" xfId="13671"/>
    <cellStyle name="Normal 599" xfId="8909"/>
    <cellStyle name="Normal 599 2" xfId="8910"/>
    <cellStyle name="Normal 599 2 2" xfId="13675"/>
    <cellStyle name="Normal 599 3" xfId="8911"/>
    <cellStyle name="Normal 599 3 2" xfId="13676"/>
    <cellStyle name="Normal 599 4" xfId="13674"/>
    <cellStyle name="Normal 6" xfId="14"/>
    <cellStyle name="Normal 6 10" xfId="8912"/>
    <cellStyle name="Normal 6 10 10" xfId="42488"/>
    <cellStyle name="Normal 6 10 11" xfId="42487"/>
    <cellStyle name="Normal 6 10 2" xfId="8913"/>
    <cellStyle name="Normal 6 10 2 10" xfId="42489"/>
    <cellStyle name="Normal 6 10 2 2" xfId="16488"/>
    <cellStyle name="Normal 6 10 2 2 2" xfId="42491"/>
    <cellStyle name="Normal 6 10 2 2 2 2" xfId="42492"/>
    <cellStyle name="Normal 6 10 2 2 2 2 2" xfId="42493"/>
    <cellStyle name="Normal 6 10 2 2 2 3" xfId="42494"/>
    <cellStyle name="Normal 6 10 2 2 2 4" xfId="42495"/>
    <cellStyle name="Normal 6 10 2 2 3" xfId="42496"/>
    <cellStyle name="Normal 6 10 2 2 3 2" xfId="42497"/>
    <cellStyle name="Normal 6 10 2 2 3 2 2" xfId="42498"/>
    <cellStyle name="Normal 6 10 2 2 3 3" xfId="42499"/>
    <cellStyle name="Normal 6 10 2 2 3 4" xfId="42500"/>
    <cellStyle name="Normal 6 10 2 2 4" xfId="42501"/>
    <cellStyle name="Normal 6 10 2 2 4 2" xfId="42502"/>
    <cellStyle name="Normal 6 10 2 2 5" xfId="42503"/>
    <cellStyle name="Normal 6 10 2 2 6" xfId="42504"/>
    <cellStyle name="Normal 6 10 2 2 7" xfId="42505"/>
    <cellStyle name="Normal 6 10 2 2 8" xfId="42490"/>
    <cellStyle name="Normal 6 10 2 3" xfId="13678"/>
    <cellStyle name="Normal 6 10 2 3 2" xfId="42507"/>
    <cellStyle name="Normal 6 10 2 3 2 2" xfId="42508"/>
    <cellStyle name="Normal 6 10 2 3 2 2 2" xfId="42509"/>
    <cellStyle name="Normal 6 10 2 3 2 3" xfId="42510"/>
    <cellStyle name="Normal 6 10 2 3 2 4" xfId="42511"/>
    <cellStyle name="Normal 6 10 2 3 3" xfId="42512"/>
    <cellStyle name="Normal 6 10 2 3 3 2" xfId="42513"/>
    <cellStyle name="Normal 6 10 2 3 3 2 2" xfId="42514"/>
    <cellStyle name="Normal 6 10 2 3 3 3" xfId="42515"/>
    <cellStyle name="Normal 6 10 2 3 3 4" xfId="42516"/>
    <cellStyle name="Normal 6 10 2 3 4" xfId="42517"/>
    <cellStyle name="Normal 6 10 2 3 4 2" xfId="42518"/>
    <cellStyle name="Normal 6 10 2 3 5" xfId="42519"/>
    <cellStyle name="Normal 6 10 2 3 6" xfId="42520"/>
    <cellStyle name="Normal 6 10 2 3 7" xfId="42521"/>
    <cellStyle name="Normal 6 10 2 3 8" xfId="42506"/>
    <cellStyle name="Normal 6 10 2 4" xfId="42522"/>
    <cellStyle name="Normal 6 10 2 4 2" xfId="42523"/>
    <cellStyle name="Normal 6 10 2 4 2 2" xfId="42524"/>
    <cellStyle name="Normal 6 10 2 4 3" xfId="42525"/>
    <cellStyle name="Normal 6 10 2 4 4" xfId="42526"/>
    <cellStyle name="Normal 6 10 2 5" xfId="42527"/>
    <cellStyle name="Normal 6 10 2 5 2" xfId="42528"/>
    <cellStyle name="Normal 6 10 2 5 2 2" xfId="42529"/>
    <cellStyle name="Normal 6 10 2 5 3" xfId="42530"/>
    <cellStyle name="Normal 6 10 2 5 4" xfId="42531"/>
    <cellStyle name="Normal 6 10 2 6" xfId="42532"/>
    <cellStyle name="Normal 6 10 2 6 2" xfId="42533"/>
    <cellStyle name="Normal 6 10 2 7" xfId="42534"/>
    <cellStyle name="Normal 6 10 2 8" xfId="42535"/>
    <cellStyle name="Normal 6 10 2 9" xfId="42536"/>
    <cellStyle name="Normal 6 10 3" xfId="8914"/>
    <cellStyle name="Normal 6 10 3 2" xfId="16703"/>
    <cellStyle name="Normal 6 10 3 2 2" xfId="42539"/>
    <cellStyle name="Normal 6 10 3 2 2 2" xfId="42540"/>
    <cellStyle name="Normal 6 10 3 2 3" xfId="42541"/>
    <cellStyle name="Normal 6 10 3 2 4" xfId="42542"/>
    <cellStyle name="Normal 6 10 3 2 5" xfId="42538"/>
    <cellStyle name="Normal 6 10 3 3" xfId="13679"/>
    <cellStyle name="Normal 6 10 3 3 2" xfId="42544"/>
    <cellStyle name="Normal 6 10 3 3 2 2" xfId="42545"/>
    <cellStyle name="Normal 6 10 3 3 3" xfId="42546"/>
    <cellStyle name="Normal 6 10 3 3 4" xfId="42547"/>
    <cellStyle name="Normal 6 10 3 3 5" xfId="42543"/>
    <cellStyle name="Normal 6 10 3 4" xfId="42548"/>
    <cellStyle name="Normal 6 10 3 4 2" xfId="42549"/>
    <cellStyle name="Normal 6 10 3 5" xfId="42550"/>
    <cellStyle name="Normal 6 10 3 6" xfId="42551"/>
    <cellStyle name="Normal 6 10 3 7" xfId="42552"/>
    <cellStyle name="Normal 6 10 3 8" xfId="42537"/>
    <cellStyle name="Normal 6 10 4" xfId="8915"/>
    <cellStyle name="Normal 6 10 4 2" xfId="16917"/>
    <cellStyle name="Normal 6 10 4 2 2" xfId="42555"/>
    <cellStyle name="Normal 6 10 4 2 2 2" xfId="42556"/>
    <cellStyle name="Normal 6 10 4 2 3" xfId="42557"/>
    <cellStyle name="Normal 6 10 4 2 4" xfId="42558"/>
    <cellStyle name="Normal 6 10 4 2 5" xfId="42554"/>
    <cellStyle name="Normal 6 10 4 3" xfId="13680"/>
    <cellStyle name="Normal 6 10 4 3 2" xfId="42560"/>
    <cellStyle name="Normal 6 10 4 3 2 2" xfId="42561"/>
    <cellStyle name="Normal 6 10 4 3 3" xfId="42562"/>
    <cellStyle name="Normal 6 10 4 3 4" xfId="42563"/>
    <cellStyle name="Normal 6 10 4 3 5" xfId="42559"/>
    <cellStyle name="Normal 6 10 4 4" xfId="42564"/>
    <cellStyle name="Normal 6 10 4 4 2" xfId="42565"/>
    <cellStyle name="Normal 6 10 4 5" xfId="42566"/>
    <cellStyle name="Normal 6 10 4 6" xfId="42567"/>
    <cellStyle name="Normal 6 10 4 7" xfId="42568"/>
    <cellStyle name="Normal 6 10 4 8" xfId="42553"/>
    <cellStyle name="Normal 6 10 5" xfId="16278"/>
    <cellStyle name="Normal 6 10 5 2" xfId="42570"/>
    <cellStyle name="Normal 6 10 5 2 2" xfId="42571"/>
    <cellStyle name="Normal 6 10 5 3" xfId="42572"/>
    <cellStyle name="Normal 6 10 5 4" xfId="42573"/>
    <cellStyle name="Normal 6 10 5 5" xfId="42569"/>
    <cellStyle name="Normal 6 10 6" xfId="13677"/>
    <cellStyle name="Normal 6 10 6 2" xfId="42575"/>
    <cellStyle name="Normal 6 10 6 2 2" xfId="42576"/>
    <cellStyle name="Normal 6 10 6 3" xfId="42577"/>
    <cellStyle name="Normal 6 10 6 4" xfId="42578"/>
    <cellStyle name="Normal 6 10 6 5" xfId="42574"/>
    <cellStyle name="Normal 6 10 7" xfId="42579"/>
    <cellStyle name="Normal 6 10 7 2" xfId="42580"/>
    <cellStyle name="Normal 6 10 8" xfId="42581"/>
    <cellStyle name="Normal 6 10 9" xfId="42582"/>
    <cellStyle name="Normal 6 100" xfId="8916"/>
    <cellStyle name="Normal 6 100 10" xfId="42584"/>
    <cellStyle name="Normal 6 100 11" xfId="42583"/>
    <cellStyle name="Normal 6 100 2" xfId="8917"/>
    <cellStyle name="Normal 6 100 2 10" xfId="42585"/>
    <cellStyle name="Normal 6 100 2 2" xfId="13682"/>
    <cellStyle name="Normal 6 100 2 2 2" xfId="42587"/>
    <cellStyle name="Normal 6 100 2 2 2 2" xfId="42588"/>
    <cellStyle name="Normal 6 100 2 2 2 2 2" xfId="42589"/>
    <cellStyle name="Normal 6 100 2 2 2 3" xfId="42590"/>
    <cellStyle name="Normal 6 100 2 2 2 4" xfId="42591"/>
    <cellStyle name="Normal 6 100 2 2 3" xfId="42592"/>
    <cellStyle name="Normal 6 100 2 2 3 2" xfId="42593"/>
    <cellStyle name="Normal 6 100 2 2 3 2 2" xfId="42594"/>
    <cellStyle name="Normal 6 100 2 2 3 3" xfId="42595"/>
    <cellStyle name="Normal 6 100 2 2 3 4" xfId="42596"/>
    <cellStyle name="Normal 6 100 2 2 4" xfId="42597"/>
    <cellStyle name="Normal 6 100 2 2 4 2" xfId="42598"/>
    <cellStyle name="Normal 6 100 2 2 5" xfId="42599"/>
    <cellStyle name="Normal 6 100 2 2 6" xfId="42600"/>
    <cellStyle name="Normal 6 100 2 2 7" xfId="42601"/>
    <cellStyle name="Normal 6 100 2 2 8" xfId="42586"/>
    <cellStyle name="Normal 6 100 2 3" xfId="42602"/>
    <cellStyle name="Normal 6 100 2 3 2" xfId="42603"/>
    <cellStyle name="Normal 6 100 2 3 2 2" xfId="42604"/>
    <cellStyle name="Normal 6 100 2 3 2 2 2" xfId="42605"/>
    <cellStyle name="Normal 6 100 2 3 2 3" xfId="42606"/>
    <cellStyle name="Normal 6 100 2 3 2 4" xfId="42607"/>
    <cellStyle name="Normal 6 100 2 3 3" xfId="42608"/>
    <cellStyle name="Normal 6 100 2 3 3 2" xfId="42609"/>
    <cellStyle name="Normal 6 100 2 3 3 2 2" xfId="42610"/>
    <cellStyle name="Normal 6 100 2 3 3 3" xfId="42611"/>
    <cellStyle name="Normal 6 100 2 3 3 4" xfId="42612"/>
    <cellStyle name="Normal 6 100 2 3 4" xfId="42613"/>
    <cellStyle name="Normal 6 100 2 3 4 2" xfId="42614"/>
    <cellStyle name="Normal 6 100 2 3 5" xfId="42615"/>
    <cellStyle name="Normal 6 100 2 3 6" xfId="42616"/>
    <cellStyle name="Normal 6 100 2 3 7" xfId="42617"/>
    <cellStyle name="Normal 6 100 2 4" xfId="42618"/>
    <cellStyle name="Normal 6 100 2 4 2" xfId="42619"/>
    <cellStyle name="Normal 6 100 2 4 2 2" xfId="42620"/>
    <cellStyle name="Normal 6 100 2 4 3" xfId="42621"/>
    <cellStyle name="Normal 6 100 2 4 4" xfId="42622"/>
    <cellStyle name="Normal 6 100 2 5" xfId="42623"/>
    <cellStyle name="Normal 6 100 2 5 2" xfId="42624"/>
    <cellStyle name="Normal 6 100 2 5 2 2" xfId="42625"/>
    <cellStyle name="Normal 6 100 2 5 3" xfId="42626"/>
    <cellStyle name="Normal 6 100 2 5 4" xfId="42627"/>
    <cellStyle name="Normal 6 100 2 6" xfId="42628"/>
    <cellStyle name="Normal 6 100 2 6 2" xfId="42629"/>
    <cellStyle name="Normal 6 100 2 7" xfId="42630"/>
    <cellStyle name="Normal 6 100 2 8" xfId="42631"/>
    <cellStyle name="Normal 6 100 2 9" xfId="42632"/>
    <cellStyle name="Normal 6 100 3" xfId="8918"/>
    <cellStyle name="Normal 6 100 3 2" xfId="13683"/>
    <cellStyle name="Normal 6 100 3 2 2" xfId="42635"/>
    <cellStyle name="Normal 6 100 3 2 2 2" xfId="42636"/>
    <cellStyle name="Normal 6 100 3 2 3" xfId="42637"/>
    <cellStyle name="Normal 6 100 3 2 4" xfId="42638"/>
    <cellStyle name="Normal 6 100 3 2 5" xfId="42634"/>
    <cellStyle name="Normal 6 100 3 3" xfId="42639"/>
    <cellStyle name="Normal 6 100 3 3 2" xfId="42640"/>
    <cellStyle name="Normal 6 100 3 3 2 2" xfId="42641"/>
    <cellStyle name="Normal 6 100 3 3 3" xfId="42642"/>
    <cellStyle name="Normal 6 100 3 3 4" xfId="42643"/>
    <cellStyle name="Normal 6 100 3 4" xfId="42644"/>
    <cellStyle name="Normal 6 100 3 4 2" xfId="42645"/>
    <cellStyle name="Normal 6 100 3 5" xfId="42646"/>
    <cellStyle name="Normal 6 100 3 6" xfId="42647"/>
    <cellStyle name="Normal 6 100 3 7" xfId="42648"/>
    <cellStyle name="Normal 6 100 3 8" xfId="42633"/>
    <cellStyle name="Normal 6 100 4" xfId="8919"/>
    <cellStyle name="Normal 6 100 4 2" xfId="13684"/>
    <cellStyle name="Normal 6 100 4 2 2" xfId="42651"/>
    <cellStyle name="Normal 6 100 4 2 2 2" xfId="42652"/>
    <cellStyle name="Normal 6 100 4 2 3" xfId="42653"/>
    <cellStyle name="Normal 6 100 4 2 4" xfId="42654"/>
    <cellStyle name="Normal 6 100 4 2 5" xfId="42650"/>
    <cellStyle name="Normal 6 100 4 3" xfId="42655"/>
    <cellStyle name="Normal 6 100 4 3 2" xfId="42656"/>
    <cellStyle name="Normal 6 100 4 3 2 2" xfId="42657"/>
    <cellStyle name="Normal 6 100 4 3 3" xfId="42658"/>
    <cellStyle name="Normal 6 100 4 3 4" xfId="42659"/>
    <cellStyle name="Normal 6 100 4 4" xfId="42660"/>
    <cellStyle name="Normal 6 100 4 4 2" xfId="42661"/>
    <cellStyle name="Normal 6 100 4 5" xfId="42662"/>
    <cellStyle name="Normal 6 100 4 6" xfId="42663"/>
    <cellStyle name="Normal 6 100 4 7" xfId="42664"/>
    <cellStyle name="Normal 6 100 4 8" xfId="42649"/>
    <cellStyle name="Normal 6 100 5" xfId="13681"/>
    <cellStyle name="Normal 6 100 5 2" xfId="42666"/>
    <cellStyle name="Normal 6 100 5 2 2" xfId="42667"/>
    <cellStyle name="Normal 6 100 5 3" xfId="42668"/>
    <cellStyle name="Normal 6 100 5 4" xfId="42669"/>
    <cellStyle name="Normal 6 100 5 5" xfId="42665"/>
    <cellStyle name="Normal 6 100 6" xfId="42670"/>
    <cellStyle name="Normal 6 100 6 2" xfId="42671"/>
    <cellStyle name="Normal 6 100 6 2 2" xfId="42672"/>
    <cellStyle name="Normal 6 100 6 3" xfId="42673"/>
    <cellStyle name="Normal 6 100 6 4" xfId="42674"/>
    <cellStyle name="Normal 6 100 7" xfId="42675"/>
    <cellStyle name="Normal 6 100 7 2" xfId="42676"/>
    <cellStyle name="Normal 6 100 8" xfId="42677"/>
    <cellStyle name="Normal 6 100 9" xfId="42678"/>
    <cellStyle name="Normal 6 101" xfId="8920"/>
    <cellStyle name="Normal 6 101 10" xfId="42680"/>
    <cellStyle name="Normal 6 101 11" xfId="42679"/>
    <cellStyle name="Normal 6 101 2" xfId="8921"/>
    <cellStyle name="Normal 6 101 2 10" xfId="42681"/>
    <cellStyle name="Normal 6 101 2 2" xfId="13686"/>
    <cellStyle name="Normal 6 101 2 2 2" xfId="42683"/>
    <cellStyle name="Normal 6 101 2 2 2 2" xfId="42684"/>
    <cellStyle name="Normal 6 101 2 2 2 2 2" xfId="42685"/>
    <cellStyle name="Normal 6 101 2 2 2 3" xfId="42686"/>
    <cellStyle name="Normal 6 101 2 2 2 4" xfId="42687"/>
    <cellStyle name="Normal 6 101 2 2 3" xfId="42688"/>
    <cellStyle name="Normal 6 101 2 2 3 2" xfId="42689"/>
    <cellStyle name="Normal 6 101 2 2 3 2 2" xfId="42690"/>
    <cellStyle name="Normal 6 101 2 2 3 3" xfId="42691"/>
    <cellStyle name="Normal 6 101 2 2 3 4" xfId="42692"/>
    <cellStyle name="Normal 6 101 2 2 4" xfId="42693"/>
    <cellStyle name="Normal 6 101 2 2 4 2" xfId="42694"/>
    <cellStyle name="Normal 6 101 2 2 5" xfId="42695"/>
    <cellStyle name="Normal 6 101 2 2 6" xfId="42696"/>
    <cellStyle name="Normal 6 101 2 2 7" xfId="42697"/>
    <cellStyle name="Normal 6 101 2 2 8" xfId="42682"/>
    <cellStyle name="Normal 6 101 2 3" xfId="42698"/>
    <cellStyle name="Normal 6 101 2 3 2" xfId="42699"/>
    <cellStyle name="Normal 6 101 2 3 2 2" xfId="42700"/>
    <cellStyle name="Normal 6 101 2 3 2 2 2" xfId="42701"/>
    <cellStyle name="Normal 6 101 2 3 2 3" xfId="42702"/>
    <cellStyle name="Normal 6 101 2 3 2 4" xfId="42703"/>
    <cellStyle name="Normal 6 101 2 3 3" xfId="42704"/>
    <cellStyle name="Normal 6 101 2 3 3 2" xfId="42705"/>
    <cellStyle name="Normal 6 101 2 3 3 2 2" xfId="42706"/>
    <cellStyle name="Normal 6 101 2 3 3 3" xfId="42707"/>
    <cellStyle name="Normal 6 101 2 3 3 4" xfId="42708"/>
    <cellStyle name="Normal 6 101 2 3 4" xfId="42709"/>
    <cellStyle name="Normal 6 101 2 3 4 2" xfId="42710"/>
    <cellStyle name="Normal 6 101 2 3 5" xfId="42711"/>
    <cellStyle name="Normal 6 101 2 3 6" xfId="42712"/>
    <cellStyle name="Normal 6 101 2 3 7" xfId="42713"/>
    <cellStyle name="Normal 6 101 2 4" xfId="42714"/>
    <cellStyle name="Normal 6 101 2 4 2" xfId="42715"/>
    <cellStyle name="Normal 6 101 2 4 2 2" xfId="42716"/>
    <cellStyle name="Normal 6 101 2 4 3" xfId="42717"/>
    <cellStyle name="Normal 6 101 2 4 4" xfId="42718"/>
    <cellStyle name="Normal 6 101 2 5" xfId="42719"/>
    <cellStyle name="Normal 6 101 2 5 2" xfId="42720"/>
    <cellStyle name="Normal 6 101 2 5 2 2" xfId="42721"/>
    <cellStyle name="Normal 6 101 2 5 3" xfId="42722"/>
    <cellStyle name="Normal 6 101 2 5 4" xfId="42723"/>
    <cellStyle name="Normal 6 101 2 6" xfId="42724"/>
    <cellStyle name="Normal 6 101 2 6 2" xfId="42725"/>
    <cellStyle name="Normal 6 101 2 7" xfId="42726"/>
    <cellStyle name="Normal 6 101 2 8" xfId="42727"/>
    <cellStyle name="Normal 6 101 2 9" xfId="42728"/>
    <cellStyle name="Normal 6 101 3" xfId="8922"/>
    <cellStyle name="Normal 6 101 3 2" xfId="13687"/>
    <cellStyle name="Normal 6 101 3 2 2" xfId="42731"/>
    <cellStyle name="Normal 6 101 3 2 2 2" xfId="42732"/>
    <cellStyle name="Normal 6 101 3 2 3" xfId="42733"/>
    <cellStyle name="Normal 6 101 3 2 4" xfId="42734"/>
    <cellStyle name="Normal 6 101 3 2 5" xfId="42730"/>
    <cellStyle name="Normal 6 101 3 3" xfId="42735"/>
    <cellStyle name="Normal 6 101 3 3 2" xfId="42736"/>
    <cellStyle name="Normal 6 101 3 3 2 2" xfId="42737"/>
    <cellStyle name="Normal 6 101 3 3 3" xfId="42738"/>
    <cellStyle name="Normal 6 101 3 3 4" xfId="42739"/>
    <cellStyle name="Normal 6 101 3 4" xfId="42740"/>
    <cellStyle name="Normal 6 101 3 4 2" xfId="42741"/>
    <cellStyle name="Normal 6 101 3 5" xfId="42742"/>
    <cellStyle name="Normal 6 101 3 6" xfId="42743"/>
    <cellStyle name="Normal 6 101 3 7" xfId="42744"/>
    <cellStyle name="Normal 6 101 3 8" xfId="42729"/>
    <cellStyle name="Normal 6 101 4" xfId="8923"/>
    <cellStyle name="Normal 6 101 4 2" xfId="13688"/>
    <cellStyle name="Normal 6 101 4 2 2" xfId="42747"/>
    <cellStyle name="Normal 6 101 4 2 2 2" xfId="42748"/>
    <cellStyle name="Normal 6 101 4 2 3" xfId="42749"/>
    <cellStyle name="Normal 6 101 4 2 4" xfId="42750"/>
    <cellStyle name="Normal 6 101 4 2 5" xfId="42746"/>
    <cellStyle name="Normal 6 101 4 3" xfId="42751"/>
    <cellStyle name="Normal 6 101 4 3 2" xfId="42752"/>
    <cellStyle name="Normal 6 101 4 3 2 2" xfId="42753"/>
    <cellStyle name="Normal 6 101 4 3 3" xfId="42754"/>
    <cellStyle name="Normal 6 101 4 3 4" xfId="42755"/>
    <cellStyle name="Normal 6 101 4 4" xfId="42756"/>
    <cellStyle name="Normal 6 101 4 4 2" xfId="42757"/>
    <cellStyle name="Normal 6 101 4 5" xfId="42758"/>
    <cellStyle name="Normal 6 101 4 6" xfId="42759"/>
    <cellStyle name="Normal 6 101 4 7" xfId="42760"/>
    <cellStyle name="Normal 6 101 4 8" xfId="42745"/>
    <cellStyle name="Normal 6 101 5" xfId="13685"/>
    <cellStyle name="Normal 6 101 5 2" xfId="42762"/>
    <cellStyle name="Normal 6 101 5 2 2" xfId="42763"/>
    <cellStyle name="Normal 6 101 5 3" xfId="42764"/>
    <cellStyle name="Normal 6 101 5 4" xfId="42765"/>
    <cellStyle name="Normal 6 101 5 5" xfId="42761"/>
    <cellStyle name="Normal 6 101 6" xfId="42766"/>
    <cellStyle name="Normal 6 101 6 2" xfId="42767"/>
    <cellStyle name="Normal 6 101 6 2 2" xfId="42768"/>
    <cellStyle name="Normal 6 101 6 3" xfId="42769"/>
    <cellStyle name="Normal 6 101 6 4" xfId="42770"/>
    <cellStyle name="Normal 6 101 7" xfId="42771"/>
    <cellStyle name="Normal 6 101 7 2" xfId="42772"/>
    <cellStyle name="Normal 6 101 8" xfId="42773"/>
    <cellStyle name="Normal 6 101 9" xfId="42774"/>
    <cellStyle name="Normal 6 102" xfId="8924"/>
    <cellStyle name="Normal 6 102 10" xfId="42776"/>
    <cellStyle name="Normal 6 102 11" xfId="42775"/>
    <cellStyle name="Normal 6 102 2" xfId="8925"/>
    <cellStyle name="Normal 6 102 2 10" xfId="42777"/>
    <cellStyle name="Normal 6 102 2 2" xfId="13690"/>
    <cellStyle name="Normal 6 102 2 2 2" xfId="42779"/>
    <cellStyle name="Normal 6 102 2 2 2 2" xfId="42780"/>
    <cellStyle name="Normal 6 102 2 2 2 2 2" xfId="42781"/>
    <cellStyle name="Normal 6 102 2 2 2 3" xfId="42782"/>
    <cellStyle name="Normal 6 102 2 2 2 4" xfId="42783"/>
    <cellStyle name="Normal 6 102 2 2 3" xfId="42784"/>
    <cellStyle name="Normal 6 102 2 2 3 2" xfId="42785"/>
    <cellStyle name="Normal 6 102 2 2 3 2 2" xfId="42786"/>
    <cellStyle name="Normal 6 102 2 2 3 3" xfId="42787"/>
    <cellStyle name="Normal 6 102 2 2 3 4" xfId="42788"/>
    <cellStyle name="Normal 6 102 2 2 4" xfId="42789"/>
    <cellStyle name="Normal 6 102 2 2 4 2" xfId="42790"/>
    <cellStyle name="Normal 6 102 2 2 5" xfId="42791"/>
    <cellStyle name="Normal 6 102 2 2 6" xfId="42792"/>
    <cellStyle name="Normal 6 102 2 2 7" xfId="42793"/>
    <cellStyle name="Normal 6 102 2 2 8" xfId="42778"/>
    <cellStyle name="Normal 6 102 2 3" xfId="42794"/>
    <cellStyle name="Normal 6 102 2 3 2" xfId="42795"/>
    <cellStyle name="Normal 6 102 2 3 2 2" xfId="42796"/>
    <cellStyle name="Normal 6 102 2 3 2 2 2" xfId="42797"/>
    <cellStyle name="Normal 6 102 2 3 2 3" xfId="42798"/>
    <cellStyle name="Normal 6 102 2 3 2 4" xfId="42799"/>
    <cellStyle name="Normal 6 102 2 3 3" xfId="42800"/>
    <cellStyle name="Normal 6 102 2 3 3 2" xfId="42801"/>
    <cellStyle name="Normal 6 102 2 3 3 2 2" xfId="42802"/>
    <cellStyle name="Normal 6 102 2 3 3 3" xfId="42803"/>
    <cellStyle name="Normal 6 102 2 3 3 4" xfId="42804"/>
    <cellStyle name="Normal 6 102 2 3 4" xfId="42805"/>
    <cellStyle name="Normal 6 102 2 3 4 2" xfId="42806"/>
    <cellStyle name="Normal 6 102 2 3 5" xfId="42807"/>
    <cellStyle name="Normal 6 102 2 3 6" xfId="42808"/>
    <cellStyle name="Normal 6 102 2 3 7" xfId="42809"/>
    <cellStyle name="Normal 6 102 2 4" xfId="42810"/>
    <cellStyle name="Normal 6 102 2 4 2" xfId="42811"/>
    <cellStyle name="Normal 6 102 2 4 2 2" xfId="42812"/>
    <cellStyle name="Normal 6 102 2 4 3" xfId="42813"/>
    <cellStyle name="Normal 6 102 2 4 4" xfId="42814"/>
    <cellStyle name="Normal 6 102 2 5" xfId="42815"/>
    <cellStyle name="Normal 6 102 2 5 2" xfId="42816"/>
    <cellStyle name="Normal 6 102 2 5 2 2" xfId="42817"/>
    <cellStyle name="Normal 6 102 2 5 3" xfId="42818"/>
    <cellStyle name="Normal 6 102 2 5 4" xfId="42819"/>
    <cellStyle name="Normal 6 102 2 6" xfId="42820"/>
    <cellStyle name="Normal 6 102 2 6 2" xfId="42821"/>
    <cellStyle name="Normal 6 102 2 7" xfId="42822"/>
    <cellStyle name="Normal 6 102 2 8" xfId="42823"/>
    <cellStyle name="Normal 6 102 2 9" xfId="42824"/>
    <cellStyle name="Normal 6 102 3" xfId="8926"/>
    <cellStyle name="Normal 6 102 3 2" xfId="13691"/>
    <cellStyle name="Normal 6 102 3 2 2" xfId="42827"/>
    <cellStyle name="Normal 6 102 3 2 2 2" xfId="42828"/>
    <cellStyle name="Normal 6 102 3 2 3" xfId="42829"/>
    <cellStyle name="Normal 6 102 3 2 4" xfId="42830"/>
    <cellStyle name="Normal 6 102 3 2 5" xfId="42826"/>
    <cellStyle name="Normal 6 102 3 3" xfId="42831"/>
    <cellStyle name="Normal 6 102 3 3 2" xfId="42832"/>
    <cellStyle name="Normal 6 102 3 3 2 2" xfId="42833"/>
    <cellStyle name="Normal 6 102 3 3 3" xfId="42834"/>
    <cellStyle name="Normal 6 102 3 3 4" xfId="42835"/>
    <cellStyle name="Normal 6 102 3 4" xfId="42836"/>
    <cellStyle name="Normal 6 102 3 4 2" xfId="42837"/>
    <cellStyle name="Normal 6 102 3 5" xfId="42838"/>
    <cellStyle name="Normal 6 102 3 6" xfId="42839"/>
    <cellStyle name="Normal 6 102 3 7" xfId="42840"/>
    <cellStyle name="Normal 6 102 3 8" xfId="42825"/>
    <cellStyle name="Normal 6 102 4" xfId="8927"/>
    <cellStyle name="Normal 6 102 4 2" xfId="13692"/>
    <cellStyle name="Normal 6 102 4 2 2" xfId="42843"/>
    <cellStyle name="Normal 6 102 4 2 2 2" xfId="42844"/>
    <cellStyle name="Normal 6 102 4 2 3" xfId="42845"/>
    <cellStyle name="Normal 6 102 4 2 4" xfId="42846"/>
    <cellStyle name="Normal 6 102 4 2 5" xfId="42842"/>
    <cellStyle name="Normal 6 102 4 3" xfId="42847"/>
    <cellStyle name="Normal 6 102 4 3 2" xfId="42848"/>
    <cellStyle name="Normal 6 102 4 3 2 2" xfId="42849"/>
    <cellStyle name="Normal 6 102 4 3 3" xfId="42850"/>
    <cellStyle name="Normal 6 102 4 3 4" xfId="42851"/>
    <cellStyle name="Normal 6 102 4 4" xfId="42852"/>
    <cellStyle name="Normal 6 102 4 4 2" xfId="42853"/>
    <cellStyle name="Normal 6 102 4 5" xfId="42854"/>
    <cellStyle name="Normal 6 102 4 6" xfId="42855"/>
    <cellStyle name="Normal 6 102 4 7" xfId="42856"/>
    <cellStyle name="Normal 6 102 4 8" xfId="42841"/>
    <cellStyle name="Normal 6 102 5" xfId="13689"/>
    <cellStyle name="Normal 6 102 5 2" xfId="42858"/>
    <cellStyle name="Normal 6 102 5 2 2" xfId="42859"/>
    <cellStyle name="Normal 6 102 5 3" xfId="42860"/>
    <cellStyle name="Normal 6 102 5 4" xfId="42861"/>
    <cellStyle name="Normal 6 102 5 5" xfId="42857"/>
    <cellStyle name="Normal 6 102 6" xfId="42862"/>
    <cellStyle name="Normal 6 102 6 2" xfId="42863"/>
    <cellStyle name="Normal 6 102 6 2 2" xfId="42864"/>
    <cellStyle name="Normal 6 102 6 3" xfId="42865"/>
    <cellStyle name="Normal 6 102 6 4" xfId="42866"/>
    <cellStyle name="Normal 6 102 7" xfId="42867"/>
    <cellStyle name="Normal 6 102 7 2" xfId="42868"/>
    <cellStyle name="Normal 6 102 8" xfId="42869"/>
    <cellStyle name="Normal 6 102 9" xfId="42870"/>
    <cellStyle name="Normal 6 103" xfId="8928"/>
    <cellStyle name="Normal 6 103 10" xfId="42872"/>
    <cellStyle name="Normal 6 103 11" xfId="42871"/>
    <cellStyle name="Normal 6 103 2" xfId="8929"/>
    <cellStyle name="Normal 6 103 2 10" xfId="42873"/>
    <cellStyle name="Normal 6 103 2 2" xfId="13694"/>
    <cellStyle name="Normal 6 103 2 2 2" xfId="42875"/>
    <cellStyle name="Normal 6 103 2 2 2 2" xfId="42876"/>
    <cellStyle name="Normal 6 103 2 2 2 2 2" xfId="42877"/>
    <cellStyle name="Normal 6 103 2 2 2 3" xfId="42878"/>
    <cellStyle name="Normal 6 103 2 2 2 4" xfId="42879"/>
    <cellStyle name="Normal 6 103 2 2 3" xfId="42880"/>
    <cellStyle name="Normal 6 103 2 2 3 2" xfId="42881"/>
    <cellStyle name="Normal 6 103 2 2 3 2 2" xfId="42882"/>
    <cellStyle name="Normal 6 103 2 2 3 3" xfId="42883"/>
    <cellStyle name="Normal 6 103 2 2 3 4" xfId="42884"/>
    <cellStyle name="Normal 6 103 2 2 4" xfId="42885"/>
    <cellStyle name="Normal 6 103 2 2 4 2" xfId="42886"/>
    <cellStyle name="Normal 6 103 2 2 5" xfId="42887"/>
    <cellStyle name="Normal 6 103 2 2 6" xfId="42888"/>
    <cellStyle name="Normal 6 103 2 2 7" xfId="42889"/>
    <cellStyle name="Normal 6 103 2 2 8" xfId="42874"/>
    <cellStyle name="Normal 6 103 2 3" xfId="42890"/>
    <cellStyle name="Normal 6 103 2 3 2" xfId="42891"/>
    <cellStyle name="Normal 6 103 2 3 2 2" xfId="42892"/>
    <cellStyle name="Normal 6 103 2 3 2 2 2" xfId="42893"/>
    <cellStyle name="Normal 6 103 2 3 2 3" xfId="42894"/>
    <cellStyle name="Normal 6 103 2 3 2 4" xfId="42895"/>
    <cellStyle name="Normal 6 103 2 3 3" xfId="42896"/>
    <cellStyle name="Normal 6 103 2 3 3 2" xfId="42897"/>
    <cellStyle name="Normal 6 103 2 3 3 2 2" xfId="42898"/>
    <cellStyle name="Normal 6 103 2 3 3 3" xfId="42899"/>
    <cellStyle name="Normal 6 103 2 3 3 4" xfId="42900"/>
    <cellStyle name="Normal 6 103 2 3 4" xfId="42901"/>
    <cellStyle name="Normal 6 103 2 3 4 2" xfId="42902"/>
    <cellStyle name="Normal 6 103 2 3 5" xfId="42903"/>
    <cellStyle name="Normal 6 103 2 3 6" xfId="42904"/>
    <cellStyle name="Normal 6 103 2 3 7" xfId="42905"/>
    <cellStyle name="Normal 6 103 2 4" xfId="42906"/>
    <cellStyle name="Normal 6 103 2 4 2" xfId="42907"/>
    <cellStyle name="Normal 6 103 2 4 2 2" xfId="42908"/>
    <cellStyle name="Normal 6 103 2 4 3" xfId="42909"/>
    <cellStyle name="Normal 6 103 2 4 4" xfId="42910"/>
    <cellStyle name="Normal 6 103 2 5" xfId="42911"/>
    <cellStyle name="Normal 6 103 2 5 2" xfId="42912"/>
    <cellStyle name="Normal 6 103 2 5 2 2" xfId="42913"/>
    <cellStyle name="Normal 6 103 2 5 3" xfId="42914"/>
    <cellStyle name="Normal 6 103 2 5 4" xfId="42915"/>
    <cellStyle name="Normal 6 103 2 6" xfId="42916"/>
    <cellStyle name="Normal 6 103 2 6 2" xfId="42917"/>
    <cellStyle name="Normal 6 103 2 7" xfId="42918"/>
    <cellStyle name="Normal 6 103 2 8" xfId="42919"/>
    <cellStyle name="Normal 6 103 2 9" xfId="42920"/>
    <cellStyle name="Normal 6 103 3" xfId="8930"/>
    <cellStyle name="Normal 6 103 3 2" xfId="13695"/>
    <cellStyle name="Normal 6 103 3 2 2" xfId="42923"/>
    <cellStyle name="Normal 6 103 3 2 2 2" xfId="42924"/>
    <cellStyle name="Normal 6 103 3 2 3" xfId="42925"/>
    <cellStyle name="Normal 6 103 3 2 4" xfId="42926"/>
    <cellStyle name="Normal 6 103 3 2 5" xfId="42922"/>
    <cellStyle name="Normal 6 103 3 3" xfId="42927"/>
    <cellStyle name="Normal 6 103 3 3 2" xfId="42928"/>
    <cellStyle name="Normal 6 103 3 3 2 2" xfId="42929"/>
    <cellStyle name="Normal 6 103 3 3 3" xfId="42930"/>
    <cellStyle name="Normal 6 103 3 3 4" xfId="42931"/>
    <cellStyle name="Normal 6 103 3 4" xfId="42932"/>
    <cellStyle name="Normal 6 103 3 4 2" xfId="42933"/>
    <cellStyle name="Normal 6 103 3 5" xfId="42934"/>
    <cellStyle name="Normal 6 103 3 6" xfId="42935"/>
    <cellStyle name="Normal 6 103 3 7" xfId="42936"/>
    <cellStyle name="Normal 6 103 3 8" xfId="42921"/>
    <cellStyle name="Normal 6 103 4" xfId="8931"/>
    <cellStyle name="Normal 6 103 4 2" xfId="13696"/>
    <cellStyle name="Normal 6 103 4 2 2" xfId="42939"/>
    <cellStyle name="Normal 6 103 4 2 2 2" xfId="42940"/>
    <cellStyle name="Normal 6 103 4 2 3" xfId="42941"/>
    <cellStyle name="Normal 6 103 4 2 4" xfId="42942"/>
    <cellStyle name="Normal 6 103 4 2 5" xfId="42938"/>
    <cellStyle name="Normal 6 103 4 3" xfId="42943"/>
    <cellStyle name="Normal 6 103 4 3 2" xfId="42944"/>
    <cellStyle name="Normal 6 103 4 3 2 2" xfId="42945"/>
    <cellStyle name="Normal 6 103 4 3 3" xfId="42946"/>
    <cellStyle name="Normal 6 103 4 3 4" xfId="42947"/>
    <cellStyle name="Normal 6 103 4 4" xfId="42948"/>
    <cellStyle name="Normal 6 103 4 4 2" xfId="42949"/>
    <cellStyle name="Normal 6 103 4 5" xfId="42950"/>
    <cellStyle name="Normal 6 103 4 6" xfId="42951"/>
    <cellStyle name="Normal 6 103 4 7" xfId="42952"/>
    <cellStyle name="Normal 6 103 4 8" xfId="42937"/>
    <cellStyle name="Normal 6 103 5" xfId="13693"/>
    <cellStyle name="Normal 6 103 5 2" xfId="42954"/>
    <cellStyle name="Normal 6 103 5 2 2" xfId="42955"/>
    <cellStyle name="Normal 6 103 5 3" xfId="42956"/>
    <cellStyle name="Normal 6 103 5 4" xfId="42957"/>
    <cellStyle name="Normal 6 103 5 5" xfId="42953"/>
    <cellStyle name="Normal 6 103 6" xfId="42958"/>
    <cellStyle name="Normal 6 103 6 2" xfId="42959"/>
    <cellStyle name="Normal 6 103 6 2 2" xfId="42960"/>
    <cellStyle name="Normal 6 103 6 3" xfId="42961"/>
    <cellStyle name="Normal 6 103 6 4" xfId="42962"/>
    <cellStyle name="Normal 6 103 7" xfId="42963"/>
    <cellStyle name="Normal 6 103 7 2" xfId="42964"/>
    <cellStyle name="Normal 6 103 8" xfId="42965"/>
    <cellStyle name="Normal 6 103 9" xfId="42966"/>
    <cellStyle name="Normal 6 104" xfId="8932"/>
    <cellStyle name="Normal 6 104 10" xfId="42968"/>
    <cellStyle name="Normal 6 104 11" xfId="42967"/>
    <cellStyle name="Normal 6 104 2" xfId="8933"/>
    <cellStyle name="Normal 6 104 2 10" xfId="42969"/>
    <cellStyle name="Normal 6 104 2 2" xfId="13698"/>
    <cellStyle name="Normal 6 104 2 2 2" xfId="42971"/>
    <cellStyle name="Normal 6 104 2 2 2 2" xfId="42972"/>
    <cellStyle name="Normal 6 104 2 2 2 2 2" xfId="42973"/>
    <cellStyle name="Normal 6 104 2 2 2 3" xfId="42974"/>
    <cellStyle name="Normal 6 104 2 2 2 4" xfId="42975"/>
    <cellStyle name="Normal 6 104 2 2 3" xfId="42976"/>
    <cellStyle name="Normal 6 104 2 2 3 2" xfId="42977"/>
    <cellStyle name="Normal 6 104 2 2 3 2 2" xfId="42978"/>
    <cellStyle name="Normal 6 104 2 2 3 3" xfId="42979"/>
    <cellStyle name="Normal 6 104 2 2 3 4" xfId="42980"/>
    <cellStyle name="Normal 6 104 2 2 4" xfId="42981"/>
    <cellStyle name="Normal 6 104 2 2 4 2" xfId="42982"/>
    <cellStyle name="Normal 6 104 2 2 5" xfId="42983"/>
    <cellStyle name="Normal 6 104 2 2 6" xfId="42984"/>
    <cellStyle name="Normal 6 104 2 2 7" xfId="42985"/>
    <cellStyle name="Normal 6 104 2 2 8" xfId="42970"/>
    <cellStyle name="Normal 6 104 2 3" xfId="42986"/>
    <cellStyle name="Normal 6 104 2 3 2" xfId="42987"/>
    <cellStyle name="Normal 6 104 2 3 2 2" xfId="42988"/>
    <cellStyle name="Normal 6 104 2 3 2 2 2" xfId="42989"/>
    <cellStyle name="Normal 6 104 2 3 2 3" xfId="42990"/>
    <cellStyle name="Normal 6 104 2 3 2 4" xfId="42991"/>
    <cellStyle name="Normal 6 104 2 3 3" xfId="42992"/>
    <cellStyle name="Normal 6 104 2 3 3 2" xfId="42993"/>
    <cellStyle name="Normal 6 104 2 3 3 2 2" xfId="42994"/>
    <cellStyle name="Normal 6 104 2 3 3 3" xfId="42995"/>
    <cellStyle name="Normal 6 104 2 3 3 4" xfId="42996"/>
    <cellStyle name="Normal 6 104 2 3 4" xfId="42997"/>
    <cellStyle name="Normal 6 104 2 3 4 2" xfId="42998"/>
    <cellStyle name="Normal 6 104 2 3 5" xfId="42999"/>
    <cellStyle name="Normal 6 104 2 3 6" xfId="43000"/>
    <cellStyle name="Normal 6 104 2 3 7" xfId="43001"/>
    <cellStyle name="Normal 6 104 2 4" xfId="43002"/>
    <cellStyle name="Normal 6 104 2 4 2" xfId="43003"/>
    <cellStyle name="Normal 6 104 2 4 2 2" xfId="43004"/>
    <cellStyle name="Normal 6 104 2 4 3" xfId="43005"/>
    <cellStyle name="Normal 6 104 2 4 4" xfId="43006"/>
    <cellStyle name="Normal 6 104 2 5" xfId="43007"/>
    <cellStyle name="Normal 6 104 2 5 2" xfId="43008"/>
    <cellStyle name="Normal 6 104 2 5 2 2" xfId="43009"/>
    <cellStyle name="Normal 6 104 2 5 3" xfId="43010"/>
    <cellStyle name="Normal 6 104 2 5 4" xfId="43011"/>
    <cellStyle name="Normal 6 104 2 6" xfId="43012"/>
    <cellStyle name="Normal 6 104 2 6 2" xfId="43013"/>
    <cellStyle name="Normal 6 104 2 7" xfId="43014"/>
    <cellStyle name="Normal 6 104 2 8" xfId="43015"/>
    <cellStyle name="Normal 6 104 2 9" xfId="43016"/>
    <cellStyle name="Normal 6 104 3" xfId="8934"/>
    <cellStyle name="Normal 6 104 3 2" xfId="13699"/>
    <cellStyle name="Normal 6 104 3 2 2" xfId="43019"/>
    <cellStyle name="Normal 6 104 3 2 2 2" xfId="43020"/>
    <cellStyle name="Normal 6 104 3 2 3" xfId="43021"/>
    <cellStyle name="Normal 6 104 3 2 4" xfId="43022"/>
    <cellStyle name="Normal 6 104 3 2 5" xfId="43018"/>
    <cellStyle name="Normal 6 104 3 3" xfId="43023"/>
    <cellStyle name="Normal 6 104 3 3 2" xfId="43024"/>
    <cellStyle name="Normal 6 104 3 3 2 2" xfId="43025"/>
    <cellStyle name="Normal 6 104 3 3 3" xfId="43026"/>
    <cellStyle name="Normal 6 104 3 3 4" xfId="43027"/>
    <cellStyle name="Normal 6 104 3 4" xfId="43028"/>
    <cellStyle name="Normal 6 104 3 4 2" xfId="43029"/>
    <cellStyle name="Normal 6 104 3 5" xfId="43030"/>
    <cellStyle name="Normal 6 104 3 6" xfId="43031"/>
    <cellStyle name="Normal 6 104 3 7" xfId="43032"/>
    <cellStyle name="Normal 6 104 3 8" xfId="43017"/>
    <cellStyle name="Normal 6 104 4" xfId="8935"/>
    <cellStyle name="Normal 6 104 4 2" xfId="13700"/>
    <cellStyle name="Normal 6 104 4 2 2" xfId="43035"/>
    <cellStyle name="Normal 6 104 4 2 2 2" xfId="43036"/>
    <cellStyle name="Normal 6 104 4 2 3" xfId="43037"/>
    <cellStyle name="Normal 6 104 4 2 4" xfId="43038"/>
    <cellStyle name="Normal 6 104 4 2 5" xfId="43034"/>
    <cellStyle name="Normal 6 104 4 3" xfId="43039"/>
    <cellStyle name="Normal 6 104 4 3 2" xfId="43040"/>
    <cellStyle name="Normal 6 104 4 3 2 2" xfId="43041"/>
    <cellStyle name="Normal 6 104 4 3 3" xfId="43042"/>
    <cellStyle name="Normal 6 104 4 3 4" xfId="43043"/>
    <cellStyle name="Normal 6 104 4 4" xfId="43044"/>
    <cellStyle name="Normal 6 104 4 4 2" xfId="43045"/>
    <cellStyle name="Normal 6 104 4 5" xfId="43046"/>
    <cellStyle name="Normal 6 104 4 6" xfId="43047"/>
    <cellStyle name="Normal 6 104 4 7" xfId="43048"/>
    <cellStyle name="Normal 6 104 4 8" xfId="43033"/>
    <cellStyle name="Normal 6 104 5" xfId="13697"/>
    <cellStyle name="Normal 6 104 5 2" xfId="43050"/>
    <cellStyle name="Normal 6 104 5 2 2" xfId="43051"/>
    <cellStyle name="Normal 6 104 5 3" xfId="43052"/>
    <cellStyle name="Normal 6 104 5 4" xfId="43053"/>
    <cellStyle name="Normal 6 104 5 5" xfId="43049"/>
    <cellStyle name="Normal 6 104 6" xfId="43054"/>
    <cellStyle name="Normal 6 104 6 2" xfId="43055"/>
    <cellStyle name="Normal 6 104 6 2 2" xfId="43056"/>
    <cellStyle name="Normal 6 104 6 3" xfId="43057"/>
    <cellStyle name="Normal 6 104 6 4" xfId="43058"/>
    <cellStyle name="Normal 6 104 7" xfId="43059"/>
    <cellStyle name="Normal 6 104 7 2" xfId="43060"/>
    <cellStyle name="Normal 6 104 8" xfId="43061"/>
    <cellStyle name="Normal 6 104 9" xfId="43062"/>
    <cellStyle name="Normal 6 105" xfId="8936"/>
    <cellStyle name="Normal 6 105 10" xfId="43064"/>
    <cellStyle name="Normal 6 105 11" xfId="43063"/>
    <cellStyle name="Normal 6 105 2" xfId="8937"/>
    <cellStyle name="Normal 6 105 2 10" xfId="43065"/>
    <cellStyle name="Normal 6 105 2 2" xfId="13702"/>
    <cellStyle name="Normal 6 105 2 2 2" xfId="43067"/>
    <cellStyle name="Normal 6 105 2 2 2 2" xfId="43068"/>
    <cellStyle name="Normal 6 105 2 2 2 2 2" xfId="43069"/>
    <cellStyle name="Normal 6 105 2 2 2 3" xfId="43070"/>
    <cellStyle name="Normal 6 105 2 2 2 4" xfId="43071"/>
    <cellStyle name="Normal 6 105 2 2 3" xfId="43072"/>
    <cellStyle name="Normal 6 105 2 2 3 2" xfId="43073"/>
    <cellStyle name="Normal 6 105 2 2 3 2 2" xfId="43074"/>
    <cellStyle name="Normal 6 105 2 2 3 3" xfId="43075"/>
    <cellStyle name="Normal 6 105 2 2 3 4" xfId="43076"/>
    <cellStyle name="Normal 6 105 2 2 4" xfId="43077"/>
    <cellStyle name="Normal 6 105 2 2 4 2" xfId="43078"/>
    <cellStyle name="Normal 6 105 2 2 5" xfId="43079"/>
    <cellStyle name="Normal 6 105 2 2 6" xfId="43080"/>
    <cellStyle name="Normal 6 105 2 2 7" xfId="43081"/>
    <cellStyle name="Normal 6 105 2 2 8" xfId="43066"/>
    <cellStyle name="Normal 6 105 2 3" xfId="43082"/>
    <cellStyle name="Normal 6 105 2 3 2" xfId="43083"/>
    <cellStyle name="Normal 6 105 2 3 2 2" xfId="43084"/>
    <cellStyle name="Normal 6 105 2 3 2 2 2" xfId="43085"/>
    <cellStyle name="Normal 6 105 2 3 2 3" xfId="43086"/>
    <cellStyle name="Normal 6 105 2 3 2 4" xfId="43087"/>
    <cellStyle name="Normal 6 105 2 3 3" xfId="43088"/>
    <cellStyle name="Normal 6 105 2 3 3 2" xfId="43089"/>
    <cellStyle name="Normal 6 105 2 3 3 2 2" xfId="43090"/>
    <cellStyle name="Normal 6 105 2 3 3 3" xfId="43091"/>
    <cellStyle name="Normal 6 105 2 3 3 4" xfId="43092"/>
    <cellStyle name="Normal 6 105 2 3 4" xfId="43093"/>
    <cellStyle name="Normal 6 105 2 3 4 2" xfId="43094"/>
    <cellStyle name="Normal 6 105 2 3 5" xfId="43095"/>
    <cellStyle name="Normal 6 105 2 3 6" xfId="43096"/>
    <cellStyle name="Normal 6 105 2 3 7" xfId="43097"/>
    <cellStyle name="Normal 6 105 2 4" xfId="43098"/>
    <cellStyle name="Normal 6 105 2 4 2" xfId="43099"/>
    <cellStyle name="Normal 6 105 2 4 2 2" xfId="43100"/>
    <cellStyle name="Normal 6 105 2 4 3" xfId="43101"/>
    <cellStyle name="Normal 6 105 2 4 4" xfId="43102"/>
    <cellStyle name="Normal 6 105 2 5" xfId="43103"/>
    <cellStyle name="Normal 6 105 2 5 2" xfId="43104"/>
    <cellStyle name="Normal 6 105 2 5 2 2" xfId="43105"/>
    <cellStyle name="Normal 6 105 2 5 3" xfId="43106"/>
    <cellStyle name="Normal 6 105 2 5 4" xfId="43107"/>
    <cellStyle name="Normal 6 105 2 6" xfId="43108"/>
    <cellStyle name="Normal 6 105 2 6 2" xfId="43109"/>
    <cellStyle name="Normal 6 105 2 7" xfId="43110"/>
    <cellStyle name="Normal 6 105 2 8" xfId="43111"/>
    <cellStyle name="Normal 6 105 2 9" xfId="43112"/>
    <cellStyle name="Normal 6 105 3" xfId="8938"/>
    <cellStyle name="Normal 6 105 3 2" xfId="13703"/>
    <cellStyle name="Normal 6 105 3 2 2" xfId="43115"/>
    <cellStyle name="Normal 6 105 3 2 2 2" xfId="43116"/>
    <cellStyle name="Normal 6 105 3 2 3" xfId="43117"/>
    <cellStyle name="Normal 6 105 3 2 4" xfId="43118"/>
    <cellStyle name="Normal 6 105 3 2 5" xfId="43114"/>
    <cellStyle name="Normal 6 105 3 3" xfId="43119"/>
    <cellStyle name="Normal 6 105 3 3 2" xfId="43120"/>
    <cellStyle name="Normal 6 105 3 3 2 2" xfId="43121"/>
    <cellStyle name="Normal 6 105 3 3 3" xfId="43122"/>
    <cellStyle name="Normal 6 105 3 3 4" xfId="43123"/>
    <cellStyle name="Normal 6 105 3 4" xfId="43124"/>
    <cellStyle name="Normal 6 105 3 4 2" xfId="43125"/>
    <cellStyle name="Normal 6 105 3 5" xfId="43126"/>
    <cellStyle name="Normal 6 105 3 6" xfId="43127"/>
    <cellStyle name="Normal 6 105 3 7" xfId="43128"/>
    <cellStyle name="Normal 6 105 3 8" xfId="43113"/>
    <cellStyle name="Normal 6 105 4" xfId="8939"/>
    <cellStyle name="Normal 6 105 4 2" xfId="13704"/>
    <cellStyle name="Normal 6 105 4 2 2" xfId="43131"/>
    <cellStyle name="Normal 6 105 4 2 2 2" xfId="43132"/>
    <cellStyle name="Normal 6 105 4 2 3" xfId="43133"/>
    <cellStyle name="Normal 6 105 4 2 4" xfId="43134"/>
    <cellStyle name="Normal 6 105 4 2 5" xfId="43130"/>
    <cellStyle name="Normal 6 105 4 3" xfId="43135"/>
    <cellStyle name="Normal 6 105 4 3 2" xfId="43136"/>
    <cellStyle name="Normal 6 105 4 3 2 2" xfId="43137"/>
    <cellStyle name="Normal 6 105 4 3 3" xfId="43138"/>
    <cellStyle name="Normal 6 105 4 3 4" xfId="43139"/>
    <cellStyle name="Normal 6 105 4 4" xfId="43140"/>
    <cellStyle name="Normal 6 105 4 4 2" xfId="43141"/>
    <cellStyle name="Normal 6 105 4 5" xfId="43142"/>
    <cellStyle name="Normal 6 105 4 6" xfId="43143"/>
    <cellStyle name="Normal 6 105 4 7" xfId="43144"/>
    <cellStyle name="Normal 6 105 4 8" xfId="43129"/>
    <cellStyle name="Normal 6 105 5" xfId="13701"/>
    <cellStyle name="Normal 6 105 5 2" xfId="43146"/>
    <cellStyle name="Normal 6 105 5 2 2" xfId="43147"/>
    <cellStyle name="Normal 6 105 5 3" xfId="43148"/>
    <cellStyle name="Normal 6 105 5 4" xfId="43149"/>
    <cellStyle name="Normal 6 105 5 5" xfId="43145"/>
    <cellStyle name="Normal 6 105 6" xfId="43150"/>
    <cellStyle name="Normal 6 105 6 2" xfId="43151"/>
    <cellStyle name="Normal 6 105 6 2 2" xfId="43152"/>
    <cellStyle name="Normal 6 105 6 3" xfId="43153"/>
    <cellStyle name="Normal 6 105 6 4" xfId="43154"/>
    <cellStyle name="Normal 6 105 7" xfId="43155"/>
    <cellStyle name="Normal 6 105 7 2" xfId="43156"/>
    <cellStyle name="Normal 6 105 8" xfId="43157"/>
    <cellStyle name="Normal 6 105 9" xfId="43158"/>
    <cellStyle name="Normal 6 106" xfId="8940"/>
    <cellStyle name="Normal 6 106 10" xfId="43160"/>
    <cellStyle name="Normal 6 106 11" xfId="43159"/>
    <cellStyle name="Normal 6 106 2" xfId="8941"/>
    <cellStyle name="Normal 6 106 2 10" xfId="43161"/>
    <cellStyle name="Normal 6 106 2 2" xfId="13706"/>
    <cellStyle name="Normal 6 106 2 2 2" xfId="43163"/>
    <cellStyle name="Normal 6 106 2 2 2 2" xfId="43164"/>
    <cellStyle name="Normal 6 106 2 2 2 2 2" xfId="43165"/>
    <cellStyle name="Normal 6 106 2 2 2 3" xfId="43166"/>
    <cellStyle name="Normal 6 106 2 2 2 4" xfId="43167"/>
    <cellStyle name="Normal 6 106 2 2 3" xfId="43168"/>
    <cellStyle name="Normal 6 106 2 2 3 2" xfId="43169"/>
    <cellStyle name="Normal 6 106 2 2 3 2 2" xfId="43170"/>
    <cellStyle name="Normal 6 106 2 2 3 3" xfId="43171"/>
    <cellStyle name="Normal 6 106 2 2 3 4" xfId="43172"/>
    <cellStyle name="Normal 6 106 2 2 4" xfId="43173"/>
    <cellStyle name="Normal 6 106 2 2 4 2" xfId="43174"/>
    <cellStyle name="Normal 6 106 2 2 5" xfId="43175"/>
    <cellStyle name="Normal 6 106 2 2 6" xfId="43176"/>
    <cellStyle name="Normal 6 106 2 2 7" xfId="43177"/>
    <cellStyle name="Normal 6 106 2 2 8" xfId="43162"/>
    <cellStyle name="Normal 6 106 2 3" xfId="43178"/>
    <cellStyle name="Normal 6 106 2 3 2" xfId="43179"/>
    <cellStyle name="Normal 6 106 2 3 2 2" xfId="43180"/>
    <cellStyle name="Normal 6 106 2 3 2 2 2" xfId="43181"/>
    <cellStyle name="Normal 6 106 2 3 2 3" xfId="43182"/>
    <cellStyle name="Normal 6 106 2 3 2 4" xfId="43183"/>
    <cellStyle name="Normal 6 106 2 3 3" xfId="43184"/>
    <cellStyle name="Normal 6 106 2 3 3 2" xfId="43185"/>
    <cellStyle name="Normal 6 106 2 3 3 2 2" xfId="43186"/>
    <cellStyle name="Normal 6 106 2 3 3 3" xfId="43187"/>
    <cellStyle name="Normal 6 106 2 3 3 4" xfId="43188"/>
    <cellStyle name="Normal 6 106 2 3 4" xfId="43189"/>
    <cellStyle name="Normal 6 106 2 3 4 2" xfId="43190"/>
    <cellStyle name="Normal 6 106 2 3 5" xfId="43191"/>
    <cellStyle name="Normal 6 106 2 3 6" xfId="43192"/>
    <cellStyle name="Normal 6 106 2 3 7" xfId="43193"/>
    <cellStyle name="Normal 6 106 2 4" xfId="43194"/>
    <cellStyle name="Normal 6 106 2 4 2" xfId="43195"/>
    <cellStyle name="Normal 6 106 2 4 2 2" xfId="43196"/>
    <cellStyle name="Normal 6 106 2 4 3" xfId="43197"/>
    <cellStyle name="Normal 6 106 2 4 4" xfId="43198"/>
    <cellStyle name="Normal 6 106 2 5" xfId="43199"/>
    <cellStyle name="Normal 6 106 2 5 2" xfId="43200"/>
    <cellStyle name="Normal 6 106 2 5 2 2" xfId="43201"/>
    <cellStyle name="Normal 6 106 2 5 3" xfId="43202"/>
    <cellStyle name="Normal 6 106 2 5 4" xfId="43203"/>
    <cellStyle name="Normal 6 106 2 6" xfId="43204"/>
    <cellStyle name="Normal 6 106 2 6 2" xfId="43205"/>
    <cellStyle name="Normal 6 106 2 7" xfId="43206"/>
    <cellStyle name="Normal 6 106 2 8" xfId="43207"/>
    <cellStyle name="Normal 6 106 2 9" xfId="43208"/>
    <cellStyle name="Normal 6 106 3" xfId="8942"/>
    <cellStyle name="Normal 6 106 3 2" xfId="13707"/>
    <cellStyle name="Normal 6 106 3 2 2" xfId="43211"/>
    <cellStyle name="Normal 6 106 3 2 2 2" xfId="43212"/>
    <cellStyle name="Normal 6 106 3 2 3" xfId="43213"/>
    <cellStyle name="Normal 6 106 3 2 4" xfId="43214"/>
    <cellStyle name="Normal 6 106 3 2 5" xfId="43210"/>
    <cellStyle name="Normal 6 106 3 3" xfId="43215"/>
    <cellStyle name="Normal 6 106 3 3 2" xfId="43216"/>
    <cellStyle name="Normal 6 106 3 3 2 2" xfId="43217"/>
    <cellStyle name="Normal 6 106 3 3 3" xfId="43218"/>
    <cellStyle name="Normal 6 106 3 3 4" xfId="43219"/>
    <cellStyle name="Normal 6 106 3 4" xfId="43220"/>
    <cellStyle name="Normal 6 106 3 4 2" xfId="43221"/>
    <cellStyle name="Normal 6 106 3 5" xfId="43222"/>
    <cellStyle name="Normal 6 106 3 6" xfId="43223"/>
    <cellStyle name="Normal 6 106 3 7" xfId="43224"/>
    <cellStyle name="Normal 6 106 3 8" xfId="43209"/>
    <cellStyle name="Normal 6 106 4" xfId="8943"/>
    <cellStyle name="Normal 6 106 4 2" xfId="13708"/>
    <cellStyle name="Normal 6 106 4 2 2" xfId="43227"/>
    <cellStyle name="Normal 6 106 4 2 2 2" xfId="43228"/>
    <cellStyle name="Normal 6 106 4 2 3" xfId="43229"/>
    <cellStyle name="Normal 6 106 4 2 4" xfId="43230"/>
    <cellStyle name="Normal 6 106 4 2 5" xfId="43226"/>
    <cellStyle name="Normal 6 106 4 3" xfId="43231"/>
    <cellStyle name="Normal 6 106 4 3 2" xfId="43232"/>
    <cellStyle name="Normal 6 106 4 3 2 2" xfId="43233"/>
    <cellStyle name="Normal 6 106 4 3 3" xfId="43234"/>
    <cellStyle name="Normal 6 106 4 3 4" xfId="43235"/>
    <cellStyle name="Normal 6 106 4 4" xfId="43236"/>
    <cellStyle name="Normal 6 106 4 4 2" xfId="43237"/>
    <cellStyle name="Normal 6 106 4 5" xfId="43238"/>
    <cellStyle name="Normal 6 106 4 6" xfId="43239"/>
    <cellStyle name="Normal 6 106 4 7" xfId="43240"/>
    <cellStyle name="Normal 6 106 4 8" xfId="43225"/>
    <cellStyle name="Normal 6 106 5" xfId="13705"/>
    <cellStyle name="Normal 6 106 5 2" xfId="43242"/>
    <cellStyle name="Normal 6 106 5 2 2" xfId="43243"/>
    <cellStyle name="Normal 6 106 5 3" xfId="43244"/>
    <cellStyle name="Normal 6 106 5 4" xfId="43245"/>
    <cellStyle name="Normal 6 106 5 5" xfId="43241"/>
    <cellStyle name="Normal 6 106 6" xfId="43246"/>
    <cellStyle name="Normal 6 106 6 2" xfId="43247"/>
    <cellStyle name="Normal 6 106 6 2 2" xfId="43248"/>
    <cellStyle name="Normal 6 106 6 3" xfId="43249"/>
    <cellStyle name="Normal 6 106 6 4" xfId="43250"/>
    <cellStyle name="Normal 6 106 7" xfId="43251"/>
    <cellStyle name="Normal 6 106 7 2" xfId="43252"/>
    <cellStyle name="Normal 6 106 8" xfId="43253"/>
    <cellStyle name="Normal 6 106 9" xfId="43254"/>
    <cellStyle name="Normal 6 107" xfId="8944"/>
    <cellStyle name="Normal 6 107 10" xfId="43256"/>
    <cellStyle name="Normal 6 107 11" xfId="43255"/>
    <cellStyle name="Normal 6 107 2" xfId="8945"/>
    <cellStyle name="Normal 6 107 2 10" xfId="43257"/>
    <cellStyle name="Normal 6 107 2 2" xfId="13710"/>
    <cellStyle name="Normal 6 107 2 2 2" xfId="43259"/>
    <cellStyle name="Normal 6 107 2 2 2 2" xfId="43260"/>
    <cellStyle name="Normal 6 107 2 2 2 2 2" xfId="43261"/>
    <cellStyle name="Normal 6 107 2 2 2 3" xfId="43262"/>
    <cellStyle name="Normal 6 107 2 2 2 4" xfId="43263"/>
    <cellStyle name="Normal 6 107 2 2 3" xfId="43264"/>
    <cellStyle name="Normal 6 107 2 2 3 2" xfId="43265"/>
    <cellStyle name="Normal 6 107 2 2 3 2 2" xfId="43266"/>
    <cellStyle name="Normal 6 107 2 2 3 3" xfId="43267"/>
    <cellStyle name="Normal 6 107 2 2 3 4" xfId="43268"/>
    <cellStyle name="Normal 6 107 2 2 4" xfId="43269"/>
    <cellStyle name="Normal 6 107 2 2 4 2" xfId="43270"/>
    <cellStyle name="Normal 6 107 2 2 5" xfId="43271"/>
    <cellStyle name="Normal 6 107 2 2 6" xfId="43272"/>
    <cellStyle name="Normal 6 107 2 2 7" xfId="43273"/>
    <cellStyle name="Normal 6 107 2 2 8" xfId="43258"/>
    <cellStyle name="Normal 6 107 2 3" xfId="43274"/>
    <cellStyle name="Normal 6 107 2 3 2" xfId="43275"/>
    <cellStyle name="Normal 6 107 2 3 2 2" xfId="43276"/>
    <cellStyle name="Normal 6 107 2 3 2 2 2" xfId="43277"/>
    <cellStyle name="Normal 6 107 2 3 2 3" xfId="43278"/>
    <cellStyle name="Normal 6 107 2 3 2 4" xfId="43279"/>
    <cellStyle name="Normal 6 107 2 3 3" xfId="43280"/>
    <cellStyle name="Normal 6 107 2 3 3 2" xfId="43281"/>
    <cellStyle name="Normal 6 107 2 3 3 2 2" xfId="43282"/>
    <cellStyle name="Normal 6 107 2 3 3 3" xfId="43283"/>
    <cellStyle name="Normal 6 107 2 3 3 4" xfId="43284"/>
    <cellStyle name="Normal 6 107 2 3 4" xfId="43285"/>
    <cellStyle name="Normal 6 107 2 3 4 2" xfId="43286"/>
    <cellStyle name="Normal 6 107 2 3 5" xfId="43287"/>
    <cellStyle name="Normal 6 107 2 3 6" xfId="43288"/>
    <cellStyle name="Normal 6 107 2 3 7" xfId="43289"/>
    <cellStyle name="Normal 6 107 2 4" xfId="43290"/>
    <cellStyle name="Normal 6 107 2 4 2" xfId="43291"/>
    <cellStyle name="Normal 6 107 2 4 2 2" xfId="43292"/>
    <cellStyle name="Normal 6 107 2 4 3" xfId="43293"/>
    <cellStyle name="Normal 6 107 2 4 4" xfId="43294"/>
    <cellStyle name="Normal 6 107 2 5" xfId="43295"/>
    <cellStyle name="Normal 6 107 2 5 2" xfId="43296"/>
    <cellStyle name="Normal 6 107 2 5 2 2" xfId="43297"/>
    <cellStyle name="Normal 6 107 2 5 3" xfId="43298"/>
    <cellStyle name="Normal 6 107 2 5 4" xfId="43299"/>
    <cellStyle name="Normal 6 107 2 6" xfId="43300"/>
    <cellStyle name="Normal 6 107 2 6 2" xfId="43301"/>
    <cellStyle name="Normal 6 107 2 7" xfId="43302"/>
    <cellStyle name="Normal 6 107 2 8" xfId="43303"/>
    <cellStyle name="Normal 6 107 2 9" xfId="43304"/>
    <cellStyle name="Normal 6 107 3" xfId="8946"/>
    <cellStyle name="Normal 6 107 3 2" xfId="13711"/>
    <cellStyle name="Normal 6 107 3 2 2" xfId="43307"/>
    <cellStyle name="Normal 6 107 3 2 2 2" xfId="43308"/>
    <cellStyle name="Normal 6 107 3 2 3" xfId="43309"/>
    <cellStyle name="Normal 6 107 3 2 4" xfId="43310"/>
    <cellStyle name="Normal 6 107 3 2 5" xfId="43306"/>
    <cellStyle name="Normal 6 107 3 3" xfId="43311"/>
    <cellStyle name="Normal 6 107 3 3 2" xfId="43312"/>
    <cellStyle name="Normal 6 107 3 3 2 2" xfId="43313"/>
    <cellStyle name="Normal 6 107 3 3 3" xfId="43314"/>
    <cellStyle name="Normal 6 107 3 3 4" xfId="43315"/>
    <cellStyle name="Normal 6 107 3 4" xfId="43316"/>
    <cellStyle name="Normal 6 107 3 4 2" xfId="43317"/>
    <cellStyle name="Normal 6 107 3 5" xfId="43318"/>
    <cellStyle name="Normal 6 107 3 6" xfId="43319"/>
    <cellStyle name="Normal 6 107 3 7" xfId="43320"/>
    <cellStyle name="Normal 6 107 3 8" xfId="43305"/>
    <cellStyle name="Normal 6 107 4" xfId="8947"/>
    <cellStyle name="Normal 6 107 4 2" xfId="13712"/>
    <cellStyle name="Normal 6 107 4 2 2" xfId="43323"/>
    <cellStyle name="Normal 6 107 4 2 2 2" xfId="43324"/>
    <cellStyle name="Normal 6 107 4 2 3" xfId="43325"/>
    <cellStyle name="Normal 6 107 4 2 4" xfId="43326"/>
    <cellStyle name="Normal 6 107 4 2 5" xfId="43322"/>
    <cellStyle name="Normal 6 107 4 3" xfId="43327"/>
    <cellStyle name="Normal 6 107 4 3 2" xfId="43328"/>
    <cellStyle name="Normal 6 107 4 3 2 2" xfId="43329"/>
    <cellStyle name="Normal 6 107 4 3 3" xfId="43330"/>
    <cellStyle name="Normal 6 107 4 3 4" xfId="43331"/>
    <cellStyle name="Normal 6 107 4 4" xfId="43332"/>
    <cellStyle name="Normal 6 107 4 4 2" xfId="43333"/>
    <cellStyle name="Normal 6 107 4 5" xfId="43334"/>
    <cellStyle name="Normal 6 107 4 6" xfId="43335"/>
    <cellStyle name="Normal 6 107 4 7" xfId="43336"/>
    <cellStyle name="Normal 6 107 4 8" xfId="43321"/>
    <cellStyle name="Normal 6 107 5" xfId="13709"/>
    <cellStyle name="Normal 6 107 5 2" xfId="43338"/>
    <cellStyle name="Normal 6 107 5 2 2" xfId="43339"/>
    <cellStyle name="Normal 6 107 5 3" xfId="43340"/>
    <cellStyle name="Normal 6 107 5 4" xfId="43341"/>
    <cellStyle name="Normal 6 107 5 5" xfId="43337"/>
    <cellStyle name="Normal 6 107 6" xfId="43342"/>
    <cellStyle name="Normal 6 107 6 2" xfId="43343"/>
    <cellStyle name="Normal 6 107 6 2 2" xfId="43344"/>
    <cellStyle name="Normal 6 107 6 3" xfId="43345"/>
    <cellStyle name="Normal 6 107 6 4" xfId="43346"/>
    <cellStyle name="Normal 6 107 7" xfId="43347"/>
    <cellStyle name="Normal 6 107 7 2" xfId="43348"/>
    <cellStyle name="Normal 6 107 8" xfId="43349"/>
    <cellStyle name="Normal 6 107 9" xfId="43350"/>
    <cellStyle name="Normal 6 108" xfId="8948"/>
    <cellStyle name="Normal 6 108 10" xfId="43352"/>
    <cellStyle name="Normal 6 108 11" xfId="43351"/>
    <cellStyle name="Normal 6 108 2" xfId="8949"/>
    <cellStyle name="Normal 6 108 2 10" xfId="43353"/>
    <cellStyle name="Normal 6 108 2 2" xfId="13714"/>
    <cellStyle name="Normal 6 108 2 2 2" xfId="43355"/>
    <cellStyle name="Normal 6 108 2 2 2 2" xfId="43356"/>
    <cellStyle name="Normal 6 108 2 2 2 2 2" xfId="43357"/>
    <cellStyle name="Normal 6 108 2 2 2 3" xfId="43358"/>
    <cellStyle name="Normal 6 108 2 2 2 4" xfId="43359"/>
    <cellStyle name="Normal 6 108 2 2 3" xfId="43360"/>
    <cellStyle name="Normal 6 108 2 2 3 2" xfId="43361"/>
    <cellStyle name="Normal 6 108 2 2 3 2 2" xfId="43362"/>
    <cellStyle name="Normal 6 108 2 2 3 3" xfId="43363"/>
    <cellStyle name="Normal 6 108 2 2 3 4" xfId="43364"/>
    <cellStyle name="Normal 6 108 2 2 4" xfId="43365"/>
    <cellStyle name="Normal 6 108 2 2 4 2" xfId="43366"/>
    <cellStyle name="Normal 6 108 2 2 5" xfId="43367"/>
    <cellStyle name="Normal 6 108 2 2 6" xfId="43368"/>
    <cellStyle name="Normal 6 108 2 2 7" xfId="43369"/>
    <cellStyle name="Normal 6 108 2 2 8" xfId="43354"/>
    <cellStyle name="Normal 6 108 2 3" xfId="43370"/>
    <cellStyle name="Normal 6 108 2 3 2" xfId="43371"/>
    <cellStyle name="Normal 6 108 2 3 2 2" xfId="43372"/>
    <cellStyle name="Normal 6 108 2 3 2 2 2" xfId="43373"/>
    <cellStyle name="Normal 6 108 2 3 2 3" xfId="43374"/>
    <cellStyle name="Normal 6 108 2 3 2 4" xfId="43375"/>
    <cellStyle name="Normal 6 108 2 3 3" xfId="43376"/>
    <cellStyle name="Normal 6 108 2 3 3 2" xfId="43377"/>
    <cellStyle name="Normal 6 108 2 3 3 2 2" xfId="43378"/>
    <cellStyle name="Normal 6 108 2 3 3 3" xfId="43379"/>
    <cellStyle name="Normal 6 108 2 3 3 4" xfId="43380"/>
    <cellStyle name="Normal 6 108 2 3 4" xfId="43381"/>
    <cellStyle name="Normal 6 108 2 3 4 2" xfId="43382"/>
    <cellStyle name="Normal 6 108 2 3 5" xfId="43383"/>
    <cellStyle name="Normal 6 108 2 3 6" xfId="43384"/>
    <cellStyle name="Normal 6 108 2 3 7" xfId="43385"/>
    <cellStyle name="Normal 6 108 2 4" xfId="43386"/>
    <cellStyle name="Normal 6 108 2 4 2" xfId="43387"/>
    <cellStyle name="Normal 6 108 2 4 2 2" xfId="43388"/>
    <cellStyle name="Normal 6 108 2 4 3" xfId="43389"/>
    <cellStyle name="Normal 6 108 2 4 4" xfId="43390"/>
    <cellStyle name="Normal 6 108 2 5" xfId="43391"/>
    <cellStyle name="Normal 6 108 2 5 2" xfId="43392"/>
    <cellStyle name="Normal 6 108 2 5 2 2" xfId="43393"/>
    <cellStyle name="Normal 6 108 2 5 3" xfId="43394"/>
    <cellStyle name="Normal 6 108 2 5 4" xfId="43395"/>
    <cellStyle name="Normal 6 108 2 6" xfId="43396"/>
    <cellStyle name="Normal 6 108 2 6 2" xfId="43397"/>
    <cellStyle name="Normal 6 108 2 7" xfId="43398"/>
    <cellStyle name="Normal 6 108 2 8" xfId="43399"/>
    <cellStyle name="Normal 6 108 2 9" xfId="43400"/>
    <cellStyle name="Normal 6 108 3" xfId="8950"/>
    <cellStyle name="Normal 6 108 3 2" xfId="13715"/>
    <cellStyle name="Normal 6 108 3 2 2" xfId="43403"/>
    <cellStyle name="Normal 6 108 3 2 2 2" xfId="43404"/>
    <cellStyle name="Normal 6 108 3 2 3" xfId="43405"/>
    <cellStyle name="Normal 6 108 3 2 4" xfId="43406"/>
    <cellStyle name="Normal 6 108 3 2 5" xfId="43402"/>
    <cellStyle name="Normal 6 108 3 3" xfId="43407"/>
    <cellStyle name="Normal 6 108 3 3 2" xfId="43408"/>
    <cellStyle name="Normal 6 108 3 3 2 2" xfId="43409"/>
    <cellStyle name="Normal 6 108 3 3 3" xfId="43410"/>
    <cellStyle name="Normal 6 108 3 3 4" xfId="43411"/>
    <cellStyle name="Normal 6 108 3 4" xfId="43412"/>
    <cellStyle name="Normal 6 108 3 4 2" xfId="43413"/>
    <cellStyle name="Normal 6 108 3 5" xfId="43414"/>
    <cellStyle name="Normal 6 108 3 6" xfId="43415"/>
    <cellStyle name="Normal 6 108 3 7" xfId="43416"/>
    <cellStyle name="Normal 6 108 3 8" xfId="43401"/>
    <cellStyle name="Normal 6 108 4" xfId="8951"/>
    <cellStyle name="Normal 6 108 4 2" xfId="13716"/>
    <cellStyle name="Normal 6 108 4 2 2" xfId="43419"/>
    <cellStyle name="Normal 6 108 4 2 2 2" xfId="43420"/>
    <cellStyle name="Normal 6 108 4 2 3" xfId="43421"/>
    <cellStyle name="Normal 6 108 4 2 4" xfId="43422"/>
    <cellStyle name="Normal 6 108 4 2 5" xfId="43418"/>
    <cellStyle name="Normal 6 108 4 3" xfId="43423"/>
    <cellStyle name="Normal 6 108 4 3 2" xfId="43424"/>
    <cellStyle name="Normal 6 108 4 3 2 2" xfId="43425"/>
    <cellStyle name="Normal 6 108 4 3 3" xfId="43426"/>
    <cellStyle name="Normal 6 108 4 3 4" xfId="43427"/>
    <cellStyle name="Normal 6 108 4 4" xfId="43428"/>
    <cellStyle name="Normal 6 108 4 4 2" xfId="43429"/>
    <cellStyle name="Normal 6 108 4 5" xfId="43430"/>
    <cellStyle name="Normal 6 108 4 6" xfId="43431"/>
    <cellStyle name="Normal 6 108 4 7" xfId="43432"/>
    <cellStyle name="Normal 6 108 4 8" xfId="43417"/>
    <cellStyle name="Normal 6 108 5" xfId="13713"/>
    <cellStyle name="Normal 6 108 5 2" xfId="43434"/>
    <cellStyle name="Normal 6 108 5 2 2" xfId="43435"/>
    <cellStyle name="Normal 6 108 5 3" xfId="43436"/>
    <cellStyle name="Normal 6 108 5 4" xfId="43437"/>
    <cellStyle name="Normal 6 108 5 5" xfId="43433"/>
    <cellStyle name="Normal 6 108 6" xfId="43438"/>
    <cellStyle name="Normal 6 108 6 2" xfId="43439"/>
    <cellStyle name="Normal 6 108 6 2 2" xfId="43440"/>
    <cellStyle name="Normal 6 108 6 3" xfId="43441"/>
    <cellStyle name="Normal 6 108 6 4" xfId="43442"/>
    <cellStyle name="Normal 6 108 7" xfId="43443"/>
    <cellStyle name="Normal 6 108 7 2" xfId="43444"/>
    <cellStyle name="Normal 6 108 8" xfId="43445"/>
    <cellStyle name="Normal 6 108 9" xfId="43446"/>
    <cellStyle name="Normal 6 109" xfId="8952"/>
    <cellStyle name="Normal 6 109 10" xfId="43448"/>
    <cellStyle name="Normal 6 109 11" xfId="43447"/>
    <cellStyle name="Normal 6 109 2" xfId="8953"/>
    <cellStyle name="Normal 6 109 2 10" xfId="43449"/>
    <cellStyle name="Normal 6 109 2 2" xfId="13718"/>
    <cellStyle name="Normal 6 109 2 2 2" xfId="43451"/>
    <cellStyle name="Normal 6 109 2 2 2 2" xfId="43452"/>
    <cellStyle name="Normal 6 109 2 2 2 2 2" xfId="43453"/>
    <cellStyle name="Normal 6 109 2 2 2 3" xfId="43454"/>
    <cellStyle name="Normal 6 109 2 2 2 4" xfId="43455"/>
    <cellStyle name="Normal 6 109 2 2 3" xfId="43456"/>
    <cellStyle name="Normal 6 109 2 2 3 2" xfId="43457"/>
    <cellStyle name="Normal 6 109 2 2 3 2 2" xfId="43458"/>
    <cellStyle name="Normal 6 109 2 2 3 3" xfId="43459"/>
    <cellStyle name="Normal 6 109 2 2 3 4" xfId="43460"/>
    <cellStyle name="Normal 6 109 2 2 4" xfId="43461"/>
    <cellStyle name="Normal 6 109 2 2 4 2" xfId="43462"/>
    <cellStyle name="Normal 6 109 2 2 5" xfId="43463"/>
    <cellStyle name="Normal 6 109 2 2 6" xfId="43464"/>
    <cellStyle name="Normal 6 109 2 2 7" xfId="43465"/>
    <cellStyle name="Normal 6 109 2 2 8" xfId="43450"/>
    <cellStyle name="Normal 6 109 2 3" xfId="43466"/>
    <cellStyle name="Normal 6 109 2 3 2" xfId="43467"/>
    <cellStyle name="Normal 6 109 2 3 2 2" xfId="43468"/>
    <cellStyle name="Normal 6 109 2 3 2 2 2" xfId="43469"/>
    <cellStyle name="Normal 6 109 2 3 2 3" xfId="43470"/>
    <cellStyle name="Normal 6 109 2 3 2 4" xfId="43471"/>
    <cellStyle name="Normal 6 109 2 3 3" xfId="43472"/>
    <cellStyle name="Normal 6 109 2 3 3 2" xfId="43473"/>
    <cellStyle name="Normal 6 109 2 3 3 2 2" xfId="43474"/>
    <cellStyle name="Normal 6 109 2 3 3 3" xfId="43475"/>
    <cellStyle name="Normal 6 109 2 3 3 4" xfId="43476"/>
    <cellStyle name="Normal 6 109 2 3 4" xfId="43477"/>
    <cellStyle name="Normal 6 109 2 3 4 2" xfId="43478"/>
    <cellStyle name="Normal 6 109 2 3 5" xfId="43479"/>
    <cellStyle name="Normal 6 109 2 3 6" xfId="43480"/>
    <cellStyle name="Normal 6 109 2 3 7" xfId="43481"/>
    <cellStyle name="Normal 6 109 2 4" xfId="43482"/>
    <cellStyle name="Normal 6 109 2 4 2" xfId="43483"/>
    <cellStyle name="Normal 6 109 2 4 2 2" xfId="43484"/>
    <cellStyle name="Normal 6 109 2 4 3" xfId="43485"/>
    <cellStyle name="Normal 6 109 2 4 4" xfId="43486"/>
    <cellStyle name="Normal 6 109 2 5" xfId="43487"/>
    <cellStyle name="Normal 6 109 2 5 2" xfId="43488"/>
    <cellStyle name="Normal 6 109 2 5 2 2" xfId="43489"/>
    <cellStyle name="Normal 6 109 2 5 3" xfId="43490"/>
    <cellStyle name="Normal 6 109 2 5 4" xfId="43491"/>
    <cellStyle name="Normal 6 109 2 6" xfId="43492"/>
    <cellStyle name="Normal 6 109 2 6 2" xfId="43493"/>
    <cellStyle name="Normal 6 109 2 7" xfId="43494"/>
    <cellStyle name="Normal 6 109 2 8" xfId="43495"/>
    <cellStyle name="Normal 6 109 2 9" xfId="43496"/>
    <cellStyle name="Normal 6 109 3" xfId="8954"/>
    <cellStyle name="Normal 6 109 3 2" xfId="13719"/>
    <cellStyle name="Normal 6 109 3 2 2" xfId="43499"/>
    <cellStyle name="Normal 6 109 3 2 2 2" xfId="43500"/>
    <cellStyle name="Normal 6 109 3 2 3" xfId="43501"/>
    <cellStyle name="Normal 6 109 3 2 4" xfId="43502"/>
    <cellStyle name="Normal 6 109 3 2 5" xfId="43498"/>
    <cellStyle name="Normal 6 109 3 3" xfId="43503"/>
    <cellStyle name="Normal 6 109 3 3 2" xfId="43504"/>
    <cellStyle name="Normal 6 109 3 3 2 2" xfId="43505"/>
    <cellStyle name="Normal 6 109 3 3 3" xfId="43506"/>
    <cellStyle name="Normal 6 109 3 3 4" xfId="43507"/>
    <cellStyle name="Normal 6 109 3 4" xfId="43508"/>
    <cellStyle name="Normal 6 109 3 4 2" xfId="43509"/>
    <cellStyle name="Normal 6 109 3 5" xfId="43510"/>
    <cellStyle name="Normal 6 109 3 6" xfId="43511"/>
    <cellStyle name="Normal 6 109 3 7" xfId="43512"/>
    <cellStyle name="Normal 6 109 3 8" xfId="43497"/>
    <cellStyle name="Normal 6 109 4" xfId="8955"/>
    <cellStyle name="Normal 6 109 4 2" xfId="13720"/>
    <cellStyle name="Normal 6 109 4 2 2" xfId="43515"/>
    <cellStyle name="Normal 6 109 4 2 2 2" xfId="43516"/>
    <cellStyle name="Normal 6 109 4 2 3" xfId="43517"/>
    <cellStyle name="Normal 6 109 4 2 4" xfId="43518"/>
    <cellStyle name="Normal 6 109 4 2 5" xfId="43514"/>
    <cellStyle name="Normal 6 109 4 3" xfId="43519"/>
    <cellStyle name="Normal 6 109 4 3 2" xfId="43520"/>
    <cellStyle name="Normal 6 109 4 3 2 2" xfId="43521"/>
    <cellStyle name="Normal 6 109 4 3 3" xfId="43522"/>
    <cellStyle name="Normal 6 109 4 3 4" xfId="43523"/>
    <cellStyle name="Normal 6 109 4 4" xfId="43524"/>
    <cellStyle name="Normal 6 109 4 4 2" xfId="43525"/>
    <cellStyle name="Normal 6 109 4 5" xfId="43526"/>
    <cellStyle name="Normal 6 109 4 6" xfId="43527"/>
    <cellStyle name="Normal 6 109 4 7" xfId="43528"/>
    <cellStyle name="Normal 6 109 4 8" xfId="43513"/>
    <cellStyle name="Normal 6 109 5" xfId="13717"/>
    <cellStyle name="Normal 6 109 5 2" xfId="43530"/>
    <cellStyle name="Normal 6 109 5 2 2" xfId="43531"/>
    <cellStyle name="Normal 6 109 5 3" xfId="43532"/>
    <cellStyle name="Normal 6 109 5 4" xfId="43533"/>
    <cellStyle name="Normal 6 109 5 5" xfId="43529"/>
    <cellStyle name="Normal 6 109 6" xfId="43534"/>
    <cellStyle name="Normal 6 109 6 2" xfId="43535"/>
    <cellStyle name="Normal 6 109 6 2 2" xfId="43536"/>
    <cellStyle name="Normal 6 109 6 3" xfId="43537"/>
    <cellStyle name="Normal 6 109 6 4" xfId="43538"/>
    <cellStyle name="Normal 6 109 7" xfId="43539"/>
    <cellStyle name="Normal 6 109 7 2" xfId="43540"/>
    <cellStyle name="Normal 6 109 8" xfId="43541"/>
    <cellStyle name="Normal 6 109 9" xfId="43542"/>
    <cellStyle name="Normal 6 11" xfId="8956"/>
    <cellStyle name="Normal 6 11 10" xfId="43544"/>
    <cellStyle name="Normal 6 11 11" xfId="43543"/>
    <cellStyle name="Normal 6 11 2" xfId="8957"/>
    <cellStyle name="Normal 6 11 2 10" xfId="43545"/>
    <cellStyle name="Normal 6 11 2 2" xfId="16501"/>
    <cellStyle name="Normal 6 11 2 2 2" xfId="43547"/>
    <cellStyle name="Normal 6 11 2 2 2 2" xfId="43548"/>
    <cellStyle name="Normal 6 11 2 2 2 2 2" xfId="43549"/>
    <cellStyle name="Normal 6 11 2 2 2 3" xfId="43550"/>
    <cellStyle name="Normal 6 11 2 2 2 4" xfId="43551"/>
    <cellStyle name="Normal 6 11 2 2 3" xfId="43552"/>
    <cellStyle name="Normal 6 11 2 2 3 2" xfId="43553"/>
    <cellStyle name="Normal 6 11 2 2 3 2 2" xfId="43554"/>
    <cellStyle name="Normal 6 11 2 2 3 3" xfId="43555"/>
    <cellStyle name="Normal 6 11 2 2 3 4" xfId="43556"/>
    <cellStyle name="Normal 6 11 2 2 4" xfId="43557"/>
    <cellStyle name="Normal 6 11 2 2 4 2" xfId="43558"/>
    <cellStyle name="Normal 6 11 2 2 5" xfId="43559"/>
    <cellStyle name="Normal 6 11 2 2 6" xfId="43560"/>
    <cellStyle name="Normal 6 11 2 2 7" xfId="43561"/>
    <cellStyle name="Normal 6 11 2 2 8" xfId="43546"/>
    <cellStyle name="Normal 6 11 2 3" xfId="13722"/>
    <cellStyle name="Normal 6 11 2 3 2" xfId="43563"/>
    <cellStyle name="Normal 6 11 2 3 2 2" xfId="43564"/>
    <cellStyle name="Normal 6 11 2 3 2 2 2" xfId="43565"/>
    <cellStyle name="Normal 6 11 2 3 2 3" xfId="43566"/>
    <cellStyle name="Normal 6 11 2 3 2 4" xfId="43567"/>
    <cellStyle name="Normal 6 11 2 3 3" xfId="43568"/>
    <cellStyle name="Normal 6 11 2 3 3 2" xfId="43569"/>
    <cellStyle name="Normal 6 11 2 3 3 2 2" xfId="43570"/>
    <cellStyle name="Normal 6 11 2 3 3 3" xfId="43571"/>
    <cellStyle name="Normal 6 11 2 3 3 4" xfId="43572"/>
    <cellStyle name="Normal 6 11 2 3 4" xfId="43573"/>
    <cellStyle name="Normal 6 11 2 3 4 2" xfId="43574"/>
    <cellStyle name="Normal 6 11 2 3 5" xfId="43575"/>
    <cellStyle name="Normal 6 11 2 3 6" xfId="43576"/>
    <cellStyle name="Normal 6 11 2 3 7" xfId="43577"/>
    <cellStyle name="Normal 6 11 2 3 8" xfId="43562"/>
    <cellStyle name="Normal 6 11 2 4" xfId="43578"/>
    <cellStyle name="Normal 6 11 2 4 2" xfId="43579"/>
    <cellStyle name="Normal 6 11 2 4 2 2" xfId="43580"/>
    <cellStyle name="Normal 6 11 2 4 3" xfId="43581"/>
    <cellStyle name="Normal 6 11 2 4 4" xfId="43582"/>
    <cellStyle name="Normal 6 11 2 5" xfId="43583"/>
    <cellStyle name="Normal 6 11 2 5 2" xfId="43584"/>
    <cellStyle name="Normal 6 11 2 5 2 2" xfId="43585"/>
    <cellStyle name="Normal 6 11 2 5 3" xfId="43586"/>
    <cellStyle name="Normal 6 11 2 5 4" xfId="43587"/>
    <cellStyle name="Normal 6 11 2 6" xfId="43588"/>
    <cellStyle name="Normal 6 11 2 6 2" xfId="43589"/>
    <cellStyle name="Normal 6 11 2 7" xfId="43590"/>
    <cellStyle name="Normal 6 11 2 8" xfId="43591"/>
    <cellStyle name="Normal 6 11 2 9" xfId="43592"/>
    <cellStyle name="Normal 6 11 3" xfId="8958"/>
    <cellStyle name="Normal 6 11 3 2" xfId="16716"/>
    <cellStyle name="Normal 6 11 3 2 2" xfId="43595"/>
    <cellStyle name="Normal 6 11 3 2 2 2" xfId="43596"/>
    <cellStyle name="Normal 6 11 3 2 3" xfId="43597"/>
    <cellStyle name="Normal 6 11 3 2 4" xfId="43598"/>
    <cellStyle name="Normal 6 11 3 2 5" xfId="43594"/>
    <cellStyle name="Normal 6 11 3 3" xfId="13723"/>
    <cellStyle name="Normal 6 11 3 3 2" xfId="43600"/>
    <cellStyle name="Normal 6 11 3 3 2 2" xfId="43601"/>
    <cellStyle name="Normal 6 11 3 3 3" xfId="43602"/>
    <cellStyle name="Normal 6 11 3 3 4" xfId="43603"/>
    <cellStyle name="Normal 6 11 3 3 5" xfId="43599"/>
    <cellStyle name="Normal 6 11 3 4" xfId="43604"/>
    <cellStyle name="Normal 6 11 3 4 2" xfId="43605"/>
    <cellStyle name="Normal 6 11 3 5" xfId="43606"/>
    <cellStyle name="Normal 6 11 3 6" xfId="43607"/>
    <cellStyle name="Normal 6 11 3 7" xfId="43608"/>
    <cellStyle name="Normal 6 11 3 8" xfId="43593"/>
    <cellStyle name="Normal 6 11 4" xfId="8959"/>
    <cellStyle name="Normal 6 11 4 2" xfId="16930"/>
    <cellStyle name="Normal 6 11 4 2 2" xfId="43611"/>
    <cellStyle name="Normal 6 11 4 2 2 2" xfId="43612"/>
    <cellStyle name="Normal 6 11 4 2 3" xfId="43613"/>
    <cellStyle name="Normal 6 11 4 2 4" xfId="43614"/>
    <cellStyle name="Normal 6 11 4 2 5" xfId="43610"/>
    <cellStyle name="Normal 6 11 4 3" xfId="13724"/>
    <cellStyle name="Normal 6 11 4 3 2" xfId="43616"/>
    <cellStyle name="Normal 6 11 4 3 2 2" xfId="43617"/>
    <cellStyle name="Normal 6 11 4 3 3" xfId="43618"/>
    <cellStyle name="Normal 6 11 4 3 4" xfId="43619"/>
    <cellStyle name="Normal 6 11 4 3 5" xfId="43615"/>
    <cellStyle name="Normal 6 11 4 4" xfId="43620"/>
    <cellStyle name="Normal 6 11 4 4 2" xfId="43621"/>
    <cellStyle name="Normal 6 11 4 5" xfId="43622"/>
    <cellStyle name="Normal 6 11 4 6" xfId="43623"/>
    <cellStyle name="Normal 6 11 4 7" xfId="43624"/>
    <cellStyle name="Normal 6 11 4 8" xfId="43609"/>
    <cellStyle name="Normal 6 11 5" xfId="16288"/>
    <cellStyle name="Normal 6 11 5 2" xfId="43626"/>
    <cellStyle name="Normal 6 11 5 2 2" xfId="43627"/>
    <cellStyle name="Normal 6 11 5 3" xfId="43628"/>
    <cellStyle name="Normal 6 11 5 4" xfId="43629"/>
    <cellStyle name="Normal 6 11 5 5" xfId="43625"/>
    <cellStyle name="Normal 6 11 6" xfId="13721"/>
    <cellStyle name="Normal 6 11 6 2" xfId="43631"/>
    <cellStyle name="Normal 6 11 6 2 2" xfId="43632"/>
    <cellStyle name="Normal 6 11 6 3" xfId="43633"/>
    <cellStyle name="Normal 6 11 6 4" xfId="43634"/>
    <cellStyle name="Normal 6 11 6 5" xfId="43630"/>
    <cellStyle name="Normal 6 11 7" xfId="43635"/>
    <cellStyle name="Normal 6 11 7 2" xfId="43636"/>
    <cellStyle name="Normal 6 11 8" xfId="43637"/>
    <cellStyle name="Normal 6 11 9" xfId="43638"/>
    <cellStyle name="Normal 6 110" xfId="8960"/>
    <cellStyle name="Normal 6 110 10" xfId="43640"/>
    <cellStyle name="Normal 6 110 11" xfId="43639"/>
    <cellStyle name="Normal 6 110 2" xfId="8961"/>
    <cellStyle name="Normal 6 110 2 10" xfId="43641"/>
    <cellStyle name="Normal 6 110 2 2" xfId="13726"/>
    <cellStyle name="Normal 6 110 2 2 2" xfId="43643"/>
    <cellStyle name="Normal 6 110 2 2 2 2" xfId="43644"/>
    <cellStyle name="Normal 6 110 2 2 2 2 2" xfId="43645"/>
    <cellStyle name="Normal 6 110 2 2 2 3" xfId="43646"/>
    <cellStyle name="Normal 6 110 2 2 2 4" xfId="43647"/>
    <cellStyle name="Normal 6 110 2 2 3" xfId="43648"/>
    <cellStyle name="Normal 6 110 2 2 3 2" xfId="43649"/>
    <cellStyle name="Normal 6 110 2 2 3 2 2" xfId="43650"/>
    <cellStyle name="Normal 6 110 2 2 3 3" xfId="43651"/>
    <cellStyle name="Normal 6 110 2 2 3 4" xfId="43652"/>
    <cellStyle name="Normal 6 110 2 2 4" xfId="43653"/>
    <cellStyle name="Normal 6 110 2 2 4 2" xfId="43654"/>
    <cellStyle name="Normal 6 110 2 2 5" xfId="43655"/>
    <cellStyle name="Normal 6 110 2 2 6" xfId="43656"/>
    <cellStyle name="Normal 6 110 2 2 7" xfId="43657"/>
    <cellStyle name="Normal 6 110 2 2 8" xfId="43642"/>
    <cellStyle name="Normal 6 110 2 3" xfId="43658"/>
    <cellStyle name="Normal 6 110 2 3 2" xfId="43659"/>
    <cellStyle name="Normal 6 110 2 3 2 2" xfId="43660"/>
    <cellStyle name="Normal 6 110 2 3 2 2 2" xfId="43661"/>
    <cellStyle name="Normal 6 110 2 3 2 3" xfId="43662"/>
    <cellStyle name="Normal 6 110 2 3 2 4" xfId="43663"/>
    <cellStyle name="Normal 6 110 2 3 3" xfId="43664"/>
    <cellStyle name="Normal 6 110 2 3 3 2" xfId="43665"/>
    <cellStyle name="Normal 6 110 2 3 3 2 2" xfId="43666"/>
    <cellStyle name="Normal 6 110 2 3 3 3" xfId="43667"/>
    <cellStyle name="Normal 6 110 2 3 3 4" xfId="43668"/>
    <cellStyle name="Normal 6 110 2 3 4" xfId="43669"/>
    <cellStyle name="Normal 6 110 2 3 4 2" xfId="43670"/>
    <cellStyle name="Normal 6 110 2 3 5" xfId="43671"/>
    <cellStyle name="Normal 6 110 2 3 6" xfId="43672"/>
    <cellStyle name="Normal 6 110 2 3 7" xfId="43673"/>
    <cellStyle name="Normal 6 110 2 4" xfId="43674"/>
    <cellStyle name="Normal 6 110 2 4 2" xfId="43675"/>
    <cellStyle name="Normal 6 110 2 4 2 2" xfId="43676"/>
    <cellStyle name="Normal 6 110 2 4 3" xfId="43677"/>
    <cellStyle name="Normal 6 110 2 4 4" xfId="43678"/>
    <cellStyle name="Normal 6 110 2 5" xfId="43679"/>
    <cellStyle name="Normal 6 110 2 5 2" xfId="43680"/>
    <cellStyle name="Normal 6 110 2 5 2 2" xfId="43681"/>
    <cellStyle name="Normal 6 110 2 5 3" xfId="43682"/>
    <cellStyle name="Normal 6 110 2 5 4" xfId="43683"/>
    <cellStyle name="Normal 6 110 2 6" xfId="43684"/>
    <cellStyle name="Normal 6 110 2 6 2" xfId="43685"/>
    <cellStyle name="Normal 6 110 2 7" xfId="43686"/>
    <cellStyle name="Normal 6 110 2 8" xfId="43687"/>
    <cellStyle name="Normal 6 110 2 9" xfId="43688"/>
    <cellStyle name="Normal 6 110 3" xfId="8962"/>
    <cellStyle name="Normal 6 110 3 2" xfId="13727"/>
    <cellStyle name="Normal 6 110 3 2 2" xfId="43691"/>
    <cellStyle name="Normal 6 110 3 2 2 2" xfId="43692"/>
    <cellStyle name="Normal 6 110 3 2 3" xfId="43693"/>
    <cellStyle name="Normal 6 110 3 2 4" xfId="43694"/>
    <cellStyle name="Normal 6 110 3 2 5" xfId="43690"/>
    <cellStyle name="Normal 6 110 3 3" xfId="43695"/>
    <cellStyle name="Normal 6 110 3 3 2" xfId="43696"/>
    <cellStyle name="Normal 6 110 3 3 2 2" xfId="43697"/>
    <cellStyle name="Normal 6 110 3 3 3" xfId="43698"/>
    <cellStyle name="Normal 6 110 3 3 4" xfId="43699"/>
    <cellStyle name="Normal 6 110 3 4" xfId="43700"/>
    <cellStyle name="Normal 6 110 3 4 2" xfId="43701"/>
    <cellStyle name="Normal 6 110 3 5" xfId="43702"/>
    <cellStyle name="Normal 6 110 3 6" xfId="43703"/>
    <cellStyle name="Normal 6 110 3 7" xfId="43704"/>
    <cellStyle name="Normal 6 110 3 8" xfId="43689"/>
    <cellStyle name="Normal 6 110 4" xfId="8963"/>
    <cellStyle name="Normal 6 110 4 2" xfId="13728"/>
    <cellStyle name="Normal 6 110 4 2 2" xfId="43707"/>
    <cellStyle name="Normal 6 110 4 2 2 2" xfId="43708"/>
    <cellStyle name="Normal 6 110 4 2 3" xfId="43709"/>
    <cellStyle name="Normal 6 110 4 2 4" xfId="43710"/>
    <cellStyle name="Normal 6 110 4 2 5" xfId="43706"/>
    <cellStyle name="Normal 6 110 4 3" xfId="43711"/>
    <cellStyle name="Normal 6 110 4 3 2" xfId="43712"/>
    <cellStyle name="Normal 6 110 4 3 2 2" xfId="43713"/>
    <cellStyle name="Normal 6 110 4 3 3" xfId="43714"/>
    <cellStyle name="Normal 6 110 4 3 4" xfId="43715"/>
    <cellStyle name="Normal 6 110 4 4" xfId="43716"/>
    <cellStyle name="Normal 6 110 4 4 2" xfId="43717"/>
    <cellStyle name="Normal 6 110 4 5" xfId="43718"/>
    <cellStyle name="Normal 6 110 4 6" xfId="43719"/>
    <cellStyle name="Normal 6 110 4 7" xfId="43720"/>
    <cellStyle name="Normal 6 110 4 8" xfId="43705"/>
    <cellStyle name="Normal 6 110 5" xfId="13725"/>
    <cellStyle name="Normal 6 110 5 2" xfId="43722"/>
    <cellStyle name="Normal 6 110 5 2 2" xfId="43723"/>
    <cellStyle name="Normal 6 110 5 3" xfId="43724"/>
    <cellStyle name="Normal 6 110 5 4" xfId="43725"/>
    <cellStyle name="Normal 6 110 5 5" xfId="43721"/>
    <cellStyle name="Normal 6 110 6" xfId="43726"/>
    <cellStyle name="Normal 6 110 6 2" xfId="43727"/>
    <cellStyle name="Normal 6 110 6 2 2" xfId="43728"/>
    <cellStyle name="Normal 6 110 6 3" xfId="43729"/>
    <cellStyle name="Normal 6 110 6 4" xfId="43730"/>
    <cellStyle name="Normal 6 110 7" xfId="43731"/>
    <cellStyle name="Normal 6 110 7 2" xfId="43732"/>
    <cellStyle name="Normal 6 110 8" xfId="43733"/>
    <cellStyle name="Normal 6 110 9" xfId="43734"/>
    <cellStyle name="Normal 6 111" xfId="8964"/>
    <cellStyle name="Normal 6 111 10" xfId="43736"/>
    <cellStyle name="Normal 6 111 11" xfId="43735"/>
    <cellStyle name="Normal 6 111 2" xfId="8965"/>
    <cellStyle name="Normal 6 111 2 10" xfId="43737"/>
    <cellStyle name="Normal 6 111 2 2" xfId="13730"/>
    <cellStyle name="Normal 6 111 2 2 2" xfId="43739"/>
    <cellStyle name="Normal 6 111 2 2 2 2" xfId="43740"/>
    <cellStyle name="Normal 6 111 2 2 2 2 2" xfId="43741"/>
    <cellStyle name="Normal 6 111 2 2 2 3" xfId="43742"/>
    <cellStyle name="Normal 6 111 2 2 2 4" xfId="43743"/>
    <cellStyle name="Normal 6 111 2 2 3" xfId="43744"/>
    <cellStyle name="Normal 6 111 2 2 3 2" xfId="43745"/>
    <cellStyle name="Normal 6 111 2 2 3 2 2" xfId="43746"/>
    <cellStyle name="Normal 6 111 2 2 3 3" xfId="43747"/>
    <cellStyle name="Normal 6 111 2 2 3 4" xfId="43748"/>
    <cellStyle name="Normal 6 111 2 2 4" xfId="43749"/>
    <cellStyle name="Normal 6 111 2 2 4 2" xfId="43750"/>
    <cellStyle name="Normal 6 111 2 2 5" xfId="43751"/>
    <cellStyle name="Normal 6 111 2 2 6" xfId="43752"/>
    <cellStyle name="Normal 6 111 2 2 7" xfId="43753"/>
    <cellStyle name="Normal 6 111 2 2 8" xfId="43738"/>
    <cellStyle name="Normal 6 111 2 3" xfId="43754"/>
    <cellStyle name="Normal 6 111 2 3 2" xfId="43755"/>
    <cellStyle name="Normal 6 111 2 3 2 2" xfId="43756"/>
    <cellStyle name="Normal 6 111 2 3 2 2 2" xfId="43757"/>
    <cellStyle name="Normal 6 111 2 3 2 3" xfId="43758"/>
    <cellStyle name="Normal 6 111 2 3 2 4" xfId="43759"/>
    <cellStyle name="Normal 6 111 2 3 3" xfId="43760"/>
    <cellStyle name="Normal 6 111 2 3 3 2" xfId="43761"/>
    <cellStyle name="Normal 6 111 2 3 3 2 2" xfId="43762"/>
    <cellStyle name="Normal 6 111 2 3 3 3" xfId="43763"/>
    <cellStyle name="Normal 6 111 2 3 3 4" xfId="43764"/>
    <cellStyle name="Normal 6 111 2 3 4" xfId="43765"/>
    <cellStyle name="Normal 6 111 2 3 4 2" xfId="43766"/>
    <cellStyle name="Normal 6 111 2 3 5" xfId="43767"/>
    <cellStyle name="Normal 6 111 2 3 6" xfId="43768"/>
    <cellStyle name="Normal 6 111 2 3 7" xfId="43769"/>
    <cellStyle name="Normal 6 111 2 4" xfId="43770"/>
    <cellStyle name="Normal 6 111 2 4 2" xfId="43771"/>
    <cellStyle name="Normal 6 111 2 4 2 2" xfId="43772"/>
    <cellStyle name="Normal 6 111 2 4 3" xfId="43773"/>
    <cellStyle name="Normal 6 111 2 4 4" xfId="43774"/>
    <cellStyle name="Normal 6 111 2 5" xfId="43775"/>
    <cellStyle name="Normal 6 111 2 5 2" xfId="43776"/>
    <cellStyle name="Normal 6 111 2 5 2 2" xfId="43777"/>
    <cellStyle name="Normal 6 111 2 5 3" xfId="43778"/>
    <cellStyle name="Normal 6 111 2 5 4" xfId="43779"/>
    <cellStyle name="Normal 6 111 2 6" xfId="43780"/>
    <cellStyle name="Normal 6 111 2 6 2" xfId="43781"/>
    <cellStyle name="Normal 6 111 2 7" xfId="43782"/>
    <cellStyle name="Normal 6 111 2 8" xfId="43783"/>
    <cellStyle name="Normal 6 111 2 9" xfId="43784"/>
    <cellStyle name="Normal 6 111 3" xfId="8966"/>
    <cellStyle name="Normal 6 111 3 2" xfId="13731"/>
    <cellStyle name="Normal 6 111 3 2 2" xfId="43787"/>
    <cellStyle name="Normal 6 111 3 2 2 2" xfId="43788"/>
    <cellStyle name="Normal 6 111 3 2 3" xfId="43789"/>
    <cellStyle name="Normal 6 111 3 2 4" xfId="43790"/>
    <cellStyle name="Normal 6 111 3 2 5" xfId="43786"/>
    <cellStyle name="Normal 6 111 3 3" xfId="43791"/>
    <cellStyle name="Normal 6 111 3 3 2" xfId="43792"/>
    <cellStyle name="Normal 6 111 3 3 2 2" xfId="43793"/>
    <cellStyle name="Normal 6 111 3 3 3" xfId="43794"/>
    <cellStyle name="Normal 6 111 3 3 4" xfId="43795"/>
    <cellStyle name="Normal 6 111 3 4" xfId="43796"/>
    <cellStyle name="Normal 6 111 3 4 2" xfId="43797"/>
    <cellStyle name="Normal 6 111 3 5" xfId="43798"/>
    <cellStyle name="Normal 6 111 3 6" xfId="43799"/>
    <cellStyle name="Normal 6 111 3 7" xfId="43800"/>
    <cellStyle name="Normal 6 111 3 8" xfId="43785"/>
    <cellStyle name="Normal 6 111 4" xfId="8967"/>
    <cellStyle name="Normal 6 111 4 2" xfId="13732"/>
    <cellStyle name="Normal 6 111 4 2 2" xfId="43803"/>
    <cellStyle name="Normal 6 111 4 2 2 2" xfId="43804"/>
    <cellStyle name="Normal 6 111 4 2 3" xfId="43805"/>
    <cellStyle name="Normal 6 111 4 2 4" xfId="43806"/>
    <cellStyle name="Normal 6 111 4 2 5" xfId="43802"/>
    <cellStyle name="Normal 6 111 4 3" xfId="43807"/>
    <cellStyle name="Normal 6 111 4 3 2" xfId="43808"/>
    <cellStyle name="Normal 6 111 4 3 2 2" xfId="43809"/>
    <cellStyle name="Normal 6 111 4 3 3" xfId="43810"/>
    <cellStyle name="Normal 6 111 4 3 4" xfId="43811"/>
    <cellStyle name="Normal 6 111 4 4" xfId="43812"/>
    <cellStyle name="Normal 6 111 4 4 2" xfId="43813"/>
    <cellStyle name="Normal 6 111 4 5" xfId="43814"/>
    <cellStyle name="Normal 6 111 4 6" xfId="43815"/>
    <cellStyle name="Normal 6 111 4 7" xfId="43816"/>
    <cellStyle name="Normal 6 111 4 8" xfId="43801"/>
    <cellStyle name="Normal 6 111 5" xfId="13729"/>
    <cellStyle name="Normal 6 111 5 2" xfId="43818"/>
    <cellStyle name="Normal 6 111 5 2 2" xfId="43819"/>
    <cellStyle name="Normal 6 111 5 3" xfId="43820"/>
    <cellStyle name="Normal 6 111 5 4" xfId="43821"/>
    <cellStyle name="Normal 6 111 5 5" xfId="43817"/>
    <cellStyle name="Normal 6 111 6" xfId="43822"/>
    <cellStyle name="Normal 6 111 6 2" xfId="43823"/>
    <cellStyle name="Normal 6 111 6 2 2" xfId="43824"/>
    <cellStyle name="Normal 6 111 6 3" xfId="43825"/>
    <cellStyle name="Normal 6 111 6 4" xfId="43826"/>
    <cellStyle name="Normal 6 111 7" xfId="43827"/>
    <cellStyle name="Normal 6 111 7 2" xfId="43828"/>
    <cellStyle name="Normal 6 111 8" xfId="43829"/>
    <cellStyle name="Normal 6 111 9" xfId="43830"/>
    <cellStyle name="Normal 6 112" xfId="8968"/>
    <cellStyle name="Normal 6 112 10" xfId="43832"/>
    <cellStyle name="Normal 6 112 11" xfId="43831"/>
    <cellStyle name="Normal 6 112 2" xfId="8969"/>
    <cellStyle name="Normal 6 112 2 10" xfId="43833"/>
    <cellStyle name="Normal 6 112 2 2" xfId="13734"/>
    <cellStyle name="Normal 6 112 2 2 2" xfId="43835"/>
    <cellStyle name="Normal 6 112 2 2 2 2" xfId="43836"/>
    <cellStyle name="Normal 6 112 2 2 2 2 2" xfId="43837"/>
    <cellStyle name="Normal 6 112 2 2 2 3" xfId="43838"/>
    <cellStyle name="Normal 6 112 2 2 2 4" xfId="43839"/>
    <cellStyle name="Normal 6 112 2 2 3" xfId="43840"/>
    <cellStyle name="Normal 6 112 2 2 3 2" xfId="43841"/>
    <cellStyle name="Normal 6 112 2 2 3 2 2" xfId="43842"/>
    <cellStyle name="Normal 6 112 2 2 3 3" xfId="43843"/>
    <cellStyle name="Normal 6 112 2 2 3 4" xfId="43844"/>
    <cellStyle name="Normal 6 112 2 2 4" xfId="43845"/>
    <cellStyle name="Normal 6 112 2 2 4 2" xfId="43846"/>
    <cellStyle name="Normal 6 112 2 2 5" xfId="43847"/>
    <cellStyle name="Normal 6 112 2 2 6" xfId="43848"/>
    <cellStyle name="Normal 6 112 2 2 7" xfId="43849"/>
    <cellStyle name="Normal 6 112 2 2 8" xfId="43834"/>
    <cellStyle name="Normal 6 112 2 3" xfId="43850"/>
    <cellStyle name="Normal 6 112 2 3 2" xfId="43851"/>
    <cellStyle name="Normal 6 112 2 3 2 2" xfId="43852"/>
    <cellStyle name="Normal 6 112 2 3 2 2 2" xfId="43853"/>
    <cellStyle name="Normal 6 112 2 3 2 3" xfId="43854"/>
    <cellStyle name="Normal 6 112 2 3 2 4" xfId="43855"/>
    <cellStyle name="Normal 6 112 2 3 3" xfId="43856"/>
    <cellStyle name="Normal 6 112 2 3 3 2" xfId="43857"/>
    <cellStyle name="Normal 6 112 2 3 3 2 2" xfId="43858"/>
    <cellStyle name="Normal 6 112 2 3 3 3" xfId="43859"/>
    <cellStyle name="Normal 6 112 2 3 3 4" xfId="43860"/>
    <cellStyle name="Normal 6 112 2 3 4" xfId="43861"/>
    <cellStyle name="Normal 6 112 2 3 4 2" xfId="43862"/>
    <cellStyle name="Normal 6 112 2 3 5" xfId="43863"/>
    <cellStyle name="Normal 6 112 2 3 6" xfId="43864"/>
    <cellStyle name="Normal 6 112 2 3 7" xfId="43865"/>
    <cellStyle name="Normal 6 112 2 4" xfId="43866"/>
    <cellStyle name="Normal 6 112 2 4 2" xfId="43867"/>
    <cellStyle name="Normal 6 112 2 4 2 2" xfId="43868"/>
    <cellStyle name="Normal 6 112 2 4 3" xfId="43869"/>
    <cellStyle name="Normal 6 112 2 4 4" xfId="43870"/>
    <cellStyle name="Normal 6 112 2 5" xfId="43871"/>
    <cellStyle name="Normal 6 112 2 5 2" xfId="43872"/>
    <cellStyle name="Normal 6 112 2 5 2 2" xfId="43873"/>
    <cellStyle name="Normal 6 112 2 5 3" xfId="43874"/>
    <cellStyle name="Normal 6 112 2 5 4" xfId="43875"/>
    <cellStyle name="Normal 6 112 2 6" xfId="43876"/>
    <cellStyle name="Normal 6 112 2 6 2" xfId="43877"/>
    <cellStyle name="Normal 6 112 2 7" xfId="43878"/>
    <cellStyle name="Normal 6 112 2 8" xfId="43879"/>
    <cellStyle name="Normal 6 112 2 9" xfId="43880"/>
    <cellStyle name="Normal 6 112 3" xfId="8970"/>
    <cellStyle name="Normal 6 112 3 2" xfId="13735"/>
    <cellStyle name="Normal 6 112 3 2 2" xfId="43883"/>
    <cellStyle name="Normal 6 112 3 2 2 2" xfId="43884"/>
    <cellStyle name="Normal 6 112 3 2 3" xfId="43885"/>
    <cellStyle name="Normal 6 112 3 2 4" xfId="43886"/>
    <cellStyle name="Normal 6 112 3 2 5" xfId="43882"/>
    <cellStyle name="Normal 6 112 3 3" xfId="43887"/>
    <cellStyle name="Normal 6 112 3 3 2" xfId="43888"/>
    <cellStyle name="Normal 6 112 3 3 2 2" xfId="43889"/>
    <cellStyle name="Normal 6 112 3 3 3" xfId="43890"/>
    <cellStyle name="Normal 6 112 3 3 4" xfId="43891"/>
    <cellStyle name="Normal 6 112 3 4" xfId="43892"/>
    <cellStyle name="Normal 6 112 3 4 2" xfId="43893"/>
    <cellStyle name="Normal 6 112 3 5" xfId="43894"/>
    <cellStyle name="Normal 6 112 3 6" xfId="43895"/>
    <cellStyle name="Normal 6 112 3 7" xfId="43896"/>
    <cellStyle name="Normal 6 112 3 8" xfId="43881"/>
    <cellStyle name="Normal 6 112 4" xfId="8971"/>
    <cellStyle name="Normal 6 112 4 2" xfId="13736"/>
    <cellStyle name="Normal 6 112 4 2 2" xfId="43899"/>
    <cellStyle name="Normal 6 112 4 2 2 2" xfId="43900"/>
    <cellStyle name="Normal 6 112 4 2 3" xfId="43901"/>
    <cellStyle name="Normal 6 112 4 2 4" xfId="43902"/>
    <cellStyle name="Normal 6 112 4 2 5" xfId="43898"/>
    <cellStyle name="Normal 6 112 4 3" xfId="43903"/>
    <cellStyle name="Normal 6 112 4 3 2" xfId="43904"/>
    <cellStyle name="Normal 6 112 4 3 2 2" xfId="43905"/>
    <cellStyle name="Normal 6 112 4 3 3" xfId="43906"/>
    <cellStyle name="Normal 6 112 4 3 4" xfId="43907"/>
    <cellStyle name="Normal 6 112 4 4" xfId="43908"/>
    <cellStyle name="Normal 6 112 4 4 2" xfId="43909"/>
    <cellStyle name="Normal 6 112 4 5" xfId="43910"/>
    <cellStyle name="Normal 6 112 4 6" xfId="43911"/>
    <cellStyle name="Normal 6 112 4 7" xfId="43912"/>
    <cellStyle name="Normal 6 112 4 8" xfId="43897"/>
    <cellStyle name="Normal 6 112 5" xfId="13733"/>
    <cellStyle name="Normal 6 112 5 2" xfId="43914"/>
    <cellStyle name="Normal 6 112 5 2 2" xfId="43915"/>
    <cellStyle name="Normal 6 112 5 3" xfId="43916"/>
    <cellStyle name="Normal 6 112 5 4" xfId="43917"/>
    <cellStyle name="Normal 6 112 5 5" xfId="43913"/>
    <cellStyle name="Normal 6 112 6" xfId="43918"/>
    <cellStyle name="Normal 6 112 6 2" xfId="43919"/>
    <cellStyle name="Normal 6 112 6 2 2" xfId="43920"/>
    <cellStyle name="Normal 6 112 6 3" xfId="43921"/>
    <cellStyle name="Normal 6 112 6 4" xfId="43922"/>
    <cellStyle name="Normal 6 112 7" xfId="43923"/>
    <cellStyle name="Normal 6 112 7 2" xfId="43924"/>
    <cellStyle name="Normal 6 112 8" xfId="43925"/>
    <cellStyle name="Normal 6 112 9" xfId="43926"/>
    <cellStyle name="Normal 6 113" xfId="8972"/>
    <cellStyle name="Normal 6 113 10" xfId="43928"/>
    <cellStyle name="Normal 6 113 11" xfId="43927"/>
    <cellStyle name="Normal 6 113 2" xfId="8973"/>
    <cellStyle name="Normal 6 113 2 10" xfId="43929"/>
    <cellStyle name="Normal 6 113 2 2" xfId="13738"/>
    <cellStyle name="Normal 6 113 2 2 2" xfId="43931"/>
    <cellStyle name="Normal 6 113 2 2 2 2" xfId="43932"/>
    <cellStyle name="Normal 6 113 2 2 2 2 2" xfId="43933"/>
    <cellStyle name="Normal 6 113 2 2 2 3" xfId="43934"/>
    <cellStyle name="Normal 6 113 2 2 2 4" xfId="43935"/>
    <cellStyle name="Normal 6 113 2 2 3" xfId="43936"/>
    <cellStyle name="Normal 6 113 2 2 3 2" xfId="43937"/>
    <cellStyle name="Normal 6 113 2 2 3 2 2" xfId="43938"/>
    <cellStyle name="Normal 6 113 2 2 3 3" xfId="43939"/>
    <cellStyle name="Normal 6 113 2 2 3 4" xfId="43940"/>
    <cellStyle name="Normal 6 113 2 2 4" xfId="43941"/>
    <cellStyle name="Normal 6 113 2 2 4 2" xfId="43942"/>
    <cellStyle name="Normal 6 113 2 2 5" xfId="43943"/>
    <cellStyle name="Normal 6 113 2 2 6" xfId="43944"/>
    <cellStyle name="Normal 6 113 2 2 7" xfId="43945"/>
    <cellStyle name="Normal 6 113 2 2 8" xfId="43930"/>
    <cellStyle name="Normal 6 113 2 3" xfId="43946"/>
    <cellStyle name="Normal 6 113 2 3 2" xfId="43947"/>
    <cellStyle name="Normal 6 113 2 3 2 2" xfId="43948"/>
    <cellStyle name="Normal 6 113 2 3 2 2 2" xfId="43949"/>
    <cellStyle name="Normal 6 113 2 3 2 3" xfId="43950"/>
    <cellStyle name="Normal 6 113 2 3 2 4" xfId="43951"/>
    <cellStyle name="Normal 6 113 2 3 3" xfId="43952"/>
    <cellStyle name="Normal 6 113 2 3 3 2" xfId="43953"/>
    <cellStyle name="Normal 6 113 2 3 3 2 2" xfId="43954"/>
    <cellStyle name="Normal 6 113 2 3 3 3" xfId="43955"/>
    <cellStyle name="Normal 6 113 2 3 3 4" xfId="43956"/>
    <cellStyle name="Normal 6 113 2 3 4" xfId="43957"/>
    <cellStyle name="Normal 6 113 2 3 4 2" xfId="43958"/>
    <cellStyle name="Normal 6 113 2 3 5" xfId="43959"/>
    <cellStyle name="Normal 6 113 2 3 6" xfId="43960"/>
    <cellStyle name="Normal 6 113 2 3 7" xfId="43961"/>
    <cellStyle name="Normal 6 113 2 4" xfId="43962"/>
    <cellStyle name="Normal 6 113 2 4 2" xfId="43963"/>
    <cellStyle name="Normal 6 113 2 4 2 2" xfId="43964"/>
    <cellStyle name="Normal 6 113 2 4 3" xfId="43965"/>
    <cellStyle name="Normal 6 113 2 4 4" xfId="43966"/>
    <cellStyle name="Normal 6 113 2 5" xfId="43967"/>
    <cellStyle name="Normal 6 113 2 5 2" xfId="43968"/>
    <cellStyle name="Normal 6 113 2 5 2 2" xfId="43969"/>
    <cellStyle name="Normal 6 113 2 5 3" xfId="43970"/>
    <cellStyle name="Normal 6 113 2 5 4" xfId="43971"/>
    <cellStyle name="Normal 6 113 2 6" xfId="43972"/>
    <cellStyle name="Normal 6 113 2 6 2" xfId="43973"/>
    <cellStyle name="Normal 6 113 2 7" xfId="43974"/>
    <cellStyle name="Normal 6 113 2 8" xfId="43975"/>
    <cellStyle name="Normal 6 113 2 9" xfId="43976"/>
    <cellStyle name="Normal 6 113 3" xfId="8974"/>
    <cellStyle name="Normal 6 113 3 2" xfId="13739"/>
    <cellStyle name="Normal 6 113 3 2 2" xfId="43979"/>
    <cellStyle name="Normal 6 113 3 2 2 2" xfId="43980"/>
    <cellStyle name="Normal 6 113 3 2 3" xfId="43981"/>
    <cellStyle name="Normal 6 113 3 2 4" xfId="43982"/>
    <cellStyle name="Normal 6 113 3 2 5" xfId="43978"/>
    <cellStyle name="Normal 6 113 3 3" xfId="43983"/>
    <cellStyle name="Normal 6 113 3 3 2" xfId="43984"/>
    <cellStyle name="Normal 6 113 3 3 2 2" xfId="43985"/>
    <cellStyle name="Normal 6 113 3 3 3" xfId="43986"/>
    <cellStyle name="Normal 6 113 3 3 4" xfId="43987"/>
    <cellStyle name="Normal 6 113 3 4" xfId="43988"/>
    <cellStyle name="Normal 6 113 3 4 2" xfId="43989"/>
    <cellStyle name="Normal 6 113 3 5" xfId="43990"/>
    <cellStyle name="Normal 6 113 3 6" xfId="43991"/>
    <cellStyle name="Normal 6 113 3 7" xfId="43992"/>
    <cellStyle name="Normal 6 113 3 8" xfId="43977"/>
    <cellStyle name="Normal 6 113 4" xfId="8975"/>
    <cellStyle name="Normal 6 113 4 2" xfId="13740"/>
    <cellStyle name="Normal 6 113 4 2 2" xfId="43995"/>
    <cellStyle name="Normal 6 113 4 2 2 2" xfId="43996"/>
    <cellStyle name="Normal 6 113 4 2 3" xfId="43997"/>
    <cellStyle name="Normal 6 113 4 2 4" xfId="43998"/>
    <cellStyle name="Normal 6 113 4 2 5" xfId="43994"/>
    <cellStyle name="Normal 6 113 4 3" xfId="43999"/>
    <cellStyle name="Normal 6 113 4 3 2" xfId="44000"/>
    <cellStyle name="Normal 6 113 4 3 2 2" xfId="44001"/>
    <cellStyle name="Normal 6 113 4 3 3" xfId="44002"/>
    <cellStyle name="Normal 6 113 4 3 4" xfId="44003"/>
    <cellStyle name="Normal 6 113 4 4" xfId="44004"/>
    <cellStyle name="Normal 6 113 4 4 2" xfId="44005"/>
    <cellStyle name="Normal 6 113 4 5" xfId="44006"/>
    <cellStyle name="Normal 6 113 4 6" xfId="44007"/>
    <cellStyle name="Normal 6 113 4 7" xfId="44008"/>
    <cellStyle name="Normal 6 113 4 8" xfId="43993"/>
    <cellStyle name="Normal 6 113 5" xfId="13737"/>
    <cellStyle name="Normal 6 113 5 2" xfId="44010"/>
    <cellStyle name="Normal 6 113 5 2 2" xfId="44011"/>
    <cellStyle name="Normal 6 113 5 3" xfId="44012"/>
    <cellStyle name="Normal 6 113 5 4" xfId="44013"/>
    <cellStyle name="Normal 6 113 5 5" xfId="44009"/>
    <cellStyle name="Normal 6 113 6" xfId="44014"/>
    <cellStyle name="Normal 6 113 6 2" xfId="44015"/>
    <cellStyle name="Normal 6 113 6 2 2" xfId="44016"/>
    <cellStyle name="Normal 6 113 6 3" xfId="44017"/>
    <cellStyle name="Normal 6 113 6 4" xfId="44018"/>
    <cellStyle name="Normal 6 113 7" xfId="44019"/>
    <cellStyle name="Normal 6 113 7 2" xfId="44020"/>
    <cellStyle name="Normal 6 113 8" xfId="44021"/>
    <cellStyle name="Normal 6 113 9" xfId="44022"/>
    <cellStyle name="Normal 6 114" xfId="8976"/>
    <cellStyle name="Normal 6 114 10" xfId="44024"/>
    <cellStyle name="Normal 6 114 11" xfId="44023"/>
    <cellStyle name="Normal 6 114 2" xfId="8977"/>
    <cellStyle name="Normal 6 114 2 10" xfId="44025"/>
    <cellStyle name="Normal 6 114 2 2" xfId="13742"/>
    <cellStyle name="Normal 6 114 2 2 2" xfId="44027"/>
    <cellStyle name="Normal 6 114 2 2 2 2" xfId="44028"/>
    <cellStyle name="Normal 6 114 2 2 2 2 2" xfId="44029"/>
    <cellStyle name="Normal 6 114 2 2 2 3" xfId="44030"/>
    <cellStyle name="Normal 6 114 2 2 2 4" xfId="44031"/>
    <cellStyle name="Normal 6 114 2 2 3" xfId="44032"/>
    <cellStyle name="Normal 6 114 2 2 3 2" xfId="44033"/>
    <cellStyle name="Normal 6 114 2 2 3 2 2" xfId="44034"/>
    <cellStyle name="Normal 6 114 2 2 3 3" xfId="44035"/>
    <cellStyle name="Normal 6 114 2 2 3 4" xfId="44036"/>
    <cellStyle name="Normal 6 114 2 2 4" xfId="44037"/>
    <cellStyle name="Normal 6 114 2 2 4 2" xfId="44038"/>
    <cellStyle name="Normal 6 114 2 2 5" xfId="44039"/>
    <cellStyle name="Normal 6 114 2 2 6" xfId="44040"/>
    <cellStyle name="Normal 6 114 2 2 7" xfId="44041"/>
    <cellStyle name="Normal 6 114 2 2 8" xfId="44026"/>
    <cellStyle name="Normal 6 114 2 3" xfId="44042"/>
    <cellStyle name="Normal 6 114 2 3 2" xfId="44043"/>
    <cellStyle name="Normal 6 114 2 3 2 2" xfId="44044"/>
    <cellStyle name="Normal 6 114 2 3 2 2 2" xfId="44045"/>
    <cellStyle name="Normal 6 114 2 3 2 3" xfId="44046"/>
    <cellStyle name="Normal 6 114 2 3 2 4" xfId="44047"/>
    <cellStyle name="Normal 6 114 2 3 3" xfId="44048"/>
    <cellStyle name="Normal 6 114 2 3 3 2" xfId="44049"/>
    <cellStyle name="Normal 6 114 2 3 3 2 2" xfId="44050"/>
    <cellStyle name="Normal 6 114 2 3 3 3" xfId="44051"/>
    <cellStyle name="Normal 6 114 2 3 3 4" xfId="44052"/>
    <cellStyle name="Normal 6 114 2 3 4" xfId="44053"/>
    <cellStyle name="Normal 6 114 2 3 4 2" xfId="44054"/>
    <cellStyle name="Normal 6 114 2 3 5" xfId="44055"/>
    <cellStyle name="Normal 6 114 2 3 6" xfId="44056"/>
    <cellStyle name="Normal 6 114 2 3 7" xfId="44057"/>
    <cellStyle name="Normal 6 114 2 4" xfId="44058"/>
    <cellStyle name="Normal 6 114 2 4 2" xfId="44059"/>
    <cellStyle name="Normal 6 114 2 4 2 2" xfId="44060"/>
    <cellStyle name="Normal 6 114 2 4 3" xfId="44061"/>
    <cellStyle name="Normal 6 114 2 4 4" xfId="44062"/>
    <cellStyle name="Normal 6 114 2 5" xfId="44063"/>
    <cellStyle name="Normal 6 114 2 5 2" xfId="44064"/>
    <cellStyle name="Normal 6 114 2 5 2 2" xfId="44065"/>
    <cellStyle name="Normal 6 114 2 5 3" xfId="44066"/>
    <cellStyle name="Normal 6 114 2 5 4" xfId="44067"/>
    <cellStyle name="Normal 6 114 2 6" xfId="44068"/>
    <cellStyle name="Normal 6 114 2 6 2" xfId="44069"/>
    <cellStyle name="Normal 6 114 2 7" xfId="44070"/>
    <cellStyle name="Normal 6 114 2 8" xfId="44071"/>
    <cellStyle name="Normal 6 114 2 9" xfId="44072"/>
    <cellStyle name="Normal 6 114 3" xfId="8978"/>
    <cellStyle name="Normal 6 114 3 2" xfId="13743"/>
    <cellStyle name="Normal 6 114 3 2 2" xfId="44075"/>
    <cellStyle name="Normal 6 114 3 2 2 2" xfId="44076"/>
    <cellStyle name="Normal 6 114 3 2 3" xfId="44077"/>
    <cellStyle name="Normal 6 114 3 2 4" xfId="44078"/>
    <cellStyle name="Normal 6 114 3 2 5" xfId="44074"/>
    <cellStyle name="Normal 6 114 3 3" xfId="44079"/>
    <cellStyle name="Normal 6 114 3 3 2" xfId="44080"/>
    <cellStyle name="Normal 6 114 3 3 2 2" xfId="44081"/>
    <cellStyle name="Normal 6 114 3 3 3" xfId="44082"/>
    <cellStyle name="Normal 6 114 3 3 4" xfId="44083"/>
    <cellStyle name="Normal 6 114 3 4" xfId="44084"/>
    <cellStyle name="Normal 6 114 3 4 2" xfId="44085"/>
    <cellStyle name="Normal 6 114 3 5" xfId="44086"/>
    <cellStyle name="Normal 6 114 3 6" xfId="44087"/>
    <cellStyle name="Normal 6 114 3 7" xfId="44088"/>
    <cellStyle name="Normal 6 114 3 8" xfId="44073"/>
    <cellStyle name="Normal 6 114 4" xfId="8979"/>
    <cellStyle name="Normal 6 114 4 2" xfId="13744"/>
    <cellStyle name="Normal 6 114 4 2 2" xfId="44091"/>
    <cellStyle name="Normal 6 114 4 2 2 2" xfId="44092"/>
    <cellStyle name="Normal 6 114 4 2 3" xfId="44093"/>
    <cellStyle name="Normal 6 114 4 2 4" xfId="44094"/>
    <cellStyle name="Normal 6 114 4 2 5" xfId="44090"/>
    <cellStyle name="Normal 6 114 4 3" xfId="44095"/>
    <cellStyle name="Normal 6 114 4 3 2" xfId="44096"/>
    <cellStyle name="Normal 6 114 4 3 2 2" xfId="44097"/>
    <cellStyle name="Normal 6 114 4 3 3" xfId="44098"/>
    <cellStyle name="Normal 6 114 4 3 4" xfId="44099"/>
    <cellStyle name="Normal 6 114 4 4" xfId="44100"/>
    <cellStyle name="Normal 6 114 4 4 2" xfId="44101"/>
    <cellStyle name="Normal 6 114 4 5" xfId="44102"/>
    <cellStyle name="Normal 6 114 4 6" xfId="44103"/>
    <cellStyle name="Normal 6 114 4 7" xfId="44104"/>
    <cellStyle name="Normal 6 114 4 8" xfId="44089"/>
    <cellStyle name="Normal 6 114 5" xfId="13741"/>
    <cellStyle name="Normal 6 114 5 2" xfId="44106"/>
    <cellStyle name="Normal 6 114 5 2 2" xfId="44107"/>
    <cellStyle name="Normal 6 114 5 3" xfId="44108"/>
    <cellStyle name="Normal 6 114 5 4" xfId="44109"/>
    <cellStyle name="Normal 6 114 5 5" xfId="44105"/>
    <cellStyle name="Normal 6 114 6" xfId="44110"/>
    <cellStyle name="Normal 6 114 6 2" xfId="44111"/>
    <cellStyle name="Normal 6 114 6 2 2" xfId="44112"/>
    <cellStyle name="Normal 6 114 6 3" xfId="44113"/>
    <cellStyle name="Normal 6 114 6 4" xfId="44114"/>
    <cellStyle name="Normal 6 114 7" xfId="44115"/>
    <cellStyle name="Normal 6 114 7 2" xfId="44116"/>
    <cellStyle name="Normal 6 114 8" xfId="44117"/>
    <cellStyle name="Normal 6 114 9" xfId="44118"/>
    <cellStyle name="Normal 6 115" xfId="8980"/>
    <cellStyle name="Normal 6 115 10" xfId="44120"/>
    <cellStyle name="Normal 6 115 11" xfId="44119"/>
    <cellStyle name="Normal 6 115 2" xfId="8981"/>
    <cellStyle name="Normal 6 115 2 10" xfId="44121"/>
    <cellStyle name="Normal 6 115 2 2" xfId="13746"/>
    <cellStyle name="Normal 6 115 2 2 2" xfId="44123"/>
    <cellStyle name="Normal 6 115 2 2 2 2" xfId="44124"/>
    <cellStyle name="Normal 6 115 2 2 2 2 2" xfId="44125"/>
    <cellStyle name="Normal 6 115 2 2 2 3" xfId="44126"/>
    <cellStyle name="Normal 6 115 2 2 2 4" xfId="44127"/>
    <cellStyle name="Normal 6 115 2 2 3" xfId="44128"/>
    <cellStyle name="Normal 6 115 2 2 3 2" xfId="44129"/>
    <cellStyle name="Normal 6 115 2 2 3 2 2" xfId="44130"/>
    <cellStyle name="Normal 6 115 2 2 3 3" xfId="44131"/>
    <cellStyle name="Normal 6 115 2 2 3 4" xfId="44132"/>
    <cellStyle name="Normal 6 115 2 2 4" xfId="44133"/>
    <cellStyle name="Normal 6 115 2 2 4 2" xfId="44134"/>
    <cellStyle name="Normal 6 115 2 2 5" xfId="44135"/>
    <cellStyle name="Normal 6 115 2 2 6" xfId="44136"/>
    <cellStyle name="Normal 6 115 2 2 7" xfId="44137"/>
    <cellStyle name="Normal 6 115 2 2 8" xfId="44122"/>
    <cellStyle name="Normal 6 115 2 3" xfId="44138"/>
    <cellStyle name="Normal 6 115 2 3 2" xfId="44139"/>
    <cellStyle name="Normal 6 115 2 3 2 2" xfId="44140"/>
    <cellStyle name="Normal 6 115 2 3 2 2 2" xfId="44141"/>
    <cellStyle name="Normal 6 115 2 3 2 3" xfId="44142"/>
    <cellStyle name="Normal 6 115 2 3 2 4" xfId="44143"/>
    <cellStyle name="Normal 6 115 2 3 3" xfId="44144"/>
    <cellStyle name="Normal 6 115 2 3 3 2" xfId="44145"/>
    <cellStyle name="Normal 6 115 2 3 3 2 2" xfId="44146"/>
    <cellStyle name="Normal 6 115 2 3 3 3" xfId="44147"/>
    <cellStyle name="Normal 6 115 2 3 3 4" xfId="44148"/>
    <cellStyle name="Normal 6 115 2 3 4" xfId="44149"/>
    <cellStyle name="Normal 6 115 2 3 4 2" xfId="44150"/>
    <cellStyle name="Normal 6 115 2 3 5" xfId="44151"/>
    <cellStyle name="Normal 6 115 2 3 6" xfId="44152"/>
    <cellStyle name="Normal 6 115 2 3 7" xfId="44153"/>
    <cellStyle name="Normal 6 115 2 4" xfId="44154"/>
    <cellStyle name="Normal 6 115 2 4 2" xfId="44155"/>
    <cellStyle name="Normal 6 115 2 4 2 2" xfId="44156"/>
    <cellStyle name="Normal 6 115 2 4 3" xfId="44157"/>
    <cellStyle name="Normal 6 115 2 4 4" xfId="44158"/>
    <cellStyle name="Normal 6 115 2 5" xfId="44159"/>
    <cellStyle name="Normal 6 115 2 5 2" xfId="44160"/>
    <cellStyle name="Normal 6 115 2 5 2 2" xfId="44161"/>
    <cellStyle name="Normal 6 115 2 5 3" xfId="44162"/>
    <cellStyle name="Normal 6 115 2 5 4" xfId="44163"/>
    <cellStyle name="Normal 6 115 2 6" xfId="44164"/>
    <cellStyle name="Normal 6 115 2 6 2" xfId="44165"/>
    <cellStyle name="Normal 6 115 2 7" xfId="44166"/>
    <cellStyle name="Normal 6 115 2 8" xfId="44167"/>
    <cellStyle name="Normal 6 115 2 9" xfId="44168"/>
    <cellStyle name="Normal 6 115 3" xfId="8982"/>
    <cellStyle name="Normal 6 115 3 2" xfId="13747"/>
    <cellStyle name="Normal 6 115 3 2 2" xfId="44171"/>
    <cellStyle name="Normal 6 115 3 2 2 2" xfId="44172"/>
    <cellStyle name="Normal 6 115 3 2 3" xfId="44173"/>
    <cellStyle name="Normal 6 115 3 2 4" xfId="44174"/>
    <cellStyle name="Normal 6 115 3 2 5" xfId="44170"/>
    <cellStyle name="Normal 6 115 3 3" xfId="44175"/>
    <cellStyle name="Normal 6 115 3 3 2" xfId="44176"/>
    <cellStyle name="Normal 6 115 3 3 2 2" xfId="44177"/>
    <cellStyle name="Normal 6 115 3 3 3" xfId="44178"/>
    <cellStyle name="Normal 6 115 3 3 4" xfId="44179"/>
    <cellStyle name="Normal 6 115 3 4" xfId="44180"/>
    <cellStyle name="Normal 6 115 3 4 2" xfId="44181"/>
    <cellStyle name="Normal 6 115 3 5" xfId="44182"/>
    <cellStyle name="Normal 6 115 3 6" xfId="44183"/>
    <cellStyle name="Normal 6 115 3 7" xfId="44184"/>
    <cellStyle name="Normal 6 115 3 8" xfId="44169"/>
    <cellStyle name="Normal 6 115 4" xfId="8983"/>
    <cellStyle name="Normal 6 115 4 2" xfId="13748"/>
    <cellStyle name="Normal 6 115 4 2 2" xfId="44187"/>
    <cellStyle name="Normal 6 115 4 2 2 2" xfId="44188"/>
    <cellStyle name="Normal 6 115 4 2 3" xfId="44189"/>
    <cellStyle name="Normal 6 115 4 2 4" xfId="44190"/>
    <cellStyle name="Normal 6 115 4 2 5" xfId="44186"/>
    <cellStyle name="Normal 6 115 4 3" xfId="44191"/>
    <cellStyle name="Normal 6 115 4 3 2" xfId="44192"/>
    <cellStyle name="Normal 6 115 4 3 2 2" xfId="44193"/>
    <cellStyle name="Normal 6 115 4 3 3" xfId="44194"/>
    <cellStyle name="Normal 6 115 4 3 4" xfId="44195"/>
    <cellStyle name="Normal 6 115 4 4" xfId="44196"/>
    <cellStyle name="Normal 6 115 4 4 2" xfId="44197"/>
    <cellStyle name="Normal 6 115 4 5" xfId="44198"/>
    <cellStyle name="Normal 6 115 4 6" xfId="44199"/>
    <cellStyle name="Normal 6 115 4 7" xfId="44200"/>
    <cellStyle name="Normal 6 115 4 8" xfId="44185"/>
    <cellStyle name="Normal 6 115 5" xfId="13745"/>
    <cellStyle name="Normal 6 115 5 2" xfId="44202"/>
    <cellStyle name="Normal 6 115 5 2 2" xfId="44203"/>
    <cellStyle name="Normal 6 115 5 3" xfId="44204"/>
    <cellStyle name="Normal 6 115 5 4" xfId="44205"/>
    <cellStyle name="Normal 6 115 5 5" xfId="44201"/>
    <cellStyle name="Normal 6 115 6" xfId="44206"/>
    <cellStyle name="Normal 6 115 6 2" xfId="44207"/>
    <cellStyle name="Normal 6 115 6 2 2" xfId="44208"/>
    <cellStyle name="Normal 6 115 6 3" xfId="44209"/>
    <cellStyle name="Normal 6 115 6 4" xfId="44210"/>
    <cellStyle name="Normal 6 115 7" xfId="44211"/>
    <cellStyle name="Normal 6 115 7 2" xfId="44212"/>
    <cellStyle name="Normal 6 115 8" xfId="44213"/>
    <cellStyle name="Normal 6 115 9" xfId="44214"/>
    <cellStyle name="Normal 6 116" xfId="8984"/>
    <cellStyle name="Normal 6 116 10" xfId="44216"/>
    <cellStyle name="Normal 6 116 11" xfId="44215"/>
    <cellStyle name="Normal 6 116 2" xfId="8985"/>
    <cellStyle name="Normal 6 116 2 10" xfId="44217"/>
    <cellStyle name="Normal 6 116 2 2" xfId="13750"/>
    <cellStyle name="Normal 6 116 2 2 2" xfId="44219"/>
    <cellStyle name="Normal 6 116 2 2 2 2" xfId="44220"/>
    <cellStyle name="Normal 6 116 2 2 2 2 2" xfId="44221"/>
    <cellStyle name="Normal 6 116 2 2 2 3" xfId="44222"/>
    <cellStyle name="Normal 6 116 2 2 2 4" xfId="44223"/>
    <cellStyle name="Normal 6 116 2 2 3" xfId="44224"/>
    <cellStyle name="Normal 6 116 2 2 3 2" xfId="44225"/>
    <cellStyle name="Normal 6 116 2 2 3 2 2" xfId="44226"/>
    <cellStyle name="Normal 6 116 2 2 3 3" xfId="44227"/>
    <cellStyle name="Normal 6 116 2 2 3 4" xfId="44228"/>
    <cellStyle name="Normal 6 116 2 2 4" xfId="44229"/>
    <cellStyle name="Normal 6 116 2 2 4 2" xfId="44230"/>
    <cellStyle name="Normal 6 116 2 2 5" xfId="44231"/>
    <cellStyle name="Normal 6 116 2 2 6" xfId="44232"/>
    <cellStyle name="Normal 6 116 2 2 7" xfId="44233"/>
    <cellStyle name="Normal 6 116 2 2 8" xfId="44218"/>
    <cellStyle name="Normal 6 116 2 3" xfId="44234"/>
    <cellStyle name="Normal 6 116 2 3 2" xfId="44235"/>
    <cellStyle name="Normal 6 116 2 3 2 2" xfId="44236"/>
    <cellStyle name="Normal 6 116 2 3 2 2 2" xfId="44237"/>
    <cellStyle name="Normal 6 116 2 3 2 3" xfId="44238"/>
    <cellStyle name="Normal 6 116 2 3 2 4" xfId="44239"/>
    <cellStyle name="Normal 6 116 2 3 3" xfId="44240"/>
    <cellStyle name="Normal 6 116 2 3 3 2" xfId="44241"/>
    <cellStyle name="Normal 6 116 2 3 3 2 2" xfId="44242"/>
    <cellStyle name="Normal 6 116 2 3 3 3" xfId="44243"/>
    <cellStyle name="Normal 6 116 2 3 3 4" xfId="44244"/>
    <cellStyle name="Normal 6 116 2 3 4" xfId="44245"/>
    <cellStyle name="Normal 6 116 2 3 4 2" xfId="44246"/>
    <cellStyle name="Normal 6 116 2 3 5" xfId="44247"/>
    <cellStyle name="Normal 6 116 2 3 6" xfId="44248"/>
    <cellStyle name="Normal 6 116 2 3 7" xfId="44249"/>
    <cellStyle name="Normal 6 116 2 4" xfId="44250"/>
    <cellStyle name="Normal 6 116 2 4 2" xfId="44251"/>
    <cellStyle name="Normal 6 116 2 4 2 2" xfId="44252"/>
    <cellStyle name="Normal 6 116 2 4 3" xfId="44253"/>
    <cellStyle name="Normal 6 116 2 4 4" xfId="44254"/>
    <cellStyle name="Normal 6 116 2 5" xfId="44255"/>
    <cellStyle name="Normal 6 116 2 5 2" xfId="44256"/>
    <cellStyle name="Normal 6 116 2 5 2 2" xfId="44257"/>
    <cellStyle name="Normal 6 116 2 5 3" xfId="44258"/>
    <cellStyle name="Normal 6 116 2 5 4" xfId="44259"/>
    <cellStyle name="Normal 6 116 2 6" xfId="44260"/>
    <cellStyle name="Normal 6 116 2 6 2" xfId="44261"/>
    <cellStyle name="Normal 6 116 2 7" xfId="44262"/>
    <cellStyle name="Normal 6 116 2 8" xfId="44263"/>
    <cellStyle name="Normal 6 116 2 9" xfId="44264"/>
    <cellStyle name="Normal 6 116 3" xfId="8986"/>
    <cellStyle name="Normal 6 116 3 2" xfId="13751"/>
    <cellStyle name="Normal 6 116 3 2 2" xfId="44267"/>
    <cellStyle name="Normal 6 116 3 2 2 2" xfId="44268"/>
    <cellStyle name="Normal 6 116 3 2 3" xfId="44269"/>
    <cellStyle name="Normal 6 116 3 2 4" xfId="44270"/>
    <cellStyle name="Normal 6 116 3 2 5" xfId="44266"/>
    <cellStyle name="Normal 6 116 3 3" xfId="44271"/>
    <cellStyle name="Normal 6 116 3 3 2" xfId="44272"/>
    <cellStyle name="Normal 6 116 3 3 2 2" xfId="44273"/>
    <cellStyle name="Normal 6 116 3 3 3" xfId="44274"/>
    <cellStyle name="Normal 6 116 3 3 4" xfId="44275"/>
    <cellStyle name="Normal 6 116 3 4" xfId="44276"/>
    <cellStyle name="Normal 6 116 3 4 2" xfId="44277"/>
    <cellStyle name="Normal 6 116 3 5" xfId="44278"/>
    <cellStyle name="Normal 6 116 3 6" xfId="44279"/>
    <cellStyle name="Normal 6 116 3 7" xfId="44280"/>
    <cellStyle name="Normal 6 116 3 8" xfId="44265"/>
    <cellStyle name="Normal 6 116 4" xfId="8987"/>
    <cellStyle name="Normal 6 116 4 2" xfId="13752"/>
    <cellStyle name="Normal 6 116 4 2 2" xfId="44283"/>
    <cellStyle name="Normal 6 116 4 2 2 2" xfId="44284"/>
    <cellStyle name="Normal 6 116 4 2 3" xfId="44285"/>
    <cellStyle name="Normal 6 116 4 2 4" xfId="44286"/>
    <cellStyle name="Normal 6 116 4 2 5" xfId="44282"/>
    <cellStyle name="Normal 6 116 4 3" xfId="44287"/>
    <cellStyle name="Normal 6 116 4 3 2" xfId="44288"/>
    <cellStyle name="Normal 6 116 4 3 2 2" xfId="44289"/>
    <cellStyle name="Normal 6 116 4 3 3" xfId="44290"/>
    <cellStyle name="Normal 6 116 4 3 4" xfId="44291"/>
    <cellStyle name="Normal 6 116 4 4" xfId="44292"/>
    <cellStyle name="Normal 6 116 4 4 2" xfId="44293"/>
    <cellStyle name="Normal 6 116 4 5" xfId="44294"/>
    <cellStyle name="Normal 6 116 4 6" xfId="44295"/>
    <cellStyle name="Normal 6 116 4 7" xfId="44296"/>
    <cellStyle name="Normal 6 116 4 8" xfId="44281"/>
    <cellStyle name="Normal 6 116 5" xfId="13749"/>
    <cellStyle name="Normal 6 116 5 2" xfId="44298"/>
    <cellStyle name="Normal 6 116 5 2 2" xfId="44299"/>
    <cellStyle name="Normal 6 116 5 3" xfId="44300"/>
    <cellStyle name="Normal 6 116 5 4" xfId="44301"/>
    <cellStyle name="Normal 6 116 5 5" xfId="44297"/>
    <cellStyle name="Normal 6 116 6" xfId="44302"/>
    <cellStyle name="Normal 6 116 6 2" xfId="44303"/>
    <cellStyle name="Normal 6 116 6 2 2" xfId="44304"/>
    <cellStyle name="Normal 6 116 6 3" xfId="44305"/>
    <cellStyle name="Normal 6 116 6 4" xfId="44306"/>
    <cellStyle name="Normal 6 116 7" xfId="44307"/>
    <cellStyle name="Normal 6 116 7 2" xfId="44308"/>
    <cellStyle name="Normal 6 116 8" xfId="44309"/>
    <cellStyle name="Normal 6 116 9" xfId="44310"/>
    <cellStyle name="Normal 6 117" xfId="8988"/>
    <cellStyle name="Normal 6 117 10" xfId="44312"/>
    <cellStyle name="Normal 6 117 11" xfId="44311"/>
    <cellStyle name="Normal 6 117 2" xfId="8989"/>
    <cellStyle name="Normal 6 117 2 10" xfId="44313"/>
    <cellStyle name="Normal 6 117 2 2" xfId="13754"/>
    <cellStyle name="Normal 6 117 2 2 2" xfId="44315"/>
    <cellStyle name="Normal 6 117 2 2 2 2" xfId="44316"/>
    <cellStyle name="Normal 6 117 2 2 2 2 2" xfId="44317"/>
    <cellStyle name="Normal 6 117 2 2 2 3" xfId="44318"/>
    <cellStyle name="Normal 6 117 2 2 2 4" xfId="44319"/>
    <cellStyle name="Normal 6 117 2 2 3" xfId="44320"/>
    <cellStyle name="Normal 6 117 2 2 3 2" xfId="44321"/>
    <cellStyle name="Normal 6 117 2 2 3 2 2" xfId="44322"/>
    <cellStyle name="Normal 6 117 2 2 3 3" xfId="44323"/>
    <cellStyle name="Normal 6 117 2 2 3 4" xfId="44324"/>
    <cellStyle name="Normal 6 117 2 2 4" xfId="44325"/>
    <cellStyle name="Normal 6 117 2 2 4 2" xfId="44326"/>
    <cellStyle name="Normal 6 117 2 2 5" xfId="44327"/>
    <cellStyle name="Normal 6 117 2 2 6" xfId="44328"/>
    <cellStyle name="Normal 6 117 2 2 7" xfId="44329"/>
    <cellStyle name="Normal 6 117 2 2 8" xfId="44314"/>
    <cellStyle name="Normal 6 117 2 3" xfId="44330"/>
    <cellStyle name="Normal 6 117 2 3 2" xfId="44331"/>
    <cellStyle name="Normal 6 117 2 3 2 2" xfId="44332"/>
    <cellStyle name="Normal 6 117 2 3 2 2 2" xfId="44333"/>
    <cellStyle name="Normal 6 117 2 3 2 3" xfId="44334"/>
    <cellStyle name="Normal 6 117 2 3 2 4" xfId="44335"/>
    <cellStyle name="Normal 6 117 2 3 3" xfId="44336"/>
    <cellStyle name="Normal 6 117 2 3 3 2" xfId="44337"/>
    <cellStyle name="Normal 6 117 2 3 3 2 2" xfId="44338"/>
    <cellStyle name="Normal 6 117 2 3 3 3" xfId="44339"/>
    <cellStyle name="Normal 6 117 2 3 3 4" xfId="44340"/>
    <cellStyle name="Normal 6 117 2 3 4" xfId="44341"/>
    <cellStyle name="Normal 6 117 2 3 4 2" xfId="44342"/>
    <cellStyle name="Normal 6 117 2 3 5" xfId="44343"/>
    <cellStyle name="Normal 6 117 2 3 6" xfId="44344"/>
    <cellStyle name="Normal 6 117 2 3 7" xfId="44345"/>
    <cellStyle name="Normal 6 117 2 4" xfId="44346"/>
    <cellStyle name="Normal 6 117 2 4 2" xfId="44347"/>
    <cellStyle name="Normal 6 117 2 4 2 2" xfId="44348"/>
    <cellStyle name="Normal 6 117 2 4 3" xfId="44349"/>
    <cellStyle name="Normal 6 117 2 4 4" xfId="44350"/>
    <cellStyle name="Normal 6 117 2 5" xfId="44351"/>
    <cellStyle name="Normal 6 117 2 5 2" xfId="44352"/>
    <cellStyle name="Normal 6 117 2 5 2 2" xfId="44353"/>
    <cellStyle name="Normal 6 117 2 5 3" xfId="44354"/>
    <cellStyle name="Normal 6 117 2 5 4" xfId="44355"/>
    <cellStyle name="Normal 6 117 2 6" xfId="44356"/>
    <cellStyle name="Normal 6 117 2 6 2" xfId="44357"/>
    <cellStyle name="Normal 6 117 2 7" xfId="44358"/>
    <cellStyle name="Normal 6 117 2 8" xfId="44359"/>
    <cellStyle name="Normal 6 117 2 9" xfId="44360"/>
    <cellStyle name="Normal 6 117 3" xfId="8990"/>
    <cellStyle name="Normal 6 117 3 2" xfId="13755"/>
    <cellStyle name="Normal 6 117 3 2 2" xfId="44363"/>
    <cellStyle name="Normal 6 117 3 2 2 2" xfId="44364"/>
    <cellStyle name="Normal 6 117 3 2 3" xfId="44365"/>
    <cellStyle name="Normal 6 117 3 2 4" xfId="44366"/>
    <cellStyle name="Normal 6 117 3 2 5" xfId="44362"/>
    <cellStyle name="Normal 6 117 3 3" xfId="44367"/>
    <cellStyle name="Normal 6 117 3 3 2" xfId="44368"/>
    <cellStyle name="Normal 6 117 3 3 2 2" xfId="44369"/>
    <cellStyle name="Normal 6 117 3 3 3" xfId="44370"/>
    <cellStyle name="Normal 6 117 3 3 4" xfId="44371"/>
    <cellStyle name="Normal 6 117 3 4" xfId="44372"/>
    <cellStyle name="Normal 6 117 3 4 2" xfId="44373"/>
    <cellStyle name="Normal 6 117 3 5" xfId="44374"/>
    <cellStyle name="Normal 6 117 3 6" xfId="44375"/>
    <cellStyle name="Normal 6 117 3 7" xfId="44376"/>
    <cellStyle name="Normal 6 117 3 8" xfId="44361"/>
    <cellStyle name="Normal 6 117 4" xfId="8991"/>
    <cellStyle name="Normal 6 117 4 2" xfId="13756"/>
    <cellStyle name="Normal 6 117 4 2 2" xfId="44379"/>
    <cellStyle name="Normal 6 117 4 2 2 2" xfId="44380"/>
    <cellStyle name="Normal 6 117 4 2 3" xfId="44381"/>
    <cellStyle name="Normal 6 117 4 2 4" xfId="44382"/>
    <cellStyle name="Normal 6 117 4 2 5" xfId="44378"/>
    <cellStyle name="Normal 6 117 4 3" xfId="44383"/>
    <cellStyle name="Normal 6 117 4 3 2" xfId="44384"/>
    <cellStyle name="Normal 6 117 4 3 2 2" xfId="44385"/>
    <cellStyle name="Normal 6 117 4 3 3" xfId="44386"/>
    <cellStyle name="Normal 6 117 4 3 4" xfId="44387"/>
    <cellStyle name="Normal 6 117 4 4" xfId="44388"/>
    <cellStyle name="Normal 6 117 4 4 2" xfId="44389"/>
    <cellStyle name="Normal 6 117 4 5" xfId="44390"/>
    <cellStyle name="Normal 6 117 4 6" xfId="44391"/>
    <cellStyle name="Normal 6 117 4 7" xfId="44392"/>
    <cellStyle name="Normal 6 117 4 8" xfId="44377"/>
    <cellStyle name="Normal 6 117 5" xfId="13753"/>
    <cellStyle name="Normal 6 117 5 2" xfId="44394"/>
    <cellStyle name="Normal 6 117 5 2 2" xfId="44395"/>
    <cellStyle name="Normal 6 117 5 3" xfId="44396"/>
    <cellStyle name="Normal 6 117 5 4" xfId="44397"/>
    <cellStyle name="Normal 6 117 5 5" xfId="44393"/>
    <cellStyle name="Normal 6 117 6" xfId="44398"/>
    <cellStyle name="Normal 6 117 6 2" xfId="44399"/>
    <cellStyle name="Normal 6 117 6 2 2" xfId="44400"/>
    <cellStyle name="Normal 6 117 6 3" xfId="44401"/>
    <cellStyle name="Normal 6 117 6 4" xfId="44402"/>
    <cellStyle name="Normal 6 117 7" xfId="44403"/>
    <cellStyle name="Normal 6 117 7 2" xfId="44404"/>
    <cellStyle name="Normal 6 117 8" xfId="44405"/>
    <cellStyle name="Normal 6 117 9" xfId="44406"/>
    <cellStyle name="Normal 6 118" xfId="8992"/>
    <cellStyle name="Normal 6 118 10" xfId="44408"/>
    <cellStyle name="Normal 6 118 11" xfId="44407"/>
    <cellStyle name="Normal 6 118 2" xfId="8993"/>
    <cellStyle name="Normal 6 118 2 10" xfId="44409"/>
    <cellStyle name="Normal 6 118 2 2" xfId="13758"/>
    <cellStyle name="Normal 6 118 2 2 2" xfId="44411"/>
    <cellStyle name="Normal 6 118 2 2 2 2" xfId="44412"/>
    <cellStyle name="Normal 6 118 2 2 2 2 2" xfId="44413"/>
    <cellStyle name="Normal 6 118 2 2 2 3" xfId="44414"/>
    <cellStyle name="Normal 6 118 2 2 2 4" xfId="44415"/>
    <cellStyle name="Normal 6 118 2 2 3" xfId="44416"/>
    <cellStyle name="Normal 6 118 2 2 3 2" xfId="44417"/>
    <cellStyle name="Normal 6 118 2 2 3 2 2" xfId="44418"/>
    <cellStyle name="Normal 6 118 2 2 3 3" xfId="44419"/>
    <cellStyle name="Normal 6 118 2 2 3 4" xfId="44420"/>
    <cellStyle name="Normal 6 118 2 2 4" xfId="44421"/>
    <cellStyle name="Normal 6 118 2 2 4 2" xfId="44422"/>
    <cellStyle name="Normal 6 118 2 2 5" xfId="44423"/>
    <cellStyle name="Normal 6 118 2 2 6" xfId="44424"/>
    <cellStyle name="Normal 6 118 2 2 7" xfId="44425"/>
    <cellStyle name="Normal 6 118 2 2 8" xfId="44410"/>
    <cellStyle name="Normal 6 118 2 3" xfId="44426"/>
    <cellStyle name="Normal 6 118 2 3 2" xfId="44427"/>
    <cellStyle name="Normal 6 118 2 3 2 2" xfId="44428"/>
    <cellStyle name="Normal 6 118 2 3 2 2 2" xfId="44429"/>
    <cellStyle name="Normal 6 118 2 3 2 3" xfId="44430"/>
    <cellStyle name="Normal 6 118 2 3 2 4" xfId="44431"/>
    <cellStyle name="Normal 6 118 2 3 3" xfId="44432"/>
    <cellStyle name="Normal 6 118 2 3 3 2" xfId="44433"/>
    <cellStyle name="Normal 6 118 2 3 3 2 2" xfId="44434"/>
    <cellStyle name="Normal 6 118 2 3 3 3" xfId="44435"/>
    <cellStyle name="Normal 6 118 2 3 3 4" xfId="44436"/>
    <cellStyle name="Normal 6 118 2 3 4" xfId="44437"/>
    <cellStyle name="Normal 6 118 2 3 4 2" xfId="44438"/>
    <cellStyle name="Normal 6 118 2 3 5" xfId="44439"/>
    <cellStyle name="Normal 6 118 2 3 6" xfId="44440"/>
    <cellStyle name="Normal 6 118 2 3 7" xfId="44441"/>
    <cellStyle name="Normal 6 118 2 4" xfId="44442"/>
    <cellStyle name="Normal 6 118 2 4 2" xfId="44443"/>
    <cellStyle name="Normal 6 118 2 4 2 2" xfId="44444"/>
    <cellStyle name="Normal 6 118 2 4 3" xfId="44445"/>
    <cellStyle name="Normal 6 118 2 4 4" xfId="44446"/>
    <cellStyle name="Normal 6 118 2 5" xfId="44447"/>
    <cellStyle name="Normal 6 118 2 5 2" xfId="44448"/>
    <cellStyle name="Normal 6 118 2 5 2 2" xfId="44449"/>
    <cellStyle name="Normal 6 118 2 5 3" xfId="44450"/>
    <cellStyle name="Normal 6 118 2 5 4" xfId="44451"/>
    <cellStyle name="Normal 6 118 2 6" xfId="44452"/>
    <cellStyle name="Normal 6 118 2 6 2" xfId="44453"/>
    <cellStyle name="Normal 6 118 2 7" xfId="44454"/>
    <cellStyle name="Normal 6 118 2 8" xfId="44455"/>
    <cellStyle name="Normal 6 118 2 9" xfId="44456"/>
    <cellStyle name="Normal 6 118 3" xfId="8994"/>
    <cellStyle name="Normal 6 118 3 2" xfId="13759"/>
    <cellStyle name="Normal 6 118 3 2 2" xfId="44459"/>
    <cellStyle name="Normal 6 118 3 2 2 2" xfId="44460"/>
    <cellStyle name="Normal 6 118 3 2 3" xfId="44461"/>
    <cellStyle name="Normal 6 118 3 2 4" xfId="44462"/>
    <cellStyle name="Normal 6 118 3 2 5" xfId="44458"/>
    <cellStyle name="Normal 6 118 3 3" xfId="44463"/>
    <cellStyle name="Normal 6 118 3 3 2" xfId="44464"/>
    <cellStyle name="Normal 6 118 3 3 2 2" xfId="44465"/>
    <cellStyle name="Normal 6 118 3 3 3" xfId="44466"/>
    <cellStyle name="Normal 6 118 3 3 4" xfId="44467"/>
    <cellStyle name="Normal 6 118 3 4" xfId="44468"/>
    <cellStyle name="Normal 6 118 3 4 2" xfId="44469"/>
    <cellStyle name="Normal 6 118 3 5" xfId="44470"/>
    <cellStyle name="Normal 6 118 3 6" xfId="44471"/>
    <cellStyle name="Normal 6 118 3 7" xfId="44472"/>
    <cellStyle name="Normal 6 118 3 8" xfId="44457"/>
    <cellStyle name="Normal 6 118 4" xfId="8995"/>
    <cellStyle name="Normal 6 118 4 2" xfId="13760"/>
    <cellStyle name="Normal 6 118 4 2 2" xfId="44475"/>
    <cellStyle name="Normal 6 118 4 2 2 2" xfId="44476"/>
    <cellStyle name="Normal 6 118 4 2 3" xfId="44477"/>
    <cellStyle name="Normal 6 118 4 2 4" xfId="44478"/>
    <cellStyle name="Normal 6 118 4 2 5" xfId="44474"/>
    <cellStyle name="Normal 6 118 4 3" xfId="44479"/>
    <cellStyle name="Normal 6 118 4 3 2" xfId="44480"/>
    <cellStyle name="Normal 6 118 4 3 2 2" xfId="44481"/>
    <cellStyle name="Normal 6 118 4 3 3" xfId="44482"/>
    <cellStyle name="Normal 6 118 4 3 4" xfId="44483"/>
    <cellStyle name="Normal 6 118 4 4" xfId="44484"/>
    <cellStyle name="Normal 6 118 4 4 2" xfId="44485"/>
    <cellStyle name="Normal 6 118 4 5" xfId="44486"/>
    <cellStyle name="Normal 6 118 4 6" xfId="44487"/>
    <cellStyle name="Normal 6 118 4 7" xfId="44488"/>
    <cellStyle name="Normal 6 118 4 8" xfId="44473"/>
    <cellStyle name="Normal 6 118 5" xfId="13757"/>
    <cellStyle name="Normal 6 118 5 2" xfId="44490"/>
    <cellStyle name="Normal 6 118 5 2 2" xfId="44491"/>
    <cellStyle name="Normal 6 118 5 3" xfId="44492"/>
    <cellStyle name="Normal 6 118 5 4" xfId="44493"/>
    <cellStyle name="Normal 6 118 5 5" xfId="44489"/>
    <cellStyle name="Normal 6 118 6" xfId="44494"/>
    <cellStyle name="Normal 6 118 6 2" xfId="44495"/>
    <cellStyle name="Normal 6 118 6 2 2" xfId="44496"/>
    <cellStyle name="Normal 6 118 6 3" xfId="44497"/>
    <cellStyle name="Normal 6 118 6 4" xfId="44498"/>
    <cellStyle name="Normal 6 118 7" xfId="44499"/>
    <cellStyle name="Normal 6 118 7 2" xfId="44500"/>
    <cellStyle name="Normal 6 118 8" xfId="44501"/>
    <cellStyle name="Normal 6 118 9" xfId="44502"/>
    <cellStyle name="Normal 6 119" xfId="8996"/>
    <cellStyle name="Normal 6 119 10" xfId="44504"/>
    <cellStyle name="Normal 6 119 11" xfId="44503"/>
    <cellStyle name="Normal 6 119 2" xfId="8997"/>
    <cellStyle name="Normal 6 119 2 10" xfId="44505"/>
    <cellStyle name="Normal 6 119 2 2" xfId="13762"/>
    <cellStyle name="Normal 6 119 2 2 2" xfId="44507"/>
    <cellStyle name="Normal 6 119 2 2 2 2" xfId="44508"/>
    <cellStyle name="Normal 6 119 2 2 2 2 2" xfId="44509"/>
    <cellStyle name="Normal 6 119 2 2 2 3" xfId="44510"/>
    <cellStyle name="Normal 6 119 2 2 2 4" xfId="44511"/>
    <cellStyle name="Normal 6 119 2 2 3" xfId="44512"/>
    <cellStyle name="Normal 6 119 2 2 3 2" xfId="44513"/>
    <cellStyle name="Normal 6 119 2 2 3 2 2" xfId="44514"/>
    <cellStyle name="Normal 6 119 2 2 3 3" xfId="44515"/>
    <cellStyle name="Normal 6 119 2 2 3 4" xfId="44516"/>
    <cellStyle name="Normal 6 119 2 2 4" xfId="44517"/>
    <cellStyle name="Normal 6 119 2 2 4 2" xfId="44518"/>
    <cellStyle name="Normal 6 119 2 2 5" xfId="44519"/>
    <cellStyle name="Normal 6 119 2 2 6" xfId="44520"/>
    <cellStyle name="Normal 6 119 2 2 7" xfId="44521"/>
    <cellStyle name="Normal 6 119 2 2 8" xfId="44506"/>
    <cellStyle name="Normal 6 119 2 3" xfId="44522"/>
    <cellStyle name="Normal 6 119 2 3 2" xfId="44523"/>
    <cellStyle name="Normal 6 119 2 3 2 2" xfId="44524"/>
    <cellStyle name="Normal 6 119 2 3 2 2 2" xfId="44525"/>
    <cellStyle name="Normal 6 119 2 3 2 3" xfId="44526"/>
    <cellStyle name="Normal 6 119 2 3 2 4" xfId="44527"/>
    <cellStyle name="Normal 6 119 2 3 3" xfId="44528"/>
    <cellStyle name="Normal 6 119 2 3 3 2" xfId="44529"/>
    <cellStyle name="Normal 6 119 2 3 3 2 2" xfId="44530"/>
    <cellStyle name="Normal 6 119 2 3 3 3" xfId="44531"/>
    <cellStyle name="Normal 6 119 2 3 3 4" xfId="44532"/>
    <cellStyle name="Normal 6 119 2 3 4" xfId="44533"/>
    <cellStyle name="Normal 6 119 2 3 4 2" xfId="44534"/>
    <cellStyle name="Normal 6 119 2 3 5" xfId="44535"/>
    <cellStyle name="Normal 6 119 2 3 6" xfId="44536"/>
    <cellStyle name="Normal 6 119 2 3 7" xfId="44537"/>
    <cellStyle name="Normal 6 119 2 4" xfId="44538"/>
    <cellStyle name="Normal 6 119 2 4 2" xfId="44539"/>
    <cellStyle name="Normal 6 119 2 4 2 2" xfId="44540"/>
    <cellStyle name="Normal 6 119 2 4 3" xfId="44541"/>
    <cellStyle name="Normal 6 119 2 4 4" xfId="44542"/>
    <cellStyle name="Normal 6 119 2 5" xfId="44543"/>
    <cellStyle name="Normal 6 119 2 5 2" xfId="44544"/>
    <cellStyle name="Normal 6 119 2 5 2 2" xfId="44545"/>
    <cellStyle name="Normal 6 119 2 5 3" xfId="44546"/>
    <cellStyle name="Normal 6 119 2 5 4" xfId="44547"/>
    <cellStyle name="Normal 6 119 2 6" xfId="44548"/>
    <cellStyle name="Normal 6 119 2 6 2" xfId="44549"/>
    <cellStyle name="Normal 6 119 2 7" xfId="44550"/>
    <cellStyle name="Normal 6 119 2 8" xfId="44551"/>
    <cellStyle name="Normal 6 119 2 9" xfId="44552"/>
    <cellStyle name="Normal 6 119 3" xfId="8998"/>
    <cellStyle name="Normal 6 119 3 2" xfId="13763"/>
    <cellStyle name="Normal 6 119 3 2 2" xfId="44555"/>
    <cellStyle name="Normal 6 119 3 2 2 2" xfId="44556"/>
    <cellStyle name="Normal 6 119 3 2 3" xfId="44557"/>
    <cellStyle name="Normal 6 119 3 2 4" xfId="44558"/>
    <cellStyle name="Normal 6 119 3 2 5" xfId="44554"/>
    <cellStyle name="Normal 6 119 3 3" xfId="44559"/>
    <cellStyle name="Normal 6 119 3 3 2" xfId="44560"/>
    <cellStyle name="Normal 6 119 3 3 2 2" xfId="44561"/>
    <cellStyle name="Normal 6 119 3 3 3" xfId="44562"/>
    <cellStyle name="Normal 6 119 3 3 4" xfId="44563"/>
    <cellStyle name="Normal 6 119 3 4" xfId="44564"/>
    <cellStyle name="Normal 6 119 3 4 2" xfId="44565"/>
    <cellStyle name="Normal 6 119 3 5" xfId="44566"/>
    <cellStyle name="Normal 6 119 3 6" xfId="44567"/>
    <cellStyle name="Normal 6 119 3 7" xfId="44568"/>
    <cellStyle name="Normal 6 119 3 8" xfId="44553"/>
    <cellStyle name="Normal 6 119 4" xfId="8999"/>
    <cellStyle name="Normal 6 119 4 2" xfId="13764"/>
    <cellStyle name="Normal 6 119 4 2 2" xfId="44571"/>
    <cellStyle name="Normal 6 119 4 2 2 2" xfId="44572"/>
    <cellStyle name="Normal 6 119 4 2 3" xfId="44573"/>
    <cellStyle name="Normal 6 119 4 2 4" xfId="44574"/>
    <cellStyle name="Normal 6 119 4 2 5" xfId="44570"/>
    <cellStyle name="Normal 6 119 4 3" xfId="44575"/>
    <cellStyle name="Normal 6 119 4 3 2" xfId="44576"/>
    <cellStyle name="Normal 6 119 4 3 2 2" xfId="44577"/>
    <cellStyle name="Normal 6 119 4 3 3" xfId="44578"/>
    <cellStyle name="Normal 6 119 4 3 4" xfId="44579"/>
    <cellStyle name="Normal 6 119 4 4" xfId="44580"/>
    <cellStyle name="Normal 6 119 4 4 2" xfId="44581"/>
    <cellStyle name="Normal 6 119 4 5" xfId="44582"/>
    <cellStyle name="Normal 6 119 4 6" xfId="44583"/>
    <cellStyle name="Normal 6 119 4 7" xfId="44584"/>
    <cellStyle name="Normal 6 119 4 8" xfId="44569"/>
    <cellStyle name="Normal 6 119 5" xfId="13761"/>
    <cellStyle name="Normal 6 119 5 2" xfId="44586"/>
    <cellStyle name="Normal 6 119 5 2 2" xfId="44587"/>
    <cellStyle name="Normal 6 119 5 3" xfId="44588"/>
    <cellStyle name="Normal 6 119 5 4" xfId="44589"/>
    <cellStyle name="Normal 6 119 5 5" xfId="44585"/>
    <cellStyle name="Normal 6 119 6" xfId="44590"/>
    <cellStyle name="Normal 6 119 6 2" xfId="44591"/>
    <cellStyle name="Normal 6 119 6 2 2" xfId="44592"/>
    <cellStyle name="Normal 6 119 6 3" xfId="44593"/>
    <cellStyle name="Normal 6 119 6 4" xfId="44594"/>
    <cellStyle name="Normal 6 119 7" xfId="44595"/>
    <cellStyle name="Normal 6 119 7 2" xfId="44596"/>
    <cellStyle name="Normal 6 119 8" xfId="44597"/>
    <cellStyle name="Normal 6 119 9" xfId="44598"/>
    <cellStyle name="Normal 6 12" xfId="9000"/>
    <cellStyle name="Normal 6 12 10" xfId="44600"/>
    <cellStyle name="Normal 6 12 11" xfId="44599"/>
    <cellStyle name="Normal 6 12 2" xfId="9001"/>
    <cellStyle name="Normal 6 12 2 10" xfId="44601"/>
    <cellStyle name="Normal 6 12 2 2" xfId="16514"/>
    <cellStyle name="Normal 6 12 2 2 2" xfId="44603"/>
    <cellStyle name="Normal 6 12 2 2 2 2" xfId="44604"/>
    <cellStyle name="Normal 6 12 2 2 2 2 2" xfId="44605"/>
    <cellStyle name="Normal 6 12 2 2 2 3" xfId="44606"/>
    <cellStyle name="Normal 6 12 2 2 2 4" xfId="44607"/>
    <cellStyle name="Normal 6 12 2 2 3" xfId="44608"/>
    <cellStyle name="Normal 6 12 2 2 3 2" xfId="44609"/>
    <cellStyle name="Normal 6 12 2 2 3 2 2" xfId="44610"/>
    <cellStyle name="Normal 6 12 2 2 3 3" xfId="44611"/>
    <cellStyle name="Normal 6 12 2 2 3 4" xfId="44612"/>
    <cellStyle name="Normal 6 12 2 2 4" xfId="44613"/>
    <cellStyle name="Normal 6 12 2 2 4 2" xfId="44614"/>
    <cellStyle name="Normal 6 12 2 2 5" xfId="44615"/>
    <cellStyle name="Normal 6 12 2 2 6" xfId="44616"/>
    <cellStyle name="Normal 6 12 2 2 7" xfId="44617"/>
    <cellStyle name="Normal 6 12 2 2 8" xfId="44602"/>
    <cellStyle name="Normal 6 12 2 3" xfId="13766"/>
    <cellStyle name="Normal 6 12 2 3 2" xfId="44619"/>
    <cellStyle name="Normal 6 12 2 3 2 2" xfId="44620"/>
    <cellStyle name="Normal 6 12 2 3 2 2 2" xfId="44621"/>
    <cellStyle name="Normal 6 12 2 3 2 3" xfId="44622"/>
    <cellStyle name="Normal 6 12 2 3 2 4" xfId="44623"/>
    <cellStyle name="Normal 6 12 2 3 3" xfId="44624"/>
    <cellStyle name="Normal 6 12 2 3 3 2" xfId="44625"/>
    <cellStyle name="Normal 6 12 2 3 3 2 2" xfId="44626"/>
    <cellStyle name="Normal 6 12 2 3 3 3" xfId="44627"/>
    <cellStyle name="Normal 6 12 2 3 3 4" xfId="44628"/>
    <cellStyle name="Normal 6 12 2 3 4" xfId="44629"/>
    <cellStyle name="Normal 6 12 2 3 4 2" xfId="44630"/>
    <cellStyle name="Normal 6 12 2 3 5" xfId="44631"/>
    <cellStyle name="Normal 6 12 2 3 6" xfId="44632"/>
    <cellStyle name="Normal 6 12 2 3 7" xfId="44633"/>
    <cellStyle name="Normal 6 12 2 3 8" xfId="44618"/>
    <cellStyle name="Normal 6 12 2 4" xfId="44634"/>
    <cellStyle name="Normal 6 12 2 4 2" xfId="44635"/>
    <cellStyle name="Normal 6 12 2 4 2 2" xfId="44636"/>
    <cellStyle name="Normal 6 12 2 4 3" xfId="44637"/>
    <cellStyle name="Normal 6 12 2 4 4" xfId="44638"/>
    <cellStyle name="Normal 6 12 2 5" xfId="44639"/>
    <cellStyle name="Normal 6 12 2 5 2" xfId="44640"/>
    <cellStyle name="Normal 6 12 2 5 2 2" xfId="44641"/>
    <cellStyle name="Normal 6 12 2 5 3" xfId="44642"/>
    <cellStyle name="Normal 6 12 2 5 4" xfId="44643"/>
    <cellStyle name="Normal 6 12 2 6" xfId="44644"/>
    <cellStyle name="Normal 6 12 2 6 2" xfId="44645"/>
    <cellStyle name="Normal 6 12 2 7" xfId="44646"/>
    <cellStyle name="Normal 6 12 2 8" xfId="44647"/>
    <cellStyle name="Normal 6 12 2 9" xfId="44648"/>
    <cellStyle name="Normal 6 12 3" xfId="9002"/>
    <cellStyle name="Normal 6 12 3 2" xfId="16729"/>
    <cellStyle name="Normal 6 12 3 2 2" xfId="44651"/>
    <cellStyle name="Normal 6 12 3 2 2 2" xfId="44652"/>
    <cellStyle name="Normal 6 12 3 2 3" xfId="44653"/>
    <cellStyle name="Normal 6 12 3 2 4" xfId="44654"/>
    <cellStyle name="Normal 6 12 3 2 5" xfId="44650"/>
    <cellStyle name="Normal 6 12 3 3" xfId="13767"/>
    <cellStyle name="Normal 6 12 3 3 2" xfId="44656"/>
    <cellStyle name="Normal 6 12 3 3 2 2" xfId="44657"/>
    <cellStyle name="Normal 6 12 3 3 3" xfId="44658"/>
    <cellStyle name="Normal 6 12 3 3 4" xfId="44659"/>
    <cellStyle name="Normal 6 12 3 3 5" xfId="44655"/>
    <cellStyle name="Normal 6 12 3 4" xfId="44660"/>
    <cellStyle name="Normal 6 12 3 4 2" xfId="44661"/>
    <cellStyle name="Normal 6 12 3 5" xfId="44662"/>
    <cellStyle name="Normal 6 12 3 6" xfId="44663"/>
    <cellStyle name="Normal 6 12 3 7" xfId="44664"/>
    <cellStyle name="Normal 6 12 3 8" xfId="44649"/>
    <cellStyle name="Normal 6 12 4" xfId="9003"/>
    <cellStyle name="Normal 6 12 4 2" xfId="16943"/>
    <cellStyle name="Normal 6 12 4 2 2" xfId="44667"/>
    <cellStyle name="Normal 6 12 4 2 2 2" xfId="44668"/>
    <cellStyle name="Normal 6 12 4 2 3" xfId="44669"/>
    <cellStyle name="Normal 6 12 4 2 4" xfId="44670"/>
    <cellStyle name="Normal 6 12 4 2 5" xfId="44666"/>
    <cellStyle name="Normal 6 12 4 3" xfId="13768"/>
    <cellStyle name="Normal 6 12 4 3 2" xfId="44672"/>
    <cellStyle name="Normal 6 12 4 3 2 2" xfId="44673"/>
    <cellStyle name="Normal 6 12 4 3 3" xfId="44674"/>
    <cellStyle name="Normal 6 12 4 3 4" xfId="44675"/>
    <cellStyle name="Normal 6 12 4 3 5" xfId="44671"/>
    <cellStyle name="Normal 6 12 4 4" xfId="44676"/>
    <cellStyle name="Normal 6 12 4 4 2" xfId="44677"/>
    <cellStyle name="Normal 6 12 4 5" xfId="44678"/>
    <cellStyle name="Normal 6 12 4 6" xfId="44679"/>
    <cellStyle name="Normal 6 12 4 7" xfId="44680"/>
    <cellStyle name="Normal 6 12 4 8" xfId="44665"/>
    <cellStyle name="Normal 6 12 5" xfId="16299"/>
    <cellStyle name="Normal 6 12 5 2" xfId="44682"/>
    <cellStyle name="Normal 6 12 5 2 2" xfId="44683"/>
    <cellStyle name="Normal 6 12 5 3" xfId="44684"/>
    <cellStyle name="Normal 6 12 5 4" xfId="44685"/>
    <cellStyle name="Normal 6 12 5 5" xfId="44681"/>
    <cellStyle name="Normal 6 12 6" xfId="13765"/>
    <cellStyle name="Normal 6 12 6 2" xfId="44687"/>
    <cellStyle name="Normal 6 12 6 2 2" xfId="44688"/>
    <cellStyle name="Normal 6 12 6 3" xfId="44689"/>
    <cellStyle name="Normal 6 12 6 4" xfId="44690"/>
    <cellStyle name="Normal 6 12 6 5" xfId="44686"/>
    <cellStyle name="Normal 6 12 7" xfId="44691"/>
    <cellStyle name="Normal 6 12 7 2" xfId="44692"/>
    <cellStyle name="Normal 6 12 8" xfId="44693"/>
    <cellStyle name="Normal 6 12 9" xfId="44694"/>
    <cellStyle name="Normal 6 120" xfId="9004"/>
    <cellStyle name="Normal 6 120 10" xfId="44696"/>
    <cellStyle name="Normal 6 120 11" xfId="44695"/>
    <cellStyle name="Normal 6 120 2" xfId="9005"/>
    <cellStyle name="Normal 6 120 2 10" xfId="44697"/>
    <cellStyle name="Normal 6 120 2 2" xfId="13770"/>
    <cellStyle name="Normal 6 120 2 2 2" xfId="44699"/>
    <cellStyle name="Normal 6 120 2 2 2 2" xfId="44700"/>
    <cellStyle name="Normal 6 120 2 2 2 2 2" xfId="44701"/>
    <cellStyle name="Normal 6 120 2 2 2 3" xfId="44702"/>
    <cellStyle name="Normal 6 120 2 2 2 4" xfId="44703"/>
    <cellStyle name="Normal 6 120 2 2 3" xfId="44704"/>
    <cellStyle name="Normal 6 120 2 2 3 2" xfId="44705"/>
    <cellStyle name="Normal 6 120 2 2 3 2 2" xfId="44706"/>
    <cellStyle name="Normal 6 120 2 2 3 3" xfId="44707"/>
    <cellStyle name="Normal 6 120 2 2 3 4" xfId="44708"/>
    <cellStyle name="Normal 6 120 2 2 4" xfId="44709"/>
    <cellStyle name="Normal 6 120 2 2 4 2" xfId="44710"/>
    <cellStyle name="Normal 6 120 2 2 5" xfId="44711"/>
    <cellStyle name="Normal 6 120 2 2 6" xfId="44712"/>
    <cellStyle name="Normal 6 120 2 2 7" xfId="44713"/>
    <cellStyle name="Normal 6 120 2 2 8" xfId="44698"/>
    <cellStyle name="Normal 6 120 2 3" xfId="44714"/>
    <cellStyle name="Normal 6 120 2 3 2" xfId="44715"/>
    <cellStyle name="Normal 6 120 2 3 2 2" xfId="44716"/>
    <cellStyle name="Normal 6 120 2 3 2 2 2" xfId="44717"/>
    <cellStyle name="Normal 6 120 2 3 2 3" xfId="44718"/>
    <cellStyle name="Normal 6 120 2 3 2 4" xfId="44719"/>
    <cellStyle name="Normal 6 120 2 3 3" xfId="44720"/>
    <cellStyle name="Normal 6 120 2 3 3 2" xfId="44721"/>
    <cellStyle name="Normal 6 120 2 3 3 2 2" xfId="44722"/>
    <cellStyle name="Normal 6 120 2 3 3 3" xfId="44723"/>
    <cellStyle name="Normal 6 120 2 3 3 4" xfId="44724"/>
    <cellStyle name="Normal 6 120 2 3 4" xfId="44725"/>
    <cellStyle name="Normal 6 120 2 3 4 2" xfId="44726"/>
    <cellStyle name="Normal 6 120 2 3 5" xfId="44727"/>
    <cellStyle name="Normal 6 120 2 3 6" xfId="44728"/>
    <cellStyle name="Normal 6 120 2 3 7" xfId="44729"/>
    <cellStyle name="Normal 6 120 2 4" xfId="44730"/>
    <cellStyle name="Normal 6 120 2 4 2" xfId="44731"/>
    <cellStyle name="Normal 6 120 2 4 2 2" xfId="44732"/>
    <cellStyle name="Normal 6 120 2 4 3" xfId="44733"/>
    <cellStyle name="Normal 6 120 2 4 4" xfId="44734"/>
    <cellStyle name="Normal 6 120 2 5" xfId="44735"/>
    <cellStyle name="Normal 6 120 2 5 2" xfId="44736"/>
    <cellStyle name="Normal 6 120 2 5 2 2" xfId="44737"/>
    <cellStyle name="Normal 6 120 2 5 3" xfId="44738"/>
    <cellStyle name="Normal 6 120 2 5 4" xfId="44739"/>
    <cellStyle name="Normal 6 120 2 6" xfId="44740"/>
    <cellStyle name="Normal 6 120 2 6 2" xfId="44741"/>
    <cellStyle name="Normal 6 120 2 7" xfId="44742"/>
    <cellStyle name="Normal 6 120 2 8" xfId="44743"/>
    <cellStyle name="Normal 6 120 2 9" xfId="44744"/>
    <cellStyle name="Normal 6 120 3" xfId="9006"/>
    <cellStyle name="Normal 6 120 3 2" xfId="13771"/>
    <cellStyle name="Normal 6 120 3 2 2" xfId="44747"/>
    <cellStyle name="Normal 6 120 3 2 2 2" xfId="44748"/>
    <cellStyle name="Normal 6 120 3 2 3" xfId="44749"/>
    <cellStyle name="Normal 6 120 3 2 4" xfId="44750"/>
    <cellStyle name="Normal 6 120 3 2 5" xfId="44746"/>
    <cellStyle name="Normal 6 120 3 3" xfId="44751"/>
    <cellStyle name="Normal 6 120 3 3 2" xfId="44752"/>
    <cellStyle name="Normal 6 120 3 3 2 2" xfId="44753"/>
    <cellStyle name="Normal 6 120 3 3 3" xfId="44754"/>
    <cellStyle name="Normal 6 120 3 3 4" xfId="44755"/>
    <cellStyle name="Normal 6 120 3 4" xfId="44756"/>
    <cellStyle name="Normal 6 120 3 4 2" xfId="44757"/>
    <cellStyle name="Normal 6 120 3 5" xfId="44758"/>
    <cellStyle name="Normal 6 120 3 6" xfId="44759"/>
    <cellStyle name="Normal 6 120 3 7" xfId="44760"/>
    <cellStyle name="Normal 6 120 3 8" xfId="44745"/>
    <cellStyle name="Normal 6 120 4" xfId="9007"/>
    <cellStyle name="Normal 6 120 4 2" xfId="13772"/>
    <cellStyle name="Normal 6 120 4 2 2" xfId="44763"/>
    <cellStyle name="Normal 6 120 4 2 2 2" xfId="44764"/>
    <cellStyle name="Normal 6 120 4 2 3" xfId="44765"/>
    <cellStyle name="Normal 6 120 4 2 4" xfId="44766"/>
    <cellStyle name="Normal 6 120 4 2 5" xfId="44762"/>
    <cellStyle name="Normal 6 120 4 3" xfId="44767"/>
    <cellStyle name="Normal 6 120 4 3 2" xfId="44768"/>
    <cellStyle name="Normal 6 120 4 3 2 2" xfId="44769"/>
    <cellStyle name="Normal 6 120 4 3 3" xfId="44770"/>
    <cellStyle name="Normal 6 120 4 3 4" xfId="44771"/>
    <cellStyle name="Normal 6 120 4 4" xfId="44772"/>
    <cellStyle name="Normal 6 120 4 4 2" xfId="44773"/>
    <cellStyle name="Normal 6 120 4 5" xfId="44774"/>
    <cellStyle name="Normal 6 120 4 6" xfId="44775"/>
    <cellStyle name="Normal 6 120 4 7" xfId="44776"/>
    <cellStyle name="Normal 6 120 4 8" xfId="44761"/>
    <cellStyle name="Normal 6 120 5" xfId="13769"/>
    <cellStyle name="Normal 6 120 5 2" xfId="44778"/>
    <cellStyle name="Normal 6 120 5 2 2" xfId="44779"/>
    <cellStyle name="Normal 6 120 5 3" xfId="44780"/>
    <cellStyle name="Normal 6 120 5 4" xfId="44781"/>
    <cellStyle name="Normal 6 120 5 5" xfId="44777"/>
    <cellStyle name="Normal 6 120 6" xfId="44782"/>
    <cellStyle name="Normal 6 120 6 2" xfId="44783"/>
    <cellStyle name="Normal 6 120 6 2 2" xfId="44784"/>
    <cellStyle name="Normal 6 120 6 3" xfId="44785"/>
    <cellStyle name="Normal 6 120 6 4" xfId="44786"/>
    <cellStyle name="Normal 6 120 7" xfId="44787"/>
    <cellStyle name="Normal 6 120 7 2" xfId="44788"/>
    <cellStyle name="Normal 6 120 8" xfId="44789"/>
    <cellStyle name="Normal 6 120 9" xfId="44790"/>
    <cellStyle name="Normal 6 121" xfId="9008"/>
    <cellStyle name="Normal 6 121 10" xfId="44792"/>
    <cellStyle name="Normal 6 121 11" xfId="44791"/>
    <cellStyle name="Normal 6 121 2" xfId="9009"/>
    <cellStyle name="Normal 6 121 2 10" xfId="44793"/>
    <cellStyle name="Normal 6 121 2 2" xfId="13774"/>
    <cellStyle name="Normal 6 121 2 2 2" xfId="44795"/>
    <cellStyle name="Normal 6 121 2 2 2 2" xfId="44796"/>
    <cellStyle name="Normal 6 121 2 2 2 2 2" xfId="44797"/>
    <cellStyle name="Normal 6 121 2 2 2 3" xfId="44798"/>
    <cellStyle name="Normal 6 121 2 2 2 4" xfId="44799"/>
    <cellStyle name="Normal 6 121 2 2 3" xfId="44800"/>
    <cellStyle name="Normal 6 121 2 2 3 2" xfId="44801"/>
    <cellStyle name="Normal 6 121 2 2 3 2 2" xfId="44802"/>
    <cellStyle name="Normal 6 121 2 2 3 3" xfId="44803"/>
    <cellStyle name="Normal 6 121 2 2 3 4" xfId="44804"/>
    <cellStyle name="Normal 6 121 2 2 4" xfId="44805"/>
    <cellStyle name="Normal 6 121 2 2 4 2" xfId="44806"/>
    <cellStyle name="Normal 6 121 2 2 5" xfId="44807"/>
    <cellStyle name="Normal 6 121 2 2 6" xfId="44808"/>
    <cellStyle name="Normal 6 121 2 2 7" xfId="44809"/>
    <cellStyle name="Normal 6 121 2 2 8" xfId="44794"/>
    <cellStyle name="Normal 6 121 2 3" xfId="44810"/>
    <cellStyle name="Normal 6 121 2 3 2" xfId="44811"/>
    <cellStyle name="Normal 6 121 2 3 2 2" xfId="44812"/>
    <cellStyle name="Normal 6 121 2 3 2 2 2" xfId="44813"/>
    <cellStyle name="Normal 6 121 2 3 2 3" xfId="44814"/>
    <cellStyle name="Normal 6 121 2 3 2 4" xfId="44815"/>
    <cellStyle name="Normal 6 121 2 3 3" xfId="44816"/>
    <cellStyle name="Normal 6 121 2 3 3 2" xfId="44817"/>
    <cellStyle name="Normal 6 121 2 3 3 2 2" xfId="44818"/>
    <cellStyle name="Normal 6 121 2 3 3 3" xfId="44819"/>
    <cellStyle name="Normal 6 121 2 3 3 4" xfId="44820"/>
    <cellStyle name="Normal 6 121 2 3 4" xfId="44821"/>
    <cellStyle name="Normal 6 121 2 3 4 2" xfId="44822"/>
    <cellStyle name="Normal 6 121 2 3 5" xfId="44823"/>
    <cellStyle name="Normal 6 121 2 3 6" xfId="44824"/>
    <cellStyle name="Normal 6 121 2 3 7" xfId="44825"/>
    <cellStyle name="Normal 6 121 2 4" xfId="44826"/>
    <cellStyle name="Normal 6 121 2 4 2" xfId="44827"/>
    <cellStyle name="Normal 6 121 2 4 2 2" xfId="44828"/>
    <cellStyle name="Normal 6 121 2 4 3" xfId="44829"/>
    <cellStyle name="Normal 6 121 2 4 4" xfId="44830"/>
    <cellStyle name="Normal 6 121 2 5" xfId="44831"/>
    <cellStyle name="Normal 6 121 2 5 2" xfId="44832"/>
    <cellStyle name="Normal 6 121 2 5 2 2" xfId="44833"/>
    <cellStyle name="Normal 6 121 2 5 3" xfId="44834"/>
    <cellStyle name="Normal 6 121 2 5 4" xfId="44835"/>
    <cellStyle name="Normal 6 121 2 6" xfId="44836"/>
    <cellStyle name="Normal 6 121 2 6 2" xfId="44837"/>
    <cellStyle name="Normal 6 121 2 7" xfId="44838"/>
    <cellStyle name="Normal 6 121 2 8" xfId="44839"/>
    <cellStyle name="Normal 6 121 2 9" xfId="44840"/>
    <cellStyle name="Normal 6 121 3" xfId="9010"/>
    <cellStyle name="Normal 6 121 3 2" xfId="13775"/>
    <cellStyle name="Normal 6 121 3 2 2" xfId="44843"/>
    <cellStyle name="Normal 6 121 3 2 2 2" xfId="44844"/>
    <cellStyle name="Normal 6 121 3 2 3" xfId="44845"/>
    <cellStyle name="Normal 6 121 3 2 4" xfId="44846"/>
    <cellStyle name="Normal 6 121 3 2 5" xfId="44842"/>
    <cellStyle name="Normal 6 121 3 3" xfId="44847"/>
    <cellStyle name="Normal 6 121 3 3 2" xfId="44848"/>
    <cellStyle name="Normal 6 121 3 3 2 2" xfId="44849"/>
    <cellStyle name="Normal 6 121 3 3 3" xfId="44850"/>
    <cellStyle name="Normal 6 121 3 3 4" xfId="44851"/>
    <cellStyle name="Normal 6 121 3 4" xfId="44852"/>
    <cellStyle name="Normal 6 121 3 4 2" xfId="44853"/>
    <cellStyle name="Normal 6 121 3 5" xfId="44854"/>
    <cellStyle name="Normal 6 121 3 6" xfId="44855"/>
    <cellStyle name="Normal 6 121 3 7" xfId="44856"/>
    <cellStyle name="Normal 6 121 3 8" xfId="44841"/>
    <cellStyle name="Normal 6 121 4" xfId="9011"/>
    <cellStyle name="Normal 6 121 4 2" xfId="13776"/>
    <cellStyle name="Normal 6 121 4 2 2" xfId="44859"/>
    <cellStyle name="Normal 6 121 4 2 2 2" xfId="44860"/>
    <cellStyle name="Normal 6 121 4 2 3" xfId="44861"/>
    <cellStyle name="Normal 6 121 4 2 4" xfId="44862"/>
    <cellStyle name="Normal 6 121 4 2 5" xfId="44858"/>
    <cellStyle name="Normal 6 121 4 3" xfId="44863"/>
    <cellStyle name="Normal 6 121 4 3 2" xfId="44864"/>
    <cellStyle name="Normal 6 121 4 3 2 2" xfId="44865"/>
    <cellStyle name="Normal 6 121 4 3 3" xfId="44866"/>
    <cellStyle name="Normal 6 121 4 3 4" xfId="44867"/>
    <cellStyle name="Normal 6 121 4 4" xfId="44868"/>
    <cellStyle name="Normal 6 121 4 4 2" xfId="44869"/>
    <cellStyle name="Normal 6 121 4 5" xfId="44870"/>
    <cellStyle name="Normal 6 121 4 6" xfId="44871"/>
    <cellStyle name="Normal 6 121 4 7" xfId="44872"/>
    <cellStyle name="Normal 6 121 4 8" xfId="44857"/>
    <cellStyle name="Normal 6 121 5" xfId="13773"/>
    <cellStyle name="Normal 6 121 5 2" xfId="44874"/>
    <cellStyle name="Normal 6 121 5 2 2" xfId="44875"/>
    <cellStyle name="Normal 6 121 5 3" xfId="44876"/>
    <cellStyle name="Normal 6 121 5 4" xfId="44877"/>
    <cellStyle name="Normal 6 121 5 5" xfId="44873"/>
    <cellStyle name="Normal 6 121 6" xfId="44878"/>
    <cellStyle name="Normal 6 121 6 2" xfId="44879"/>
    <cellStyle name="Normal 6 121 6 2 2" xfId="44880"/>
    <cellStyle name="Normal 6 121 6 3" xfId="44881"/>
    <cellStyle name="Normal 6 121 6 4" xfId="44882"/>
    <cellStyle name="Normal 6 121 7" xfId="44883"/>
    <cellStyle name="Normal 6 121 7 2" xfId="44884"/>
    <cellStyle name="Normal 6 121 8" xfId="44885"/>
    <cellStyle name="Normal 6 121 9" xfId="44886"/>
    <cellStyle name="Normal 6 122" xfId="9012"/>
    <cellStyle name="Normal 6 122 10" xfId="44888"/>
    <cellStyle name="Normal 6 122 11" xfId="44887"/>
    <cellStyle name="Normal 6 122 2" xfId="9013"/>
    <cellStyle name="Normal 6 122 2 10" xfId="44889"/>
    <cellStyle name="Normal 6 122 2 2" xfId="13778"/>
    <cellStyle name="Normal 6 122 2 2 2" xfId="44891"/>
    <cellStyle name="Normal 6 122 2 2 2 2" xfId="44892"/>
    <cellStyle name="Normal 6 122 2 2 2 2 2" xfId="44893"/>
    <cellStyle name="Normal 6 122 2 2 2 3" xfId="44894"/>
    <cellStyle name="Normal 6 122 2 2 2 4" xfId="44895"/>
    <cellStyle name="Normal 6 122 2 2 3" xfId="44896"/>
    <cellStyle name="Normal 6 122 2 2 3 2" xfId="44897"/>
    <cellStyle name="Normal 6 122 2 2 3 2 2" xfId="44898"/>
    <cellStyle name="Normal 6 122 2 2 3 3" xfId="44899"/>
    <cellStyle name="Normal 6 122 2 2 3 4" xfId="44900"/>
    <cellStyle name="Normal 6 122 2 2 4" xfId="44901"/>
    <cellStyle name="Normal 6 122 2 2 4 2" xfId="44902"/>
    <cellStyle name="Normal 6 122 2 2 5" xfId="44903"/>
    <cellStyle name="Normal 6 122 2 2 6" xfId="44904"/>
    <cellStyle name="Normal 6 122 2 2 7" xfId="44905"/>
    <cellStyle name="Normal 6 122 2 2 8" xfId="44890"/>
    <cellStyle name="Normal 6 122 2 3" xfId="44906"/>
    <cellStyle name="Normal 6 122 2 3 2" xfId="44907"/>
    <cellStyle name="Normal 6 122 2 3 2 2" xfId="44908"/>
    <cellStyle name="Normal 6 122 2 3 2 2 2" xfId="44909"/>
    <cellStyle name="Normal 6 122 2 3 2 3" xfId="44910"/>
    <cellStyle name="Normal 6 122 2 3 2 4" xfId="44911"/>
    <cellStyle name="Normal 6 122 2 3 3" xfId="44912"/>
    <cellStyle name="Normal 6 122 2 3 3 2" xfId="44913"/>
    <cellStyle name="Normal 6 122 2 3 3 2 2" xfId="44914"/>
    <cellStyle name="Normal 6 122 2 3 3 3" xfId="44915"/>
    <cellStyle name="Normal 6 122 2 3 3 4" xfId="44916"/>
    <cellStyle name="Normal 6 122 2 3 4" xfId="44917"/>
    <cellStyle name="Normal 6 122 2 3 4 2" xfId="44918"/>
    <cellStyle name="Normal 6 122 2 3 5" xfId="44919"/>
    <cellStyle name="Normal 6 122 2 3 6" xfId="44920"/>
    <cellStyle name="Normal 6 122 2 3 7" xfId="44921"/>
    <cellStyle name="Normal 6 122 2 4" xfId="44922"/>
    <cellStyle name="Normal 6 122 2 4 2" xfId="44923"/>
    <cellStyle name="Normal 6 122 2 4 2 2" xfId="44924"/>
    <cellStyle name="Normal 6 122 2 4 3" xfId="44925"/>
    <cellStyle name="Normal 6 122 2 4 4" xfId="44926"/>
    <cellStyle name="Normal 6 122 2 5" xfId="44927"/>
    <cellStyle name="Normal 6 122 2 5 2" xfId="44928"/>
    <cellStyle name="Normal 6 122 2 5 2 2" xfId="44929"/>
    <cellStyle name="Normal 6 122 2 5 3" xfId="44930"/>
    <cellStyle name="Normal 6 122 2 5 4" xfId="44931"/>
    <cellStyle name="Normal 6 122 2 6" xfId="44932"/>
    <cellStyle name="Normal 6 122 2 6 2" xfId="44933"/>
    <cellStyle name="Normal 6 122 2 7" xfId="44934"/>
    <cellStyle name="Normal 6 122 2 8" xfId="44935"/>
    <cellStyle name="Normal 6 122 2 9" xfId="44936"/>
    <cellStyle name="Normal 6 122 3" xfId="9014"/>
    <cellStyle name="Normal 6 122 3 2" xfId="13779"/>
    <cellStyle name="Normal 6 122 3 2 2" xfId="44939"/>
    <cellStyle name="Normal 6 122 3 2 2 2" xfId="44940"/>
    <cellStyle name="Normal 6 122 3 2 3" xfId="44941"/>
    <cellStyle name="Normal 6 122 3 2 4" xfId="44942"/>
    <cellStyle name="Normal 6 122 3 2 5" xfId="44938"/>
    <cellStyle name="Normal 6 122 3 3" xfId="44943"/>
    <cellStyle name="Normal 6 122 3 3 2" xfId="44944"/>
    <cellStyle name="Normal 6 122 3 3 2 2" xfId="44945"/>
    <cellStyle name="Normal 6 122 3 3 3" xfId="44946"/>
    <cellStyle name="Normal 6 122 3 3 4" xfId="44947"/>
    <cellStyle name="Normal 6 122 3 4" xfId="44948"/>
    <cellStyle name="Normal 6 122 3 4 2" xfId="44949"/>
    <cellStyle name="Normal 6 122 3 5" xfId="44950"/>
    <cellStyle name="Normal 6 122 3 6" xfId="44951"/>
    <cellStyle name="Normal 6 122 3 7" xfId="44952"/>
    <cellStyle name="Normal 6 122 3 8" xfId="44937"/>
    <cellStyle name="Normal 6 122 4" xfId="9015"/>
    <cellStyle name="Normal 6 122 4 2" xfId="13780"/>
    <cellStyle name="Normal 6 122 4 2 2" xfId="44955"/>
    <cellStyle name="Normal 6 122 4 2 2 2" xfId="44956"/>
    <cellStyle name="Normal 6 122 4 2 3" xfId="44957"/>
    <cellStyle name="Normal 6 122 4 2 4" xfId="44958"/>
    <cellStyle name="Normal 6 122 4 2 5" xfId="44954"/>
    <cellStyle name="Normal 6 122 4 3" xfId="44959"/>
    <cellStyle name="Normal 6 122 4 3 2" xfId="44960"/>
    <cellStyle name="Normal 6 122 4 3 2 2" xfId="44961"/>
    <cellStyle name="Normal 6 122 4 3 3" xfId="44962"/>
    <cellStyle name="Normal 6 122 4 3 4" xfId="44963"/>
    <cellStyle name="Normal 6 122 4 4" xfId="44964"/>
    <cellStyle name="Normal 6 122 4 4 2" xfId="44965"/>
    <cellStyle name="Normal 6 122 4 5" xfId="44966"/>
    <cellStyle name="Normal 6 122 4 6" xfId="44967"/>
    <cellStyle name="Normal 6 122 4 7" xfId="44968"/>
    <cellStyle name="Normal 6 122 4 8" xfId="44953"/>
    <cellStyle name="Normal 6 122 5" xfId="13777"/>
    <cellStyle name="Normal 6 122 5 2" xfId="44970"/>
    <cellStyle name="Normal 6 122 5 2 2" xfId="44971"/>
    <cellStyle name="Normal 6 122 5 3" xfId="44972"/>
    <cellStyle name="Normal 6 122 5 4" xfId="44973"/>
    <cellStyle name="Normal 6 122 5 5" xfId="44969"/>
    <cellStyle name="Normal 6 122 6" xfId="44974"/>
    <cellStyle name="Normal 6 122 6 2" xfId="44975"/>
    <cellStyle name="Normal 6 122 6 2 2" xfId="44976"/>
    <cellStyle name="Normal 6 122 6 3" xfId="44977"/>
    <cellStyle name="Normal 6 122 6 4" xfId="44978"/>
    <cellStyle name="Normal 6 122 7" xfId="44979"/>
    <cellStyle name="Normal 6 122 7 2" xfId="44980"/>
    <cellStyle name="Normal 6 122 8" xfId="44981"/>
    <cellStyle name="Normal 6 122 9" xfId="44982"/>
    <cellStyle name="Normal 6 123" xfId="9016"/>
    <cellStyle name="Normal 6 123 10" xfId="44984"/>
    <cellStyle name="Normal 6 123 11" xfId="44983"/>
    <cellStyle name="Normal 6 123 2" xfId="9017"/>
    <cellStyle name="Normal 6 123 2 10" xfId="44985"/>
    <cellStyle name="Normal 6 123 2 2" xfId="13782"/>
    <cellStyle name="Normal 6 123 2 2 2" xfId="44987"/>
    <cellStyle name="Normal 6 123 2 2 2 2" xfId="44988"/>
    <cellStyle name="Normal 6 123 2 2 2 2 2" xfId="44989"/>
    <cellStyle name="Normal 6 123 2 2 2 3" xfId="44990"/>
    <cellStyle name="Normal 6 123 2 2 2 4" xfId="44991"/>
    <cellStyle name="Normal 6 123 2 2 3" xfId="44992"/>
    <cellStyle name="Normal 6 123 2 2 3 2" xfId="44993"/>
    <cellStyle name="Normal 6 123 2 2 3 2 2" xfId="44994"/>
    <cellStyle name="Normal 6 123 2 2 3 3" xfId="44995"/>
    <cellStyle name="Normal 6 123 2 2 3 4" xfId="44996"/>
    <cellStyle name="Normal 6 123 2 2 4" xfId="44997"/>
    <cellStyle name="Normal 6 123 2 2 4 2" xfId="44998"/>
    <cellStyle name="Normal 6 123 2 2 5" xfId="44999"/>
    <cellStyle name="Normal 6 123 2 2 6" xfId="45000"/>
    <cellStyle name="Normal 6 123 2 2 7" xfId="45001"/>
    <cellStyle name="Normal 6 123 2 2 8" xfId="44986"/>
    <cellStyle name="Normal 6 123 2 3" xfId="45002"/>
    <cellStyle name="Normal 6 123 2 3 2" xfId="45003"/>
    <cellStyle name="Normal 6 123 2 3 2 2" xfId="45004"/>
    <cellStyle name="Normal 6 123 2 3 2 2 2" xfId="45005"/>
    <cellStyle name="Normal 6 123 2 3 2 3" xfId="45006"/>
    <cellStyle name="Normal 6 123 2 3 2 4" xfId="45007"/>
    <cellStyle name="Normal 6 123 2 3 3" xfId="45008"/>
    <cellStyle name="Normal 6 123 2 3 3 2" xfId="45009"/>
    <cellStyle name="Normal 6 123 2 3 3 2 2" xfId="45010"/>
    <cellStyle name="Normal 6 123 2 3 3 3" xfId="45011"/>
    <cellStyle name="Normal 6 123 2 3 3 4" xfId="45012"/>
    <cellStyle name="Normal 6 123 2 3 4" xfId="45013"/>
    <cellStyle name="Normal 6 123 2 3 4 2" xfId="45014"/>
    <cellStyle name="Normal 6 123 2 3 5" xfId="45015"/>
    <cellStyle name="Normal 6 123 2 3 6" xfId="45016"/>
    <cellStyle name="Normal 6 123 2 3 7" xfId="45017"/>
    <cellStyle name="Normal 6 123 2 4" xfId="45018"/>
    <cellStyle name="Normal 6 123 2 4 2" xfId="45019"/>
    <cellStyle name="Normal 6 123 2 4 2 2" xfId="45020"/>
    <cellStyle name="Normal 6 123 2 4 3" xfId="45021"/>
    <cellStyle name="Normal 6 123 2 4 4" xfId="45022"/>
    <cellStyle name="Normal 6 123 2 5" xfId="45023"/>
    <cellStyle name="Normal 6 123 2 5 2" xfId="45024"/>
    <cellStyle name="Normal 6 123 2 5 2 2" xfId="45025"/>
    <cellStyle name="Normal 6 123 2 5 3" xfId="45026"/>
    <cellStyle name="Normal 6 123 2 5 4" xfId="45027"/>
    <cellStyle name="Normal 6 123 2 6" xfId="45028"/>
    <cellStyle name="Normal 6 123 2 6 2" xfId="45029"/>
    <cellStyle name="Normal 6 123 2 7" xfId="45030"/>
    <cellStyle name="Normal 6 123 2 8" xfId="45031"/>
    <cellStyle name="Normal 6 123 2 9" xfId="45032"/>
    <cellStyle name="Normal 6 123 3" xfId="9018"/>
    <cellStyle name="Normal 6 123 3 2" xfId="13783"/>
    <cellStyle name="Normal 6 123 3 2 2" xfId="45035"/>
    <cellStyle name="Normal 6 123 3 2 2 2" xfId="45036"/>
    <cellStyle name="Normal 6 123 3 2 3" xfId="45037"/>
    <cellStyle name="Normal 6 123 3 2 4" xfId="45038"/>
    <cellStyle name="Normal 6 123 3 2 5" xfId="45034"/>
    <cellStyle name="Normal 6 123 3 3" xfId="45039"/>
    <cellStyle name="Normal 6 123 3 3 2" xfId="45040"/>
    <cellStyle name="Normal 6 123 3 3 2 2" xfId="45041"/>
    <cellStyle name="Normal 6 123 3 3 3" xfId="45042"/>
    <cellStyle name="Normal 6 123 3 3 4" xfId="45043"/>
    <cellStyle name="Normal 6 123 3 4" xfId="45044"/>
    <cellStyle name="Normal 6 123 3 4 2" xfId="45045"/>
    <cellStyle name="Normal 6 123 3 5" xfId="45046"/>
    <cellStyle name="Normal 6 123 3 6" xfId="45047"/>
    <cellStyle name="Normal 6 123 3 7" xfId="45048"/>
    <cellStyle name="Normal 6 123 3 8" xfId="45033"/>
    <cellStyle name="Normal 6 123 4" xfId="9019"/>
    <cellStyle name="Normal 6 123 4 2" xfId="13784"/>
    <cellStyle name="Normal 6 123 4 2 2" xfId="45051"/>
    <cellStyle name="Normal 6 123 4 2 2 2" xfId="45052"/>
    <cellStyle name="Normal 6 123 4 2 3" xfId="45053"/>
    <cellStyle name="Normal 6 123 4 2 4" xfId="45054"/>
    <cellStyle name="Normal 6 123 4 2 5" xfId="45050"/>
    <cellStyle name="Normal 6 123 4 3" xfId="45055"/>
    <cellStyle name="Normal 6 123 4 3 2" xfId="45056"/>
    <cellStyle name="Normal 6 123 4 3 2 2" xfId="45057"/>
    <cellStyle name="Normal 6 123 4 3 3" xfId="45058"/>
    <cellStyle name="Normal 6 123 4 3 4" xfId="45059"/>
    <cellStyle name="Normal 6 123 4 4" xfId="45060"/>
    <cellStyle name="Normal 6 123 4 4 2" xfId="45061"/>
    <cellStyle name="Normal 6 123 4 5" xfId="45062"/>
    <cellStyle name="Normal 6 123 4 6" xfId="45063"/>
    <cellStyle name="Normal 6 123 4 7" xfId="45064"/>
    <cellStyle name="Normal 6 123 4 8" xfId="45049"/>
    <cellStyle name="Normal 6 123 5" xfId="13781"/>
    <cellStyle name="Normal 6 123 5 2" xfId="45066"/>
    <cellStyle name="Normal 6 123 5 2 2" xfId="45067"/>
    <cellStyle name="Normal 6 123 5 3" xfId="45068"/>
    <cellStyle name="Normal 6 123 5 4" xfId="45069"/>
    <cellStyle name="Normal 6 123 5 5" xfId="45065"/>
    <cellStyle name="Normal 6 123 6" xfId="45070"/>
    <cellStyle name="Normal 6 123 6 2" xfId="45071"/>
    <cellStyle name="Normal 6 123 6 2 2" xfId="45072"/>
    <cellStyle name="Normal 6 123 6 3" xfId="45073"/>
    <cellStyle name="Normal 6 123 6 4" xfId="45074"/>
    <cellStyle name="Normal 6 123 7" xfId="45075"/>
    <cellStyle name="Normal 6 123 7 2" xfId="45076"/>
    <cellStyle name="Normal 6 123 8" xfId="45077"/>
    <cellStyle name="Normal 6 123 9" xfId="45078"/>
    <cellStyle name="Normal 6 124" xfId="9020"/>
    <cellStyle name="Normal 6 124 10" xfId="45080"/>
    <cellStyle name="Normal 6 124 11" xfId="45079"/>
    <cellStyle name="Normal 6 124 2" xfId="9021"/>
    <cellStyle name="Normal 6 124 2 10" xfId="45081"/>
    <cellStyle name="Normal 6 124 2 2" xfId="13786"/>
    <cellStyle name="Normal 6 124 2 2 2" xfId="45083"/>
    <cellStyle name="Normal 6 124 2 2 2 2" xfId="45084"/>
    <cellStyle name="Normal 6 124 2 2 2 2 2" xfId="45085"/>
    <cellStyle name="Normal 6 124 2 2 2 3" xfId="45086"/>
    <cellStyle name="Normal 6 124 2 2 2 4" xfId="45087"/>
    <cellStyle name="Normal 6 124 2 2 3" xfId="45088"/>
    <cellStyle name="Normal 6 124 2 2 3 2" xfId="45089"/>
    <cellStyle name="Normal 6 124 2 2 3 2 2" xfId="45090"/>
    <cellStyle name="Normal 6 124 2 2 3 3" xfId="45091"/>
    <cellStyle name="Normal 6 124 2 2 3 4" xfId="45092"/>
    <cellStyle name="Normal 6 124 2 2 4" xfId="45093"/>
    <cellStyle name="Normal 6 124 2 2 4 2" xfId="45094"/>
    <cellStyle name="Normal 6 124 2 2 5" xfId="45095"/>
    <cellStyle name="Normal 6 124 2 2 6" xfId="45096"/>
    <cellStyle name="Normal 6 124 2 2 7" xfId="45097"/>
    <cellStyle name="Normal 6 124 2 2 8" xfId="45082"/>
    <cellStyle name="Normal 6 124 2 3" xfId="45098"/>
    <cellStyle name="Normal 6 124 2 3 2" xfId="45099"/>
    <cellStyle name="Normal 6 124 2 3 2 2" xfId="45100"/>
    <cellStyle name="Normal 6 124 2 3 2 2 2" xfId="45101"/>
    <cellStyle name="Normal 6 124 2 3 2 3" xfId="45102"/>
    <cellStyle name="Normal 6 124 2 3 2 4" xfId="45103"/>
    <cellStyle name="Normal 6 124 2 3 3" xfId="45104"/>
    <cellStyle name="Normal 6 124 2 3 3 2" xfId="45105"/>
    <cellStyle name="Normal 6 124 2 3 3 2 2" xfId="45106"/>
    <cellStyle name="Normal 6 124 2 3 3 3" xfId="45107"/>
    <cellStyle name="Normal 6 124 2 3 3 4" xfId="45108"/>
    <cellStyle name="Normal 6 124 2 3 4" xfId="45109"/>
    <cellStyle name="Normal 6 124 2 3 4 2" xfId="45110"/>
    <cellStyle name="Normal 6 124 2 3 5" xfId="45111"/>
    <cellStyle name="Normal 6 124 2 3 6" xfId="45112"/>
    <cellStyle name="Normal 6 124 2 3 7" xfId="45113"/>
    <cellStyle name="Normal 6 124 2 4" xfId="45114"/>
    <cellStyle name="Normal 6 124 2 4 2" xfId="45115"/>
    <cellStyle name="Normal 6 124 2 4 2 2" xfId="45116"/>
    <cellStyle name="Normal 6 124 2 4 3" xfId="45117"/>
    <cellStyle name="Normal 6 124 2 4 4" xfId="45118"/>
    <cellStyle name="Normal 6 124 2 5" xfId="45119"/>
    <cellStyle name="Normal 6 124 2 5 2" xfId="45120"/>
    <cellStyle name="Normal 6 124 2 5 2 2" xfId="45121"/>
    <cellStyle name="Normal 6 124 2 5 3" xfId="45122"/>
    <cellStyle name="Normal 6 124 2 5 4" xfId="45123"/>
    <cellStyle name="Normal 6 124 2 6" xfId="45124"/>
    <cellStyle name="Normal 6 124 2 6 2" xfId="45125"/>
    <cellStyle name="Normal 6 124 2 7" xfId="45126"/>
    <cellStyle name="Normal 6 124 2 8" xfId="45127"/>
    <cellStyle name="Normal 6 124 2 9" xfId="45128"/>
    <cellStyle name="Normal 6 124 3" xfId="9022"/>
    <cellStyle name="Normal 6 124 3 2" xfId="13787"/>
    <cellStyle name="Normal 6 124 3 2 2" xfId="45131"/>
    <cellStyle name="Normal 6 124 3 2 2 2" xfId="45132"/>
    <cellStyle name="Normal 6 124 3 2 3" xfId="45133"/>
    <cellStyle name="Normal 6 124 3 2 4" xfId="45134"/>
    <cellStyle name="Normal 6 124 3 2 5" xfId="45130"/>
    <cellStyle name="Normal 6 124 3 3" xfId="45135"/>
    <cellStyle name="Normal 6 124 3 3 2" xfId="45136"/>
    <cellStyle name="Normal 6 124 3 3 2 2" xfId="45137"/>
    <cellStyle name="Normal 6 124 3 3 3" xfId="45138"/>
    <cellStyle name="Normal 6 124 3 3 4" xfId="45139"/>
    <cellStyle name="Normal 6 124 3 4" xfId="45140"/>
    <cellStyle name="Normal 6 124 3 4 2" xfId="45141"/>
    <cellStyle name="Normal 6 124 3 5" xfId="45142"/>
    <cellStyle name="Normal 6 124 3 6" xfId="45143"/>
    <cellStyle name="Normal 6 124 3 7" xfId="45144"/>
    <cellStyle name="Normal 6 124 3 8" xfId="45129"/>
    <cellStyle name="Normal 6 124 4" xfId="9023"/>
    <cellStyle name="Normal 6 124 4 2" xfId="13788"/>
    <cellStyle name="Normal 6 124 4 2 2" xfId="45147"/>
    <cellStyle name="Normal 6 124 4 2 2 2" xfId="45148"/>
    <cellStyle name="Normal 6 124 4 2 3" xfId="45149"/>
    <cellStyle name="Normal 6 124 4 2 4" xfId="45150"/>
    <cellStyle name="Normal 6 124 4 2 5" xfId="45146"/>
    <cellStyle name="Normal 6 124 4 3" xfId="45151"/>
    <cellStyle name="Normal 6 124 4 3 2" xfId="45152"/>
    <cellStyle name="Normal 6 124 4 3 2 2" xfId="45153"/>
    <cellStyle name="Normal 6 124 4 3 3" xfId="45154"/>
    <cellStyle name="Normal 6 124 4 3 4" xfId="45155"/>
    <cellStyle name="Normal 6 124 4 4" xfId="45156"/>
    <cellStyle name="Normal 6 124 4 4 2" xfId="45157"/>
    <cellStyle name="Normal 6 124 4 5" xfId="45158"/>
    <cellStyle name="Normal 6 124 4 6" xfId="45159"/>
    <cellStyle name="Normal 6 124 4 7" xfId="45160"/>
    <cellStyle name="Normal 6 124 4 8" xfId="45145"/>
    <cellStyle name="Normal 6 124 5" xfId="13785"/>
    <cellStyle name="Normal 6 124 5 2" xfId="45162"/>
    <cellStyle name="Normal 6 124 5 2 2" xfId="45163"/>
    <cellStyle name="Normal 6 124 5 3" xfId="45164"/>
    <cellStyle name="Normal 6 124 5 4" xfId="45165"/>
    <cellStyle name="Normal 6 124 5 5" xfId="45161"/>
    <cellStyle name="Normal 6 124 6" xfId="45166"/>
    <cellStyle name="Normal 6 124 6 2" xfId="45167"/>
    <cellStyle name="Normal 6 124 6 2 2" xfId="45168"/>
    <cellStyle name="Normal 6 124 6 3" xfId="45169"/>
    <cellStyle name="Normal 6 124 6 4" xfId="45170"/>
    <cellStyle name="Normal 6 124 7" xfId="45171"/>
    <cellStyle name="Normal 6 124 7 2" xfId="45172"/>
    <cellStyle name="Normal 6 124 8" xfId="45173"/>
    <cellStyle name="Normal 6 124 9" xfId="45174"/>
    <cellStyle name="Normal 6 125" xfId="9024"/>
    <cellStyle name="Normal 6 125 10" xfId="45176"/>
    <cellStyle name="Normal 6 125 11" xfId="45175"/>
    <cellStyle name="Normal 6 125 2" xfId="9025"/>
    <cellStyle name="Normal 6 125 2 10" xfId="45177"/>
    <cellStyle name="Normal 6 125 2 2" xfId="13790"/>
    <cellStyle name="Normal 6 125 2 2 2" xfId="45179"/>
    <cellStyle name="Normal 6 125 2 2 2 2" xfId="45180"/>
    <cellStyle name="Normal 6 125 2 2 2 2 2" xfId="45181"/>
    <cellStyle name="Normal 6 125 2 2 2 3" xfId="45182"/>
    <cellStyle name="Normal 6 125 2 2 2 4" xfId="45183"/>
    <cellStyle name="Normal 6 125 2 2 3" xfId="45184"/>
    <cellStyle name="Normal 6 125 2 2 3 2" xfId="45185"/>
    <cellStyle name="Normal 6 125 2 2 3 2 2" xfId="45186"/>
    <cellStyle name="Normal 6 125 2 2 3 3" xfId="45187"/>
    <cellStyle name="Normal 6 125 2 2 3 4" xfId="45188"/>
    <cellStyle name="Normal 6 125 2 2 4" xfId="45189"/>
    <cellStyle name="Normal 6 125 2 2 4 2" xfId="45190"/>
    <cellStyle name="Normal 6 125 2 2 5" xfId="45191"/>
    <cellStyle name="Normal 6 125 2 2 6" xfId="45192"/>
    <cellStyle name="Normal 6 125 2 2 7" xfId="45193"/>
    <cellStyle name="Normal 6 125 2 2 8" xfId="45178"/>
    <cellStyle name="Normal 6 125 2 3" xfId="45194"/>
    <cellStyle name="Normal 6 125 2 3 2" xfId="45195"/>
    <cellStyle name="Normal 6 125 2 3 2 2" xfId="45196"/>
    <cellStyle name="Normal 6 125 2 3 2 2 2" xfId="45197"/>
    <cellStyle name="Normal 6 125 2 3 2 3" xfId="45198"/>
    <cellStyle name="Normal 6 125 2 3 2 4" xfId="45199"/>
    <cellStyle name="Normal 6 125 2 3 3" xfId="45200"/>
    <cellStyle name="Normal 6 125 2 3 3 2" xfId="45201"/>
    <cellStyle name="Normal 6 125 2 3 3 2 2" xfId="45202"/>
    <cellStyle name="Normal 6 125 2 3 3 3" xfId="45203"/>
    <cellStyle name="Normal 6 125 2 3 3 4" xfId="45204"/>
    <cellStyle name="Normal 6 125 2 3 4" xfId="45205"/>
    <cellStyle name="Normal 6 125 2 3 4 2" xfId="45206"/>
    <cellStyle name="Normal 6 125 2 3 5" xfId="45207"/>
    <cellStyle name="Normal 6 125 2 3 6" xfId="45208"/>
    <cellStyle name="Normal 6 125 2 3 7" xfId="45209"/>
    <cellStyle name="Normal 6 125 2 4" xfId="45210"/>
    <cellStyle name="Normal 6 125 2 4 2" xfId="45211"/>
    <cellStyle name="Normal 6 125 2 4 2 2" xfId="45212"/>
    <cellStyle name="Normal 6 125 2 4 3" xfId="45213"/>
    <cellStyle name="Normal 6 125 2 4 4" xfId="45214"/>
    <cellStyle name="Normal 6 125 2 5" xfId="45215"/>
    <cellStyle name="Normal 6 125 2 5 2" xfId="45216"/>
    <cellStyle name="Normal 6 125 2 5 2 2" xfId="45217"/>
    <cellStyle name="Normal 6 125 2 5 3" xfId="45218"/>
    <cellStyle name="Normal 6 125 2 5 4" xfId="45219"/>
    <cellStyle name="Normal 6 125 2 6" xfId="45220"/>
    <cellStyle name="Normal 6 125 2 6 2" xfId="45221"/>
    <cellStyle name="Normal 6 125 2 7" xfId="45222"/>
    <cellStyle name="Normal 6 125 2 8" xfId="45223"/>
    <cellStyle name="Normal 6 125 2 9" xfId="45224"/>
    <cellStyle name="Normal 6 125 3" xfId="9026"/>
    <cellStyle name="Normal 6 125 3 2" xfId="13791"/>
    <cellStyle name="Normal 6 125 3 2 2" xfId="45227"/>
    <cellStyle name="Normal 6 125 3 2 2 2" xfId="45228"/>
    <cellStyle name="Normal 6 125 3 2 3" xfId="45229"/>
    <cellStyle name="Normal 6 125 3 2 4" xfId="45230"/>
    <cellStyle name="Normal 6 125 3 2 5" xfId="45226"/>
    <cellStyle name="Normal 6 125 3 3" xfId="45231"/>
    <cellStyle name="Normal 6 125 3 3 2" xfId="45232"/>
    <cellStyle name="Normal 6 125 3 3 2 2" xfId="45233"/>
    <cellStyle name="Normal 6 125 3 3 3" xfId="45234"/>
    <cellStyle name="Normal 6 125 3 3 4" xfId="45235"/>
    <cellStyle name="Normal 6 125 3 4" xfId="45236"/>
    <cellStyle name="Normal 6 125 3 4 2" xfId="45237"/>
    <cellStyle name="Normal 6 125 3 5" xfId="45238"/>
    <cellStyle name="Normal 6 125 3 6" xfId="45239"/>
    <cellStyle name="Normal 6 125 3 7" xfId="45240"/>
    <cellStyle name="Normal 6 125 3 8" xfId="45225"/>
    <cellStyle name="Normal 6 125 4" xfId="9027"/>
    <cellStyle name="Normal 6 125 4 2" xfId="13792"/>
    <cellStyle name="Normal 6 125 4 2 2" xfId="45243"/>
    <cellStyle name="Normal 6 125 4 2 2 2" xfId="45244"/>
    <cellStyle name="Normal 6 125 4 2 3" xfId="45245"/>
    <cellStyle name="Normal 6 125 4 2 4" xfId="45246"/>
    <cellStyle name="Normal 6 125 4 2 5" xfId="45242"/>
    <cellStyle name="Normal 6 125 4 3" xfId="45247"/>
    <cellStyle name="Normal 6 125 4 3 2" xfId="45248"/>
    <cellStyle name="Normal 6 125 4 3 2 2" xfId="45249"/>
    <cellStyle name="Normal 6 125 4 3 3" xfId="45250"/>
    <cellStyle name="Normal 6 125 4 3 4" xfId="45251"/>
    <cellStyle name="Normal 6 125 4 4" xfId="45252"/>
    <cellStyle name="Normal 6 125 4 4 2" xfId="45253"/>
    <cellStyle name="Normal 6 125 4 5" xfId="45254"/>
    <cellStyle name="Normal 6 125 4 6" xfId="45255"/>
    <cellStyle name="Normal 6 125 4 7" xfId="45256"/>
    <cellStyle name="Normal 6 125 4 8" xfId="45241"/>
    <cellStyle name="Normal 6 125 5" xfId="13789"/>
    <cellStyle name="Normal 6 125 5 2" xfId="45258"/>
    <cellStyle name="Normal 6 125 5 2 2" xfId="45259"/>
    <cellStyle name="Normal 6 125 5 3" xfId="45260"/>
    <cellStyle name="Normal 6 125 5 4" xfId="45261"/>
    <cellStyle name="Normal 6 125 5 5" xfId="45257"/>
    <cellStyle name="Normal 6 125 6" xfId="45262"/>
    <cellStyle name="Normal 6 125 6 2" xfId="45263"/>
    <cellStyle name="Normal 6 125 6 2 2" xfId="45264"/>
    <cellStyle name="Normal 6 125 6 3" xfId="45265"/>
    <cellStyle name="Normal 6 125 6 4" xfId="45266"/>
    <cellStyle name="Normal 6 125 7" xfId="45267"/>
    <cellStyle name="Normal 6 125 7 2" xfId="45268"/>
    <cellStyle name="Normal 6 125 8" xfId="45269"/>
    <cellStyle name="Normal 6 125 9" xfId="45270"/>
    <cellStyle name="Normal 6 126" xfId="9028"/>
    <cellStyle name="Normal 6 126 10" xfId="45272"/>
    <cellStyle name="Normal 6 126 11" xfId="45271"/>
    <cellStyle name="Normal 6 126 2" xfId="9029"/>
    <cellStyle name="Normal 6 126 2 10" xfId="45273"/>
    <cellStyle name="Normal 6 126 2 2" xfId="13794"/>
    <cellStyle name="Normal 6 126 2 2 2" xfId="45275"/>
    <cellStyle name="Normal 6 126 2 2 2 2" xfId="45276"/>
    <cellStyle name="Normal 6 126 2 2 2 2 2" xfId="45277"/>
    <cellStyle name="Normal 6 126 2 2 2 3" xfId="45278"/>
    <cellStyle name="Normal 6 126 2 2 2 4" xfId="45279"/>
    <cellStyle name="Normal 6 126 2 2 3" xfId="45280"/>
    <cellStyle name="Normal 6 126 2 2 3 2" xfId="45281"/>
    <cellStyle name="Normal 6 126 2 2 3 2 2" xfId="45282"/>
    <cellStyle name="Normal 6 126 2 2 3 3" xfId="45283"/>
    <cellStyle name="Normal 6 126 2 2 3 4" xfId="45284"/>
    <cellStyle name="Normal 6 126 2 2 4" xfId="45285"/>
    <cellStyle name="Normal 6 126 2 2 4 2" xfId="45286"/>
    <cellStyle name="Normal 6 126 2 2 5" xfId="45287"/>
    <cellStyle name="Normal 6 126 2 2 6" xfId="45288"/>
    <cellStyle name="Normal 6 126 2 2 7" xfId="45289"/>
    <cellStyle name="Normal 6 126 2 2 8" xfId="45274"/>
    <cellStyle name="Normal 6 126 2 3" xfId="45290"/>
    <cellStyle name="Normal 6 126 2 3 2" xfId="45291"/>
    <cellStyle name="Normal 6 126 2 3 2 2" xfId="45292"/>
    <cellStyle name="Normal 6 126 2 3 2 2 2" xfId="45293"/>
    <cellStyle name="Normal 6 126 2 3 2 3" xfId="45294"/>
    <cellStyle name="Normal 6 126 2 3 2 4" xfId="45295"/>
    <cellStyle name="Normal 6 126 2 3 3" xfId="45296"/>
    <cellStyle name="Normal 6 126 2 3 3 2" xfId="45297"/>
    <cellStyle name="Normal 6 126 2 3 3 2 2" xfId="45298"/>
    <cellStyle name="Normal 6 126 2 3 3 3" xfId="45299"/>
    <cellStyle name="Normal 6 126 2 3 3 4" xfId="45300"/>
    <cellStyle name="Normal 6 126 2 3 4" xfId="45301"/>
    <cellStyle name="Normal 6 126 2 3 4 2" xfId="45302"/>
    <cellStyle name="Normal 6 126 2 3 5" xfId="45303"/>
    <cellStyle name="Normal 6 126 2 3 6" xfId="45304"/>
    <cellStyle name="Normal 6 126 2 3 7" xfId="45305"/>
    <cellStyle name="Normal 6 126 2 4" xfId="45306"/>
    <cellStyle name="Normal 6 126 2 4 2" xfId="45307"/>
    <cellStyle name="Normal 6 126 2 4 2 2" xfId="45308"/>
    <cellStyle name="Normal 6 126 2 4 3" xfId="45309"/>
    <cellStyle name="Normal 6 126 2 4 4" xfId="45310"/>
    <cellStyle name="Normal 6 126 2 5" xfId="45311"/>
    <cellStyle name="Normal 6 126 2 5 2" xfId="45312"/>
    <cellStyle name="Normal 6 126 2 5 2 2" xfId="45313"/>
    <cellStyle name="Normal 6 126 2 5 3" xfId="45314"/>
    <cellStyle name="Normal 6 126 2 5 4" xfId="45315"/>
    <cellStyle name="Normal 6 126 2 6" xfId="45316"/>
    <cellStyle name="Normal 6 126 2 6 2" xfId="45317"/>
    <cellStyle name="Normal 6 126 2 7" xfId="45318"/>
    <cellStyle name="Normal 6 126 2 8" xfId="45319"/>
    <cellStyle name="Normal 6 126 2 9" xfId="45320"/>
    <cellStyle name="Normal 6 126 3" xfId="9030"/>
    <cellStyle name="Normal 6 126 3 2" xfId="13795"/>
    <cellStyle name="Normal 6 126 3 2 2" xfId="45323"/>
    <cellStyle name="Normal 6 126 3 2 2 2" xfId="45324"/>
    <cellStyle name="Normal 6 126 3 2 3" xfId="45325"/>
    <cellStyle name="Normal 6 126 3 2 4" xfId="45326"/>
    <cellStyle name="Normal 6 126 3 2 5" xfId="45322"/>
    <cellStyle name="Normal 6 126 3 3" xfId="45327"/>
    <cellStyle name="Normal 6 126 3 3 2" xfId="45328"/>
    <cellStyle name="Normal 6 126 3 3 2 2" xfId="45329"/>
    <cellStyle name="Normal 6 126 3 3 3" xfId="45330"/>
    <cellStyle name="Normal 6 126 3 3 4" xfId="45331"/>
    <cellStyle name="Normal 6 126 3 4" xfId="45332"/>
    <cellStyle name="Normal 6 126 3 4 2" xfId="45333"/>
    <cellStyle name="Normal 6 126 3 5" xfId="45334"/>
    <cellStyle name="Normal 6 126 3 6" xfId="45335"/>
    <cellStyle name="Normal 6 126 3 7" xfId="45336"/>
    <cellStyle name="Normal 6 126 3 8" xfId="45321"/>
    <cellStyle name="Normal 6 126 4" xfId="9031"/>
    <cellStyle name="Normal 6 126 4 2" xfId="13796"/>
    <cellStyle name="Normal 6 126 4 2 2" xfId="45339"/>
    <cellStyle name="Normal 6 126 4 2 2 2" xfId="45340"/>
    <cellStyle name="Normal 6 126 4 2 3" xfId="45341"/>
    <cellStyle name="Normal 6 126 4 2 4" xfId="45342"/>
    <cellStyle name="Normal 6 126 4 2 5" xfId="45338"/>
    <cellStyle name="Normal 6 126 4 3" xfId="45343"/>
    <cellStyle name="Normal 6 126 4 3 2" xfId="45344"/>
    <cellStyle name="Normal 6 126 4 3 2 2" xfId="45345"/>
    <cellStyle name="Normal 6 126 4 3 3" xfId="45346"/>
    <cellStyle name="Normal 6 126 4 3 4" xfId="45347"/>
    <cellStyle name="Normal 6 126 4 4" xfId="45348"/>
    <cellStyle name="Normal 6 126 4 4 2" xfId="45349"/>
    <cellStyle name="Normal 6 126 4 5" xfId="45350"/>
    <cellStyle name="Normal 6 126 4 6" xfId="45351"/>
    <cellStyle name="Normal 6 126 4 7" xfId="45352"/>
    <cellStyle name="Normal 6 126 4 8" xfId="45337"/>
    <cellStyle name="Normal 6 126 5" xfId="13793"/>
    <cellStyle name="Normal 6 126 5 2" xfId="45354"/>
    <cellStyle name="Normal 6 126 5 2 2" xfId="45355"/>
    <cellStyle name="Normal 6 126 5 3" xfId="45356"/>
    <cellStyle name="Normal 6 126 5 4" xfId="45357"/>
    <cellStyle name="Normal 6 126 5 5" xfId="45353"/>
    <cellStyle name="Normal 6 126 6" xfId="45358"/>
    <cellStyle name="Normal 6 126 6 2" xfId="45359"/>
    <cellStyle name="Normal 6 126 6 2 2" xfId="45360"/>
    <cellStyle name="Normal 6 126 6 3" xfId="45361"/>
    <cellStyle name="Normal 6 126 6 4" xfId="45362"/>
    <cellStyle name="Normal 6 126 7" xfId="45363"/>
    <cellStyle name="Normal 6 126 7 2" xfId="45364"/>
    <cellStyle name="Normal 6 126 8" xfId="45365"/>
    <cellStyle name="Normal 6 126 9" xfId="45366"/>
    <cellStyle name="Normal 6 127" xfId="9032"/>
    <cellStyle name="Normal 6 127 10" xfId="45368"/>
    <cellStyle name="Normal 6 127 11" xfId="45367"/>
    <cellStyle name="Normal 6 127 2" xfId="9033"/>
    <cellStyle name="Normal 6 127 2 10" xfId="45369"/>
    <cellStyle name="Normal 6 127 2 2" xfId="13798"/>
    <cellStyle name="Normal 6 127 2 2 2" xfId="45371"/>
    <cellStyle name="Normal 6 127 2 2 2 2" xfId="45372"/>
    <cellStyle name="Normal 6 127 2 2 2 2 2" xfId="45373"/>
    <cellStyle name="Normal 6 127 2 2 2 3" xfId="45374"/>
    <cellStyle name="Normal 6 127 2 2 2 4" xfId="45375"/>
    <cellStyle name="Normal 6 127 2 2 3" xfId="45376"/>
    <cellStyle name="Normal 6 127 2 2 3 2" xfId="45377"/>
    <cellStyle name="Normal 6 127 2 2 3 2 2" xfId="45378"/>
    <cellStyle name="Normal 6 127 2 2 3 3" xfId="45379"/>
    <cellStyle name="Normal 6 127 2 2 3 4" xfId="45380"/>
    <cellStyle name="Normal 6 127 2 2 4" xfId="45381"/>
    <cellStyle name="Normal 6 127 2 2 4 2" xfId="45382"/>
    <cellStyle name="Normal 6 127 2 2 5" xfId="45383"/>
    <cellStyle name="Normal 6 127 2 2 6" xfId="45384"/>
    <cellStyle name="Normal 6 127 2 2 7" xfId="45385"/>
    <cellStyle name="Normal 6 127 2 2 8" xfId="45370"/>
    <cellStyle name="Normal 6 127 2 3" xfId="45386"/>
    <cellStyle name="Normal 6 127 2 3 2" xfId="45387"/>
    <cellStyle name="Normal 6 127 2 3 2 2" xfId="45388"/>
    <cellStyle name="Normal 6 127 2 3 2 2 2" xfId="45389"/>
    <cellStyle name="Normal 6 127 2 3 2 3" xfId="45390"/>
    <cellStyle name="Normal 6 127 2 3 2 4" xfId="45391"/>
    <cellStyle name="Normal 6 127 2 3 3" xfId="45392"/>
    <cellStyle name="Normal 6 127 2 3 3 2" xfId="45393"/>
    <cellStyle name="Normal 6 127 2 3 3 2 2" xfId="45394"/>
    <cellStyle name="Normal 6 127 2 3 3 3" xfId="45395"/>
    <cellStyle name="Normal 6 127 2 3 3 4" xfId="45396"/>
    <cellStyle name="Normal 6 127 2 3 4" xfId="45397"/>
    <cellStyle name="Normal 6 127 2 3 4 2" xfId="45398"/>
    <cellStyle name="Normal 6 127 2 3 5" xfId="45399"/>
    <cellStyle name="Normal 6 127 2 3 6" xfId="45400"/>
    <cellStyle name="Normal 6 127 2 3 7" xfId="45401"/>
    <cellStyle name="Normal 6 127 2 4" xfId="45402"/>
    <cellStyle name="Normal 6 127 2 4 2" xfId="45403"/>
    <cellStyle name="Normal 6 127 2 4 2 2" xfId="45404"/>
    <cellStyle name="Normal 6 127 2 4 3" xfId="45405"/>
    <cellStyle name="Normal 6 127 2 4 4" xfId="45406"/>
    <cellStyle name="Normal 6 127 2 5" xfId="45407"/>
    <cellStyle name="Normal 6 127 2 5 2" xfId="45408"/>
    <cellStyle name="Normal 6 127 2 5 2 2" xfId="45409"/>
    <cellStyle name="Normal 6 127 2 5 3" xfId="45410"/>
    <cellStyle name="Normal 6 127 2 5 4" xfId="45411"/>
    <cellStyle name="Normal 6 127 2 6" xfId="45412"/>
    <cellStyle name="Normal 6 127 2 6 2" xfId="45413"/>
    <cellStyle name="Normal 6 127 2 7" xfId="45414"/>
    <cellStyle name="Normal 6 127 2 8" xfId="45415"/>
    <cellStyle name="Normal 6 127 2 9" xfId="45416"/>
    <cellStyle name="Normal 6 127 3" xfId="9034"/>
    <cellStyle name="Normal 6 127 3 2" xfId="13799"/>
    <cellStyle name="Normal 6 127 3 2 2" xfId="45419"/>
    <cellStyle name="Normal 6 127 3 2 2 2" xfId="45420"/>
    <cellStyle name="Normal 6 127 3 2 3" xfId="45421"/>
    <cellStyle name="Normal 6 127 3 2 4" xfId="45422"/>
    <cellStyle name="Normal 6 127 3 2 5" xfId="45418"/>
    <cellStyle name="Normal 6 127 3 3" xfId="45423"/>
    <cellStyle name="Normal 6 127 3 3 2" xfId="45424"/>
    <cellStyle name="Normal 6 127 3 3 2 2" xfId="45425"/>
    <cellStyle name="Normal 6 127 3 3 3" xfId="45426"/>
    <cellStyle name="Normal 6 127 3 3 4" xfId="45427"/>
    <cellStyle name="Normal 6 127 3 4" xfId="45428"/>
    <cellStyle name="Normal 6 127 3 4 2" xfId="45429"/>
    <cellStyle name="Normal 6 127 3 5" xfId="45430"/>
    <cellStyle name="Normal 6 127 3 6" xfId="45431"/>
    <cellStyle name="Normal 6 127 3 7" xfId="45432"/>
    <cellStyle name="Normal 6 127 3 8" xfId="45417"/>
    <cellStyle name="Normal 6 127 4" xfId="9035"/>
    <cellStyle name="Normal 6 127 4 2" xfId="13800"/>
    <cellStyle name="Normal 6 127 4 2 2" xfId="45435"/>
    <cellStyle name="Normal 6 127 4 2 2 2" xfId="45436"/>
    <cellStyle name="Normal 6 127 4 2 3" xfId="45437"/>
    <cellStyle name="Normal 6 127 4 2 4" xfId="45438"/>
    <cellStyle name="Normal 6 127 4 2 5" xfId="45434"/>
    <cellStyle name="Normal 6 127 4 3" xfId="45439"/>
    <cellStyle name="Normal 6 127 4 3 2" xfId="45440"/>
    <cellStyle name="Normal 6 127 4 3 2 2" xfId="45441"/>
    <cellStyle name="Normal 6 127 4 3 3" xfId="45442"/>
    <cellStyle name="Normal 6 127 4 3 4" xfId="45443"/>
    <cellStyle name="Normal 6 127 4 4" xfId="45444"/>
    <cellStyle name="Normal 6 127 4 4 2" xfId="45445"/>
    <cellStyle name="Normal 6 127 4 5" xfId="45446"/>
    <cellStyle name="Normal 6 127 4 6" xfId="45447"/>
    <cellStyle name="Normal 6 127 4 7" xfId="45448"/>
    <cellStyle name="Normal 6 127 4 8" xfId="45433"/>
    <cellStyle name="Normal 6 127 5" xfId="13797"/>
    <cellStyle name="Normal 6 127 5 2" xfId="45450"/>
    <cellStyle name="Normal 6 127 5 2 2" xfId="45451"/>
    <cellStyle name="Normal 6 127 5 3" xfId="45452"/>
    <cellStyle name="Normal 6 127 5 4" xfId="45453"/>
    <cellStyle name="Normal 6 127 5 5" xfId="45449"/>
    <cellStyle name="Normal 6 127 6" xfId="45454"/>
    <cellStyle name="Normal 6 127 6 2" xfId="45455"/>
    <cellStyle name="Normal 6 127 6 2 2" xfId="45456"/>
    <cellStyle name="Normal 6 127 6 3" xfId="45457"/>
    <cellStyle name="Normal 6 127 6 4" xfId="45458"/>
    <cellStyle name="Normal 6 127 7" xfId="45459"/>
    <cellStyle name="Normal 6 127 7 2" xfId="45460"/>
    <cellStyle name="Normal 6 127 8" xfId="45461"/>
    <cellStyle name="Normal 6 127 9" xfId="45462"/>
    <cellStyle name="Normal 6 128" xfId="9036"/>
    <cellStyle name="Normal 6 128 10" xfId="45464"/>
    <cellStyle name="Normal 6 128 11" xfId="45463"/>
    <cellStyle name="Normal 6 128 2" xfId="9037"/>
    <cellStyle name="Normal 6 128 2 10" xfId="45465"/>
    <cellStyle name="Normal 6 128 2 2" xfId="13802"/>
    <cellStyle name="Normal 6 128 2 2 2" xfId="45467"/>
    <cellStyle name="Normal 6 128 2 2 2 2" xfId="45468"/>
    <cellStyle name="Normal 6 128 2 2 2 2 2" xfId="45469"/>
    <cellStyle name="Normal 6 128 2 2 2 3" xfId="45470"/>
    <cellStyle name="Normal 6 128 2 2 2 4" xfId="45471"/>
    <cellStyle name="Normal 6 128 2 2 3" xfId="45472"/>
    <cellStyle name="Normal 6 128 2 2 3 2" xfId="45473"/>
    <cellStyle name="Normal 6 128 2 2 3 2 2" xfId="45474"/>
    <cellStyle name="Normal 6 128 2 2 3 3" xfId="45475"/>
    <cellStyle name="Normal 6 128 2 2 3 4" xfId="45476"/>
    <cellStyle name="Normal 6 128 2 2 4" xfId="45477"/>
    <cellStyle name="Normal 6 128 2 2 4 2" xfId="45478"/>
    <cellStyle name="Normal 6 128 2 2 5" xfId="45479"/>
    <cellStyle name="Normal 6 128 2 2 6" xfId="45480"/>
    <cellStyle name="Normal 6 128 2 2 7" xfId="45481"/>
    <cellStyle name="Normal 6 128 2 2 8" xfId="45466"/>
    <cellStyle name="Normal 6 128 2 3" xfId="45482"/>
    <cellStyle name="Normal 6 128 2 3 2" xfId="45483"/>
    <cellStyle name="Normal 6 128 2 3 2 2" xfId="45484"/>
    <cellStyle name="Normal 6 128 2 3 2 2 2" xfId="45485"/>
    <cellStyle name="Normal 6 128 2 3 2 3" xfId="45486"/>
    <cellStyle name="Normal 6 128 2 3 2 4" xfId="45487"/>
    <cellStyle name="Normal 6 128 2 3 3" xfId="45488"/>
    <cellStyle name="Normal 6 128 2 3 3 2" xfId="45489"/>
    <cellStyle name="Normal 6 128 2 3 3 2 2" xfId="45490"/>
    <cellStyle name="Normal 6 128 2 3 3 3" xfId="45491"/>
    <cellStyle name="Normal 6 128 2 3 3 4" xfId="45492"/>
    <cellStyle name="Normal 6 128 2 3 4" xfId="45493"/>
    <cellStyle name="Normal 6 128 2 3 4 2" xfId="45494"/>
    <cellStyle name="Normal 6 128 2 3 5" xfId="45495"/>
    <cellStyle name="Normal 6 128 2 3 6" xfId="45496"/>
    <cellStyle name="Normal 6 128 2 3 7" xfId="45497"/>
    <cellStyle name="Normal 6 128 2 4" xfId="45498"/>
    <cellStyle name="Normal 6 128 2 4 2" xfId="45499"/>
    <cellStyle name="Normal 6 128 2 4 2 2" xfId="45500"/>
    <cellStyle name="Normal 6 128 2 4 3" xfId="45501"/>
    <cellStyle name="Normal 6 128 2 4 4" xfId="45502"/>
    <cellStyle name="Normal 6 128 2 5" xfId="45503"/>
    <cellStyle name="Normal 6 128 2 5 2" xfId="45504"/>
    <cellStyle name="Normal 6 128 2 5 2 2" xfId="45505"/>
    <cellStyle name="Normal 6 128 2 5 3" xfId="45506"/>
    <cellStyle name="Normal 6 128 2 5 4" xfId="45507"/>
    <cellStyle name="Normal 6 128 2 6" xfId="45508"/>
    <cellStyle name="Normal 6 128 2 6 2" xfId="45509"/>
    <cellStyle name="Normal 6 128 2 7" xfId="45510"/>
    <cellStyle name="Normal 6 128 2 8" xfId="45511"/>
    <cellStyle name="Normal 6 128 2 9" xfId="45512"/>
    <cellStyle name="Normal 6 128 3" xfId="9038"/>
    <cellStyle name="Normal 6 128 3 2" xfId="13803"/>
    <cellStyle name="Normal 6 128 3 2 2" xfId="45515"/>
    <cellStyle name="Normal 6 128 3 2 2 2" xfId="45516"/>
    <cellStyle name="Normal 6 128 3 2 3" xfId="45517"/>
    <cellStyle name="Normal 6 128 3 2 4" xfId="45518"/>
    <cellStyle name="Normal 6 128 3 2 5" xfId="45514"/>
    <cellStyle name="Normal 6 128 3 3" xfId="45519"/>
    <cellStyle name="Normal 6 128 3 3 2" xfId="45520"/>
    <cellStyle name="Normal 6 128 3 3 2 2" xfId="45521"/>
    <cellStyle name="Normal 6 128 3 3 3" xfId="45522"/>
    <cellStyle name="Normal 6 128 3 3 4" xfId="45523"/>
    <cellStyle name="Normal 6 128 3 4" xfId="45524"/>
    <cellStyle name="Normal 6 128 3 4 2" xfId="45525"/>
    <cellStyle name="Normal 6 128 3 5" xfId="45526"/>
    <cellStyle name="Normal 6 128 3 6" xfId="45527"/>
    <cellStyle name="Normal 6 128 3 7" xfId="45528"/>
    <cellStyle name="Normal 6 128 3 8" xfId="45513"/>
    <cellStyle name="Normal 6 128 4" xfId="9039"/>
    <cellStyle name="Normal 6 128 4 2" xfId="13804"/>
    <cellStyle name="Normal 6 128 4 2 2" xfId="45531"/>
    <cellStyle name="Normal 6 128 4 2 2 2" xfId="45532"/>
    <cellStyle name="Normal 6 128 4 2 3" xfId="45533"/>
    <cellStyle name="Normal 6 128 4 2 4" xfId="45534"/>
    <cellStyle name="Normal 6 128 4 2 5" xfId="45530"/>
    <cellStyle name="Normal 6 128 4 3" xfId="45535"/>
    <cellStyle name="Normal 6 128 4 3 2" xfId="45536"/>
    <cellStyle name="Normal 6 128 4 3 2 2" xfId="45537"/>
    <cellStyle name="Normal 6 128 4 3 3" xfId="45538"/>
    <cellStyle name="Normal 6 128 4 3 4" xfId="45539"/>
    <cellStyle name="Normal 6 128 4 4" xfId="45540"/>
    <cellStyle name="Normal 6 128 4 4 2" xfId="45541"/>
    <cellStyle name="Normal 6 128 4 5" xfId="45542"/>
    <cellStyle name="Normal 6 128 4 6" xfId="45543"/>
    <cellStyle name="Normal 6 128 4 7" xfId="45544"/>
    <cellStyle name="Normal 6 128 4 8" xfId="45529"/>
    <cellStyle name="Normal 6 128 5" xfId="13801"/>
    <cellStyle name="Normal 6 128 5 2" xfId="45546"/>
    <cellStyle name="Normal 6 128 5 2 2" xfId="45547"/>
    <cellStyle name="Normal 6 128 5 3" xfId="45548"/>
    <cellStyle name="Normal 6 128 5 4" xfId="45549"/>
    <cellStyle name="Normal 6 128 5 5" xfId="45545"/>
    <cellStyle name="Normal 6 128 6" xfId="45550"/>
    <cellStyle name="Normal 6 128 6 2" xfId="45551"/>
    <cellStyle name="Normal 6 128 6 2 2" xfId="45552"/>
    <cellStyle name="Normal 6 128 6 3" xfId="45553"/>
    <cellStyle name="Normal 6 128 6 4" xfId="45554"/>
    <cellStyle name="Normal 6 128 7" xfId="45555"/>
    <cellStyle name="Normal 6 128 7 2" xfId="45556"/>
    <cellStyle name="Normal 6 128 8" xfId="45557"/>
    <cellStyle name="Normal 6 128 9" xfId="45558"/>
    <cellStyle name="Normal 6 129" xfId="9040"/>
    <cellStyle name="Normal 6 129 10" xfId="45560"/>
    <cellStyle name="Normal 6 129 11" xfId="45559"/>
    <cellStyle name="Normal 6 129 2" xfId="9041"/>
    <cellStyle name="Normal 6 129 2 10" xfId="45561"/>
    <cellStyle name="Normal 6 129 2 2" xfId="13806"/>
    <cellStyle name="Normal 6 129 2 2 2" xfId="45563"/>
    <cellStyle name="Normal 6 129 2 2 2 2" xfId="45564"/>
    <cellStyle name="Normal 6 129 2 2 2 2 2" xfId="45565"/>
    <cellStyle name="Normal 6 129 2 2 2 3" xfId="45566"/>
    <cellStyle name="Normal 6 129 2 2 2 4" xfId="45567"/>
    <cellStyle name="Normal 6 129 2 2 3" xfId="45568"/>
    <cellStyle name="Normal 6 129 2 2 3 2" xfId="45569"/>
    <cellStyle name="Normal 6 129 2 2 3 2 2" xfId="45570"/>
    <cellStyle name="Normal 6 129 2 2 3 3" xfId="45571"/>
    <cellStyle name="Normal 6 129 2 2 3 4" xfId="45572"/>
    <cellStyle name="Normal 6 129 2 2 4" xfId="45573"/>
    <cellStyle name="Normal 6 129 2 2 4 2" xfId="45574"/>
    <cellStyle name="Normal 6 129 2 2 5" xfId="45575"/>
    <cellStyle name="Normal 6 129 2 2 6" xfId="45576"/>
    <cellStyle name="Normal 6 129 2 2 7" xfId="45577"/>
    <cellStyle name="Normal 6 129 2 2 8" xfId="45562"/>
    <cellStyle name="Normal 6 129 2 3" xfId="45578"/>
    <cellStyle name="Normal 6 129 2 3 2" xfId="45579"/>
    <cellStyle name="Normal 6 129 2 3 2 2" xfId="45580"/>
    <cellStyle name="Normal 6 129 2 3 2 2 2" xfId="45581"/>
    <cellStyle name="Normal 6 129 2 3 2 3" xfId="45582"/>
    <cellStyle name="Normal 6 129 2 3 2 4" xfId="45583"/>
    <cellStyle name="Normal 6 129 2 3 3" xfId="45584"/>
    <cellStyle name="Normal 6 129 2 3 3 2" xfId="45585"/>
    <cellStyle name="Normal 6 129 2 3 3 2 2" xfId="45586"/>
    <cellStyle name="Normal 6 129 2 3 3 3" xfId="45587"/>
    <cellStyle name="Normal 6 129 2 3 3 4" xfId="45588"/>
    <cellStyle name="Normal 6 129 2 3 4" xfId="45589"/>
    <cellStyle name="Normal 6 129 2 3 4 2" xfId="45590"/>
    <cellStyle name="Normal 6 129 2 3 5" xfId="45591"/>
    <cellStyle name="Normal 6 129 2 3 6" xfId="45592"/>
    <cellStyle name="Normal 6 129 2 3 7" xfId="45593"/>
    <cellStyle name="Normal 6 129 2 4" xfId="45594"/>
    <cellStyle name="Normal 6 129 2 4 2" xfId="45595"/>
    <cellStyle name="Normal 6 129 2 4 2 2" xfId="45596"/>
    <cellStyle name="Normal 6 129 2 4 3" xfId="45597"/>
    <cellStyle name="Normal 6 129 2 4 4" xfId="45598"/>
    <cellStyle name="Normal 6 129 2 5" xfId="45599"/>
    <cellStyle name="Normal 6 129 2 5 2" xfId="45600"/>
    <cellStyle name="Normal 6 129 2 5 2 2" xfId="45601"/>
    <cellStyle name="Normal 6 129 2 5 3" xfId="45602"/>
    <cellStyle name="Normal 6 129 2 5 4" xfId="45603"/>
    <cellStyle name="Normal 6 129 2 6" xfId="45604"/>
    <cellStyle name="Normal 6 129 2 6 2" xfId="45605"/>
    <cellStyle name="Normal 6 129 2 7" xfId="45606"/>
    <cellStyle name="Normal 6 129 2 8" xfId="45607"/>
    <cellStyle name="Normal 6 129 2 9" xfId="45608"/>
    <cellStyle name="Normal 6 129 3" xfId="9042"/>
    <cellStyle name="Normal 6 129 3 2" xfId="13807"/>
    <cellStyle name="Normal 6 129 3 2 2" xfId="45611"/>
    <cellStyle name="Normal 6 129 3 2 2 2" xfId="45612"/>
    <cellStyle name="Normal 6 129 3 2 3" xfId="45613"/>
    <cellStyle name="Normal 6 129 3 2 4" xfId="45614"/>
    <cellStyle name="Normal 6 129 3 2 5" xfId="45610"/>
    <cellStyle name="Normal 6 129 3 3" xfId="45615"/>
    <cellStyle name="Normal 6 129 3 3 2" xfId="45616"/>
    <cellStyle name="Normal 6 129 3 3 2 2" xfId="45617"/>
    <cellStyle name="Normal 6 129 3 3 3" xfId="45618"/>
    <cellStyle name="Normal 6 129 3 3 4" xfId="45619"/>
    <cellStyle name="Normal 6 129 3 4" xfId="45620"/>
    <cellStyle name="Normal 6 129 3 4 2" xfId="45621"/>
    <cellStyle name="Normal 6 129 3 5" xfId="45622"/>
    <cellStyle name="Normal 6 129 3 6" xfId="45623"/>
    <cellStyle name="Normal 6 129 3 7" xfId="45624"/>
    <cellStyle name="Normal 6 129 3 8" xfId="45609"/>
    <cellStyle name="Normal 6 129 4" xfId="9043"/>
    <cellStyle name="Normal 6 129 4 2" xfId="13808"/>
    <cellStyle name="Normal 6 129 4 2 2" xfId="45627"/>
    <cellStyle name="Normal 6 129 4 2 2 2" xfId="45628"/>
    <cellStyle name="Normal 6 129 4 2 3" xfId="45629"/>
    <cellStyle name="Normal 6 129 4 2 4" xfId="45630"/>
    <cellStyle name="Normal 6 129 4 2 5" xfId="45626"/>
    <cellStyle name="Normal 6 129 4 3" xfId="45631"/>
    <cellStyle name="Normal 6 129 4 3 2" xfId="45632"/>
    <cellStyle name="Normal 6 129 4 3 2 2" xfId="45633"/>
    <cellStyle name="Normal 6 129 4 3 3" xfId="45634"/>
    <cellStyle name="Normal 6 129 4 3 4" xfId="45635"/>
    <cellStyle name="Normal 6 129 4 4" xfId="45636"/>
    <cellStyle name="Normal 6 129 4 4 2" xfId="45637"/>
    <cellStyle name="Normal 6 129 4 5" xfId="45638"/>
    <cellStyle name="Normal 6 129 4 6" xfId="45639"/>
    <cellStyle name="Normal 6 129 4 7" xfId="45640"/>
    <cellStyle name="Normal 6 129 4 8" xfId="45625"/>
    <cellStyle name="Normal 6 129 5" xfId="13805"/>
    <cellStyle name="Normal 6 129 5 2" xfId="45642"/>
    <cellStyle name="Normal 6 129 5 2 2" xfId="45643"/>
    <cellStyle name="Normal 6 129 5 3" xfId="45644"/>
    <cellStyle name="Normal 6 129 5 4" xfId="45645"/>
    <cellStyle name="Normal 6 129 5 5" xfId="45641"/>
    <cellStyle name="Normal 6 129 6" xfId="45646"/>
    <cellStyle name="Normal 6 129 6 2" xfId="45647"/>
    <cellStyle name="Normal 6 129 6 2 2" xfId="45648"/>
    <cellStyle name="Normal 6 129 6 3" xfId="45649"/>
    <cellStyle name="Normal 6 129 6 4" xfId="45650"/>
    <cellStyle name="Normal 6 129 7" xfId="45651"/>
    <cellStyle name="Normal 6 129 7 2" xfId="45652"/>
    <cellStyle name="Normal 6 129 8" xfId="45653"/>
    <cellStyle name="Normal 6 129 9" xfId="45654"/>
    <cellStyle name="Normal 6 13" xfId="9044"/>
    <cellStyle name="Normal 6 13 10" xfId="45656"/>
    <cellStyle name="Normal 6 13 11" xfId="45655"/>
    <cellStyle name="Normal 6 13 2" xfId="9045"/>
    <cellStyle name="Normal 6 13 2 10" xfId="45657"/>
    <cellStyle name="Normal 6 13 2 2" xfId="16527"/>
    <cellStyle name="Normal 6 13 2 2 2" xfId="45659"/>
    <cellStyle name="Normal 6 13 2 2 2 2" xfId="45660"/>
    <cellStyle name="Normal 6 13 2 2 2 2 2" xfId="45661"/>
    <cellStyle name="Normal 6 13 2 2 2 3" xfId="45662"/>
    <cellStyle name="Normal 6 13 2 2 2 4" xfId="45663"/>
    <cellStyle name="Normal 6 13 2 2 3" xfId="45664"/>
    <cellStyle name="Normal 6 13 2 2 3 2" xfId="45665"/>
    <cellStyle name="Normal 6 13 2 2 3 2 2" xfId="45666"/>
    <cellStyle name="Normal 6 13 2 2 3 3" xfId="45667"/>
    <cellStyle name="Normal 6 13 2 2 3 4" xfId="45668"/>
    <cellStyle name="Normal 6 13 2 2 4" xfId="45669"/>
    <cellStyle name="Normal 6 13 2 2 4 2" xfId="45670"/>
    <cellStyle name="Normal 6 13 2 2 5" xfId="45671"/>
    <cellStyle name="Normal 6 13 2 2 6" xfId="45672"/>
    <cellStyle name="Normal 6 13 2 2 7" xfId="45673"/>
    <cellStyle name="Normal 6 13 2 2 8" xfId="45658"/>
    <cellStyle name="Normal 6 13 2 3" xfId="13810"/>
    <cellStyle name="Normal 6 13 2 3 2" xfId="45675"/>
    <cellStyle name="Normal 6 13 2 3 2 2" xfId="45676"/>
    <cellStyle name="Normal 6 13 2 3 2 2 2" xfId="45677"/>
    <cellStyle name="Normal 6 13 2 3 2 3" xfId="45678"/>
    <cellStyle name="Normal 6 13 2 3 2 4" xfId="45679"/>
    <cellStyle name="Normal 6 13 2 3 3" xfId="45680"/>
    <cellStyle name="Normal 6 13 2 3 3 2" xfId="45681"/>
    <cellStyle name="Normal 6 13 2 3 3 2 2" xfId="45682"/>
    <cellStyle name="Normal 6 13 2 3 3 3" xfId="45683"/>
    <cellStyle name="Normal 6 13 2 3 3 4" xfId="45684"/>
    <cellStyle name="Normal 6 13 2 3 4" xfId="45685"/>
    <cellStyle name="Normal 6 13 2 3 4 2" xfId="45686"/>
    <cellStyle name="Normal 6 13 2 3 5" xfId="45687"/>
    <cellStyle name="Normal 6 13 2 3 6" xfId="45688"/>
    <cellStyle name="Normal 6 13 2 3 7" xfId="45689"/>
    <cellStyle name="Normal 6 13 2 3 8" xfId="45674"/>
    <cellStyle name="Normal 6 13 2 4" xfId="45690"/>
    <cellStyle name="Normal 6 13 2 4 2" xfId="45691"/>
    <cellStyle name="Normal 6 13 2 4 2 2" xfId="45692"/>
    <cellStyle name="Normal 6 13 2 4 3" xfId="45693"/>
    <cellStyle name="Normal 6 13 2 4 4" xfId="45694"/>
    <cellStyle name="Normal 6 13 2 5" xfId="45695"/>
    <cellStyle name="Normal 6 13 2 5 2" xfId="45696"/>
    <cellStyle name="Normal 6 13 2 5 2 2" xfId="45697"/>
    <cellStyle name="Normal 6 13 2 5 3" xfId="45698"/>
    <cellStyle name="Normal 6 13 2 5 4" xfId="45699"/>
    <cellStyle name="Normal 6 13 2 6" xfId="45700"/>
    <cellStyle name="Normal 6 13 2 6 2" xfId="45701"/>
    <cellStyle name="Normal 6 13 2 7" xfId="45702"/>
    <cellStyle name="Normal 6 13 2 8" xfId="45703"/>
    <cellStyle name="Normal 6 13 2 9" xfId="45704"/>
    <cellStyle name="Normal 6 13 3" xfId="9046"/>
    <cellStyle name="Normal 6 13 3 2" xfId="16742"/>
    <cellStyle name="Normal 6 13 3 2 2" xfId="45707"/>
    <cellStyle name="Normal 6 13 3 2 2 2" xfId="45708"/>
    <cellStyle name="Normal 6 13 3 2 3" xfId="45709"/>
    <cellStyle name="Normal 6 13 3 2 4" xfId="45710"/>
    <cellStyle name="Normal 6 13 3 2 5" xfId="45706"/>
    <cellStyle name="Normal 6 13 3 3" xfId="13811"/>
    <cellStyle name="Normal 6 13 3 3 2" xfId="45712"/>
    <cellStyle name="Normal 6 13 3 3 2 2" xfId="45713"/>
    <cellStyle name="Normal 6 13 3 3 3" xfId="45714"/>
    <cellStyle name="Normal 6 13 3 3 4" xfId="45715"/>
    <cellStyle name="Normal 6 13 3 3 5" xfId="45711"/>
    <cellStyle name="Normal 6 13 3 4" xfId="45716"/>
    <cellStyle name="Normal 6 13 3 4 2" xfId="45717"/>
    <cellStyle name="Normal 6 13 3 5" xfId="45718"/>
    <cellStyle name="Normal 6 13 3 6" xfId="45719"/>
    <cellStyle name="Normal 6 13 3 7" xfId="45720"/>
    <cellStyle name="Normal 6 13 3 8" xfId="45705"/>
    <cellStyle name="Normal 6 13 4" xfId="9047"/>
    <cellStyle name="Normal 6 13 4 2" xfId="16956"/>
    <cellStyle name="Normal 6 13 4 2 2" xfId="45723"/>
    <cellStyle name="Normal 6 13 4 2 2 2" xfId="45724"/>
    <cellStyle name="Normal 6 13 4 2 3" xfId="45725"/>
    <cellStyle name="Normal 6 13 4 2 4" xfId="45726"/>
    <cellStyle name="Normal 6 13 4 2 5" xfId="45722"/>
    <cellStyle name="Normal 6 13 4 3" xfId="13812"/>
    <cellStyle name="Normal 6 13 4 3 2" xfId="45728"/>
    <cellStyle name="Normal 6 13 4 3 2 2" xfId="45729"/>
    <cellStyle name="Normal 6 13 4 3 3" xfId="45730"/>
    <cellStyle name="Normal 6 13 4 3 4" xfId="45731"/>
    <cellStyle name="Normal 6 13 4 3 5" xfId="45727"/>
    <cellStyle name="Normal 6 13 4 4" xfId="45732"/>
    <cellStyle name="Normal 6 13 4 4 2" xfId="45733"/>
    <cellStyle name="Normal 6 13 4 5" xfId="45734"/>
    <cellStyle name="Normal 6 13 4 6" xfId="45735"/>
    <cellStyle name="Normal 6 13 4 7" xfId="45736"/>
    <cellStyle name="Normal 6 13 4 8" xfId="45721"/>
    <cellStyle name="Normal 6 13 5" xfId="16311"/>
    <cellStyle name="Normal 6 13 5 2" xfId="45738"/>
    <cellStyle name="Normal 6 13 5 2 2" xfId="45739"/>
    <cellStyle name="Normal 6 13 5 3" xfId="45740"/>
    <cellStyle name="Normal 6 13 5 4" xfId="45741"/>
    <cellStyle name="Normal 6 13 5 5" xfId="45737"/>
    <cellStyle name="Normal 6 13 6" xfId="13809"/>
    <cellStyle name="Normal 6 13 6 2" xfId="45743"/>
    <cellStyle name="Normal 6 13 6 2 2" xfId="45744"/>
    <cellStyle name="Normal 6 13 6 3" xfId="45745"/>
    <cellStyle name="Normal 6 13 6 4" xfId="45746"/>
    <cellStyle name="Normal 6 13 6 5" xfId="45742"/>
    <cellStyle name="Normal 6 13 7" xfId="45747"/>
    <cellStyle name="Normal 6 13 7 2" xfId="45748"/>
    <cellStyle name="Normal 6 13 8" xfId="45749"/>
    <cellStyle name="Normal 6 13 9" xfId="45750"/>
    <cellStyle name="Normal 6 130" xfId="9048"/>
    <cellStyle name="Normal 6 130 10" xfId="45752"/>
    <cellStyle name="Normal 6 130 11" xfId="45751"/>
    <cellStyle name="Normal 6 130 2" xfId="9049"/>
    <cellStyle name="Normal 6 130 2 10" xfId="45753"/>
    <cellStyle name="Normal 6 130 2 2" xfId="13814"/>
    <cellStyle name="Normal 6 130 2 2 2" xfId="45755"/>
    <cellStyle name="Normal 6 130 2 2 2 2" xfId="45756"/>
    <cellStyle name="Normal 6 130 2 2 2 2 2" xfId="45757"/>
    <cellStyle name="Normal 6 130 2 2 2 3" xfId="45758"/>
    <cellStyle name="Normal 6 130 2 2 2 4" xfId="45759"/>
    <cellStyle name="Normal 6 130 2 2 3" xfId="45760"/>
    <cellStyle name="Normal 6 130 2 2 3 2" xfId="45761"/>
    <cellStyle name="Normal 6 130 2 2 3 2 2" xfId="45762"/>
    <cellStyle name="Normal 6 130 2 2 3 3" xfId="45763"/>
    <cellStyle name="Normal 6 130 2 2 3 4" xfId="45764"/>
    <cellStyle name="Normal 6 130 2 2 4" xfId="45765"/>
    <cellStyle name="Normal 6 130 2 2 4 2" xfId="45766"/>
    <cellStyle name="Normal 6 130 2 2 5" xfId="45767"/>
    <cellStyle name="Normal 6 130 2 2 6" xfId="45768"/>
    <cellStyle name="Normal 6 130 2 2 7" xfId="45769"/>
    <cellStyle name="Normal 6 130 2 2 8" xfId="45754"/>
    <cellStyle name="Normal 6 130 2 3" xfId="45770"/>
    <cellStyle name="Normal 6 130 2 3 2" xfId="45771"/>
    <cellStyle name="Normal 6 130 2 3 2 2" xfId="45772"/>
    <cellStyle name="Normal 6 130 2 3 2 2 2" xfId="45773"/>
    <cellStyle name="Normal 6 130 2 3 2 3" xfId="45774"/>
    <cellStyle name="Normal 6 130 2 3 2 4" xfId="45775"/>
    <cellStyle name="Normal 6 130 2 3 3" xfId="45776"/>
    <cellStyle name="Normal 6 130 2 3 3 2" xfId="45777"/>
    <cellStyle name="Normal 6 130 2 3 3 2 2" xfId="45778"/>
    <cellStyle name="Normal 6 130 2 3 3 3" xfId="45779"/>
    <cellStyle name="Normal 6 130 2 3 3 4" xfId="45780"/>
    <cellStyle name="Normal 6 130 2 3 4" xfId="45781"/>
    <cellStyle name="Normal 6 130 2 3 4 2" xfId="45782"/>
    <cellStyle name="Normal 6 130 2 3 5" xfId="45783"/>
    <cellStyle name="Normal 6 130 2 3 6" xfId="45784"/>
    <cellStyle name="Normal 6 130 2 3 7" xfId="45785"/>
    <cellStyle name="Normal 6 130 2 4" xfId="45786"/>
    <cellStyle name="Normal 6 130 2 4 2" xfId="45787"/>
    <cellStyle name="Normal 6 130 2 4 2 2" xfId="45788"/>
    <cellStyle name="Normal 6 130 2 4 3" xfId="45789"/>
    <cellStyle name="Normal 6 130 2 4 4" xfId="45790"/>
    <cellStyle name="Normal 6 130 2 5" xfId="45791"/>
    <cellStyle name="Normal 6 130 2 5 2" xfId="45792"/>
    <cellStyle name="Normal 6 130 2 5 2 2" xfId="45793"/>
    <cellStyle name="Normal 6 130 2 5 3" xfId="45794"/>
    <cellStyle name="Normal 6 130 2 5 4" xfId="45795"/>
    <cellStyle name="Normal 6 130 2 6" xfId="45796"/>
    <cellStyle name="Normal 6 130 2 6 2" xfId="45797"/>
    <cellStyle name="Normal 6 130 2 7" xfId="45798"/>
    <cellStyle name="Normal 6 130 2 8" xfId="45799"/>
    <cellStyle name="Normal 6 130 2 9" xfId="45800"/>
    <cellStyle name="Normal 6 130 3" xfId="9050"/>
    <cellStyle name="Normal 6 130 3 2" xfId="13815"/>
    <cellStyle name="Normal 6 130 3 2 2" xfId="45803"/>
    <cellStyle name="Normal 6 130 3 2 2 2" xfId="45804"/>
    <cellStyle name="Normal 6 130 3 2 3" xfId="45805"/>
    <cellStyle name="Normal 6 130 3 2 4" xfId="45806"/>
    <cellStyle name="Normal 6 130 3 2 5" xfId="45802"/>
    <cellStyle name="Normal 6 130 3 3" xfId="45807"/>
    <cellStyle name="Normal 6 130 3 3 2" xfId="45808"/>
    <cellStyle name="Normal 6 130 3 3 2 2" xfId="45809"/>
    <cellStyle name="Normal 6 130 3 3 3" xfId="45810"/>
    <cellStyle name="Normal 6 130 3 3 4" xfId="45811"/>
    <cellStyle name="Normal 6 130 3 4" xfId="45812"/>
    <cellStyle name="Normal 6 130 3 4 2" xfId="45813"/>
    <cellStyle name="Normal 6 130 3 5" xfId="45814"/>
    <cellStyle name="Normal 6 130 3 6" xfId="45815"/>
    <cellStyle name="Normal 6 130 3 7" xfId="45816"/>
    <cellStyle name="Normal 6 130 3 8" xfId="45801"/>
    <cellStyle name="Normal 6 130 4" xfId="9051"/>
    <cellStyle name="Normal 6 130 4 2" xfId="13816"/>
    <cellStyle name="Normal 6 130 4 2 2" xfId="45819"/>
    <cellStyle name="Normal 6 130 4 2 2 2" xfId="45820"/>
    <cellStyle name="Normal 6 130 4 2 3" xfId="45821"/>
    <cellStyle name="Normal 6 130 4 2 4" xfId="45822"/>
    <cellStyle name="Normal 6 130 4 2 5" xfId="45818"/>
    <cellStyle name="Normal 6 130 4 3" xfId="45823"/>
    <cellStyle name="Normal 6 130 4 3 2" xfId="45824"/>
    <cellStyle name="Normal 6 130 4 3 2 2" xfId="45825"/>
    <cellStyle name="Normal 6 130 4 3 3" xfId="45826"/>
    <cellStyle name="Normal 6 130 4 3 4" xfId="45827"/>
    <cellStyle name="Normal 6 130 4 4" xfId="45828"/>
    <cellStyle name="Normal 6 130 4 4 2" xfId="45829"/>
    <cellStyle name="Normal 6 130 4 5" xfId="45830"/>
    <cellStyle name="Normal 6 130 4 6" xfId="45831"/>
    <cellStyle name="Normal 6 130 4 7" xfId="45832"/>
    <cellStyle name="Normal 6 130 4 8" xfId="45817"/>
    <cellStyle name="Normal 6 130 5" xfId="13813"/>
    <cellStyle name="Normal 6 130 5 2" xfId="45834"/>
    <cellStyle name="Normal 6 130 5 2 2" xfId="45835"/>
    <cellStyle name="Normal 6 130 5 3" xfId="45836"/>
    <cellStyle name="Normal 6 130 5 4" xfId="45837"/>
    <cellStyle name="Normal 6 130 5 5" xfId="45833"/>
    <cellStyle name="Normal 6 130 6" xfId="45838"/>
    <cellStyle name="Normal 6 130 6 2" xfId="45839"/>
    <cellStyle name="Normal 6 130 6 2 2" xfId="45840"/>
    <cellStyle name="Normal 6 130 6 3" xfId="45841"/>
    <cellStyle name="Normal 6 130 6 4" xfId="45842"/>
    <cellStyle name="Normal 6 130 7" xfId="45843"/>
    <cellStyle name="Normal 6 130 7 2" xfId="45844"/>
    <cellStyle name="Normal 6 130 8" xfId="45845"/>
    <cellStyle name="Normal 6 130 9" xfId="45846"/>
    <cellStyle name="Normal 6 131" xfId="9052"/>
    <cellStyle name="Normal 6 131 10" xfId="45848"/>
    <cellStyle name="Normal 6 131 11" xfId="45847"/>
    <cellStyle name="Normal 6 131 2" xfId="9053"/>
    <cellStyle name="Normal 6 131 2 10" xfId="45849"/>
    <cellStyle name="Normal 6 131 2 2" xfId="13818"/>
    <cellStyle name="Normal 6 131 2 2 2" xfId="45851"/>
    <cellStyle name="Normal 6 131 2 2 2 2" xfId="45852"/>
    <cellStyle name="Normal 6 131 2 2 2 2 2" xfId="45853"/>
    <cellStyle name="Normal 6 131 2 2 2 3" xfId="45854"/>
    <cellStyle name="Normal 6 131 2 2 2 4" xfId="45855"/>
    <cellStyle name="Normal 6 131 2 2 3" xfId="45856"/>
    <cellStyle name="Normal 6 131 2 2 3 2" xfId="45857"/>
    <cellStyle name="Normal 6 131 2 2 3 2 2" xfId="45858"/>
    <cellStyle name="Normal 6 131 2 2 3 3" xfId="45859"/>
    <cellStyle name="Normal 6 131 2 2 3 4" xfId="45860"/>
    <cellStyle name="Normal 6 131 2 2 4" xfId="45861"/>
    <cellStyle name="Normal 6 131 2 2 4 2" xfId="45862"/>
    <cellStyle name="Normal 6 131 2 2 5" xfId="45863"/>
    <cellStyle name="Normal 6 131 2 2 6" xfId="45864"/>
    <cellStyle name="Normal 6 131 2 2 7" xfId="45865"/>
    <cellStyle name="Normal 6 131 2 2 8" xfId="45850"/>
    <cellStyle name="Normal 6 131 2 3" xfId="45866"/>
    <cellStyle name="Normal 6 131 2 3 2" xfId="45867"/>
    <cellStyle name="Normal 6 131 2 3 2 2" xfId="45868"/>
    <cellStyle name="Normal 6 131 2 3 2 2 2" xfId="45869"/>
    <cellStyle name="Normal 6 131 2 3 2 3" xfId="45870"/>
    <cellStyle name="Normal 6 131 2 3 2 4" xfId="45871"/>
    <cellStyle name="Normal 6 131 2 3 3" xfId="45872"/>
    <cellStyle name="Normal 6 131 2 3 3 2" xfId="45873"/>
    <cellStyle name="Normal 6 131 2 3 3 2 2" xfId="45874"/>
    <cellStyle name="Normal 6 131 2 3 3 3" xfId="45875"/>
    <cellStyle name="Normal 6 131 2 3 3 4" xfId="45876"/>
    <cellStyle name="Normal 6 131 2 3 4" xfId="45877"/>
    <cellStyle name="Normal 6 131 2 3 4 2" xfId="45878"/>
    <cellStyle name="Normal 6 131 2 3 5" xfId="45879"/>
    <cellStyle name="Normal 6 131 2 3 6" xfId="45880"/>
    <cellStyle name="Normal 6 131 2 3 7" xfId="45881"/>
    <cellStyle name="Normal 6 131 2 4" xfId="45882"/>
    <cellStyle name="Normal 6 131 2 4 2" xfId="45883"/>
    <cellStyle name="Normal 6 131 2 4 2 2" xfId="45884"/>
    <cellStyle name="Normal 6 131 2 4 3" xfId="45885"/>
    <cellStyle name="Normal 6 131 2 4 4" xfId="45886"/>
    <cellStyle name="Normal 6 131 2 5" xfId="45887"/>
    <cellStyle name="Normal 6 131 2 5 2" xfId="45888"/>
    <cellStyle name="Normal 6 131 2 5 2 2" xfId="45889"/>
    <cellStyle name="Normal 6 131 2 5 3" xfId="45890"/>
    <cellStyle name="Normal 6 131 2 5 4" xfId="45891"/>
    <cellStyle name="Normal 6 131 2 6" xfId="45892"/>
    <cellStyle name="Normal 6 131 2 6 2" xfId="45893"/>
    <cellStyle name="Normal 6 131 2 7" xfId="45894"/>
    <cellStyle name="Normal 6 131 2 8" xfId="45895"/>
    <cellStyle name="Normal 6 131 2 9" xfId="45896"/>
    <cellStyle name="Normal 6 131 3" xfId="9054"/>
    <cellStyle name="Normal 6 131 3 2" xfId="13819"/>
    <cellStyle name="Normal 6 131 3 2 2" xfId="45899"/>
    <cellStyle name="Normal 6 131 3 2 2 2" xfId="45900"/>
    <cellStyle name="Normal 6 131 3 2 3" xfId="45901"/>
    <cellStyle name="Normal 6 131 3 2 4" xfId="45902"/>
    <cellStyle name="Normal 6 131 3 2 5" xfId="45898"/>
    <cellStyle name="Normal 6 131 3 3" xfId="45903"/>
    <cellStyle name="Normal 6 131 3 3 2" xfId="45904"/>
    <cellStyle name="Normal 6 131 3 3 2 2" xfId="45905"/>
    <cellStyle name="Normal 6 131 3 3 3" xfId="45906"/>
    <cellStyle name="Normal 6 131 3 3 4" xfId="45907"/>
    <cellStyle name="Normal 6 131 3 4" xfId="45908"/>
    <cellStyle name="Normal 6 131 3 4 2" xfId="45909"/>
    <cellStyle name="Normal 6 131 3 5" xfId="45910"/>
    <cellStyle name="Normal 6 131 3 6" xfId="45911"/>
    <cellStyle name="Normal 6 131 3 7" xfId="45912"/>
    <cellStyle name="Normal 6 131 3 8" xfId="45897"/>
    <cellStyle name="Normal 6 131 4" xfId="9055"/>
    <cellStyle name="Normal 6 131 4 2" xfId="13820"/>
    <cellStyle name="Normal 6 131 4 2 2" xfId="45915"/>
    <cellStyle name="Normal 6 131 4 2 2 2" xfId="45916"/>
    <cellStyle name="Normal 6 131 4 2 3" xfId="45917"/>
    <cellStyle name="Normal 6 131 4 2 4" xfId="45918"/>
    <cellStyle name="Normal 6 131 4 2 5" xfId="45914"/>
    <cellStyle name="Normal 6 131 4 3" xfId="45919"/>
    <cellStyle name="Normal 6 131 4 3 2" xfId="45920"/>
    <cellStyle name="Normal 6 131 4 3 2 2" xfId="45921"/>
    <cellStyle name="Normal 6 131 4 3 3" xfId="45922"/>
    <cellStyle name="Normal 6 131 4 3 4" xfId="45923"/>
    <cellStyle name="Normal 6 131 4 4" xfId="45924"/>
    <cellStyle name="Normal 6 131 4 4 2" xfId="45925"/>
    <cellStyle name="Normal 6 131 4 5" xfId="45926"/>
    <cellStyle name="Normal 6 131 4 6" xfId="45927"/>
    <cellStyle name="Normal 6 131 4 7" xfId="45928"/>
    <cellStyle name="Normal 6 131 4 8" xfId="45913"/>
    <cellStyle name="Normal 6 131 5" xfId="13817"/>
    <cellStyle name="Normal 6 131 5 2" xfId="45930"/>
    <cellStyle name="Normal 6 131 5 2 2" xfId="45931"/>
    <cellStyle name="Normal 6 131 5 3" xfId="45932"/>
    <cellStyle name="Normal 6 131 5 4" xfId="45933"/>
    <cellStyle name="Normal 6 131 5 5" xfId="45929"/>
    <cellStyle name="Normal 6 131 6" xfId="45934"/>
    <cellStyle name="Normal 6 131 6 2" xfId="45935"/>
    <cellStyle name="Normal 6 131 6 2 2" xfId="45936"/>
    <cellStyle name="Normal 6 131 6 3" xfId="45937"/>
    <cellStyle name="Normal 6 131 6 4" xfId="45938"/>
    <cellStyle name="Normal 6 131 7" xfId="45939"/>
    <cellStyle name="Normal 6 131 7 2" xfId="45940"/>
    <cellStyle name="Normal 6 131 8" xfId="45941"/>
    <cellStyle name="Normal 6 131 9" xfId="45942"/>
    <cellStyle name="Normal 6 132" xfId="9056"/>
    <cellStyle name="Normal 6 132 2" xfId="13821"/>
    <cellStyle name="Normal 6 132 3" xfId="45943"/>
    <cellStyle name="Normal 6 133" xfId="9057"/>
    <cellStyle name="Normal 6 133 2" xfId="13822"/>
    <cellStyle name="Normal 6 133 3" xfId="45944"/>
    <cellStyle name="Normal 6 134" xfId="9058"/>
    <cellStyle name="Normal 6 134 2" xfId="13823"/>
    <cellStyle name="Normal 6 134 3" xfId="45945"/>
    <cellStyle name="Normal 6 135" xfId="9059"/>
    <cellStyle name="Normal 6 135 2" xfId="13824"/>
    <cellStyle name="Normal 6 135 3" xfId="45946"/>
    <cellStyle name="Normal 6 136" xfId="9060"/>
    <cellStyle name="Normal 6 136 2" xfId="9061"/>
    <cellStyle name="Normal 6 136 2 10" xfId="45949"/>
    <cellStyle name="Normal 6 136 2 11" xfId="45948"/>
    <cellStyle name="Normal 6 136 2 2" xfId="9062"/>
    <cellStyle name="Normal 6 136 2 2 10" xfId="45950"/>
    <cellStyle name="Normal 6 136 2 2 2" xfId="13827"/>
    <cellStyle name="Normal 6 136 2 2 2 2" xfId="45952"/>
    <cellStyle name="Normal 6 136 2 2 2 2 2" xfId="45953"/>
    <cellStyle name="Normal 6 136 2 2 2 2 2 2" xfId="45954"/>
    <cellStyle name="Normal 6 136 2 2 2 2 3" xfId="45955"/>
    <cellStyle name="Normal 6 136 2 2 2 2 4" xfId="45956"/>
    <cellStyle name="Normal 6 136 2 2 2 3" xfId="45957"/>
    <cellStyle name="Normal 6 136 2 2 2 3 2" xfId="45958"/>
    <cellStyle name="Normal 6 136 2 2 2 3 2 2" xfId="45959"/>
    <cellStyle name="Normal 6 136 2 2 2 3 3" xfId="45960"/>
    <cellStyle name="Normal 6 136 2 2 2 3 4" xfId="45961"/>
    <cellStyle name="Normal 6 136 2 2 2 4" xfId="45962"/>
    <cellStyle name="Normal 6 136 2 2 2 4 2" xfId="45963"/>
    <cellStyle name="Normal 6 136 2 2 2 5" xfId="45964"/>
    <cellStyle name="Normal 6 136 2 2 2 6" xfId="45965"/>
    <cellStyle name="Normal 6 136 2 2 2 7" xfId="45966"/>
    <cellStyle name="Normal 6 136 2 2 2 8" xfId="45951"/>
    <cellStyle name="Normal 6 136 2 2 3" xfId="45967"/>
    <cellStyle name="Normal 6 136 2 2 3 2" xfId="45968"/>
    <cellStyle name="Normal 6 136 2 2 3 2 2" xfId="45969"/>
    <cellStyle name="Normal 6 136 2 2 3 2 2 2" xfId="45970"/>
    <cellStyle name="Normal 6 136 2 2 3 2 3" xfId="45971"/>
    <cellStyle name="Normal 6 136 2 2 3 2 4" xfId="45972"/>
    <cellStyle name="Normal 6 136 2 2 3 3" xfId="45973"/>
    <cellStyle name="Normal 6 136 2 2 3 3 2" xfId="45974"/>
    <cellStyle name="Normal 6 136 2 2 3 3 2 2" xfId="45975"/>
    <cellStyle name="Normal 6 136 2 2 3 3 3" xfId="45976"/>
    <cellStyle name="Normal 6 136 2 2 3 3 4" xfId="45977"/>
    <cellStyle name="Normal 6 136 2 2 3 4" xfId="45978"/>
    <cellStyle name="Normal 6 136 2 2 3 4 2" xfId="45979"/>
    <cellStyle name="Normal 6 136 2 2 3 5" xfId="45980"/>
    <cellStyle name="Normal 6 136 2 2 3 6" xfId="45981"/>
    <cellStyle name="Normal 6 136 2 2 3 7" xfId="45982"/>
    <cellStyle name="Normal 6 136 2 2 4" xfId="45983"/>
    <cellStyle name="Normal 6 136 2 2 4 2" xfId="45984"/>
    <cellStyle name="Normal 6 136 2 2 4 2 2" xfId="45985"/>
    <cellStyle name="Normal 6 136 2 2 4 3" xfId="45986"/>
    <cellStyle name="Normal 6 136 2 2 4 4" xfId="45987"/>
    <cellStyle name="Normal 6 136 2 2 5" xfId="45988"/>
    <cellStyle name="Normal 6 136 2 2 5 2" xfId="45989"/>
    <cellStyle name="Normal 6 136 2 2 5 2 2" xfId="45990"/>
    <cellStyle name="Normal 6 136 2 2 5 3" xfId="45991"/>
    <cellStyle name="Normal 6 136 2 2 5 4" xfId="45992"/>
    <cellStyle name="Normal 6 136 2 2 6" xfId="45993"/>
    <cellStyle name="Normal 6 136 2 2 6 2" xfId="45994"/>
    <cellStyle name="Normal 6 136 2 2 7" xfId="45995"/>
    <cellStyle name="Normal 6 136 2 2 8" xfId="45996"/>
    <cellStyle name="Normal 6 136 2 2 9" xfId="45997"/>
    <cellStyle name="Normal 6 136 2 3" xfId="9063"/>
    <cellStyle name="Normal 6 136 2 3 2" xfId="13828"/>
    <cellStyle name="Normal 6 136 2 3 2 2" xfId="46000"/>
    <cellStyle name="Normal 6 136 2 3 2 2 2" xfId="46001"/>
    <cellStyle name="Normal 6 136 2 3 2 3" xfId="46002"/>
    <cellStyle name="Normal 6 136 2 3 2 4" xfId="46003"/>
    <cellStyle name="Normal 6 136 2 3 2 5" xfId="45999"/>
    <cellStyle name="Normal 6 136 2 3 3" xfId="46004"/>
    <cellStyle name="Normal 6 136 2 3 3 2" xfId="46005"/>
    <cellStyle name="Normal 6 136 2 3 3 2 2" xfId="46006"/>
    <cellStyle name="Normal 6 136 2 3 3 3" xfId="46007"/>
    <cellStyle name="Normal 6 136 2 3 3 4" xfId="46008"/>
    <cellStyle name="Normal 6 136 2 3 4" xfId="46009"/>
    <cellStyle name="Normal 6 136 2 3 4 2" xfId="46010"/>
    <cellStyle name="Normal 6 136 2 3 5" xfId="46011"/>
    <cellStyle name="Normal 6 136 2 3 6" xfId="46012"/>
    <cellStyle name="Normal 6 136 2 3 7" xfId="46013"/>
    <cellStyle name="Normal 6 136 2 3 8" xfId="45998"/>
    <cellStyle name="Normal 6 136 2 4" xfId="9064"/>
    <cellStyle name="Normal 6 136 2 4 2" xfId="13829"/>
    <cellStyle name="Normal 6 136 2 4 2 2" xfId="46016"/>
    <cellStyle name="Normal 6 136 2 4 2 2 2" xfId="46017"/>
    <cellStyle name="Normal 6 136 2 4 2 3" xfId="46018"/>
    <cellStyle name="Normal 6 136 2 4 2 4" xfId="46019"/>
    <cellStyle name="Normal 6 136 2 4 2 5" xfId="46015"/>
    <cellStyle name="Normal 6 136 2 4 3" xfId="46020"/>
    <cellStyle name="Normal 6 136 2 4 3 2" xfId="46021"/>
    <cellStyle name="Normal 6 136 2 4 3 2 2" xfId="46022"/>
    <cellStyle name="Normal 6 136 2 4 3 3" xfId="46023"/>
    <cellStyle name="Normal 6 136 2 4 3 4" xfId="46024"/>
    <cellStyle name="Normal 6 136 2 4 4" xfId="46025"/>
    <cellStyle name="Normal 6 136 2 4 4 2" xfId="46026"/>
    <cellStyle name="Normal 6 136 2 4 5" xfId="46027"/>
    <cellStyle name="Normal 6 136 2 4 6" xfId="46028"/>
    <cellStyle name="Normal 6 136 2 4 7" xfId="46029"/>
    <cellStyle name="Normal 6 136 2 4 8" xfId="46014"/>
    <cellStyle name="Normal 6 136 2 5" xfId="13826"/>
    <cellStyle name="Normal 6 136 2 5 2" xfId="46031"/>
    <cellStyle name="Normal 6 136 2 5 2 2" xfId="46032"/>
    <cellStyle name="Normal 6 136 2 5 3" xfId="46033"/>
    <cellStyle name="Normal 6 136 2 5 4" xfId="46034"/>
    <cellStyle name="Normal 6 136 2 5 5" xfId="46030"/>
    <cellStyle name="Normal 6 136 2 6" xfId="46035"/>
    <cellStyle name="Normal 6 136 2 6 2" xfId="46036"/>
    <cellStyle name="Normal 6 136 2 6 2 2" xfId="46037"/>
    <cellStyle name="Normal 6 136 2 6 3" xfId="46038"/>
    <cellStyle name="Normal 6 136 2 6 4" xfId="46039"/>
    <cellStyle name="Normal 6 136 2 7" xfId="46040"/>
    <cellStyle name="Normal 6 136 2 7 2" xfId="46041"/>
    <cellStyle name="Normal 6 136 2 8" xfId="46042"/>
    <cellStyle name="Normal 6 136 2 9" xfId="46043"/>
    <cellStyle name="Normal 6 136 3" xfId="9065"/>
    <cellStyle name="Normal 6 136 3 10" xfId="46045"/>
    <cellStyle name="Normal 6 136 3 11" xfId="46044"/>
    <cellStyle name="Normal 6 136 3 2" xfId="9066"/>
    <cellStyle name="Normal 6 136 3 2 10" xfId="46046"/>
    <cellStyle name="Normal 6 136 3 2 2" xfId="13831"/>
    <cellStyle name="Normal 6 136 3 2 2 2" xfId="46048"/>
    <cellStyle name="Normal 6 136 3 2 2 2 2" xfId="46049"/>
    <cellStyle name="Normal 6 136 3 2 2 2 2 2" xfId="46050"/>
    <cellStyle name="Normal 6 136 3 2 2 2 3" xfId="46051"/>
    <cellStyle name="Normal 6 136 3 2 2 2 4" xfId="46052"/>
    <cellStyle name="Normal 6 136 3 2 2 3" xfId="46053"/>
    <cellStyle name="Normal 6 136 3 2 2 3 2" xfId="46054"/>
    <cellStyle name="Normal 6 136 3 2 2 3 2 2" xfId="46055"/>
    <cellStyle name="Normal 6 136 3 2 2 3 3" xfId="46056"/>
    <cellStyle name="Normal 6 136 3 2 2 3 4" xfId="46057"/>
    <cellStyle name="Normal 6 136 3 2 2 4" xfId="46058"/>
    <cellStyle name="Normal 6 136 3 2 2 4 2" xfId="46059"/>
    <cellStyle name="Normal 6 136 3 2 2 5" xfId="46060"/>
    <cellStyle name="Normal 6 136 3 2 2 6" xfId="46061"/>
    <cellStyle name="Normal 6 136 3 2 2 7" xfId="46062"/>
    <cellStyle name="Normal 6 136 3 2 2 8" xfId="46047"/>
    <cellStyle name="Normal 6 136 3 2 3" xfId="46063"/>
    <cellStyle name="Normal 6 136 3 2 3 2" xfId="46064"/>
    <cellStyle name="Normal 6 136 3 2 3 2 2" xfId="46065"/>
    <cellStyle name="Normal 6 136 3 2 3 2 2 2" xfId="46066"/>
    <cellStyle name="Normal 6 136 3 2 3 2 3" xfId="46067"/>
    <cellStyle name="Normal 6 136 3 2 3 2 4" xfId="46068"/>
    <cellStyle name="Normal 6 136 3 2 3 3" xfId="46069"/>
    <cellStyle name="Normal 6 136 3 2 3 3 2" xfId="46070"/>
    <cellStyle name="Normal 6 136 3 2 3 3 2 2" xfId="46071"/>
    <cellStyle name="Normal 6 136 3 2 3 3 3" xfId="46072"/>
    <cellStyle name="Normal 6 136 3 2 3 3 4" xfId="46073"/>
    <cellStyle name="Normal 6 136 3 2 3 4" xfId="46074"/>
    <cellStyle name="Normal 6 136 3 2 3 4 2" xfId="46075"/>
    <cellStyle name="Normal 6 136 3 2 3 5" xfId="46076"/>
    <cellStyle name="Normal 6 136 3 2 3 6" xfId="46077"/>
    <cellStyle name="Normal 6 136 3 2 3 7" xfId="46078"/>
    <cellStyle name="Normal 6 136 3 2 4" xfId="46079"/>
    <cellStyle name="Normal 6 136 3 2 4 2" xfId="46080"/>
    <cellStyle name="Normal 6 136 3 2 4 2 2" xfId="46081"/>
    <cellStyle name="Normal 6 136 3 2 4 3" xfId="46082"/>
    <cellStyle name="Normal 6 136 3 2 4 4" xfId="46083"/>
    <cellStyle name="Normal 6 136 3 2 5" xfId="46084"/>
    <cellStyle name="Normal 6 136 3 2 5 2" xfId="46085"/>
    <cellStyle name="Normal 6 136 3 2 5 2 2" xfId="46086"/>
    <cellStyle name="Normal 6 136 3 2 5 3" xfId="46087"/>
    <cellStyle name="Normal 6 136 3 2 5 4" xfId="46088"/>
    <cellStyle name="Normal 6 136 3 2 6" xfId="46089"/>
    <cellStyle name="Normal 6 136 3 2 6 2" xfId="46090"/>
    <cellStyle name="Normal 6 136 3 2 7" xfId="46091"/>
    <cellStyle name="Normal 6 136 3 2 8" xfId="46092"/>
    <cellStyle name="Normal 6 136 3 2 9" xfId="46093"/>
    <cellStyle name="Normal 6 136 3 3" xfId="9067"/>
    <cellStyle name="Normal 6 136 3 3 2" xfId="13832"/>
    <cellStyle name="Normal 6 136 3 3 2 2" xfId="46096"/>
    <cellStyle name="Normal 6 136 3 3 2 2 2" xfId="46097"/>
    <cellStyle name="Normal 6 136 3 3 2 3" xfId="46098"/>
    <cellStyle name="Normal 6 136 3 3 2 4" xfId="46099"/>
    <cellStyle name="Normal 6 136 3 3 2 5" xfId="46095"/>
    <cellStyle name="Normal 6 136 3 3 3" xfId="46100"/>
    <cellStyle name="Normal 6 136 3 3 3 2" xfId="46101"/>
    <cellStyle name="Normal 6 136 3 3 3 2 2" xfId="46102"/>
    <cellStyle name="Normal 6 136 3 3 3 3" xfId="46103"/>
    <cellStyle name="Normal 6 136 3 3 3 4" xfId="46104"/>
    <cellStyle name="Normal 6 136 3 3 4" xfId="46105"/>
    <cellStyle name="Normal 6 136 3 3 4 2" xfId="46106"/>
    <cellStyle name="Normal 6 136 3 3 5" xfId="46107"/>
    <cellStyle name="Normal 6 136 3 3 6" xfId="46108"/>
    <cellStyle name="Normal 6 136 3 3 7" xfId="46109"/>
    <cellStyle name="Normal 6 136 3 3 8" xfId="46094"/>
    <cellStyle name="Normal 6 136 3 4" xfId="9068"/>
    <cellStyle name="Normal 6 136 3 4 2" xfId="13833"/>
    <cellStyle name="Normal 6 136 3 4 2 2" xfId="46112"/>
    <cellStyle name="Normal 6 136 3 4 2 2 2" xfId="46113"/>
    <cellStyle name="Normal 6 136 3 4 2 3" xfId="46114"/>
    <cellStyle name="Normal 6 136 3 4 2 4" xfId="46115"/>
    <cellStyle name="Normal 6 136 3 4 2 5" xfId="46111"/>
    <cellStyle name="Normal 6 136 3 4 3" xfId="46116"/>
    <cellStyle name="Normal 6 136 3 4 3 2" xfId="46117"/>
    <cellStyle name="Normal 6 136 3 4 3 2 2" xfId="46118"/>
    <cellStyle name="Normal 6 136 3 4 3 3" xfId="46119"/>
    <cellStyle name="Normal 6 136 3 4 3 4" xfId="46120"/>
    <cellStyle name="Normal 6 136 3 4 4" xfId="46121"/>
    <cellStyle name="Normal 6 136 3 4 4 2" xfId="46122"/>
    <cellStyle name="Normal 6 136 3 4 5" xfId="46123"/>
    <cellStyle name="Normal 6 136 3 4 6" xfId="46124"/>
    <cellStyle name="Normal 6 136 3 4 7" xfId="46125"/>
    <cellStyle name="Normal 6 136 3 4 8" xfId="46110"/>
    <cellStyle name="Normal 6 136 3 5" xfId="13830"/>
    <cellStyle name="Normal 6 136 3 5 2" xfId="46127"/>
    <cellStyle name="Normal 6 136 3 5 2 2" xfId="46128"/>
    <cellStyle name="Normal 6 136 3 5 3" xfId="46129"/>
    <cellStyle name="Normal 6 136 3 5 4" xfId="46130"/>
    <cellStyle name="Normal 6 136 3 5 5" xfId="46126"/>
    <cellStyle name="Normal 6 136 3 6" xfId="46131"/>
    <cellStyle name="Normal 6 136 3 6 2" xfId="46132"/>
    <cellStyle name="Normal 6 136 3 6 2 2" xfId="46133"/>
    <cellStyle name="Normal 6 136 3 6 3" xfId="46134"/>
    <cellStyle name="Normal 6 136 3 6 4" xfId="46135"/>
    <cellStyle name="Normal 6 136 3 7" xfId="46136"/>
    <cellStyle name="Normal 6 136 3 7 2" xfId="46137"/>
    <cellStyle name="Normal 6 136 3 8" xfId="46138"/>
    <cellStyle name="Normal 6 136 3 9" xfId="46139"/>
    <cellStyle name="Normal 6 136 4" xfId="9069"/>
    <cellStyle name="Normal 6 136 4 10" xfId="46141"/>
    <cellStyle name="Normal 6 136 4 11" xfId="46140"/>
    <cellStyle name="Normal 6 136 4 2" xfId="9070"/>
    <cellStyle name="Normal 6 136 4 2 10" xfId="46142"/>
    <cellStyle name="Normal 6 136 4 2 2" xfId="13835"/>
    <cellStyle name="Normal 6 136 4 2 2 2" xfId="46144"/>
    <cellStyle name="Normal 6 136 4 2 2 2 2" xfId="46145"/>
    <cellStyle name="Normal 6 136 4 2 2 2 2 2" xfId="46146"/>
    <cellStyle name="Normal 6 136 4 2 2 2 3" xfId="46147"/>
    <cellStyle name="Normal 6 136 4 2 2 2 4" xfId="46148"/>
    <cellStyle name="Normal 6 136 4 2 2 3" xfId="46149"/>
    <cellStyle name="Normal 6 136 4 2 2 3 2" xfId="46150"/>
    <cellStyle name="Normal 6 136 4 2 2 3 2 2" xfId="46151"/>
    <cellStyle name="Normal 6 136 4 2 2 3 3" xfId="46152"/>
    <cellStyle name="Normal 6 136 4 2 2 3 4" xfId="46153"/>
    <cellStyle name="Normal 6 136 4 2 2 4" xfId="46154"/>
    <cellStyle name="Normal 6 136 4 2 2 4 2" xfId="46155"/>
    <cellStyle name="Normal 6 136 4 2 2 5" xfId="46156"/>
    <cellStyle name="Normal 6 136 4 2 2 6" xfId="46157"/>
    <cellStyle name="Normal 6 136 4 2 2 7" xfId="46158"/>
    <cellStyle name="Normal 6 136 4 2 2 8" xfId="46143"/>
    <cellStyle name="Normal 6 136 4 2 3" xfId="46159"/>
    <cellStyle name="Normal 6 136 4 2 3 2" xfId="46160"/>
    <cellStyle name="Normal 6 136 4 2 3 2 2" xfId="46161"/>
    <cellStyle name="Normal 6 136 4 2 3 2 2 2" xfId="46162"/>
    <cellStyle name="Normal 6 136 4 2 3 2 3" xfId="46163"/>
    <cellStyle name="Normal 6 136 4 2 3 2 4" xfId="46164"/>
    <cellStyle name="Normal 6 136 4 2 3 3" xfId="46165"/>
    <cellStyle name="Normal 6 136 4 2 3 3 2" xfId="46166"/>
    <cellStyle name="Normal 6 136 4 2 3 3 2 2" xfId="46167"/>
    <cellStyle name="Normal 6 136 4 2 3 3 3" xfId="46168"/>
    <cellStyle name="Normal 6 136 4 2 3 3 4" xfId="46169"/>
    <cellStyle name="Normal 6 136 4 2 3 4" xfId="46170"/>
    <cellStyle name="Normal 6 136 4 2 3 4 2" xfId="46171"/>
    <cellStyle name="Normal 6 136 4 2 3 5" xfId="46172"/>
    <cellStyle name="Normal 6 136 4 2 3 6" xfId="46173"/>
    <cellStyle name="Normal 6 136 4 2 3 7" xfId="46174"/>
    <cellStyle name="Normal 6 136 4 2 4" xfId="46175"/>
    <cellStyle name="Normal 6 136 4 2 4 2" xfId="46176"/>
    <cellStyle name="Normal 6 136 4 2 4 2 2" xfId="46177"/>
    <cellStyle name="Normal 6 136 4 2 4 3" xfId="46178"/>
    <cellStyle name="Normal 6 136 4 2 4 4" xfId="46179"/>
    <cellStyle name="Normal 6 136 4 2 5" xfId="46180"/>
    <cellStyle name="Normal 6 136 4 2 5 2" xfId="46181"/>
    <cellStyle name="Normal 6 136 4 2 5 2 2" xfId="46182"/>
    <cellStyle name="Normal 6 136 4 2 5 3" xfId="46183"/>
    <cellStyle name="Normal 6 136 4 2 5 4" xfId="46184"/>
    <cellStyle name="Normal 6 136 4 2 6" xfId="46185"/>
    <cellStyle name="Normal 6 136 4 2 6 2" xfId="46186"/>
    <cellStyle name="Normal 6 136 4 2 7" xfId="46187"/>
    <cellStyle name="Normal 6 136 4 2 8" xfId="46188"/>
    <cellStyle name="Normal 6 136 4 2 9" xfId="46189"/>
    <cellStyle name="Normal 6 136 4 3" xfId="9071"/>
    <cellStyle name="Normal 6 136 4 3 2" xfId="13836"/>
    <cellStyle name="Normal 6 136 4 3 2 2" xfId="46192"/>
    <cellStyle name="Normal 6 136 4 3 2 2 2" xfId="46193"/>
    <cellStyle name="Normal 6 136 4 3 2 3" xfId="46194"/>
    <cellStyle name="Normal 6 136 4 3 2 4" xfId="46195"/>
    <cellStyle name="Normal 6 136 4 3 2 5" xfId="46191"/>
    <cellStyle name="Normal 6 136 4 3 3" xfId="46196"/>
    <cellStyle name="Normal 6 136 4 3 3 2" xfId="46197"/>
    <cellStyle name="Normal 6 136 4 3 3 2 2" xfId="46198"/>
    <cellStyle name="Normal 6 136 4 3 3 3" xfId="46199"/>
    <cellStyle name="Normal 6 136 4 3 3 4" xfId="46200"/>
    <cellStyle name="Normal 6 136 4 3 4" xfId="46201"/>
    <cellStyle name="Normal 6 136 4 3 4 2" xfId="46202"/>
    <cellStyle name="Normal 6 136 4 3 5" xfId="46203"/>
    <cellStyle name="Normal 6 136 4 3 6" xfId="46204"/>
    <cellStyle name="Normal 6 136 4 3 7" xfId="46205"/>
    <cellStyle name="Normal 6 136 4 3 8" xfId="46190"/>
    <cellStyle name="Normal 6 136 4 4" xfId="9072"/>
    <cellStyle name="Normal 6 136 4 4 2" xfId="13837"/>
    <cellStyle name="Normal 6 136 4 4 2 2" xfId="46208"/>
    <cellStyle name="Normal 6 136 4 4 2 2 2" xfId="46209"/>
    <cellStyle name="Normal 6 136 4 4 2 3" xfId="46210"/>
    <cellStyle name="Normal 6 136 4 4 2 4" xfId="46211"/>
    <cellStyle name="Normal 6 136 4 4 2 5" xfId="46207"/>
    <cellStyle name="Normal 6 136 4 4 3" xfId="46212"/>
    <cellStyle name="Normal 6 136 4 4 3 2" xfId="46213"/>
    <cellStyle name="Normal 6 136 4 4 3 2 2" xfId="46214"/>
    <cellStyle name="Normal 6 136 4 4 3 3" xfId="46215"/>
    <cellStyle name="Normal 6 136 4 4 3 4" xfId="46216"/>
    <cellStyle name="Normal 6 136 4 4 4" xfId="46217"/>
    <cellStyle name="Normal 6 136 4 4 4 2" xfId="46218"/>
    <cellStyle name="Normal 6 136 4 4 5" xfId="46219"/>
    <cellStyle name="Normal 6 136 4 4 6" xfId="46220"/>
    <cellStyle name="Normal 6 136 4 4 7" xfId="46221"/>
    <cellStyle name="Normal 6 136 4 4 8" xfId="46206"/>
    <cellStyle name="Normal 6 136 4 5" xfId="13834"/>
    <cellStyle name="Normal 6 136 4 5 2" xfId="46223"/>
    <cellStyle name="Normal 6 136 4 5 2 2" xfId="46224"/>
    <cellStyle name="Normal 6 136 4 5 3" xfId="46225"/>
    <cellStyle name="Normal 6 136 4 5 4" xfId="46226"/>
    <cellStyle name="Normal 6 136 4 5 5" xfId="46222"/>
    <cellStyle name="Normal 6 136 4 6" xfId="46227"/>
    <cellStyle name="Normal 6 136 4 6 2" xfId="46228"/>
    <cellStyle name="Normal 6 136 4 6 2 2" xfId="46229"/>
    <cellStyle name="Normal 6 136 4 6 3" xfId="46230"/>
    <cellStyle name="Normal 6 136 4 6 4" xfId="46231"/>
    <cellStyle name="Normal 6 136 4 7" xfId="46232"/>
    <cellStyle name="Normal 6 136 4 7 2" xfId="46233"/>
    <cellStyle name="Normal 6 136 4 8" xfId="46234"/>
    <cellStyle name="Normal 6 136 4 9" xfId="46235"/>
    <cellStyle name="Normal 6 136 5" xfId="13825"/>
    <cellStyle name="Normal 6 136 6" xfId="45947"/>
    <cellStyle name="Normal 6 137" xfId="9073"/>
    <cellStyle name="Normal 6 137 2" xfId="13838"/>
    <cellStyle name="Normal 6 137 3" xfId="46236"/>
    <cellStyle name="Normal 6 138" xfId="9074"/>
    <cellStyle name="Normal 6 138 2" xfId="13839"/>
    <cellStyle name="Normal 6 138 3" xfId="46237"/>
    <cellStyle name="Normal 6 139" xfId="9075"/>
    <cellStyle name="Normal 6 139 2" xfId="9076"/>
    <cellStyle name="Normal 6 139 2 2" xfId="13841"/>
    <cellStyle name="Normal 6 139 2 3" xfId="46239"/>
    <cellStyle name="Normal 6 139 3" xfId="9077"/>
    <cellStyle name="Normal 6 139 3 2" xfId="13842"/>
    <cellStyle name="Normal 6 139 4" xfId="9078"/>
    <cellStyle name="Normal 6 139 4 2" xfId="13843"/>
    <cellStyle name="Normal 6 139 5" xfId="13840"/>
    <cellStyle name="Normal 6 139 5 2" xfId="46240"/>
    <cellStyle name="Normal 6 139 6" xfId="46238"/>
    <cellStyle name="Normal 6 14" xfId="9079"/>
    <cellStyle name="Normal 6 14 10" xfId="46242"/>
    <cellStyle name="Normal 6 14 11" xfId="46241"/>
    <cellStyle name="Normal 6 14 2" xfId="9080"/>
    <cellStyle name="Normal 6 14 2 10" xfId="46243"/>
    <cellStyle name="Normal 6 14 2 2" xfId="16540"/>
    <cellStyle name="Normal 6 14 2 2 2" xfId="46245"/>
    <cellStyle name="Normal 6 14 2 2 2 2" xfId="46246"/>
    <cellStyle name="Normal 6 14 2 2 2 2 2" xfId="46247"/>
    <cellStyle name="Normal 6 14 2 2 2 3" xfId="46248"/>
    <cellStyle name="Normal 6 14 2 2 2 4" xfId="46249"/>
    <cellStyle name="Normal 6 14 2 2 3" xfId="46250"/>
    <cellStyle name="Normal 6 14 2 2 3 2" xfId="46251"/>
    <cellStyle name="Normal 6 14 2 2 3 2 2" xfId="46252"/>
    <cellStyle name="Normal 6 14 2 2 3 3" xfId="46253"/>
    <cellStyle name="Normal 6 14 2 2 3 4" xfId="46254"/>
    <cellStyle name="Normal 6 14 2 2 4" xfId="46255"/>
    <cellStyle name="Normal 6 14 2 2 4 2" xfId="46256"/>
    <cellStyle name="Normal 6 14 2 2 5" xfId="46257"/>
    <cellStyle name="Normal 6 14 2 2 6" xfId="46258"/>
    <cellStyle name="Normal 6 14 2 2 7" xfId="46259"/>
    <cellStyle name="Normal 6 14 2 2 8" xfId="46244"/>
    <cellStyle name="Normal 6 14 2 3" xfId="13845"/>
    <cellStyle name="Normal 6 14 2 3 2" xfId="46261"/>
    <cellStyle name="Normal 6 14 2 3 2 2" xfId="46262"/>
    <cellStyle name="Normal 6 14 2 3 2 2 2" xfId="46263"/>
    <cellStyle name="Normal 6 14 2 3 2 3" xfId="46264"/>
    <cellStyle name="Normal 6 14 2 3 2 4" xfId="46265"/>
    <cellStyle name="Normal 6 14 2 3 3" xfId="46266"/>
    <cellStyle name="Normal 6 14 2 3 3 2" xfId="46267"/>
    <cellStyle name="Normal 6 14 2 3 3 2 2" xfId="46268"/>
    <cellStyle name="Normal 6 14 2 3 3 3" xfId="46269"/>
    <cellStyle name="Normal 6 14 2 3 3 4" xfId="46270"/>
    <cellStyle name="Normal 6 14 2 3 4" xfId="46271"/>
    <cellStyle name="Normal 6 14 2 3 4 2" xfId="46272"/>
    <cellStyle name="Normal 6 14 2 3 5" xfId="46273"/>
    <cellStyle name="Normal 6 14 2 3 6" xfId="46274"/>
    <cellStyle name="Normal 6 14 2 3 7" xfId="46275"/>
    <cellStyle name="Normal 6 14 2 3 8" xfId="46260"/>
    <cellStyle name="Normal 6 14 2 4" xfId="46276"/>
    <cellStyle name="Normal 6 14 2 4 2" xfId="46277"/>
    <cellStyle name="Normal 6 14 2 4 2 2" xfId="46278"/>
    <cellStyle name="Normal 6 14 2 4 3" xfId="46279"/>
    <cellStyle name="Normal 6 14 2 4 4" xfId="46280"/>
    <cellStyle name="Normal 6 14 2 5" xfId="46281"/>
    <cellStyle name="Normal 6 14 2 5 2" xfId="46282"/>
    <cellStyle name="Normal 6 14 2 5 2 2" xfId="46283"/>
    <cellStyle name="Normal 6 14 2 5 3" xfId="46284"/>
    <cellStyle name="Normal 6 14 2 5 4" xfId="46285"/>
    <cellStyle name="Normal 6 14 2 6" xfId="46286"/>
    <cellStyle name="Normal 6 14 2 6 2" xfId="46287"/>
    <cellStyle name="Normal 6 14 2 7" xfId="46288"/>
    <cellStyle name="Normal 6 14 2 8" xfId="46289"/>
    <cellStyle name="Normal 6 14 2 9" xfId="46290"/>
    <cellStyle name="Normal 6 14 3" xfId="9081"/>
    <cellStyle name="Normal 6 14 3 2" xfId="16755"/>
    <cellStyle name="Normal 6 14 3 2 2" xfId="46293"/>
    <cellStyle name="Normal 6 14 3 2 2 2" xfId="46294"/>
    <cellStyle name="Normal 6 14 3 2 3" xfId="46295"/>
    <cellStyle name="Normal 6 14 3 2 4" xfId="46296"/>
    <cellStyle name="Normal 6 14 3 2 5" xfId="46292"/>
    <cellStyle name="Normal 6 14 3 3" xfId="13846"/>
    <cellStyle name="Normal 6 14 3 3 2" xfId="46298"/>
    <cellStyle name="Normal 6 14 3 3 2 2" xfId="46299"/>
    <cellStyle name="Normal 6 14 3 3 3" xfId="46300"/>
    <cellStyle name="Normal 6 14 3 3 4" xfId="46301"/>
    <cellStyle name="Normal 6 14 3 3 5" xfId="46297"/>
    <cellStyle name="Normal 6 14 3 4" xfId="46302"/>
    <cellStyle name="Normal 6 14 3 4 2" xfId="46303"/>
    <cellStyle name="Normal 6 14 3 5" xfId="46304"/>
    <cellStyle name="Normal 6 14 3 6" xfId="46305"/>
    <cellStyle name="Normal 6 14 3 7" xfId="46306"/>
    <cellStyle name="Normal 6 14 3 8" xfId="46291"/>
    <cellStyle name="Normal 6 14 4" xfId="9082"/>
    <cellStyle name="Normal 6 14 4 2" xfId="16969"/>
    <cellStyle name="Normal 6 14 4 2 2" xfId="46309"/>
    <cellStyle name="Normal 6 14 4 2 2 2" xfId="46310"/>
    <cellStyle name="Normal 6 14 4 2 3" xfId="46311"/>
    <cellStyle name="Normal 6 14 4 2 4" xfId="46312"/>
    <cellStyle name="Normal 6 14 4 2 5" xfId="46308"/>
    <cellStyle name="Normal 6 14 4 3" xfId="13847"/>
    <cellStyle name="Normal 6 14 4 3 2" xfId="46314"/>
    <cellStyle name="Normal 6 14 4 3 2 2" xfId="46315"/>
    <cellStyle name="Normal 6 14 4 3 3" xfId="46316"/>
    <cellStyle name="Normal 6 14 4 3 4" xfId="46317"/>
    <cellStyle name="Normal 6 14 4 3 5" xfId="46313"/>
    <cellStyle name="Normal 6 14 4 4" xfId="46318"/>
    <cellStyle name="Normal 6 14 4 4 2" xfId="46319"/>
    <cellStyle name="Normal 6 14 4 5" xfId="46320"/>
    <cellStyle name="Normal 6 14 4 6" xfId="46321"/>
    <cellStyle name="Normal 6 14 4 7" xfId="46322"/>
    <cellStyle name="Normal 6 14 4 8" xfId="46307"/>
    <cellStyle name="Normal 6 14 5" xfId="16323"/>
    <cellStyle name="Normal 6 14 5 2" xfId="46324"/>
    <cellStyle name="Normal 6 14 5 2 2" xfId="46325"/>
    <cellStyle name="Normal 6 14 5 3" xfId="46326"/>
    <cellStyle name="Normal 6 14 5 4" xfId="46327"/>
    <cellStyle name="Normal 6 14 5 5" xfId="46323"/>
    <cellStyle name="Normal 6 14 6" xfId="13844"/>
    <cellStyle name="Normal 6 14 6 2" xfId="46329"/>
    <cellStyle name="Normal 6 14 6 2 2" xfId="46330"/>
    <cellStyle name="Normal 6 14 6 3" xfId="46331"/>
    <cellStyle name="Normal 6 14 6 4" xfId="46332"/>
    <cellStyle name="Normal 6 14 6 5" xfId="46328"/>
    <cellStyle name="Normal 6 14 7" xfId="46333"/>
    <cellStyle name="Normal 6 14 7 2" xfId="46334"/>
    <cellStyle name="Normal 6 14 8" xfId="46335"/>
    <cellStyle name="Normal 6 14 9" xfId="46336"/>
    <cellStyle name="Normal 6 140" xfId="9083"/>
    <cellStyle name="Normal 6 140 2" xfId="9084"/>
    <cellStyle name="Normal 6 140 2 2" xfId="13849"/>
    <cellStyle name="Normal 6 140 3" xfId="9085"/>
    <cellStyle name="Normal 6 140 3 2" xfId="13850"/>
    <cellStyle name="Normal 6 140 4" xfId="9086"/>
    <cellStyle name="Normal 6 140 4 2" xfId="13851"/>
    <cellStyle name="Normal 6 140 5" xfId="13848"/>
    <cellStyle name="Normal 6 141" xfId="9087"/>
    <cellStyle name="Normal 6 141 2" xfId="9088"/>
    <cellStyle name="Normal 6 141 2 2" xfId="13853"/>
    <cellStyle name="Normal 6 141 3" xfId="9089"/>
    <cellStyle name="Normal 6 141 3 2" xfId="13854"/>
    <cellStyle name="Normal 6 141 4" xfId="9090"/>
    <cellStyle name="Normal 6 141 4 2" xfId="13855"/>
    <cellStyle name="Normal 6 141 5" xfId="13852"/>
    <cellStyle name="Normal 6 142" xfId="9091"/>
    <cellStyle name="Normal 6 142 2" xfId="9092"/>
    <cellStyle name="Normal 6 142 2 2" xfId="13857"/>
    <cellStyle name="Normal 6 142 3" xfId="9093"/>
    <cellStyle name="Normal 6 142 3 2" xfId="13858"/>
    <cellStyle name="Normal 6 142 4" xfId="9094"/>
    <cellStyle name="Normal 6 142 4 2" xfId="13859"/>
    <cellStyle name="Normal 6 142 5" xfId="13856"/>
    <cellStyle name="Normal 6 142 6" xfId="46337"/>
    <cellStyle name="Normal 6 143" xfId="9095"/>
    <cellStyle name="Normal 6 143 2" xfId="9096"/>
    <cellStyle name="Normal 6 143 2 2" xfId="13861"/>
    <cellStyle name="Normal 6 143 3" xfId="9097"/>
    <cellStyle name="Normal 6 143 3 2" xfId="13862"/>
    <cellStyle name="Normal 6 143 4" xfId="9098"/>
    <cellStyle name="Normal 6 143 4 2" xfId="13863"/>
    <cellStyle name="Normal 6 143 5" xfId="13860"/>
    <cellStyle name="Normal 6 143 6" xfId="46338"/>
    <cellStyle name="Normal 6 144" xfId="9099"/>
    <cellStyle name="Normal 6 144 2" xfId="9100"/>
    <cellStyle name="Normal 6 144 2 2" xfId="13865"/>
    <cellStyle name="Normal 6 144 3" xfId="9101"/>
    <cellStyle name="Normal 6 144 3 2" xfId="13866"/>
    <cellStyle name="Normal 6 144 4" xfId="9102"/>
    <cellStyle name="Normal 6 144 4 2" xfId="13867"/>
    <cellStyle name="Normal 6 144 5" xfId="13864"/>
    <cellStyle name="Normal 6 145" xfId="9103"/>
    <cellStyle name="Normal 6 145 2" xfId="9104"/>
    <cellStyle name="Normal 6 145 2 2" xfId="13869"/>
    <cellStyle name="Normal 6 145 3" xfId="9105"/>
    <cellStyle name="Normal 6 145 3 2" xfId="13870"/>
    <cellStyle name="Normal 6 145 4" xfId="9106"/>
    <cellStyle name="Normal 6 145 4 2" xfId="13871"/>
    <cellStyle name="Normal 6 145 5" xfId="13868"/>
    <cellStyle name="Normal 6 146" xfId="9107"/>
    <cellStyle name="Normal 6 146 2" xfId="9108"/>
    <cellStyle name="Normal 6 146 2 2" xfId="13873"/>
    <cellStyle name="Normal 6 146 3" xfId="9109"/>
    <cellStyle name="Normal 6 146 3 2" xfId="13874"/>
    <cellStyle name="Normal 6 146 4" xfId="9110"/>
    <cellStyle name="Normal 6 146 4 2" xfId="13875"/>
    <cellStyle name="Normal 6 146 5" xfId="13872"/>
    <cellStyle name="Normal 6 147" xfId="9111"/>
    <cellStyle name="Normal 6 147 2" xfId="9112"/>
    <cellStyle name="Normal 6 147 2 2" xfId="13877"/>
    <cellStyle name="Normal 6 147 3" xfId="9113"/>
    <cellStyle name="Normal 6 147 3 2" xfId="13878"/>
    <cellStyle name="Normal 6 147 4" xfId="9114"/>
    <cellStyle name="Normal 6 147 4 2" xfId="13879"/>
    <cellStyle name="Normal 6 147 5" xfId="13876"/>
    <cellStyle name="Normal 6 148" xfId="9115"/>
    <cellStyle name="Normal 6 148 2" xfId="9116"/>
    <cellStyle name="Normal 6 148 2 2" xfId="13881"/>
    <cellStyle name="Normal 6 148 3" xfId="9117"/>
    <cellStyle name="Normal 6 148 3 2" xfId="13882"/>
    <cellStyle name="Normal 6 148 4" xfId="9118"/>
    <cellStyle name="Normal 6 148 4 2" xfId="13883"/>
    <cellStyle name="Normal 6 148 5" xfId="13880"/>
    <cellStyle name="Normal 6 149" xfId="9119"/>
    <cellStyle name="Normal 6 149 2" xfId="9120"/>
    <cellStyle name="Normal 6 149 2 2" xfId="13885"/>
    <cellStyle name="Normal 6 149 3" xfId="9121"/>
    <cellStyle name="Normal 6 149 3 2" xfId="13886"/>
    <cellStyle name="Normal 6 149 4" xfId="9122"/>
    <cellStyle name="Normal 6 149 4 2" xfId="13887"/>
    <cellStyle name="Normal 6 149 5" xfId="13884"/>
    <cellStyle name="Normal 6 15" xfId="9123"/>
    <cellStyle name="Normal 6 15 10" xfId="46340"/>
    <cellStyle name="Normal 6 15 11" xfId="46339"/>
    <cellStyle name="Normal 6 15 2" xfId="9124"/>
    <cellStyle name="Normal 6 15 2 10" xfId="46341"/>
    <cellStyle name="Normal 6 15 2 2" xfId="16553"/>
    <cellStyle name="Normal 6 15 2 2 2" xfId="46343"/>
    <cellStyle name="Normal 6 15 2 2 2 2" xfId="46344"/>
    <cellStyle name="Normal 6 15 2 2 2 2 2" xfId="46345"/>
    <cellStyle name="Normal 6 15 2 2 2 3" xfId="46346"/>
    <cellStyle name="Normal 6 15 2 2 2 4" xfId="46347"/>
    <cellStyle name="Normal 6 15 2 2 3" xfId="46348"/>
    <cellStyle name="Normal 6 15 2 2 3 2" xfId="46349"/>
    <cellStyle name="Normal 6 15 2 2 3 2 2" xfId="46350"/>
    <cellStyle name="Normal 6 15 2 2 3 3" xfId="46351"/>
    <cellStyle name="Normal 6 15 2 2 3 4" xfId="46352"/>
    <cellStyle name="Normal 6 15 2 2 4" xfId="46353"/>
    <cellStyle name="Normal 6 15 2 2 4 2" xfId="46354"/>
    <cellStyle name="Normal 6 15 2 2 5" xfId="46355"/>
    <cellStyle name="Normal 6 15 2 2 6" xfId="46356"/>
    <cellStyle name="Normal 6 15 2 2 7" xfId="46357"/>
    <cellStyle name="Normal 6 15 2 2 8" xfId="46342"/>
    <cellStyle name="Normal 6 15 2 3" xfId="13889"/>
    <cellStyle name="Normal 6 15 2 3 2" xfId="46359"/>
    <cellStyle name="Normal 6 15 2 3 2 2" xfId="46360"/>
    <cellStyle name="Normal 6 15 2 3 2 2 2" xfId="46361"/>
    <cellStyle name="Normal 6 15 2 3 2 3" xfId="46362"/>
    <cellStyle name="Normal 6 15 2 3 2 4" xfId="46363"/>
    <cellStyle name="Normal 6 15 2 3 3" xfId="46364"/>
    <cellStyle name="Normal 6 15 2 3 3 2" xfId="46365"/>
    <cellStyle name="Normal 6 15 2 3 3 2 2" xfId="46366"/>
    <cellStyle name="Normal 6 15 2 3 3 3" xfId="46367"/>
    <cellStyle name="Normal 6 15 2 3 3 4" xfId="46368"/>
    <cellStyle name="Normal 6 15 2 3 4" xfId="46369"/>
    <cellStyle name="Normal 6 15 2 3 4 2" xfId="46370"/>
    <cellStyle name="Normal 6 15 2 3 5" xfId="46371"/>
    <cellStyle name="Normal 6 15 2 3 6" xfId="46372"/>
    <cellStyle name="Normal 6 15 2 3 7" xfId="46373"/>
    <cellStyle name="Normal 6 15 2 3 8" xfId="46358"/>
    <cellStyle name="Normal 6 15 2 4" xfId="46374"/>
    <cellStyle name="Normal 6 15 2 4 2" xfId="46375"/>
    <cellStyle name="Normal 6 15 2 4 2 2" xfId="46376"/>
    <cellStyle name="Normal 6 15 2 4 3" xfId="46377"/>
    <cellStyle name="Normal 6 15 2 4 4" xfId="46378"/>
    <cellStyle name="Normal 6 15 2 5" xfId="46379"/>
    <cellStyle name="Normal 6 15 2 5 2" xfId="46380"/>
    <cellStyle name="Normal 6 15 2 5 2 2" xfId="46381"/>
    <cellStyle name="Normal 6 15 2 5 3" xfId="46382"/>
    <cellStyle name="Normal 6 15 2 5 4" xfId="46383"/>
    <cellStyle name="Normal 6 15 2 6" xfId="46384"/>
    <cellStyle name="Normal 6 15 2 6 2" xfId="46385"/>
    <cellStyle name="Normal 6 15 2 7" xfId="46386"/>
    <cellStyle name="Normal 6 15 2 8" xfId="46387"/>
    <cellStyle name="Normal 6 15 2 9" xfId="46388"/>
    <cellStyle name="Normal 6 15 3" xfId="9125"/>
    <cellStyle name="Normal 6 15 3 2" xfId="16768"/>
    <cellStyle name="Normal 6 15 3 2 2" xfId="46391"/>
    <cellStyle name="Normal 6 15 3 2 2 2" xfId="46392"/>
    <cellStyle name="Normal 6 15 3 2 3" xfId="46393"/>
    <cellStyle name="Normal 6 15 3 2 4" xfId="46394"/>
    <cellStyle name="Normal 6 15 3 2 5" xfId="46390"/>
    <cellStyle name="Normal 6 15 3 3" xfId="13890"/>
    <cellStyle name="Normal 6 15 3 3 2" xfId="46396"/>
    <cellStyle name="Normal 6 15 3 3 2 2" xfId="46397"/>
    <cellStyle name="Normal 6 15 3 3 3" xfId="46398"/>
    <cellStyle name="Normal 6 15 3 3 4" xfId="46399"/>
    <cellStyle name="Normal 6 15 3 3 5" xfId="46395"/>
    <cellStyle name="Normal 6 15 3 4" xfId="46400"/>
    <cellStyle name="Normal 6 15 3 4 2" xfId="46401"/>
    <cellStyle name="Normal 6 15 3 5" xfId="46402"/>
    <cellStyle name="Normal 6 15 3 6" xfId="46403"/>
    <cellStyle name="Normal 6 15 3 7" xfId="46404"/>
    <cellStyle name="Normal 6 15 3 8" xfId="46389"/>
    <cellStyle name="Normal 6 15 4" xfId="9126"/>
    <cellStyle name="Normal 6 15 4 2" xfId="16982"/>
    <cellStyle name="Normal 6 15 4 2 2" xfId="46407"/>
    <cellStyle name="Normal 6 15 4 2 2 2" xfId="46408"/>
    <cellStyle name="Normal 6 15 4 2 3" xfId="46409"/>
    <cellStyle name="Normal 6 15 4 2 4" xfId="46410"/>
    <cellStyle name="Normal 6 15 4 2 5" xfId="46406"/>
    <cellStyle name="Normal 6 15 4 3" xfId="13891"/>
    <cellStyle name="Normal 6 15 4 3 2" xfId="46412"/>
    <cellStyle name="Normal 6 15 4 3 2 2" xfId="46413"/>
    <cellStyle name="Normal 6 15 4 3 3" xfId="46414"/>
    <cellStyle name="Normal 6 15 4 3 4" xfId="46415"/>
    <cellStyle name="Normal 6 15 4 3 5" xfId="46411"/>
    <cellStyle name="Normal 6 15 4 4" xfId="46416"/>
    <cellStyle name="Normal 6 15 4 4 2" xfId="46417"/>
    <cellStyle name="Normal 6 15 4 5" xfId="46418"/>
    <cellStyle name="Normal 6 15 4 6" xfId="46419"/>
    <cellStyle name="Normal 6 15 4 7" xfId="46420"/>
    <cellStyle name="Normal 6 15 4 8" xfId="46405"/>
    <cellStyle name="Normal 6 15 5" xfId="16334"/>
    <cellStyle name="Normal 6 15 5 2" xfId="46422"/>
    <cellStyle name="Normal 6 15 5 2 2" xfId="46423"/>
    <cellStyle name="Normal 6 15 5 3" xfId="46424"/>
    <cellStyle name="Normal 6 15 5 4" xfId="46425"/>
    <cellStyle name="Normal 6 15 5 5" xfId="46421"/>
    <cellStyle name="Normal 6 15 6" xfId="13888"/>
    <cellStyle name="Normal 6 15 6 2" xfId="46427"/>
    <cellStyle name="Normal 6 15 6 2 2" xfId="46428"/>
    <cellStyle name="Normal 6 15 6 3" xfId="46429"/>
    <cellStyle name="Normal 6 15 6 4" xfId="46430"/>
    <cellStyle name="Normal 6 15 6 5" xfId="46426"/>
    <cellStyle name="Normal 6 15 7" xfId="46431"/>
    <cellStyle name="Normal 6 15 7 2" xfId="46432"/>
    <cellStyle name="Normal 6 15 8" xfId="46433"/>
    <cellStyle name="Normal 6 15 9" xfId="46434"/>
    <cellStyle name="Normal 6 150" xfId="9127"/>
    <cellStyle name="Normal 6 150 2" xfId="9128"/>
    <cellStyle name="Normal 6 150 2 2" xfId="13893"/>
    <cellStyle name="Normal 6 150 3" xfId="9129"/>
    <cellStyle name="Normal 6 150 3 2" xfId="13894"/>
    <cellStyle name="Normal 6 150 4" xfId="9130"/>
    <cellStyle name="Normal 6 150 4 2" xfId="13895"/>
    <cellStyle name="Normal 6 150 5" xfId="13892"/>
    <cellStyle name="Normal 6 151" xfId="9131"/>
    <cellStyle name="Normal 6 151 2" xfId="9132"/>
    <cellStyle name="Normal 6 151 2 2" xfId="13897"/>
    <cellStyle name="Normal 6 151 3" xfId="9133"/>
    <cellStyle name="Normal 6 151 3 2" xfId="13898"/>
    <cellStyle name="Normal 6 151 4" xfId="9134"/>
    <cellStyle name="Normal 6 151 4 2" xfId="13899"/>
    <cellStyle name="Normal 6 151 5" xfId="13896"/>
    <cellStyle name="Normal 6 152" xfId="9135"/>
    <cellStyle name="Normal 6 152 2" xfId="9136"/>
    <cellStyle name="Normal 6 152 2 2" xfId="13901"/>
    <cellStyle name="Normal 6 152 3" xfId="9137"/>
    <cellStyle name="Normal 6 152 3 2" xfId="13902"/>
    <cellStyle name="Normal 6 152 4" xfId="9138"/>
    <cellStyle name="Normal 6 152 4 2" xfId="13903"/>
    <cellStyle name="Normal 6 152 5" xfId="13900"/>
    <cellStyle name="Normal 6 153" xfId="9139"/>
    <cellStyle name="Normal 6 153 2" xfId="9140"/>
    <cellStyle name="Normal 6 153 2 2" xfId="13905"/>
    <cellStyle name="Normal 6 153 3" xfId="9141"/>
    <cellStyle name="Normal 6 153 3 2" xfId="13906"/>
    <cellStyle name="Normal 6 153 4" xfId="9142"/>
    <cellStyle name="Normal 6 153 4 2" xfId="13907"/>
    <cellStyle name="Normal 6 153 5" xfId="13904"/>
    <cellStyle name="Normal 6 154" xfId="9143"/>
    <cellStyle name="Normal 6 154 2" xfId="9144"/>
    <cellStyle name="Normal 6 154 2 2" xfId="13909"/>
    <cellStyle name="Normal 6 154 3" xfId="9145"/>
    <cellStyle name="Normal 6 154 3 2" xfId="13910"/>
    <cellStyle name="Normal 6 154 4" xfId="9146"/>
    <cellStyle name="Normal 6 154 4 2" xfId="13911"/>
    <cellStyle name="Normal 6 154 5" xfId="13908"/>
    <cellStyle name="Normal 6 155" xfId="9147"/>
    <cellStyle name="Normal 6 155 2" xfId="9148"/>
    <cellStyle name="Normal 6 155 2 2" xfId="13913"/>
    <cellStyle name="Normal 6 155 3" xfId="9149"/>
    <cellStyle name="Normal 6 155 3 2" xfId="13914"/>
    <cellStyle name="Normal 6 155 4" xfId="9150"/>
    <cellStyle name="Normal 6 155 4 2" xfId="13915"/>
    <cellStyle name="Normal 6 155 5" xfId="13912"/>
    <cellStyle name="Normal 6 156" xfId="9151"/>
    <cellStyle name="Normal 6 156 2" xfId="9152"/>
    <cellStyle name="Normal 6 156 2 2" xfId="13917"/>
    <cellStyle name="Normal 6 156 3" xfId="9153"/>
    <cellStyle name="Normal 6 156 3 2" xfId="13918"/>
    <cellStyle name="Normal 6 156 4" xfId="9154"/>
    <cellStyle name="Normal 6 156 4 2" xfId="13919"/>
    <cellStyle name="Normal 6 156 5" xfId="13916"/>
    <cellStyle name="Normal 6 157" xfId="9155"/>
    <cellStyle name="Normal 6 157 2" xfId="9156"/>
    <cellStyle name="Normal 6 157 2 2" xfId="13921"/>
    <cellStyle name="Normal 6 157 3" xfId="9157"/>
    <cellStyle name="Normal 6 157 3 2" xfId="13922"/>
    <cellStyle name="Normal 6 157 4" xfId="9158"/>
    <cellStyle name="Normal 6 157 4 2" xfId="13923"/>
    <cellStyle name="Normal 6 157 5" xfId="13920"/>
    <cellStyle name="Normal 6 158" xfId="9159"/>
    <cellStyle name="Normal 6 158 2" xfId="9160"/>
    <cellStyle name="Normal 6 158 2 2" xfId="13925"/>
    <cellStyle name="Normal 6 158 3" xfId="9161"/>
    <cellStyle name="Normal 6 158 3 2" xfId="13926"/>
    <cellStyle name="Normal 6 158 4" xfId="9162"/>
    <cellStyle name="Normal 6 158 4 2" xfId="13927"/>
    <cellStyle name="Normal 6 158 5" xfId="13924"/>
    <cellStyle name="Normal 6 159" xfId="9163"/>
    <cellStyle name="Normal 6 159 2" xfId="9164"/>
    <cellStyle name="Normal 6 159 2 2" xfId="13929"/>
    <cellStyle name="Normal 6 159 3" xfId="9165"/>
    <cellStyle name="Normal 6 159 3 2" xfId="13930"/>
    <cellStyle name="Normal 6 159 4" xfId="9166"/>
    <cellStyle name="Normal 6 159 4 2" xfId="13931"/>
    <cellStyle name="Normal 6 159 5" xfId="13928"/>
    <cellStyle name="Normal 6 16" xfId="9167"/>
    <cellStyle name="Normal 6 16 10" xfId="46436"/>
    <cellStyle name="Normal 6 16 11" xfId="46435"/>
    <cellStyle name="Normal 6 16 2" xfId="9168"/>
    <cellStyle name="Normal 6 16 2 10" xfId="46437"/>
    <cellStyle name="Normal 6 16 2 2" xfId="16566"/>
    <cellStyle name="Normal 6 16 2 2 2" xfId="46439"/>
    <cellStyle name="Normal 6 16 2 2 2 2" xfId="46440"/>
    <cellStyle name="Normal 6 16 2 2 2 2 2" xfId="46441"/>
    <cellStyle name="Normal 6 16 2 2 2 3" xfId="46442"/>
    <cellStyle name="Normal 6 16 2 2 2 4" xfId="46443"/>
    <cellStyle name="Normal 6 16 2 2 3" xfId="46444"/>
    <cellStyle name="Normal 6 16 2 2 3 2" xfId="46445"/>
    <cellStyle name="Normal 6 16 2 2 3 2 2" xfId="46446"/>
    <cellStyle name="Normal 6 16 2 2 3 3" xfId="46447"/>
    <cellStyle name="Normal 6 16 2 2 3 4" xfId="46448"/>
    <cellStyle name="Normal 6 16 2 2 4" xfId="46449"/>
    <cellStyle name="Normal 6 16 2 2 4 2" xfId="46450"/>
    <cellStyle name="Normal 6 16 2 2 5" xfId="46451"/>
    <cellStyle name="Normal 6 16 2 2 6" xfId="46452"/>
    <cellStyle name="Normal 6 16 2 2 7" xfId="46453"/>
    <cellStyle name="Normal 6 16 2 2 8" xfId="46438"/>
    <cellStyle name="Normal 6 16 2 3" xfId="13933"/>
    <cellStyle name="Normal 6 16 2 3 2" xfId="46455"/>
    <cellStyle name="Normal 6 16 2 3 2 2" xfId="46456"/>
    <cellStyle name="Normal 6 16 2 3 2 2 2" xfId="46457"/>
    <cellStyle name="Normal 6 16 2 3 2 3" xfId="46458"/>
    <cellStyle name="Normal 6 16 2 3 2 4" xfId="46459"/>
    <cellStyle name="Normal 6 16 2 3 3" xfId="46460"/>
    <cellStyle name="Normal 6 16 2 3 3 2" xfId="46461"/>
    <cellStyle name="Normal 6 16 2 3 3 2 2" xfId="46462"/>
    <cellStyle name="Normal 6 16 2 3 3 3" xfId="46463"/>
    <cellStyle name="Normal 6 16 2 3 3 4" xfId="46464"/>
    <cellStyle name="Normal 6 16 2 3 4" xfId="46465"/>
    <cellStyle name="Normal 6 16 2 3 4 2" xfId="46466"/>
    <cellStyle name="Normal 6 16 2 3 5" xfId="46467"/>
    <cellStyle name="Normal 6 16 2 3 6" xfId="46468"/>
    <cellStyle name="Normal 6 16 2 3 7" xfId="46469"/>
    <cellStyle name="Normal 6 16 2 3 8" xfId="46454"/>
    <cellStyle name="Normal 6 16 2 4" xfId="46470"/>
    <cellStyle name="Normal 6 16 2 4 2" xfId="46471"/>
    <cellStyle name="Normal 6 16 2 4 2 2" xfId="46472"/>
    <cellStyle name="Normal 6 16 2 4 3" xfId="46473"/>
    <cellStyle name="Normal 6 16 2 4 4" xfId="46474"/>
    <cellStyle name="Normal 6 16 2 5" xfId="46475"/>
    <cellStyle name="Normal 6 16 2 5 2" xfId="46476"/>
    <cellStyle name="Normal 6 16 2 5 2 2" xfId="46477"/>
    <cellStyle name="Normal 6 16 2 5 3" xfId="46478"/>
    <cellStyle name="Normal 6 16 2 5 4" xfId="46479"/>
    <cellStyle name="Normal 6 16 2 6" xfId="46480"/>
    <cellStyle name="Normal 6 16 2 6 2" xfId="46481"/>
    <cellStyle name="Normal 6 16 2 7" xfId="46482"/>
    <cellStyle name="Normal 6 16 2 8" xfId="46483"/>
    <cellStyle name="Normal 6 16 2 9" xfId="46484"/>
    <cellStyle name="Normal 6 16 3" xfId="9169"/>
    <cellStyle name="Normal 6 16 3 2" xfId="16781"/>
    <cellStyle name="Normal 6 16 3 2 2" xfId="46487"/>
    <cellStyle name="Normal 6 16 3 2 2 2" xfId="46488"/>
    <cellStyle name="Normal 6 16 3 2 3" xfId="46489"/>
    <cellStyle name="Normal 6 16 3 2 4" xfId="46490"/>
    <cellStyle name="Normal 6 16 3 2 5" xfId="46486"/>
    <cellStyle name="Normal 6 16 3 3" xfId="13934"/>
    <cellStyle name="Normal 6 16 3 3 2" xfId="46492"/>
    <cellStyle name="Normal 6 16 3 3 2 2" xfId="46493"/>
    <cellStyle name="Normal 6 16 3 3 3" xfId="46494"/>
    <cellStyle name="Normal 6 16 3 3 4" xfId="46495"/>
    <cellStyle name="Normal 6 16 3 3 5" xfId="46491"/>
    <cellStyle name="Normal 6 16 3 4" xfId="46496"/>
    <cellStyle name="Normal 6 16 3 4 2" xfId="46497"/>
    <cellStyle name="Normal 6 16 3 5" xfId="46498"/>
    <cellStyle name="Normal 6 16 3 6" xfId="46499"/>
    <cellStyle name="Normal 6 16 3 7" xfId="46500"/>
    <cellStyle name="Normal 6 16 3 8" xfId="46485"/>
    <cellStyle name="Normal 6 16 4" xfId="9170"/>
    <cellStyle name="Normal 6 16 4 2" xfId="16995"/>
    <cellStyle name="Normal 6 16 4 2 2" xfId="46503"/>
    <cellStyle name="Normal 6 16 4 2 2 2" xfId="46504"/>
    <cellStyle name="Normal 6 16 4 2 3" xfId="46505"/>
    <cellStyle name="Normal 6 16 4 2 4" xfId="46506"/>
    <cellStyle name="Normal 6 16 4 2 5" xfId="46502"/>
    <cellStyle name="Normal 6 16 4 3" xfId="13935"/>
    <cellStyle name="Normal 6 16 4 3 2" xfId="46508"/>
    <cellStyle name="Normal 6 16 4 3 2 2" xfId="46509"/>
    <cellStyle name="Normal 6 16 4 3 3" xfId="46510"/>
    <cellStyle name="Normal 6 16 4 3 4" xfId="46511"/>
    <cellStyle name="Normal 6 16 4 3 5" xfId="46507"/>
    <cellStyle name="Normal 6 16 4 4" xfId="46512"/>
    <cellStyle name="Normal 6 16 4 4 2" xfId="46513"/>
    <cellStyle name="Normal 6 16 4 5" xfId="46514"/>
    <cellStyle name="Normal 6 16 4 6" xfId="46515"/>
    <cellStyle name="Normal 6 16 4 7" xfId="46516"/>
    <cellStyle name="Normal 6 16 4 8" xfId="46501"/>
    <cellStyle name="Normal 6 16 5" xfId="16346"/>
    <cellStyle name="Normal 6 16 5 2" xfId="46518"/>
    <cellStyle name="Normal 6 16 5 2 2" xfId="46519"/>
    <cellStyle name="Normal 6 16 5 3" xfId="46520"/>
    <cellStyle name="Normal 6 16 5 4" xfId="46521"/>
    <cellStyle name="Normal 6 16 5 5" xfId="46517"/>
    <cellStyle name="Normal 6 16 6" xfId="13932"/>
    <cellStyle name="Normal 6 16 6 2" xfId="46523"/>
    <cellStyle name="Normal 6 16 6 2 2" xfId="46524"/>
    <cellStyle name="Normal 6 16 6 3" xfId="46525"/>
    <cellStyle name="Normal 6 16 6 4" xfId="46526"/>
    <cellStyle name="Normal 6 16 6 5" xfId="46522"/>
    <cellStyle name="Normal 6 16 7" xfId="46527"/>
    <cellStyle name="Normal 6 16 7 2" xfId="46528"/>
    <cellStyle name="Normal 6 16 8" xfId="46529"/>
    <cellStyle name="Normal 6 16 9" xfId="46530"/>
    <cellStyle name="Normal 6 160" xfId="9171"/>
    <cellStyle name="Normal 6 160 2" xfId="9172"/>
    <cellStyle name="Normal 6 160 2 2" xfId="13937"/>
    <cellStyle name="Normal 6 160 3" xfId="9173"/>
    <cellStyle name="Normal 6 160 3 2" xfId="13938"/>
    <cellStyle name="Normal 6 160 4" xfId="9174"/>
    <cellStyle name="Normal 6 160 4 2" xfId="13939"/>
    <cellStyle name="Normal 6 160 5" xfId="13936"/>
    <cellStyle name="Normal 6 161" xfId="9175"/>
    <cellStyle name="Normal 6 161 2" xfId="9176"/>
    <cellStyle name="Normal 6 161 2 2" xfId="13941"/>
    <cellStyle name="Normal 6 161 3" xfId="9177"/>
    <cellStyle name="Normal 6 161 3 2" xfId="13942"/>
    <cellStyle name="Normal 6 161 4" xfId="9178"/>
    <cellStyle name="Normal 6 161 4 2" xfId="13943"/>
    <cellStyle name="Normal 6 161 5" xfId="13940"/>
    <cellStyle name="Normal 6 162" xfId="9179"/>
    <cellStyle name="Normal 6 162 2" xfId="9180"/>
    <cellStyle name="Normal 6 162 2 2" xfId="13945"/>
    <cellStyle name="Normal 6 162 3" xfId="9181"/>
    <cellStyle name="Normal 6 162 3 2" xfId="13946"/>
    <cellStyle name="Normal 6 162 4" xfId="9182"/>
    <cellStyle name="Normal 6 162 4 2" xfId="13947"/>
    <cellStyle name="Normal 6 162 5" xfId="13944"/>
    <cellStyle name="Normal 6 163" xfId="9183"/>
    <cellStyle name="Normal 6 163 2" xfId="9184"/>
    <cellStyle name="Normal 6 163 2 2" xfId="13949"/>
    <cellStyle name="Normal 6 163 3" xfId="9185"/>
    <cellStyle name="Normal 6 163 3 2" xfId="13950"/>
    <cellStyle name="Normal 6 163 4" xfId="9186"/>
    <cellStyle name="Normal 6 163 4 2" xfId="13951"/>
    <cellStyle name="Normal 6 163 5" xfId="13948"/>
    <cellStyle name="Normal 6 164" xfId="9187"/>
    <cellStyle name="Normal 6 164 2" xfId="9188"/>
    <cellStyle name="Normal 6 164 2 2" xfId="13953"/>
    <cellStyle name="Normal 6 164 3" xfId="9189"/>
    <cellStyle name="Normal 6 164 3 2" xfId="13954"/>
    <cellStyle name="Normal 6 164 4" xfId="9190"/>
    <cellStyle name="Normal 6 164 4 2" xfId="13955"/>
    <cellStyle name="Normal 6 164 5" xfId="13952"/>
    <cellStyle name="Normal 6 165" xfId="9191"/>
    <cellStyle name="Normal 6 165 2" xfId="9192"/>
    <cellStyle name="Normal 6 165 2 2" xfId="13957"/>
    <cellStyle name="Normal 6 165 3" xfId="9193"/>
    <cellStyle name="Normal 6 165 3 2" xfId="13958"/>
    <cellStyle name="Normal 6 165 4" xfId="9194"/>
    <cellStyle name="Normal 6 165 4 2" xfId="13959"/>
    <cellStyle name="Normal 6 165 5" xfId="13956"/>
    <cellStyle name="Normal 6 166" xfId="9195"/>
    <cellStyle name="Normal 6 166 2" xfId="9196"/>
    <cellStyle name="Normal 6 166 2 2" xfId="13961"/>
    <cellStyle name="Normal 6 166 3" xfId="9197"/>
    <cellStyle name="Normal 6 166 3 2" xfId="13962"/>
    <cellStyle name="Normal 6 166 4" xfId="9198"/>
    <cellStyle name="Normal 6 166 4 2" xfId="13963"/>
    <cellStyle name="Normal 6 166 5" xfId="13960"/>
    <cellStyle name="Normal 6 167" xfId="9199"/>
    <cellStyle name="Normal 6 167 2" xfId="9200"/>
    <cellStyle name="Normal 6 167 2 2" xfId="13965"/>
    <cellStyle name="Normal 6 167 3" xfId="9201"/>
    <cellStyle name="Normal 6 167 3 2" xfId="13966"/>
    <cellStyle name="Normal 6 167 4" xfId="9202"/>
    <cellStyle name="Normal 6 167 4 2" xfId="13967"/>
    <cellStyle name="Normal 6 167 5" xfId="13964"/>
    <cellStyle name="Normal 6 168" xfId="9203"/>
    <cellStyle name="Normal 6 168 2" xfId="9204"/>
    <cellStyle name="Normal 6 168 2 2" xfId="13969"/>
    <cellStyle name="Normal 6 168 3" xfId="9205"/>
    <cellStyle name="Normal 6 168 3 2" xfId="13970"/>
    <cellStyle name="Normal 6 168 4" xfId="9206"/>
    <cellStyle name="Normal 6 168 4 2" xfId="13971"/>
    <cellStyle name="Normal 6 168 5" xfId="13968"/>
    <cellStyle name="Normal 6 169" xfId="9207"/>
    <cellStyle name="Normal 6 169 2" xfId="9208"/>
    <cellStyle name="Normal 6 169 2 2" xfId="13973"/>
    <cellStyle name="Normal 6 169 3" xfId="9209"/>
    <cellStyle name="Normal 6 169 3 2" xfId="13974"/>
    <cellStyle name="Normal 6 169 4" xfId="9210"/>
    <cellStyle name="Normal 6 169 4 2" xfId="13975"/>
    <cellStyle name="Normal 6 169 5" xfId="13972"/>
    <cellStyle name="Normal 6 17" xfId="9211"/>
    <cellStyle name="Normal 6 17 10" xfId="46532"/>
    <cellStyle name="Normal 6 17 11" xfId="46531"/>
    <cellStyle name="Normal 6 17 2" xfId="9212"/>
    <cellStyle name="Normal 6 17 2 10" xfId="46533"/>
    <cellStyle name="Normal 6 17 2 2" xfId="16579"/>
    <cellStyle name="Normal 6 17 2 2 2" xfId="46535"/>
    <cellStyle name="Normal 6 17 2 2 2 2" xfId="46536"/>
    <cellStyle name="Normal 6 17 2 2 2 2 2" xfId="46537"/>
    <cellStyle name="Normal 6 17 2 2 2 3" xfId="46538"/>
    <cellStyle name="Normal 6 17 2 2 2 4" xfId="46539"/>
    <cellStyle name="Normal 6 17 2 2 3" xfId="46540"/>
    <cellStyle name="Normal 6 17 2 2 3 2" xfId="46541"/>
    <cellStyle name="Normal 6 17 2 2 3 2 2" xfId="46542"/>
    <cellStyle name="Normal 6 17 2 2 3 3" xfId="46543"/>
    <cellStyle name="Normal 6 17 2 2 3 4" xfId="46544"/>
    <cellStyle name="Normal 6 17 2 2 4" xfId="46545"/>
    <cellStyle name="Normal 6 17 2 2 4 2" xfId="46546"/>
    <cellStyle name="Normal 6 17 2 2 5" xfId="46547"/>
    <cellStyle name="Normal 6 17 2 2 6" xfId="46548"/>
    <cellStyle name="Normal 6 17 2 2 7" xfId="46549"/>
    <cellStyle name="Normal 6 17 2 2 8" xfId="46534"/>
    <cellStyle name="Normal 6 17 2 3" xfId="13977"/>
    <cellStyle name="Normal 6 17 2 3 2" xfId="46551"/>
    <cellStyle name="Normal 6 17 2 3 2 2" xfId="46552"/>
    <cellStyle name="Normal 6 17 2 3 2 2 2" xfId="46553"/>
    <cellStyle name="Normal 6 17 2 3 2 3" xfId="46554"/>
    <cellStyle name="Normal 6 17 2 3 2 4" xfId="46555"/>
    <cellStyle name="Normal 6 17 2 3 3" xfId="46556"/>
    <cellStyle name="Normal 6 17 2 3 3 2" xfId="46557"/>
    <cellStyle name="Normal 6 17 2 3 3 2 2" xfId="46558"/>
    <cellStyle name="Normal 6 17 2 3 3 3" xfId="46559"/>
    <cellStyle name="Normal 6 17 2 3 3 4" xfId="46560"/>
    <cellStyle name="Normal 6 17 2 3 4" xfId="46561"/>
    <cellStyle name="Normal 6 17 2 3 4 2" xfId="46562"/>
    <cellStyle name="Normal 6 17 2 3 5" xfId="46563"/>
    <cellStyle name="Normal 6 17 2 3 6" xfId="46564"/>
    <cellStyle name="Normal 6 17 2 3 7" xfId="46565"/>
    <cellStyle name="Normal 6 17 2 3 8" xfId="46550"/>
    <cellStyle name="Normal 6 17 2 4" xfId="46566"/>
    <cellStyle name="Normal 6 17 2 4 2" xfId="46567"/>
    <cellStyle name="Normal 6 17 2 4 2 2" xfId="46568"/>
    <cellStyle name="Normal 6 17 2 4 3" xfId="46569"/>
    <cellStyle name="Normal 6 17 2 4 4" xfId="46570"/>
    <cellStyle name="Normal 6 17 2 5" xfId="46571"/>
    <cellStyle name="Normal 6 17 2 5 2" xfId="46572"/>
    <cellStyle name="Normal 6 17 2 5 2 2" xfId="46573"/>
    <cellStyle name="Normal 6 17 2 5 3" xfId="46574"/>
    <cellStyle name="Normal 6 17 2 5 4" xfId="46575"/>
    <cellStyle name="Normal 6 17 2 6" xfId="46576"/>
    <cellStyle name="Normal 6 17 2 6 2" xfId="46577"/>
    <cellStyle name="Normal 6 17 2 7" xfId="46578"/>
    <cellStyle name="Normal 6 17 2 8" xfId="46579"/>
    <cellStyle name="Normal 6 17 2 9" xfId="46580"/>
    <cellStyle name="Normal 6 17 3" xfId="9213"/>
    <cellStyle name="Normal 6 17 3 2" xfId="16794"/>
    <cellStyle name="Normal 6 17 3 2 2" xfId="46583"/>
    <cellStyle name="Normal 6 17 3 2 2 2" xfId="46584"/>
    <cellStyle name="Normal 6 17 3 2 3" xfId="46585"/>
    <cellStyle name="Normal 6 17 3 2 4" xfId="46586"/>
    <cellStyle name="Normal 6 17 3 2 5" xfId="46582"/>
    <cellStyle name="Normal 6 17 3 3" xfId="13978"/>
    <cellStyle name="Normal 6 17 3 3 2" xfId="46588"/>
    <cellStyle name="Normal 6 17 3 3 2 2" xfId="46589"/>
    <cellStyle name="Normal 6 17 3 3 3" xfId="46590"/>
    <cellStyle name="Normal 6 17 3 3 4" xfId="46591"/>
    <cellStyle name="Normal 6 17 3 3 5" xfId="46587"/>
    <cellStyle name="Normal 6 17 3 4" xfId="46592"/>
    <cellStyle name="Normal 6 17 3 4 2" xfId="46593"/>
    <cellStyle name="Normal 6 17 3 5" xfId="46594"/>
    <cellStyle name="Normal 6 17 3 6" xfId="46595"/>
    <cellStyle name="Normal 6 17 3 7" xfId="46596"/>
    <cellStyle name="Normal 6 17 3 8" xfId="46581"/>
    <cellStyle name="Normal 6 17 4" xfId="9214"/>
    <cellStyle name="Normal 6 17 4 2" xfId="17008"/>
    <cellStyle name="Normal 6 17 4 2 2" xfId="46599"/>
    <cellStyle name="Normal 6 17 4 2 2 2" xfId="46600"/>
    <cellStyle name="Normal 6 17 4 2 3" xfId="46601"/>
    <cellStyle name="Normal 6 17 4 2 4" xfId="46602"/>
    <cellStyle name="Normal 6 17 4 2 5" xfId="46598"/>
    <cellStyle name="Normal 6 17 4 3" xfId="13979"/>
    <cellStyle name="Normal 6 17 4 3 2" xfId="46604"/>
    <cellStyle name="Normal 6 17 4 3 2 2" xfId="46605"/>
    <cellStyle name="Normal 6 17 4 3 3" xfId="46606"/>
    <cellStyle name="Normal 6 17 4 3 4" xfId="46607"/>
    <cellStyle name="Normal 6 17 4 3 5" xfId="46603"/>
    <cellStyle name="Normal 6 17 4 4" xfId="46608"/>
    <cellStyle name="Normal 6 17 4 4 2" xfId="46609"/>
    <cellStyle name="Normal 6 17 4 5" xfId="46610"/>
    <cellStyle name="Normal 6 17 4 6" xfId="46611"/>
    <cellStyle name="Normal 6 17 4 7" xfId="46612"/>
    <cellStyle name="Normal 6 17 4 8" xfId="46597"/>
    <cellStyle name="Normal 6 17 5" xfId="16358"/>
    <cellStyle name="Normal 6 17 5 2" xfId="46614"/>
    <cellStyle name="Normal 6 17 5 2 2" xfId="46615"/>
    <cellStyle name="Normal 6 17 5 3" xfId="46616"/>
    <cellStyle name="Normal 6 17 5 4" xfId="46617"/>
    <cellStyle name="Normal 6 17 5 5" xfId="46613"/>
    <cellStyle name="Normal 6 17 6" xfId="13976"/>
    <cellStyle name="Normal 6 17 6 2" xfId="46619"/>
    <cellStyle name="Normal 6 17 6 2 2" xfId="46620"/>
    <cellStyle name="Normal 6 17 6 3" xfId="46621"/>
    <cellStyle name="Normal 6 17 6 4" xfId="46622"/>
    <cellStyle name="Normal 6 17 6 5" xfId="46618"/>
    <cellStyle name="Normal 6 17 7" xfId="46623"/>
    <cellStyle name="Normal 6 17 7 2" xfId="46624"/>
    <cellStyle name="Normal 6 17 8" xfId="46625"/>
    <cellStyle name="Normal 6 17 9" xfId="46626"/>
    <cellStyle name="Normal 6 170" xfId="9215"/>
    <cellStyle name="Normal 6 170 2" xfId="9216"/>
    <cellStyle name="Normal 6 170 2 2" xfId="13981"/>
    <cellStyle name="Normal 6 170 3" xfId="9217"/>
    <cellStyle name="Normal 6 170 3 2" xfId="13982"/>
    <cellStyle name="Normal 6 170 4" xfId="9218"/>
    <cellStyle name="Normal 6 170 4 2" xfId="13983"/>
    <cellStyle name="Normal 6 170 5" xfId="13980"/>
    <cellStyle name="Normal 6 171" xfId="9219"/>
    <cellStyle name="Normal 6 171 2" xfId="9220"/>
    <cellStyle name="Normal 6 171 2 2" xfId="13985"/>
    <cellStyle name="Normal 6 171 3" xfId="9221"/>
    <cellStyle name="Normal 6 171 3 2" xfId="13986"/>
    <cellStyle name="Normal 6 171 4" xfId="9222"/>
    <cellStyle name="Normal 6 171 4 2" xfId="13987"/>
    <cellStyle name="Normal 6 171 5" xfId="13984"/>
    <cellStyle name="Normal 6 172" xfId="9223"/>
    <cellStyle name="Normal 6 172 2" xfId="9224"/>
    <cellStyle name="Normal 6 172 2 2" xfId="13989"/>
    <cellStyle name="Normal 6 172 3" xfId="9225"/>
    <cellStyle name="Normal 6 172 3 2" xfId="13990"/>
    <cellStyle name="Normal 6 172 4" xfId="9226"/>
    <cellStyle name="Normal 6 172 4 2" xfId="13991"/>
    <cellStyle name="Normal 6 172 5" xfId="13988"/>
    <cellStyle name="Normal 6 173" xfId="9227"/>
    <cellStyle name="Normal 6 173 2" xfId="9228"/>
    <cellStyle name="Normal 6 173 2 2" xfId="13993"/>
    <cellStyle name="Normal 6 173 3" xfId="9229"/>
    <cellStyle name="Normal 6 173 3 2" xfId="13994"/>
    <cellStyle name="Normal 6 173 4" xfId="9230"/>
    <cellStyle name="Normal 6 173 4 2" xfId="13995"/>
    <cellStyle name="Normal 6 173 5" xfId="13992"/>
    <cellStyle name="Normal 6 174" xfId="9231"/>
    <cellStyle name="Normal 6 174 2" xfId="9232"/>
    <cellStyle name="Normal 6 174 2 2" xfId="13997"/>
    <cellStyle name="Normal 6 174 3" xfId="9233"/>
    <cellStyle name="Normal 6 174 3 2" xfId="13998"/>
    <cellStyle name="Normal 6 174 4" xfId="9234"/>
    <cellStyle name="Normal 6 174 4 2" xfId="13999"/>
    <cellStyle name="Normal 6 174 5" xfId="13996"/>
    <cellStyle name="Normal 6 175" xfId="9235"/>
    <cellStyle name="Normal 6 175 2" xfId="9236"/>
    <cellStyle name="Normal 6 175 2 2" xfId="14001"/>
    <cellStyle name="Normal 6 175 3" xfId="9237"/>
    <cellStyle name="Normal 6 175 3 2" xfId="14002"/>
    <cellStyle name="Normal 6 175 4" xfId="9238"/>
    <cellStyle name="Normal 6 175 4 2" xfId="14003"/>
    <cellStyle name="Normal 6 175 5" xfId="14000"/>
    <cellStyle name="Normal 6 176" xfId="9239"/>
    <cellStyle name="Normal 6 176 2" xfId="9240"/>
    <cellStyle name="Normal 6 176 2 2" xfId="14005"/>
    <cellStyle name="Normal 6 176 3" xfId="9241"/>
    <cellStyle name="Normal 6 176 3 2" xfId="14006"/>
    <cellStyle name="Normal 6 176 4" xfId="9242"/>
    <cellStyle name="Normal 6 176 4 2" xfId="14007"/>
    <cellStyle name="Normal 6 176 5" xfId="14004"/>
    <cellStyle name="Normal 6 177" xfId="9243"/>
    <cellStyle name="Normal 6 177 2" xfId="9244"/>
    <cellStyle name="Normal 6 177 2 2" xfId="14009"/>
    <cellStyle name="Normal 6 177 3" xfId="9245"/>
    <cellStyle name="Normal 6 177 3 2" xfId="14010"/>
    <cellStyle name="Normal 6 177 4" xfId="9246"/>
    <cellStyle name="Normal 6 177 4 2" xfId="14011"/>
    <cellStyle name="Normal 6 177 5" xfId="14008"/>
    <cellStyle name="Normal 6 178" xfId="9247"/>
    <cellStyle name="Normal 6 178 2" xfId="9248"/>
    <cellStyle name="Normal 6 178 2 2" xfId="14013"/>
    <cellStyle name="Normal 6 178 3" xfId="9249"/>
    <cellStyle name="Normal 6 178 3 2" xfId="14014"/>
    <cellStyle name="Normal 6 178 4" xfId="9250"/>
    <cellStyle name="Normal 6 178 4 2" xfId="14015"/>
    <cellStyle name="Normal 6 178 5" xfId="14012"/>
    <cellStyle name="Normal 6 179" xfId="9251"/>
    <cellStyle name="Normal 6 179 2" xfId="9252"/>
    <cellStyle name="Normal 6 179 2 2" xfId="14017"/>
    <cellStyle name="Normal 6 179 3" xfId="9253"/>
    <cellStyle name="Normal 6 179 3 2" xfId="14018"/>
    <cellStyle name="Normal 6 179 4" xfId="9254"/>
    <cellStyle name="Normal 6 179 4 2" xfId="14019"/>
    <cellStyle name="Normal 6 179 5" xfId="14016"/>
    <cellStyle name="Normal 6 18" xfId="9255"/>
    <cellStyle name="Normal 6 18 10" xfId="46627"/>
    <cellStyle name="Normal 6 18 2" xfId="9256"/>
    <cellStyle name="Normal 6 18 2 2" xfId="18069"/>
    <cellStyle name="Normal 6 18 2 2 2" xfId="18871"/>
    <cellStyle name="Normal 6 18 2 2 2 2" xfId="46628"/>
    <cellStyle name="Normal 6 18 2 2 2 2 2" xfId="46629"/>
    <cellStyle name="Normal 6 18 2 2 2 3" xfId="46630"/>
    <cellStyle name="Normal 6 18 2 2 2 4" xfId="46631"/>
    <cellStyle name="Normal 6 18 2 2 3" xfId="46632"/>
    <cellStyle name="Normal 6 18 2 2 3 2" xfId="46633"/>
    <cellStyle name="Normal 6 18 2 2 3 2 2" xfId="46634"/>
    <cellStyle name="Normal 6 18 2 2 3 3" xfId="46635"/>
    <cellStyle name="Normal 6 18 2 2 3 4" xfId="46636"/>
    <cellStyle name="Normal 6 18 2 2 4" xfId="46637"/>
    <cellStyle name="Normal 6 18 2 2 4 2" xfId="46638"/>
    <cellStyle name="Normal 6 18 2 2 5" xfId="46639"/>
    <cellStyle name="Normal 6 18 2 2 6" xfId="46640"/>
    <cellStyle name="Normal 6 18 2 2 7" xfId="46641"/>
    <cellStyle name="Normal 6 18 2 3" xfId="18533"/>
    <cellStyle name="Normal 6 18 2 3 2" xfId="46642"/>
    <cellStyle name="Normal 6 18 2 3 2 2" xfId="46643"/>
    <cellStyle name="Normal 6 18 2 3 2 2 2" xfId="46644"/>
    <cellStyle name="Normal 6 18 2 3 2 3" xfId="46645"/>
    <cellStyle name="Normal 6 18 2 3 2 4" xfId="46646"/>
    <cellStyle name="Normal 6 18 2 3 3" xfId="46647"/>
    <cellStyle name="Normal 6 18 2 3 3 2" xfId="46648"/>
    <cellStyle name="Normal 6 18 2 3 3 2 2" xfId="46649"/>
    <cellStyle name="Normal 6 18 2 3 3 3" xfId="46650"/>
    <cellStyle name="Normal 6 18 2 3 3 4" xfId="46651"/>
    <cellStyle name="Normal 6 18 2 3 4" xfId="46652"/>
    <cellStyle name="Normal 6 18 2 3 4 2" xfId="46653"/>
    <cellStyle name="Normal 6 18 2 3 5" xfId="46654"/>
    <cellStyle name="Normal 6 18 2 3 6" xfId="46655"/>
    <cellStyle name="Normal 6 18 2 3 7" xfId="46656"/>
    <cellStyle name="Normal 6 18 2 4" xfId="17717"/>
    <cellStyle name="Normal 6 18 2 4 2" xfId="46657"/>
    <cellStyle name="Normal 6 18 2 4 2 2" xfId="46658"/>
    <cellStyle name="Normal 6 18 2 4 3" xfId="46659"/>
    <cellStyle name="Normal 6 18 2 4 4" xfId="46660"/>
    <cellStyle name="Normal 6 18 2 5" xfId="14021"/>
    <cellStyle name="Normal 6 18 2 5 2" xfId="46662"/>
    <cellStyle name="Normal 6 18 2 5 2 2" xfId="46663"/>
    <cellStyle name="Normal 6 18 2 5 3" xfId="46664"/>
    <cellStyle name="Normal 6 18 2 5 4" xfId="46665"/>
    <cellStyle name="Normal 6 18 2 5 5" xfId="46661"/>
    <cellStyle name="Normal 6 18 2 6" xfId="46666"/>
    <cellStyle name="Normal 6 18 2 6 2" xfId="46667"/>
    <cellStyle name="Normal 6 18 2 7" xfId="46668"/>
    <cellStyle name="Normal 6 18 2 8" xfId="46669"/>
    <cellStyle name="Normal 6 18 2 9" xfId="46670"/>
    <cellStyle name="Normal 6 18 3" xfId="9257"/>
    <cellStyle name="Normal 6 18 3 2" xfId="18717"/>
    <cellStyle name="Normal 6 18 3 2 2" xfId="46671"/>
    <cellStyle name="Normal 6 18 3 2 2 2" xfId="46672"/>
    <cellStyle name="Normal 6 18 3 2 3" xfId="46673"/>
    <cellStyle name="Normal 6 18 3 2 4" xfId="46674"/>
    <cellStyle name="Normal 6 18 3 3" xfId="17915"/>
    <cellStyle name="Normal 6 18 3 3 2" xfId="46675"/>
    <cellStyle name="Normal 6 18 3 3 2 2" xfId="46676"/>
    <cellStyle name="Normal 6 18 3 3 3" xfId="46677"/>
    <cellStyle name="Normal 6 18 3 3 4" xfId="46678"/>
    <cellStyle name="Normal 6 18 3 4" xfId="14022"/>
    <cellStyle name="Normal 6 18 3 4 2" xfId="46680"/>
    <cellStyle name="Normal 6 18 3 4 3" xfId="46679"/>
    <cellStyle name="Normal 6 18 3 5" xfId="46681"/>
    <cellStyle name="Normal 6 18 3 6" xfId="46682"/>
    <cellStyle name="Normal 6 18 3 7" xfId="46683"/>
    <cellStyle name="Normal 6 18 4" xfId="9258"/>
    <cellStyle name="Normal 6 18 4 2" xfId="18379"/>
    <cellStyle name="Normal 6 18 4 2 2" xfId="46684"/>
    <cellStyle name="Normal 6 18 4 2 2 2" xfId="46685"/>
    <cellStyle name="Normal 6 18 4 2 3" xfId="46686"/>
    <cellStyle name="Normal 6 18 4 2 4" xfId="46687"/>
    <cellStyle name="Normal 6 18 4 3" xfId="14023"/>
    <cellStyle name="Normal 6 18 4 3 2" xfId="46689"/>
    <cellStyle name="Normal 6 18 4 3 2 2" xfId="46690"/>
    <cellStyle name="Normal 6 18 4 3 3" xfId="46691"/>
    <cellStyle name="Normal 6 18 4 3 4" xfId="46692"/>
    <cellStyle name="Normal 6 18 4 3 5" xfId="46688"/>
    <cellStyle name="Normal 6 18 4 4" xfId="46693"/>
    <cellStyle name="Normal 6 18 4 4 2" xfId="46694"/>
    <cellStyle name="Normal 6 18 4 5" xfId="46695"/>
    <cellStyle name="Normal 6 18 4 6" xfId="46696"/>
    <cellStyle name="Normal 6 18 4 7" xfId="46697"/>
    <cellStyle name="Normal 6 18 5" xfId="17338"/>
    <cellStyle name="Normal 6 18 5 2" xfId="46698"/>
    <cellStyle name="Normal 6 18 5 2 2" xfId="46699"/>
    <cellStyle name="Normal 6 18 5 3" xfId="46700"/>
    <cellStyle name="Normal 6 18 5 4" xfId="46701"/>
    <cellStyle name="Normal 6 18 6" xfId="14020"/>
    <cellStyle name="Normal 6 18 6 2" xfId="46703"/>
    <cellStyle name="Normal 6 18 6 2 2" xfId="46704"/>
    <cellStyle name="Normal 6 18 6 3" xfId="46705"/>
    <cellStyle name="Normal 6 18 6 4" xfId="46706"/>
    <cellStyle name="Normal 6 18 6 5" xfId="46702"/>
    <cellStyle name="Normal 6 18 7" xfId="46707"/>
    <cellStyle name="Normal 6 18 7 2" xfId="46708"/>
    <cellStyle name="Normal 6 18 8" xfId="46709"/>
    <cellStyle name="Normal 6 18 9" xfId="46710"/>
    <cellStyle name="Normal 6 180" xfId="9259"/>
    <cellStyle name="Normal 6 180 2" xfId="9260"/>
    <cellStyle name="Normal 6 180 2 2" xfId="14025"/>
    <cellStyle name="Normal 6 180 3" xfId="9261"/>
    <cellStyle name="Normal 6 180 3 2" xfId="14026"/>
    <cellStyle name="Normal 6 180 4" xfId="9262"/>
    <cellStyle name="Normal 6 180 4 2" xfId="14027"/>
    <cellStyle name="Normal 6 180 5" xfId="14024"/>
    <cellStyle name="Normal 6 181" xfId="9263"/>
    <cellStyle name="Normal 6 181 2" xfId="9264"/>
    <cellStyle name="Normal 6 181 2 2" xfId="14029"/>
    <cellStyle name="Normal 6 181 3" xfId="9265"/>
    <cellStyle name="Normal 6 181 3 2" xfId="14030"/>
    <cellStyle name="Normal 6 181 4" xfId="9266"/>
    <cellStyle name="Normal 6 181 4 2" xfId="14031"/>
    <cellStyle name="Normal 6 181 5" xfId="14028"/>
    <cellStyle name="Normal 6 182" xfId="9267"/>
    <cellStyle name="Normal 6 182 2" xfId="9268"/>
    <cellStyle name="Normal 6 182 2 2" xfId="14033"/>
    <cellStyle name="Normal 6 182 3" xfId="9269"/>
    <cellStyle name="Normal 6 182 3 2" xfId="14034"/>
    <cellStyle name="Normal 6 182 4" xfId="9270"/>
    <cellStyle name="Normal 6 182 4 2" xfId="14035"/>
    <cellStyle name="Normal 6 182 5" xfId="14032"/>
    <cellStyle name="Normal 6 183" xfId="9271"/>
    <cellStyle name="Normal 6 183 2" xfId="9272"/>
    <cellStyle name="Normal 6 183 2 2" xfId="14037"/>
    <cellStyle name="Normal 6 183 3" xfId="9273"/>
    <cellStyle name="Normal 6 183 3 2" xfId="14038"/>
    <cellStyle name="Normal 6 183 4" xfId="9274"/>
    <cellStyle name="Normal 6 183 4 2" xfId="14039"/>
    <cellStyle name="Normal 6 183 5" xfId="14036"/>
    <cellStyle name="Normal 6 184" xfId="9275"/>
    <cellStyle name="Normal 6 184 2" xfId="9276"/>
    <cellStyle name="Normal 6 184 2 2" xfId="14041"/>
    <cellStyle name="Normal 6 184 3" xfId="9277"/>
    <cellStyle name="Normal 6 184 3 2" xfId="14042"/>
    <cellStyle name="Normal 6 184 4" xfId="9278"/>
    <cellStyle name="Normal 6 184 4 2" xfId="14043"/>
    <cellStyle name="Normal 6 184 5" xfId="14040"/>
    <cellStyle name="Normal 6 185" xfId="9279"/>
    <cellStyle name="Normal 6 185 2" xfId="9280"/>
    <cellStyle name="Normal 6 185 2 2" xfId="14045"/>
    <cellStyle name="Normal 6 185 3" xfId="9281"/>
    <cellStyle name="Normal 6 185 3 2" xfId="14046"/>
    <cellStyle name="Normal 6 185 4" xfId="9282"/>
    <cellStyle name="Normal 6 185 4 2" xfId="14047"/>
    <cellStyle name="Normal 6 185 5" xfId="14044"/>
    <cellStyle name="Normal 6 186" xfId="9283"/>
    <cellStyle name="Normal 6 186 2" xfId="9284"/>
    <cellStyle name="Normal 6 186 2 2" xfId="14049"/>
    <cellStyle name="Normal 6 186 3" xfId="9285"/>
    <cellStyle name="Normal 6 186 3 2" xfId="14050"/>
    <cellStyle name="Normal 6 186 4" xfId="9286"/>
    <cellStyle name="Normal 6 186 4 2" xfId="14051"/>
    <cellStyle name="Normal 6 186 5" xfId="14048"/>
    <cellStyle name="Normal 6 187" xfId="9287"/>
    <cellStyle name="Normal 6 187 2" xfId="9288"/>
    <cellStyle name="Normal 6 187 2 2" xfId="14053"/>
    <cellStyle name="Normal 6 187 3" xfId="9289"/>
    <cellStyle name="Normal 6 187 3 2" xfId="14054"/>
    <cellStyle name="Normal 6 187 4" xfId="9290"/>
    <cellStyle name="Normal 6 187 4 2" xfId="14055"/>
    <cellStyle name="Normal 6 187 5" xfId="14052"/>
    <cellStyle name="Normal 6 188" xfId="9291"/>
    <cellStyle name="Normal 6 188 2" xfId="9292"/>
    <cellStyle name="Normal 6 188 2 2" xfId="14057"/>
    <cellStyle name="Normal 6 188 3" xfId="9293"/>
    <cellStyle name="Normal 6 188 3 2" xfId="14058"/>
    <cellStyle name="Normal 6 188 4" xfId="9294"/>
    <cellStyle name="Normal 6 188 4 2" xfId="14059"/>
    <cellStyle name="Normal 6 188 5" xfId="14056"/>
    <cellStyle name="Normal 6 189" xfId="9295"/>
    <cellStyle name="Normal 6 189 2" xfId="9296"/>
    <cellStyle name="Normal 6 189 2 2" xfId="14061"/>
    <cellStyle name="Normal 6 189 3" xfId="9297"/>
    <cellStyle name="Normal 6 189 3 2" xfId="14062"/>
    <cellStyle name="Normal 6 189 4" xfId="9298"/>
    <cellStyle name="Normal 6 189 4 2" xfId="14063"/>
    <cellStyle name="Normal 6 189 5" xfId="14060"/>
    <cellStyle name="Normal 6 19" xfId="9299"/>
    <cellStyle name="Normal 6 19 10" xfId="46712"/>
    <cellStyle name="Normal 6 19 11" xfId="46711"/>
    <cellStyle name="Normal 6 19 2" xfId="9300"/>
    <cellStyle name="Normal 6 19 2 10" xfId="46713"/>
    <cellStyle name="Normal 6 19 2 2" xfId="14065"/>
    <cellStyle name="Normal 6 19 2 2 2" xfId="46715"/>
    <cellStyle name="Normal 6 19 2 2 2 2" xfId="46716"/>
    <cellStyle name="Normal 6 19 2 2 2 2 2" xfId="46717"/>
    <cellStyle name="Normal 6 19 2 2 2 3" xfId="46718"/>
    <cellStyle name="Normal 6 19 2 2 2 4" xfId="46719"/>
    <cellStyle name="Normal 6 19 2 2 3" xfId="46720"/>
    <cellStyle name="Normal 6 19 2 2 3 2" xfId="46721"/>
    <cellStyle name="Normal 6 19 2 2 3 2 2" xfId="46722"/>
    <cellStyle name="Normal 6 19 2 2 3 3" xfId="46723"/>
    <cellStyle name="Normal 6 19 2 2 3 4" xfId="46724"/>
    <cellStyle name="Normal 6 19 2 2 4" xfId="46725"/>
    <cellStyle name="Normal 6 19 2 2 4 2" xfId="46726"/>
    <cellStyle name="Normal 6 19 2 2 5" xfId="46727"/>
    <cellStyle name="Normal 6 19 2 2 6" xfId="46728"/>
    <cellStyle name="Normal 6 19 2 2 7" xfId="46729"/>
    <cellStyle name="Normal 6 19 2 2 8" xfId="46714"/>
    <cellStyle name="Normal 6 19 2 3" xfId="46730"/>
    <cellStyle name="Normal 6 19 2 3 2" xfId="46731"/>
    <cellStyle name="Normal 6 19 2 3 2 2" xfId="46732"/>
    <cellStyle name="Normal 6 19 2 3 2 2 2" xfId="46733"/>
    <cellStyle name="Normal 6 19 2 3 2 3" xfId="46734"/>
    <cellStyle name="Normal 6 19 2 3 2 4" xfId="46735"/>
    <cellStyle name="Normal 6 19 2 3 3" xfId="46736"/>
    <cellStyle name="Normal 6 19 2 3 3 2" xfId="46737"/>
    <cellStyle name="Normal 6 19 2 3 3 2 2" xfId="46738"/>
    <cellStyle name="Normal 6 19 2 3 3 3" xfId="46739"/>
    <cellStyle name="Normal 6 19 2 3 3 4" xfId="46740"/>
    <cellStyle name="Normal 6 19 2 3 4" xfId="46741"/>
    <cellStyle name="Normal 6 19 2 3 4 2" xfId="46742"/>
    <cellStyle name="Normal 6 19 2 3 5" xfId="46743"/>
    <cellStyle name="Normal 6 19 2 3 6" xfId="46744"/>
    <cellStyle name="Normal 6 19 2 3 7" xfId="46745"/>
    <cellStyle name="Normal 6 19 2 4" xfId="46746"/>
    <cellStyle name="Normal 6 19 2 4 2" xfId="46747"/>
    <cellStyle name="Normal 6 19 2 4 2 2" xfId="46748"/>
    <cellStyle name="Normal 6 19 2 4 3" xfId="46749"/>
    <cellStyle name="Normal 6 19 2 4 4" xfId="46750"/>
    <cellStyle name="Normal 6 19 2 5" xfId="46751"/>
    <cellStyle name="Normal 6 19 2 5 2" xfId="46752"/>
    <cellStyle name="Normal 6 19 2 5 2 2" xfId="46753"/>
    <cellStyle name="Normal 6 19 2 5 3" xfId="46754"/>
    <cellStyle name="Normal 6 19 2 5 4" xfId="46755"/>
    <cellStyle name="Normal 6 19 2 6" xfId="46756"/>
    <cellStyle name="Normal 6 19 2 6 2" xfId="46757"/>
    <cellStyle name="Normal 6 19 2 7" xfId="46758"/>
    <cellStyle name="Normal 6 19 2 8" xfId="46759"/>
    <cellStyle name="Normal 6 19 2 9" xfId="46760"/>
    <cellStyle name="Normal 6 19 3" xfId="9301"/>
    <cellStyle name="Normal 6 19 3 2" xfId="14066"/>
    <cellStyle name="Normal 6 19 3 2 2" xfId="46763"/>
    <cellStyle name="Normal 6 19 3 2 2 2" xfId="46764"/>
    <cellStyle name="Normal 6 19 3 2 3" xfId="46765"/>
    <cellStyle name="Normal 6 19 3 2 4" xfId="46766"/>
    <cellStyle name="Normal 6 19 3 2 5" xfId="46762"/>
    <cellStyle name="Normal 6 19 3 3" xfId="46767"/>
    <cellStyle name="Normal 6 19 3 3 2" xfId="46768"/>
    <cellStyle name="Normal 6 19 3 3 2 2" xfId="46769"/>
    <cellStyle name="Normal 6 19 3 3 3" xfId="46770"/>
    <cellStyle name="Normal 6 19 3 3 4" xfId="46771"/>
    <cellStyle name="Normal 6 19 3 4" xfId="46772"/>
    <cellStyle name="Normal 6 19 3 4 2" xfId="46773"/>
    <cellStyle name="Normal 6 19 3 5" xfId="46774"/>
    <cellStyle name="Normal 6 19 3 6" xfId="46775"/>
    <cellStyle name="Normal 6 19 3 7" xfId="46776"/>
    <cellStyle name="Normal 6 19 3 8" xfId="46761"/>
    <cellStyle name="Normal 6 19 4" xfId="9302"/>
    <cellStyle name="Normal 6 19 4 2" xfId="14067"/>
    <cellStyle name="Normal 6 19 4 2 2" xfId="46779"/>
    <cellStyle name="Normal 6 19 4 2 2 2" xfId="46780"/>
    <cellStyle name="Normal 6 19 4 2 3" xfId="46781"/>
    <cellStyle name="Normal 6 19 4 2 4" xfId="46782"/>
    <cellStyle name="Normal 6 19 4 2 5" xfId="46778"/>
    <cellStyle name="Normal 6 19 4 3" xfId="46783"/>
    <cellStyle name="Normal 6 19 4 3 2" xfId="46784"/>
    <cellStyle name="Normal 6 19 4 3 2 2" xfId="46785"/>
    <cellStyle name="Normal 6 19 4 3 3" xfId="46786"/>
    <cellStyle name="Normal 6 19 4 3 4" xfId="46787"/>
    <cellStyle name="Normal 6 19 4 4" xfId="46788"/>
    <cellStyle name="Normal 6 19 4 4 2" xfId="46789"/>
    <cellStyle name="Normal 6 19 4 5" xfId="46790"/>
    <cellStyle name="Normal 6 19 4 6" xfId="46791"/>
    <cellStyle name="Normal 6 19 4 7" xfId="46792"/>
    <cellStyle name="Normal 6 19 4 8" xfId="46777"/>
    <cellStyle name="Normal 6 19 5" xfId="16182"/>
    <cellStyle name="Normal 6 19 5 2" xfId="46794"/>
    <cellStyle name="Normal 6 19 5 2 2" xfId="46795"/>
    <cellStyle name="Normal 6 19 5 3" xfId="46796"/>
    <cellStyle name="Normal 6 19 5 4" xfId="46797"/>
    <cellStyle name="Normal 6 19 5 5" xfId="46793"/>
    <cellStyle name="Normal 6 19 6" xfId="14064"/>
    <cellStyle name="Normal 6 19 6 2" xfId="46799"/>
    <cellStyle name="Normal 6 19 6 2 2" xfId="46800"/>
    <cellStyle name="Normal 6 19 6 3" xfId="46801"/>
    <cellStyle name="Normal 6 19 6 4" xfId="46802"/>
    <cellStyle name="Normal 6 19 6 5" xfId="46798"/>
    <cellStyle name="Normal 6 19 7" xfId="46803"/>
    <cellStyle name="Normal 6 19 7 2" xfId="46804"/>
    <cellStyle name="Normal 6 19 8" xfId="46805"/>
    <cellStyle name="Normal 6 19 9" xfId="46806"/>
    <cellStyle name="Normal 6 190" xfId="9303"/>
    <cellStyle name="Normal 6 190 2" xfId="9304"/>
    <cellStyle name="Normal 6 190 2 2" xfId="14069"/>
    <cellStyle name="Normal 6 190 3" xfId="9305"/>
    <cellStyle name="Normal 6 190 3 2" xfId="14070"/>
    <cellStyle name="Normal 6 190 4" xfId="9306"/>
    <cellStyle name="Normal 6 190 4 2" xfId="14071"/>
    <cellStyle name="Normal 6 190 5" xfId="14068"/>
    <cellStyle name="Normal 6 191" xfId="9307"/>
    <cellStyle name="Normal 6 191 2" xfId="9308"/>
    <cellStyle name="Normal 6 191 2 2" xfId="14073"/>
    <cellStyle name="Normal 6 191 3" xfId="9309"/>
    <cellStyle name="Normal 6 191 3 2" xfId="14074"/>
    <cellStyle name="Normal 6 191 4" xfId="9310"/>
    <cellStyle name="Normal 6 191 4 2" xfId="14075"/>
    <cellStyle name="Normal 6 191 5" xfId="14072"/>
    <cellStyle name="Normal 6 192" xfId="9311"/>
    <cellStyle name="Normal 6 192 2" xfId="9312"/>
    <cellStyle name="Normal 6 192 2 2" xfId="14077"/>
    <cellStyle name="Normal 6 192 3" xfId="9313"/>
    <cellStyle name="Normal 6 192 3 2" xfId="14078"/>
    <cellStyle name="Normal 6 192 4" xfId="9314"/>
    <cellStyle name="Normal 6 192 4 2" xfId="14079"/>
    <cellStyle name="Normal 6 192 5" xfId="14076"/>
    <cellStyle name="Normal 6 193" xfId="9315"/>
    <cellStyle name="Normal 6 193 2" xfId="9316"/>
    <cellStyle name="Normal 6 193 2 2" xfId="14081"/>
    <cellStyle name="Normal 6 193 3" xfId="9317"/>
    <cellStyle name="Normal 6 193 3 2" xfId="14082"/>
    <cellStyle name="Normal 6 193 4" xfId="9318"/>
    <cellStyle name="Normal 6 193 4 2" xfId="14083"/>
    <cellStyle name="Normal 6 193 5" xfId="14080"/>
    <cellStyle name="Normal 6 194" xfId="9319"/>
    <cellStyle name="Normal 6 194 2" xfId="9320"/>
    <cellStyle name="Normal 6 194 2 2" xfId="14085"/>
    <cellStyle name="Normal 6 194 3" xfId="9321"/>
    <cellStyle name="Normal 6 194 3 2" xfId="14086"/>
    <cellStyle name="Normal 6 194 4" xfId="9322"/>
    <cellStyle name="Normal 6 194 4 2" xfId="14087"/>
    <cellStyle name="Normal 6 194 5" xfId="14084"/>
    <cellStyle name="Normal 6 195" xfId="9323"/>
    <cellStyle name="Normal 6 195 2" xfId="9324"/>
    <cellStyle name="Normal 6 195 2 2" xfId="14089"/>
    <cellStyle name="Normal 6 195 3" xfId="9325"/>
    <cellStyle name="Normal 6 195 3 2" xfId="14090"/>
    <cellStyle name="Normal 6 195 4" xfId="9326"/>
    <cellStyle name="Normal 6 195 4 2" xfId="14091"/>
    <cellStyle name="Normal 6 195 5" xfId="14088"/>
    <cellStyle name="Normal 6 196" xfId="9327"/>
    <cellStyle name="Normal 6 196 2" xfId="9328"/>
    <cellStyle name="Normal 6 196 2 2" xfId="14093"/>
    <cellStyle name="Normal 6 196 3" xfId="9329"/>
    <cellStyle name="Normal 6 196 3 2" xfId="14094"/>
    <cellStyle name="Normal 6 196 4" xfId="9330"/>
    <cellStyle name="Normal 6 196 4 2" xfId="14095"/>
    <cellStyle name="Normal 6 196 5" xfId="14092"/>
    <cellStyle name="Normal 6 197" xfId="9331"/>
    <cellStyle name="Normal 6 197 2" xfId="9332"/>
    <cellStyle name="Normal 6 197 2 2" xfId="14097"/>
    <cellStyle name="Normal 6 197 3" xfId="9333"/>
    <cellStyle name="Normal 6 197 3 2" xfId="14098"/>
    <cellStyle name="Normal 6 197 4" xfId="9334"/>
    <cellStyle name="Normal 6 197 4 2" xfId="14099"/>
    <cellStyle name="Normal 6 197 5" xfId="14096"/>
    <cellStyle name="Normal 6 198" xfId="9335"/>
    <cellStyle name="Normal 6 198 2" xfId="9336"/>
    <cellStyle name="Normal 6 198 2 2" xfId="14101"/>
    <cellStyle name="Normal 6 198 3" xfId="9337"/>
    <cellStyle name="Normal 6 198 3 2" xfId="14102"/>
    <cellStyle name="Normal 6 198 4" xfId="9338"/>
    <cellStyle name="Normal 6 198 4 2" xfId="14103"/>
    <cellStyle name="Normal 6 198 5" xfId="14100"/>
    <cellStyle name="Normal 6 199" xfId="9339"/>
    <cellStyle name="Normal 6 199 2" xfId="9340"/>
    <cellStyle name="Normal 6 199 2 2" xfId="14105"/>
    <cellStyle name="Normal 6 199 3" xfId="9341"/>
    <cellStyle name="Normal 6 199 3 2" xfId="14106"/>
    <cellStyle name="Normal 6 199 4" xfId="9342"/>
    <cellStyle name="Normal 6 199 4 2" xfId="14107"/>
    <cellStyle name="Normal 6 199 5" xfId="14104"/>
    <cellStyle name="Normal 6 2" xfId="1698"/>
    <cellStyle name="Normal 6 2 10" xfId="46808"/>
    <cellStyle name="Normal 6 2 11" xfId="46809"/>
    <cellStyle name="Normal 6 2 12" xfId="46807"/>
    <cellStyle name="Normal 6 2 2" xfId="9343"/>
    <cellStyle name="Normal 6 2 2 2" xfId="9344"/>
    <cellStyle name="Normal 6 2 2 2 2" xfId="15912"/>
    <cellStyle name="Normal 6 2 2 2 2 2" xfId="18202"/>
    <cellStyle name="Normal 6 2 2 2 2 2 2" xfId="46810"/>
    <cellStyle name="Normal 6 2 2 2 2 3" xfId="46811"/>
    <cellStyle name="Normal 6 2 2 2 2 4" xfId="46812"/>
    <cellStyle name="Normal 6 2 2 2 3" xfId="18138"/>
    <cellStyle name="Normal 6 2 2 2 3 2" xfId="46813"/>
    <cellStyle name="Normal 6 2 2 2 3 2 2" xfId="46814"/>
    <cellStyle name="Normal 6 2 2 2 3 3" xfId="46815"/>
    <cellStyle name="Normal 6 2 2 2 3 4" xfId="46816"/>
    <cellStyle name="Normal 6 2 2 2 4" xfId="15848"/>
    <cellStyle name="Normal 6 2 2 2 4 2" xfId="46817"/>
    <cellStyle name="Normal 6 2 2 2 5" xfId="14109"/>
    <cellStyle name="Normal 6 2 2 2 5 2" xfId="46818"/>
    <cellStyle name="Normal 6 2 2 2 6" xfId="46819"/>
    <cellStyle name="Normal 6 2 2 2 7" xfId="46820"/>
    <cellStyle name="Normal 6 2 2 3" xfId="9345"/>
    <cellStyle name="Normal 6 2 2 3 2" xfId="18201"/>
    <cellStyle name="Normal 6 2 2 3 2 2" xfId="46821"/>
    <cellStyle name="Normal 6 2 2 3 2 2 2" xfId="46822"/>
    <cellStyle name="Normal 6 2 2 3 2 3" xfId="46823"/>
    <cellStyle name="Normal 6 2 2 3 2 4" xfId="46824"/>
    <cellStyle name="Normal 6 2 2 3 3" xfId="15911"/>
    <cellStyle name="Normal 6 2 2 3 3 2" xfId="46825"/>
    <cellStyle name="Normal 6 2 2 3 3 2 2" xfId="46826"/>
    <cellStyle name="Normal 6 2 2 3 3 3" xfId="46827"/>
    <cellStyle name="Normal 6 2 2 3 3 4" xfId="46828"/>
    <cellStyle name="Normal 6 2 2 3 4" xfId="14110"/>
    <cellStyle name="Normal 6 2 2 3 4 2" xfId="46830"/>
    <cellStyle name="Normal 6 2 2 3 4 3" xfId="46829"/>
    <cellStyle name="Normal 6 2 2 3 5" xfId="46831"/>
    <cellStyle name="Normal 6 2 2 3 6" xfId="46832"/>
    <cellStyle name="Normal 6 2 2 3 7" xfId="46833"/>
    <cellStyle name="Normal 6 2 2 4" xfId="9346"/>
    <cellStyle name="Normal 6 2 2 4 2" xfId="16381"/>
    <cellStyle name="Normal 6 2 2 4 2 2" xfId="46836"/>
    <cellStyle name="Normal 6 2 2 4 2 3" xfId="46835"/>
    <cellStyle name="Normal 6 2 2 4 3" xfId="14111"/>
    <cellStyle name="Normal 6 2 2 4 3 2" xfId="46837"/>
    <cellStyle name="Normal 6 2 2 4 4" xfId="46838"/>
    <cellStyle name="Normal 6 2 2 4 5" xfId="46834"/>
    <cellStyle name="Normal 6 2 2 5" xfId="18137"/>
    <cellStyle name="Normal 6 2 2 5 2" xfId="46839"/>
    <cellStyle name="Normal 6 2 2 5 2 2" xfId="46840"/>
    <cellStyle name="Normal 6 2 2 5 3" xfId="46841"/>
    <cellStyle name="Normal 6 2 2 5 4" xfId="46842"/>
    <cellStyle name="Normal 6 2 2 6" xfId="15847"/>
    <cellStyle name="Normal 6 2 2 6 2" xfId="46843"/>
    <cellStyle name="Normal 6 2 2 7" xfId="14108"/>
    <cellStyle name="Normal 6 2 2 7 2" xfId="46844"/>
    <cellStyle name="Normal 6 2 2 8" xfId="46845"/>
    <cellStyle name="Normal 6 2 2 9" xfId="46846"/>
    <cellStyle name="Normal 6 2 3" xfId="9347"/>
    <cellStyle name="Normal 6 2 3 2" xfId="15913"/>
    <cellStyle name="Normal 6 2 3 2 2" xfId="18203"/>
    <cellStyle name="Normal 6 2 3 2 2 2" xfId="46847"/>
    <cellStyle name="Normal 6 2 3 2 3" xfId="46848"/>
    <cellStyle name="Normal 6 2 3 2 4" xfId="46849"/>
    <cellStyle name="Normal 6 2 3 3" xfId="16598"/>
    <cellStyle name="Normal 6 2 3 3 2" xfId="46851"/>
    <cellStyle name="Normal 6 2 3 3 2 2" xfId="46852"/>
    <cellStyle name="Normal 6 2 3 3 3" xfId="46853"/>
    <cellStyle name="Normal 6 2 3 3 4" xfId="46854"/>
    <cellStyle name="Normal 6 2 3 3 5" xfId="46850"/>
    <cellStyle name="Normal 6 2 3 4" xfId="18139"/>
    <cellStyle name="Normal 6 2 3 4 2" xfId="46855"/>
    <cellStyle name="Normal 6 2 3 5" xfId="15849"/>
    <cellStyle name="Normal 6 2 3 6" xfId="14112"/>
    <cellStyle name="Normal 6 2 3 6 2" xfId="46856"/>
    <cellStyle name="Normal 6 2 3 7" xfId="46857"/>
    <cellStyle name="Normal 6 2 4" xfId="9348"/>
    <cellStyle name="Normal 6 2 4 2" xfId="16809"/>
    <cellStyle name="Normal 6 2 4 2 2" xfId="46859"/>
    <cellStyle name="Normal 6 2 4 2 2 2" xfId="46860"/>
    <cellStyle name="Normal 6 2 4 2 3" xfId="46861"/>
    <cellStyle name="Normal 6 2 4 2 4" xfId="46862"/>
    <cellStyle name="Normal 6 2 4 2 5" xfId="46858"/>
    <cellStyle name="Normal 6 2 4 3" xfId="18200"/>
    <cellStyle name="Normal 6 2 4 3 2" xfId="46863"/>
    <cellStyle name="Normal 6 2 4 3 2 2" xfId="46864"/>
    <cellStyle name="Normal 6 2 4 3 3" xfId="46865"/>
    <cellStyle name="Normal 6 2 4 3 4" xfId="46866"/>
    <cellStyle name="Normal 6 2 4 4" xfId="15910"/>
    <cellStyle name="Normal 6 2 4 4 2" xfId="46867"/>
    <cellStyle name="Normal 6 2 4 5" xfId="14113"/>
    <cellStyle name="Normal 6 2 4 5 2" xfId="46868"/>
    <cellStyle name="Normal 6 2 4 6" xfId="46869"/>
    <cellStyle name="Normal 6 2 4 7" xfId="46870"/>
    <cellStyle name="Normal 6 2 5" xfId="9349"/>
    <cellStyle name="Normal 6 2 5 2" xfId="17583"/>
    <cellStyle name="Normal 6 2 5 2 2" xfId="46873"/>
    <cellStyle name="Normal 6 2 5 2 3" xfId="46872"/>
    <cellStyle name="Normal 6 2 5 3" xfId="14114"/>
    <cellStyle name="Normal 6 2 5 3 2" xfId="46874"/>
    <cellStyle name="Normal 6 2 5 4" xfId="46875"/>
    <cellStyle name="Normal 6 2 5 5" xfId="46871"/>
    <cellStyle name="Normal 6 2 6" xfId="9350"/>
    <cellStyle name="Normal 6 2 6 2" xfId="16196"/>
    <cellStyle name="Normal 6 2 6 2 2" xfId="46878"/>
    <cellStyle name="Normal 6 2 6 2 3" xfId="46877"/>
    <cellStyle name="Normal 6 2 6 3" xfId="14115"/>
    <cellStyle name="Normal 6 2 6 3 2" xfId="46879"/>
    <cellStyle name="Normal 6 2 6 4" xfId="46880"/>
    <cellStyle name="Normal 6 2 6 5" xfId="46876"/>
    <cellStyle name="Normal 6 2 7" xfId="9351"/>
    <cellStyle name="Normal 6 2 7 2" xfId="16154"/>
    <cellStyle name="Normal 6 2 7 2 2" xfId="46882"/>
    <cellStyle name="Normal 6 2 7 3" xfId="14116"/>
    <cellStyle name="Normal 6 2 7 4" xfId="46881"/>
    <cellStyle name="Normal 6 2 8" xfId="18136"/>
    <cellStyle name="Normal 6 2 9" xfId="15846"/>
    <cellStyle name="Normal 6 20" xfId="9352"/>
    <cellStyle name="Normal 6 20 10" xfId="46884"/>
    <cellStyle name="Normal 6 20 11" xfId="46883"/>
    <cellStyle name="Normal 6 20 2" xfId="9353"/>
    <cellStyle name="Normal 6 20 2 10" xfId="46885"/>
    <cellStyle name="Normal 6 20 2 2" xfId="14118"/>
    <cellStyle name="Normal 6 20 2 2 2" xfId="46887"/>
    <cellStyle name="Normal 6 20 2 2 2 2" xfId="46888"/>
    <cellStyle name="Normal 6 20 2 2 2 2 2" xfId="46889"/>
    <cellStyle name="Normal 6 20 2 2 2 3" xfId="46890"/>
    <cellStyle name="Normal 6 20 2 2 2 4" xfId="46891"/>
    <cellStyle name="Normal 6 20 2 2 3" xfId="46892"/>
    <cellStyle name="Normal 6 20 2 2 3 2" xfId="46893"/>
    <cellStyle name="Normal 6 20 2 2 3 2 2" xfId="46894"/>
    <cellStyle name="Normal 6 20 2 2 3 3" xfId="46895"/>
    <cellStyle name="Normal 6 20 2 2 3 4" xfId="46896"/>
    <cellStyle name="Normal 6 20 2 2 4" xfId="46897"/>
    <cellStyle name="Normal 6 20 2 2 4 2" xfId="46898"/>
    <cellStyle name="Normal 6 20 2 2 5" xfId="46899"/>
    <cellStyle name="Normal 6 20 2 2 6" xfId="46900"/>
    <cellStyle name="Normal 6 20 2 2 7" xfId="46901"/>
    <cellStyle name="Normal 6 20 2 2 8" xfId="46886"/>
    <cellStyle name="Normal 6 20 2 3" xfId="46902"/>
    <cellStyle name="Normal 6 20 2 3 2" xfId="46903"/>
    <cellStyle name="Normal 6 20 2 3 2 2" xfId="46904"/>
    <cellStyle name="Normal 6 20 2 3 2 2 2" xfId="46905"/>
    <cellStyle name="Normal 6 20 2 3 2 3" xfId="46906"/>
    <cellStyle name="Normal 6 20 2 3 2 4" xfId="46907"/>
    <cellStyle name="Normal 6 20 2 3 3" xfId="46908"/>
    <cellStyle name="Normal 6 20 2 3 3 2" xfId="46909"/>
    <cellStyle name="Normal 6 20 2 3 3 2 2" xfId="46910"/>
    <cellStyle name="Normal 6 20 2 3 3 3" xfId="46911"/>
    <cellStyle name="Normal 6 20 2 3 3 4" xfId="46912"/>
    <cellStyle name="Normal 6 20 2 3 4" xfId="46913"/>
    <cellStyle name="Normal 6 20 2 3 4 2" xfId="46914"/>
    <cellStyle name="Normal 6 20 2 3 5" xfId="46915"/>
    <cellStyle name="Normal 6 20 2 3 6" xfId="46916"/>
    <cellStyle name="Normal 6 20 2 3 7" xfId="46917"/>
    <cellStyle name="Normal 6 20 2 4" xfId="46918"/>
    <cellStyle name="Normal 6 20 2 4 2" xfId="46919"/>
    <cellStyle name="Normal 6 20 2 4 2 2" xfId="46920"/>
    <cellStyle name="Normal 6 20 2 4 3" xfId="46921"/>
    <cellStyle name="Normal 6 20 2 4 4" xfId="46922"/>
    <cellStyle name="Normal 6 20 2 5" xfId="46923"/>
    <cellStyle name="Normal 6 20 2 5 2" xfId="46924"/>
    <cellStyle name="Normal 6 20 2 5 2 2" xfId="46925"/>
    <cellStyle name="Normal 6 20 2 5 3" xfId="46926"/>
    <cellStyle name="Normal 6 20 2 5 4" xfId="46927"/>
    <cellStyle name="Normal 6 20 2 6" xfId="46928"/>
    <cellStyle name="Normal 6 20 2 6 2" xfId="46929"/>
    <cellStyle name="Normal 6 20 2 7" xfId="46930"/>
    <cellStyle name="Normal 6 20 2 8" xfId="46931"/>
    <cellStyle name="Normal 6 20 2 9" xfId="46932"/>
    <cellStyle name="Normal 6 20 3" xfId="9354"/>
    <cellStyle name="Normal 6 20 3 2" xfId="14119"/>
    <cellStyle name="Normal 6 20 3 2 2" xfId="46935"/>
    <cellStyle name="Normal 6 20 3 2 2 2" xfId="46936"/>
    <cellStyle name="Normal 6 20 3 2 3" xfId="46937"/>
    <cellStyle name="Normal 6 20 3 2 4" xfId="46938"/>
    <cellStyle name="Normal 6 20 3 2 5" xfId="46934"/>
    <cellStyle name="Normal 6 20 3 3" xfId="46939"/>
    <cellStyle name="Normal 6 20 3 3 2" xfId="46940"/>
    <cellStyle name="Normal 6 20 3 3 2 2" xfId="46941"/>
    <cellStyle name="Normal 6 20 3 3 3" xfId="46942"/>
    <cellStyle name="Normal 6 20 3 3 4" xfId="46943"/>
    <cellStyle name="Normal 6 20 3 4" xfId="46944"/>
    <cellStyle name="Normal 6 20 3 4 2" xfId="46945"/>
    <cellStyle name="Normal 6 20 3 5" xfId="46946"/>
    <cellStyle name="Normal 6 20 3 6" xfId="46947"/>
    <cellStyle name="Normal 6 20 3 7" xfId="46948"/>
    <cellStyle name="Normal 6 20 3 8" xfId="46933"/>
    <cellStyle name="Normal 6 20 4" xfId="9355"/>
    <cellStyle name="Normal 6 20 4 2" xfId="14120"/>
    <cellStyle name="Normal 6 20 4 2 2" xfId="46951"/>
    <cellStyle name="Normal 6 20 4 2 2 2" xfId="46952"/>
    <cellStyle name="Normal 6 20 4 2 3" xfId="46953"/>
    <cellStyle name="Normal 6 20 4 2 4" xfId="46954"/>
    <cellStyle name="Normal 6 20 4 2 5" xfId="46950"/>
    <cellStyle name="Normal 6 20 4 3" xfId="46955"/>
    <cellStyle name="Normal 6 20 4 3 2" xfId="46956"/>
    <cellStyle name="Normal 6 20 4 3 2 2" xfId="46957"/>
    <cellStyle name="Normal 6 20 4 3 3" xfId="46958"/>
    <cellStyle name="Normal 6 20 4 3 4" xfId="46959"/>
    <cellStyle name="Normal 6 20 4 4" xfId="46960"/>
    <cellStyle name="Normal 6 20 4 4 2" xfId="46961"/>
    <cellStyle name="Normal 6 20 4 5" xfId="46962"/>
    <cellStyle name="Normal 6 20 4 6" xfId="46963"/>
    <cellStyle name="Normal 6 20 4 7" xfId="46964"/>
    <cellStyle name="Normal 6 20 4 8" xfId="46949"/>
    <cellStyle name="Normal 6 20 5" xfId="15993"/>
    <cellStyle name="Normal 6 20 5 2" xfId="46966"/>
    <cellStyle name="Normal 6 20 5 2 2" xfId="46967"/>
    <cellStyle name="Normal 6 20 5 3" xfId="46968"/>
    <cellStyle name="Normal 6 20 5 4" xfId="46969"/>
    <cellStyle name="Normal 6 20 5 5" xfId="46965"/>
    <cellStyle name="Normal 6 20 6" xfId="14117"/>
    <cellStyle name="Normal 6 20 6 2" xfId="46971"/>
    <cellStyle name="Normal 6 20 6 2 2" xfId="46972"/>
    <cellStyle name="Normal 6 20 6 3" xfId="46973"/>
    <cellStyle name="Normal 6 20 6 4" xfId="46974"/>
    <cellStyle name="Normal 6 20 6 5" xfId="46970"/>
    <cellStyle name="Normal 6 20 7" xfId="46975"/>
    <cellStyle name="Normal 6 20 7 2" xfId="46976"/>
    <cellStyle name="Normal 6 20 8" xfId="46977"/>
    <cellStyle name="Normal 6 20 9" xfId="46978"/>
    <cellStyle name="Normal 6 200" xfId="9356"/>
    <cellStyle name="Normal 6 200 2" xfId="9357"/>
    <cellStyle name="Normal 6 200 2 2" xfId="14122"/>
    <cellStyle name="Normal 6 200 3" xfId="9358"/>
    <cellStyle name="Normal 6 200 3 2" xfId="14123"/>
    <cellStyle name="Normal 6 200 4" xfId="9359"/>
    <cellStyle name="Normal 6 200 4 2" xfId="14124"/>
    <cellStyle name="Normal 6 200 5" xfId="14121"/>
    <cellStyle name="Normal 6 201" xfId="9360"/>
    <cellStyle name="Normal 6 201 2" xfId="9361"/>
    <cellStyle name="Normal 6 201 2 2" xfId="14126"/>
    <cellStyle name="Normal 6 201 3" xfId="9362"/>
    <cellStyle name="Normal 6 201 3 2" xfId="14127"/>
    <cellStyle name="Normal 6 201 4" xfId="9363"/>
    <cellStyle name="Normal 6 201 4 2" xfId="14128"/>
    <cellStyle name="Normal 6 201 5" xfId="14125"/>
    <cellStyle name="Normal 6 202" xfId="9364"/>
    <cellStyle name="Normal 6 202 2" xfId="9365"/>
    <cellStyle name="Normal 6 202 2 2" xfId="14130"/>
    <cellStyle name="Normal 6 202 3" xfId="9366"/>
    <cellStyle name="Normal 6 202 3 2" xfId="14131"/>
    <cellStyle name="Normal 6 202 4" xfId="9367"/>
    <cellStyle name="Normal 6 202 4 2" xfId="14132"/>
    <cellStyle name="Normal 6 202 5" xfId="14129"/>
    <cellStyle name="Normal 6 203" xfId="9368"/>
    <cellStyle name="Normal 6 203 2" xfId="9369"/>
    <cellStyle name="Normal 6 203 2 2" xfId="14134"/>
    <cellStyle name="Normal 6 203 3" xfId="9370"/>
    <cellStyle name="Normal 6 203 3 2" xfId="14135"/>
    <cellStyle name="Normal 6 203 4" xfId="9371"/>
    <cellStyle name="Normal 6 203 4 2" xfId="14136"/>
    <cellStyle name="Normal 6 203 5" xfId="14133"/>
    <cellStyle name="Normal 6 204" xfId="9372"/>
    <cellStyle name="Normal 6 204 2" xfId="9373"/>
    <cellStyle name="Normal 6 204 2 2" xfId="14138"/>
    <cellStyle name="Normal 6 204 3" xfId="9374"/>
    <cellStyle name="Normal 6 204 3 2" xfId="14139"/>
    <cellStyle name="Normal 6 204 4" xfId="9375"/>
    <cellStyle name="Normal 6 204 4 2" xfId="14140"/>
    <cellStyle name="Normal 6 204 5" xfId="14137"/>
    <cellStyle name="Normal 6 205" xfId="9376"/>
    <cellStyle name="Normal 6 205 2" xfId="9377"/>
    <cellStyle name="Normal 6 205 2 2" xfId="14142"/>
    <cellStyle name="Normal 6 205 3" xfId="9378"/>
    <cellStyle name="Normal 6 205 3 2" xfId="14143"/>
    <cellStyle name="Normal 6 205 4" xfId="9379"/>
    <cellStyle name="Normal 6 205 4 2" xfId="14144"/>
    <cellStyle name="Normal 6 205 5" xfId="14141"/>
    <cellStyle name="Normal 6 206" xfId="9380"/>
    <cellStyle name="Normal 6 206 2" xfId="9381"/>
    <cellStyle name="Normal 6 206 2 2" xfId="14146"/>
    <cellStyle name="Normal 6 206 3" xfId="9382"/>
    <cellStyle name="Normal 6 206 3 2" xfId="14147"/>
    <cellStyle name="Normal 6 206 4" xfId="9383"/>
    <cellStyle name="Normal 6 206 4 2" xfId="14148"/>
    <cellStyle name="Normal 6 206 5" xfId="14145"/>
    <cellStyle name="Normal 6 207" xfId="9384"/>
    <cellStyle name="Normal 6 207 2" xfId="9385"/>
    <cellStyle name="Normal 6 207 2 2" xfId="14150"/>
    <cellStyle name="Normal 6 207 3" xfId="9386"/>
    <cellStyle name="Normal 6 207 3 2" xfId="14151"/>
    <cellStyle name="Normal 6 207 4" xfId="9387"/>
    <cellStyle name="Normal 6 207 4 2" xfId="14152"/>
    <cellStyle name="Normal 6 207 5" xfId="14149"/>
    <cellStyle name="Normal 6 208" xfId="9388"/>
    <cellStyle name="Normal 6 208 2" xfId="9389"/>
    <cellStyle name="Normal 6 208 2 2" xfId="14154"/>
    <cellStyle name="Normal 6 208 3" xfId="9390"/>
    <cellStyle name="Normal 6 208 3 2" xfId="14155"/>
    <cellStyle name="Normal 6 208 4" xfId="9391"/>
    <cellStyle name="Normal 6 208 4 2" xfId="14156"/>
    <cellStyle name="Normal 6 208 5" xfId="14153"/>
    <cellStyle name="Normal 6 209" xfId="9392"/>
    <cellStyle name="Normal 6 209 2" xfId="9393"/>
    <cellStyle name="Normal 6 209 2 2" xfId="14158"/>
    <cellStyle name="Normal 6 209 3" xfId="9394"/>
    <cellStyle name="Normal 6 209 3 2" xfId="14159"/>
    <cellStyle name="Normal 6 209 4" xfId="9395"/>
    <cellStyle name="Normal 6 209 4 2" xfId="14160"/>
    <cellStyle name="Normal 6 209 5" xfId="14157"/>
    <cellStyle name="Normal 6 21" xfId="9396"/>
    <cellStyle name="Normal 6 21 10" xfId="46979"/>
    <cellStyle name="Normal 6 21 2" xfId="9397"/>
    <cellStyle name="Normal 6 21 2 10" xfId="46980"/>
    <cellStyle name="Normal 6 21 2 2" xfId="14162"/>
    <cellStyle name="Normal 6 21 2 2 2" xfId="46982"/>
    <cellStyle name="Normal 6 21 2 2 2 2" xfId="46983"/>
    <cellStyle name="Normal 6 21 2 2 2 2 2" xfId="46984"/>
    <cellStyle name="Normal 6 21 2 2 2 3" xfId="46985"/>
    <cellStyle name="Normal 6 21 2 2 2 4" xfId="46986"/>
    <cellStyle name="Normal 6 21 2 2 3" xfId="46987"/>
    <cellStyle name="Normal 6 21 2 2 3 2" xfId="46988"/>
    <cellStyle name="Normal 6 21 2 2 3 2 2" xfId="46989"/>
    <cellStyle name="Normal 6 21 2 2 3 3" xfId="46990"/>
    <cellStyle name="Normal 6 21 2 2 3 4" xfId="46991"/>
    <cellStyle name="Normal 6 21 2 2 4" xfId="46992"/>
    <cellStyle name="Normal 6 21 2 2 4 2" xfId="46993"/>
    <cellStyle name="Normal 6 21 2 2 5" xfId="46994"/>
    <cellStyle name="Normal 6 21 2 2 6" xfId="46995"/>
    <cellStyle name="Normal 6 21 2 2 7" xfId="46996"/>
    <cellStyle name="Normal 6 21 2 2 8" xfId="46981"/>
    <cellStyle name="Normal 6 21 2 3" xfId="46997"/>
    <cellStyle name="Normal 6 21 2 3 2" xfId="46998"/>
    <cellStyle name="Normal 6 21 2 3 2 2" xfId="46999"/>
    <cellStyle name="Normal 6 21 2 3 2 2 2" xfId="47000"/>
    <cellStyle name="Normal 6 21 2 3 2 3" xfId="47001"/>
    <cellStyle name="Normal 6 21 2 3 2 4" xfId="47002"/>
    <cellStyle name="Normal 6 21 2 3 3" xfId="47003"/>
    <cellStyle name="Normal 6 21 2 3 3 2" xfId="47004"/>
    <cellStyle name="Normal 6 21 2 3 3 2 2" xfId="47005"/>
    <cellStyle name="Normal 6 21 2 3 3 3" xfId="47006"/>
    <cellStyle name="Normal 6 21 2 3 3 4" xfId="47007"/>
    <cellStyle name="Normal 6 21 2 3 4" xfId="47008"/>
    <cellStyle name="Normal 6 21 2 3 4 2" xfId="47009"/>
    <cellStyle name="Normal 6 21 2 3 5" xfId="47010"/>
    <cellStyle name="Normal 6 21 2 3 6" xfId="47011"/>
    <cellStyle name="Normal 6 21 2 3 7" xfId="47012"/>
    <cellStyle name="Normal 6 21 2 4" xfId="47013"/>
    <cellStyle name="Normal 6 21 2 4 2" xfId="47014"/>
    <cellStyle name="Normal 6 21 2 4 2 2" xfId="47015"/>
    <cellStyle name="Normal 6 21 2 4 3" xfId="47016"/>
    <cellStyle name="Normal 6 21 2 4 4" xfId="47017"/>
    <cellStyle name="Normal 6 21 2 5" xfId="47018"/>
    <cellStyle name="Normal 6 21 2 5 2" xfId="47019"/>
    <cellStyle name="Normal 6 21 2 5 2 2" xfId="47020"/>
    <cellStyle name="Normal 6 21 2 5 3" xfId="47021"/>
    <cellStyle name="Normal 6 21 2 5 4" xfId="47022"/>
    <cellStyle name="Normal 6 21 2 6" xfId="47023"/>
    <cellStyle name="Normal 6 21 2 6 2" xfId="47024"/>
    <cellStyle name="Normal 6 21 2 7" xfId="47025"/>
    <cellStyle name="Normal 6 21 2 8" xfId="47026"/>
    <cellStyle name="Normal 6 21 2 9" xfId="47027"/>
    <cellStyle name="Normal 6 21 3" xfId="9398"/>
    <cellStyle name="Normal 6 21 3 2" xfId="14163"/>
    <cellStyle name="Normal 6 21 3 2 2" xfId="47030"/>
    <cellStyle name="Normal 6 21 3 2 2 2" xfId="47031"/>
    <cellStyle name="Normal 6 21 3 2 3" xfId="47032"/>
    <cellStyle name="Normal 6 21 3 2 4" xfId="47033"/>
    <cellStyle name="Normal 6 21 3 2 5" xfId="47029"/>
    <cellStyle name="Normal 6 21 3 3" xfId="47034"/>
    <cellStyle name="Normal 6 21 3 3 2" xfId="47035"/>
    <cellStyle name="Normal 6 21 3 3 2 2" xfId="47036"/>
    <cellStyle name="Normal 6 21 3 3 3" xfId="47037"/>
    <cellStyle name="Normal 6 21 3 3 4" xfId="47038"/>
    <cellStyle name="Normal 6 21 3 4" xfId="47039"/>
    <cellStyle name="Normal 6 21 3 4 2" xfId="47040"/>
    <cellStyle name="Normal 6 21 3 5" xfId="47041"/>
    <cellStyle name="Normal 6 21 3 6" xfId="47042"/>
    <cellStyle name="Normal 6 21 3 7" xfId="47043"/>
    <cellStyle name="Normal 6 21 3 8" xfId="47028"/>
    <cellStyle name="Normal 6 21 4" xfId="9399"/>
    <cellStyle name="Normal 6 21 4 2" xfId="14164"/>
    <cellStyle name="Normal 6 21 4 2 2" xfId="47046"/>
    <cellStyle name="Normal 6 21 4 2 2 2" xfId="47047"/>
    <cellStyle name="Normal 6 21 4 2 3" xfId="47048"/>
    <cellStyle name="Normal 6 21 4 2 4" xfId="47049"/>
    <cellStyle name="Normal 6 21 4 2 5" xfId="47045"/>
    <cellStyle name="Normal 6 21 4 3" xfId="47050"/>
    <cellStyle name="Normal 6 21 4 3 2" xfId="47051"/>
    <cellStyle name="Normal 6 21 4 3 2 2" xfId="47052"/>
    <cellStyle name="Normal 6 21 4 3 3" xfId="47053"/>
    <cellStyle name="Normal 6 21 4 3 4" xfId="47054"/>
    <cellStyle name="Normal 6 21 4 4" xfId="47055"/>
    <cellStyle name="Normal 6 21 4 4 2" xfId="47056"/>
    <cellStyle name="Normal 6 21 4 5" xfId="47057"/>
    <cellStyle name="Normal 6 21 4 6" xfId="47058"/>
    <cellStyle name="Normal 6 21 4 7" xfId="47059"/>
    <cellStyle name="Normal 6 21 4 8" xfId="47044"/>
    <cellStyle name="Normal 6 21 5" xfId="18135"/>
    <cellStyle name="Normal 6 21 5 2" xfId="47060"/>
    <cellStyle name="Normal 6 21 5 2 2" xfId="47061"/>
    <cellStyle name="Normal 6 21 5 3" xfId="47062"/>
    <cellStyle name="Normal 6 21 5 4" xfId="47063"/>
    <cellStyle name="Normal 6 21 6" xfId="14161"/>
    <cellStyle name="Normal 6 21 6 2" xfId="47065"/>
    <cellStyle name="Normal 6 21 6 2 2" xfId="47066"/>
    <cellStyle name="Normal 6 21 6 3" xfId="47067"/>
    <cellStyle name="Normal 6 21 6 4" xfId="47068"/>
    <cellStyle name="Normal 6 21 6 5" xfId="47064"/>
    <cellStyle name="Normal 6 21 7" xfId="47069"/>
    <cellStyle name="Normal 6 21 7 2" xfId="47070"/>
    <cellStyle name="Normal 6 21 8" xfId="47071"/>
    <cellStyle name="Normal 6 21 9" xfId="47072"/>
    <cellStyle name="Normal 6 210" xfId="9400"/>
    <cellStyle name="Normal 6 210 2" xfId="9401"/>
    <cellStyle name="Normal 6 210 2 2" xfId="14166"/>
    <cellStyle name="Normal 6 210 3" xfId="9402"/>
    <cellStyle name="Normal 6 210 3 2" xfId="14167"/>
    <cellStyle name="Normal 6 210 4" xfId="9403"/>
    <cellStyle name="Normal 6 210 4 2" xfId="14168"/>
    <cellStyle name="Normal 6 210 5" xfId="14165"/>
    <cellStyle name="Normal 6 211" xfId="9404"/>
    <cellStyle name="Normal 6 211 2" xfId="9405"/>
    <cellStyle name="Normal 6 211 2 2" xfId="14170"/>
    <cellStyle name="Normal 6 211 3" xfId="9406"/>
    <cellStyle name="Normal 6 211 3 2" xfId="14171"/>
    <cellStyle name="Normal 6 211 4" xfId="9407"/>
    <cellStyle name="Normal 6 211 4 2" xfId="14172"/>
    <cellStyle name="Normal 6 211 5" xfId="14169"/>
    <cellStyle name="Normal 6 212" xfId="9408"/>
    <cellStyle name="Normal 6 212 2" xfId="9409"/>
    <cellStyle name="Normal 6 212 2 2" xfId="14174"/>
    <cellStyle name="Normal 6 212 3" xfId="9410"/>
    <cellStyle name="Normal 6 212 3 2" xfId="14175"/>
    <cellStyle name="Normal 6 212 4" xfId="9411"/>
    <cellStyle name="Normal 6 212 4 2" xfId="14176"/>
    <cellStyle name="Normal 6 212 5" xfId="14173"/>
    <cellStyle name="Normal 6 213" xfId="9412"/>
    <cellStyle name="Normal 6 213 2" xfId="9413"/>
    <cellStyle name="Normal 6 213 2 2" xfId="14178"/>
    <cellStyle name="Normal 6 213 3" xfId="9414"/>
    <cellStyle name="Normal 6 213 3 2" xfId="14179"/>
    <cellStyle name="Normal 6 213 4" xfId="9415"/>
    <cellStyle name="Normal 6 213 4 2" xfId="14180"/>
    <cellStyle name="Normal 6 213 5" xfId="14177"/>
    <cellStyle name="Normal 6 214" xfId="9416"/>
    <cellStyle name="Normal 6 214 2" xfId="9417"/>
    <cellStyle name="Normal 6 214 2 2" xfId="14182"/>
    <cellStyle name="Normal 6 214 3" xfId="9418"/>
    <cellStyle name="Normal 6 214 3 2" xfId="14183"/>
    <cellStyle name="Normal 6 214 4" xfId="9419"/>
    <cellStyle name="Normal 6 214 4 2" xfId="14184"/>
    <cellStyle name="Normal 6 214 5" xfId="14181"/>
    <cellStyle name="Normal 6 215" xfId="9420"/>
    <cellStyle name="Normal 6 215 2" xfId="9421"/>
    <cellStyle name="Normal 6 215 2 2" xfId="14186"/>
    <cellStyle name="Normal 6 215 3" xfId="9422"/>
    <cellStyle name="Normal 6 215 3 2" xfId="14187"/>
    <cellStyle name="Normal 6 215 4" xfId="9423"/>
    <cellStyle name="Normal 6 215 4 2" xfId="14188"/>
    <cellStyle name="Normal 6 215 5" xfId="14185"/>
    <cellStyle name="Normal 6 216" xfId="9424"/>
    <cellStyle name="Normal 6 216 2" xfId="14189"/>
    <cellStyle name="Normal 6 217" xfId="9425"/>
    <cellStyle name="Normal 6 217 2" xfId="14190"/>
    <cellStyle name="Normal 6 218" xfId="9426"/>
    <cellStyle name="Normal 6 218 2" xfId="14191"/>
    <cellStyle name="Normal 6 219" xfId="9427"/>
    <cellStyle name="Normal 6 219 2" xfId="14192"/>
    <cellStyle name="Normal 6 22" xfId="9428"/>
    <cellStyle name="Normal 6 22 10" xfId="47074"/>
    <cellStyle name="Normal 6 22 11" xfId="47073"/>
    <cellStyle name="Normal 6 22 2" xfId="9429"/>
    <cellStyle name="Normal 6 22 2 10" xfId="47075"/>
    <cellStyle name="Normal 6 22 2 2" xfId="14194"/>
    <cellStyle name="Normal 6 22 2 2 2" xfId="47077"/>
    <cellStyle name="Normal 6 22 2 2 2 2" xfId="47078"/>
    <cellStyle name="Normal 6 22 2 2 2 2 2" xfId="47079"/>
    <cellStyle name="Normal 6 22 2 2 2 3" xfId="47080"/>
    <cellStyle name="Normal 6 22 2 2 2 4" xfId="47081"/>
    <cellStyle name="Normal 6 22 2 2 3" xfId="47082"/>
    <cellStyle name="Normal 6 22 2 2 3 2" xfId="47083"/>
    <cellStyle name="Normal 6 22 2 2 3 2 2" xfId="47084"/>
    <cellStyle name="Normal 6 22 2 2 3 3" xfId="47085"/>
    <cellStyle name="Normal 6 22 2 2 3 4" xfId="47086"/>
    <cellStyle name="Normal 6 22 2 2 4" xfId="47087"/>
    <cellStyle name="Normal 6 22 2 2 4 2" xfId="47088"/>
    <cellStyle name="Normal 6 22 2 2 5" xfId="47089"/>
    <cellStyle name="Normal 6 22 2 2 6" xfId="47090"/>
    <cellStyle name="Normal 6 22 2 2 7" xfId="47091"/>
    <cellStyle name="Normal 6 22 2 2 8" xfId="47076"/>
    <cellStyle name="Normal 6 22 2 3" xfId="47092"/>
    <cellStyle name="Normal 6 22 2 3 2" xfId="47093"/>
    <cellStyle name="Normal 6 22 2 3 2 2" xfId="47094"/>
    <cellStyle name="Normal 6 22 2 3 2 2 2" xfId="47095"/>
    <cellStyle name="Normal 6 22 2 3 2 3" xfId="47096"/>
    <cellStyle name="Normal 6 22 2 3 2 4" xfId="47097"/>
    <cellStyle name="Normal 6 22 2 3 3" xfId="47098"/>
    <cellStyle name="Normal 6 22 2 3 3 2" xfId="47099"/>
    <cellStyle name="Normal 6 22 2 3 3 2 2" xfId="47100"/>
    <cellStyle name="Normal 6 22 2 3 3 3" xfId="47101"/>
    <cellStyle name="Normal 6 22 2 3 3 4" xfId="47102"/>
    <cellStyle name="Normal 6 22 2 3 4" xfId="47103"/>
    <cellStyle name="Normal 6 22 2 3 4 2" xfId="47104"/>
    <cellStyle name="Normal 6 22 2 3 5" xfId="47105"/>
    <cellStyle name="Normal 6 22 2 3 6" xfId="47106"/>
    <cellStyle name="Normal 6 22 2 3 7" xfId="47107"/>
    <cellStyle name="Normal 6 22 2 4" xfId="47108"/>
    <cellStyle name="Normal 6 22 2 4 2" xfId="47109"/>
    <cellStyle name="Normal 6 22 2 4 2 2" xfId="47110"/>
    <cellStyle name="Normal 6 22 2 4 3" xfId="47111"/>
    <cellStyle name="Normal 6 22 2 4 4" xfId="47112"/>
    <cellStyle name="Normal 6 22 2 5" xfId="47113"/>
    <cellStyle name="Normal 6 22 2 5 2" xfId="47114"/>
    <cellStyle name="Normal 6 22 2 5 2 2" xfId="47115"/>
    <cellStyle name="Normal 6 22 2 5 3" xfId="47116"/>
    <cellStyle name="Normal 6 22 2 5 4" xfId="47117"/>
    <cellStyle name="Normal 6 22 2 6" xfId="47118"/>
    <cellStyle name="Normal 6 22 2 6 2" xfId="47119"/>
    <cellStyle name="Normal 6 22 2 7" xfId="47120"/>
    <cellStyle name="Normal 6 22 2 8" xfId="47121"/>
    <cellStyle name="Normal 6 22 2 9" xfId="47122"/>
    <cellStyle name="Normal 6 22 3" xfId="9430"/>
    <cellStyle name="Normal 6 22 3 2" xfId="14195"/>
    <cellStyle name="Normal 6 22 3 2 2" xfId="47125"/>
    <cellStyle name="Normal 6 22 3 2 2 2" xfId="47126"/>
    <cellStyle name="Normal 6 22 3 2 3" xfId="47127"/>
    <cellStyle name="Normal 6 22 3 2 4" xfId="47128"/>
    <cellStyle name="Normal 6 22 3 2 5" xfId="47124"/>
    <cellStyle name="Normal 6 22 3 3" xfId="47129"/>
    <cellStyle name="Normal 6 22 3 3 2" xfId="47130"/>
    <cellStyle name="Normal 6 22 3 3 2 2" xfId="47131"/>
    <cellStyle name="Normal 6 22 3 3 3" xfId="47132"/>
    <cellStyle name="Normal 6 22 3 3 4" xfId="47133"/>
    <cellStyle name="Normal 6 22 3 4" xfId="47134"/>
    <cellStyle name="Normal 6 22 3 4 2" xfId="47135"/>
    <cellStyle name="Normal 6 22 3 5" xfId="47136"/>
    <cellStyle name="Normal 6 22 3 6" xfId="47137"/>
    <cellStyle name="Normal 6 22 3 7" xfId="47138"/>
    <cellStyle name="Normal 6 22 3 8" xfId="47123"/>
    <cellStyle name="Normal 6 22 4" xfId="9431"/>
    <cellStyle name="Normal 6 22 4 2" xfId="14196"/>
    <cellStyle name="Normal 6 22 4 2 2" xfId="47141"/>
    <cellStyle name="Normal 6 22 4 2 2 2" xfId="47142"/>
    <cellStyle name="Normal 6 22 4 2 3" xfId="47143"/>
    <cellStyle name="Normal 6 22 4 2 4" xfId="47144"/>
    <cellStyle name="Normal 6 22 4 2 5" xfId="47140"/>
    <cellStyle name="Normal 6 22 4 3" xfId="47145"/>
    <cellStyle name="Normal 6 22 4 3 2" xfId="47146"/>
    <cellStyle name="Normal 6 22 4 3 2 2" xfId="47147"/>
    <cellStyle name="Normal 6 22 4 3 3" xfId="47148"/>
    <cellStyle name="Normal 6 22 4 3 4" xfId="47149"/>
    <cellStyle name="Normal 6 22 4 4" xfId="47150"/>
    <cellStyle name="Normal 6 22 4 4 2" xfId="47151"/>
    <cellStyle name="Normal 6 22 4 5" xfId="47152"/>
    <cellStyle name="Normal 6 22 4 6" xfId="47153"/>
    <cellStyle name="Normal 6 22 4 7" xfId="47154"/>
    <cellStyle name="Normal 6 22 4 8" xfId="47139"/>
    <cellStyle name="Normal 6 22 5" xfId="14193"/>
    <cellStyle name="Normal 6 22 5 2" xfId="47156"/>
    <cellStyle name="Normal 6 22 5 2 2" xfId="47157"/>
    <cellStyle name="Normal 6 22 5 3" xfId="47158"/>
    <cellStyle name="Normal 6 22 5 4" xfId="47159"/>
    <cellStyle name="Normal 6 22 5 5" xfId="47155"/>
    <cellStyle name="Normal 6 22 6" xfId="47160"/>
    <cellStyle name="Normal 6 22 6 2" xfId="47161"/>
    <cellStyle name="Normal 6 22 6 2 2" xfId="47162"/>
    <cellStyle name="Normal 6 22 6 3" xfId="47163"/>
    <cellStyle name="Normal 6 22 6 4" xfId="47164"/>
    <cellStyle name="Normal 6 22 7" xfId="47165"/>
    <cellStyle name="Normal 6 22 7 2" xfId="47166"/>
    <cellStyle name="Normal 6 22 8" xfId="47167"/>
    <cellStyle name="Normal 6 22 9" xfId="47168"/>
    <cellStyle name="Normal 6 220" xfId="9432"/>
    <cellStyle name="Normal 6 220 2" xfId="14197"/>
    <cellStyle name="Normal 6 221" xfId="9433"/>
    <cellStyle name="Normal 6 221 2" xfId="14198"/>
    <cellStyle name="Normal 6 222" xfId="9434"/>
    <cellStyle name="Normal 6 222 2" xfId="14199"/>
    <cellStyle name="Normal 6 223" xfId="9435"/>
    <cellStyle name="Normal 6 223 2" xfId="14200"/>
    <cellStyle name="Normal 6 224" xfId="9436"/>
    <cellStyle name="Normal 6 224 2" xfId="14201"/>
    <cellStyle name="Normal 6 225" xfId="9437"/>
    <cellStyle name="Normal 6 225 2" xfId="14202"/>
    <cellStyle name="Normal 6 226" xfId="9438"/>
    <cellStyle name="Normal 6 226 2" xfId="14203"/>
    <cellStyle name="Normal 6 227" xfId="9439"/>
    <cellStyle name="Normal 6 227 2" xfId="14204"/>
    <cellStyle name="Normal 6 228" xfId="9440"/>
    <cellStyle name="Normal 6 228 2" xfId="14205"/>
    <cellStyle name="Normal 6 229" xfId="9441"/>
    <cellStyle name="Normal 6 229 2" xfId="14206"/>
    <cellStyle name="Normal 6 23" xfId="9442"/>
    <cellStyle name="Normal 6 23 10" xfId="47170"/>
    <cellStyle name="Normal 6 23 11" xfId="47169"/>
    <cellStyle name="Normal 6 23 2" xfId="9443"/>
    <cellStyle name="Normal 6 23 2 10" xfId="47171"/>
    <cellStyle name="Normal 6 23 2 2" xfId="14208"/>
    <cellStyle name="Normal 6 23 2 2 2" xfId="47173"/>
    <cellStyle name="Normal 6 23 2 2 2 2" xfId="47174"/>
    <cellStyle name="Normal 6 23 2 2 2 2 2" xfId="47175"/>
    <cellStyle name="Normal 6 23 2 2 2 3" xfId="47176"/>
    <cellStyle name="Normal 6 23 2 2 2 4" xfId="47177"/>
    <cellStyle name="Normal 6 23 2 2 3" xfId="47178"/>
    <cellStyle name="Normal 6 23 2 2 3 2" xfId="47179"/>
    <cellStyle name="Normal 6 23 2 2 3 2 2" xfId="47180"/>
    <cellStyle name="Normal 6 23 2 2 3 3" xfId="47181"/>
    <cellStyle name="Normal 6 23 2 2 3 4" xfId="47182"/>
    <cellStyle name="Normal 6 23 2 2 4" xfId="47183"/>
    <cellStyle name="Normal 6 23 2 2 4 2" xfId="47184"/>
    <cellStyle name="Normal 6 23 2 2 5" xfId="47185"/>
    <cellStyle name="Normal 6 23 2 2 6" xfId="47186"/>
    <cellStyle name="Normal 6 23 2 2 7" xfId="47187"/>
    <cellStyle name="Normal 6 23 2 2 8" xfId="47172"/>
    <cellStyle name="Normal 6 23 2 3" xfId="47188"/>
    <cellStyle name="Normal 6 23 2 3 2" xfId="47189"/>
    <cellStyle name="Normal 6 23 2 3 2 2" xfId="47190"/>
    <cellStyle name="Normal 6 23 2 3 2 2 2" xfId="47191"/>
    <cellStyle name="Normal 6 23 2 3 2 3" xfId="47192"/>
    <cellStyle name="Normal 6 23 2 3 2 4" xfId="47193"/>
    <cellStyle name="Normal 6 23 2 3 3" xfId="47194"/>
    <cellStyle name="Normal 6 23 2 3 3 2" xfId="47195"/>
    <cellStyle name="Normal 6 23 2 3 3 2 2" xfId="47196"/>
    <cellStyle name="Normal 6 23 2 3 3 3" xfId="47197"/>
    <cellStyle name="Normal 6 23 2 3 3 4" xfId="47198"/>
    <cellStyle name="Normal 6 23 2 3 4" xfId="47199"/>
    <cellStyle name="Normal 6 23 2 3 4 2" xfId="47200"/>
    <cellStyle name="Normal 6 23 2 3 5" xfId="47201"/>
    <cellStyle name="Normal 6 23 2 3 6" xfId="47202"/>
    <cellStyle name="Normal 6 23 2 3 7" xfId="47203"/>
    <cellStyle name="Normal 6 23 2 4" xfId="47204"/>
    <cellStyle name="Normal 6 23 2 4 2" xfId="47205"/>
    <cellStyle name="Normal 6 23 2 4 2 2" xfId="47206"/>
    <cellStyle name="Normal 6 23 2 4 3" xfId="47207"/>
    <cellStyle name="Normal 6 23 2 4 4" xfId="47208"/>
    <cellStyle name="Normal 6 23 2 5" xfId="47209"/>
    <cellStyle name="Normal 6 23 2 5 2" xfId="47210"/>
    <cellStyle name="Normal 6 23 2 5 2 2" xfId="47211"/>
    <cellStyle name="Normal 6 23 2 5 3" xfId="47212"/>
    <cellStyle name="Normal 6 23 2 5 4" xfId="47213"/>
    <cellStyle name="Normal 6 23 2 6" xfId="47214"/>
    <cellStyle name="Normal 6 23 2 6 2" xfId="47215"/>
    <cellStyle name="Normal 6 23 2 7" xfId="47216"/>
    <cellStyle name="Normal 6 23 2 8" xfId="47217"/>
    <cellStyle name="Normal 6 23 2 9" xfId="47218"/>
    <cellStyle name="Normal 6 23 3" xfId="9444"/>
    <cellStyle name="Normal 6 23 3 2" xfId="14209"/>
    <cellStyle name="Normal 6 23 3 2 2" xfId="47221"/>
    <cellStyle name="Normal 6 23 3 2 2 2" xfId="47222"/>
    <cellStyle name="Normal 6 23 3 2 3" xfId="47223"/>
    <cellStyle name="Normal 6 23 3 2 4" xfId="47224"/>
    <cellStyle name="Normal 6 23 3 2 5" xfId="47220"/>
    <cellStyle name="Normal 6 23 3 3" xfId="47225"/>
    <cellStyle name="Normal 6 23 3 3 2" xfId="47226"/>
    <cellStyle name="Normal 6 23 3 3 2 2" xfId="47227"/>
    <cellStyle name="Normal 6 23 3 3 3" xfId="47228"/>
    <cellStyle name="Normal 6 23 3 3 4" xfId="47229"/>
    <cellStyle name="Normal 6 23 3 4" xfId="47230"/>
    <cellStyle name="Normal 6 23 3 4 2" xfId="47231"/>
    <cellStyle name="Normal 6 23 3 5" xfId="47232"/>
    <cellStyle name="Normal 6 23 3 6" xfId="47233"/>
    <cellStyle name="Normal 6 23 3 7" xfId="47234"/>
    <cellStyle name="Normal 6 23 3 8" xfId="47219"/>
    <cellStyle name="Normal 6 23 4" xfId="9445"/>
    <cellStyle name="Normal 6 23 4 2" xfId="14210"/>
    <cellStyle name="Normal 6 23 4 2 2" xfId="47237"/>
    <cellStyle name="Normal 6 23 4 2 2 2" xfId="47238"/>
    <cellStyle name="Normal 6 23 4 2 3" xfId="47239"/>
    <cellStyle name="Normal 6 23 4 2 4" xfId="47240"/>
    <cellStyle name="Normal 6 23 4 2 5" xfId="47236"/>
    <cellStyle name="Normal 6 23 4 3" xfId="47241"/>
    <cellStyle name="Normal 6 23 4 3 2" xfId="47242"/>
    <cellStyle name="Normal 6 23 4 3 2 2" xfId="47243"/>
    <cellStyle name="Normal 6 23 4 3 3" xfId="47244"/>
    <cellStyle name="Normal 6 23 4 3 4" xfId="47245"/>
    <cellStyle name="Normal 6 23 4 4" xfId="47246"/>
    <cellStyle name="Normal 6 23 4 4 2" xfId="47247"/>
    <cellStyle name="Normal 6 23 4 5" xfId="47248"/>
    <cellStyle name="Normal 6 23 4 6" xfId="47249"/>
    <cellStyle name="Normal 6 23 4 7" xfId="47250"/>
    <cellStyle name="Normal 6 23 4 8" xfId="47235"/>
    <cellStyle name="Normal 6 23 5" xfId="14207"/>
    <cellStyle name="Normal 6 23 5 2" xfId="47252"/>
    <cellStyle name="Normal 6 23 5 2 2" xfId="47253"/>
    <cellStyle name="Normal 6 23 5 3" xfId="47254"/>
    <cellStyle name="Normal 6 23 5 4" xfId="47255"/>
    <cellStyle name="Normal 6 23 5 5" xfId="47251"/>
    <cellStyle name="Normal 6 23 6" xfId="47256"/>
    <cellStyle name="Normal 6 23 6 2" xfId="47257"/>
    <cellStyle name="Normal 6 23 6 2 2" xfId="47258"/>
    <cellStyle name="Normal 6 23 6 3" xfId="47259"/>
    <cellStyle name="Normal 6 23 6 4" xfId="47260"/>
    <cellStyle name="Normal 6 23 7" xfId="47261"/>
    <cellStyle name="Normal 6 23 7 2" xfId="47262"/>
    <cellStyle name="Normal 6 23 8" xfId="47263"/>
    <cellStyle name="Normal 6 23 9" xfId="47264"/>
    <cellStyle name="Normal 6 230" xfId="9446"/>
    <cellStyle name="Normal 6 230 2" xfId="14211"/>
    <cellStyle name="Normal 6 231" xfId="9447"/>
    <cellStyle name="Normal 6 231 2" xfId="14212"/>
    <cellStyle name="Normal 6 232" xfId="9448"/>
    <cellStyle name="Normal 6 232 2" xfId="14213"/>
    <cellStyle name="Normal 6 233" xfId="9449"/>
    <cellStyle name="Normal 6 233 2" xfId="14214"/>
    <cellStyle name="Normal 6 234" xfId="9450"/>
    <cellStyle name="Normal 6 234 2" xfId="14215"/>
    <cellStyle name="Normal 6 235" xfId="9451"/>
    <cellStyle name="Normal 6 235 2" xfId="14216"/>
    <cellStyle name="Normal 6 236" xfId="9452"/>
    <cellStyle name="Normal 6 236 2" xfId="14217"/>
    <cellStyle name="Normal 6 237" xfId="9453"/>
    <cellStyle name="Normal 6 237 2" xfId="14218"/>
    <cellStyle name="Normal 6 238" xfId="15744"/>
    <cellStyle name="Normal 6 239" xfId="15845"/>
    <cellStyle name="Normal 6 24" xfId="9454"/>
    <cellStyle name="Normal 6 24 10" xfId="47266"/>
    <cellStyle name="Normal 6 24 11" xfId="47265"/>
    <cellStyle name="Normal 6 24 2" xfId="9455"/>
    <cellStyle name="Normal 6 24 2 10" xfId="47267"/>
    <cellStyle name="Normal 6 24 2 2" xfId="14220"/>
    <cellStyle name="Normal 6 24 2 2 2" xfId="47269"/>
    <cellStyle name="Normal 6 24 2 2 2 2" xfId="47270"/>
    <cellStyle name="Normal 6 24 2 2 2 2 2" xfId="47271"/>
    <cellStyle name="Normal 6 24 2 2 2 3" xfId="47272"/>
    <cellStyle name="Normal 6 24 2 2 2 4" xfId="47273"/>
    <cellStyle name="Normal 6 24 2 2 3" xfId="47274"/>
    <cellStyle name="Normal 6 24 2 2 3 2" xfId="47275"/>
    <cellStyle name="Normal 6 24 2 2 3 2 2" xfId="47276"/>
    <cellStyle name="Normal 6 24 2 2 3 3" xfId="47277"/>
    <cellStyle name="Normal 6 24 2 2 3 4" xfId="47278"/>
    <cellStyle name="Normal 6 24 2 2 4" xfId="47279"/>
    <cellStyle name="Normal 6 24 2 2 4 2" xfId="47280"/>
    <cellStyle name="Normal 6 24 2 2 5" xfId="47281"/>
    <cellStyle name="Normal 6 24 2 2 6" xfId="47282"/>
    <cellStyle name="Normal 6 24 2 2 7" xfId="47283"/>
    <cellStyle name="Normal 6 24 2 2 8" xfId="47268"/>
    <cellStyle name="Normal 6 24 2 3" xfId="47284"/>
    <cellStyle name="Normal 6 24 2 3 2" xfId="47285"/>
    <cellStyle name="Normal 6 24 2 3 2 2" xfId="47286"/>
    <cellStyle name="Normal 6 24 2 3 2 2 2" xfId="47287"/>
    <cellStyle name="Normal 6 24 2 3 2 3" xfId="47288"/>
    <cellStyle name="Normal 6 24 2 3 2 4" xfId="47289"/>
    <cellStyle name="Normal 6 24 2 3 3" xfId="47290"/>
    <cellStyle name="Normal 6 24 2 3 3 2" xfId="47291"/>
    <cellStyle name="Normal 6 24 2 3 3 2 2" xfId="47292"/>
    <cellStyle name="Normal 6 24 2 3 3 3" xfId="47293"/>
    <cellStyle name="Normal 6 24 2 3 3 4" xfId="47294"/>
    <cellStyle name="Normal 6 24 2 3 4" xfId="47295"/>
    <cellStyle name="Normal 6 24 2 3 4 2" xfId="47296"/>
    <cellStyle name="Normal 6 24 2 3 5" xfId="47297"/>
    <cellStyle name="Normal 6 24 2 3 6" xfId="47298"/>
    <cellStyle name="Normal 6 24 2 3 7" xfId="47299"/>
    <cellStyle name="Normal 6 24 2 4" xfId="47300"/>
    <cellStyle name="Normal 6 24 2 4 2" xfId="47301"/>
    <cellStyle name="Normal 6 24 2 4 2 2" xfId="47302"/>
    <cellStyle name="Normal 6 24 2 4 3" xfId="47303"/>
    <cellStyle name="Normal 6 24 2 4 4" xfId="47304"/>
    <cellStyle name="Normal 6 24 2 5" xfId="47305"/>
    <cellStyle name="Normal 6 24 2 5 2" xfId="47306"/>
    <cellStyle name="Normal 6 24 2 5 2 2" xfId="47307"/>
    <cellStyle name="Normal 6 24 2 5 3" xfId="47308"/>
    <cellStyle name="Normal 6 24 2 5 4" xfId="47309"/>
    <cellStyle name="Normal 6 24 2 6" xfId="47310"/>
    <cellStyle name="Normal 6 24 2 6 2" xfId="47311"/>
    <cellStyle name="Normal 6 24 2 7" xfId="47312"/>
    <cellStyle name="Normal 6 24 2 8" xfId="47313"/>
    <cellStyle name="Normal 6 24 2 9" xfId="47314"/>
    <cellStyle name="Normal 6 24 3" xfId="9456"/>
    <cellStyle name="Normal 6 24 3 2" xfId="14221"/>
    <cellStyle name="Normal 6 24 3 2 2" xfId="47317"/>
    <cellStyle name="Normal 6 24 3 2 2 2" xfId="47318"/>
    <cellStyle name="Normal 6 24 3 2 3" xfId="47319"/>
    <cellStyle name="Normal 6 24 3 2 4" xfId="47320"/>
    <cellStyle name="Normal 6 24 3 2 5" xfId="47316"/>
    <cellStyle name="Normal 6 24 3 3" xfId="47321"/>
    <cellStyle name="Normal 6 24 3 3 2" xfId="47322"/>
    <cellStyle name="Normal 6 24 3 3 2 2" xfId="47323"/>
    <cellStyle name="Normal 6 24 3 3 3" xfId="47324"/>
    <cellStyle name="Normal 6 24 3 3 4" xfId="47325"/>
    <cellStyle name="Normal 6 24 3 4" xfId="47326"/>
    <cellStyle name="Normal 6 24 3 4 2" xfId="47327"/>
    <cellStyle name="Normal 6 24 3 5" xfId="47328"/>
    <cellStyle name="Normal 6 24 3 6" xfId="47329"/>
    <cellStyle name="Normal 6 24 3 7" xfId="47330"/>
    <cellStyle name="Normal 6 24 3 8" xfId="47315"/>
    <cellStyle name="Normal 6 24 4" xfId="9457"/>
    <cellStyle name="Normal 6 24 4 2" xfId="14222"/>
    <cellStyle name="Normal 6 24 4 2 2" xfId="47333"/>
    <cellStyle name="Normal 6 24 4 2 2 2" xfId="47334"/>
    <cellStyle name="Normal 6 24 4 2 3" xfId="47335"/>
    <cellStyle name="Normal 6 24 4 2 4" xfId="47336"/>
    <cellStyle name="Normal 6 24 4 2 5" xfId="47332"/>
    <cellStyle name="Normal 6 24 4 3" xfId="47337"/>
    <cellStyle name="Normal 6 24 4 3 2" xfId="47338"/>
    <cellStyle name="Normal 6 24 4 3 2 2" xfId="47339"/>
    <cellStyle name="Normal 6 24 4 3 3" xfId="47340"/>
    <cellStyle name="Normal 6 24 4 3 4" xfId="47341"/>
    <cellStyle name="Normal 6 24 4 4" xfId="47342"/>
    <cellStyle name="Normal 6 24 4 4 2" xfId="47343"/>
    <cellStyle name="Normal 6 24 4 5" xfId="47344"/>
    <cellStyle name="Normal 6 24 4 6" xfId="47345"/>
    <cellStyle name="Normal 6 24 4 7" xfId="47346"/>
    <cellStyle name="Normal 6 24 4 8" xfId="47331"/>
    <cellStyle name="Normal 6 24 5" xfId="14219"/>
    <cellStyle name="Normal 6 24 5 2" xfId="47348"/>
    <cellStyle name="Normal 6 24 5 2 2" xfId="47349"/>
    <cellStyle name="Normal 6 24 5 3" xfId="47350"/>
    <cellStyle name="Normal 6 24 5 4" xfId="47351"/>
    <cellStyle name="Normal 6 24 5 5" xfId="47347"/>
    <cellStyle name="Normal 6 24 6" xfId="47352"/>
    <cellStyle name="Normal 6 24 6 2" xfId="47353"/>
    <cellStyle name="Normal 6 24 6 2 2" xfId="47354"/>
    <cellStyle name="Normal 6 24 6 3" xfId="47355"/>
    <cellStyle name="Normal 6 24 6 4" xfId="47356"/>
    <cellStyle name="Normal 6 24 7" xfId="47357"/>
    <cellStyle name="Normal 6 24 7 2" xfId="47358"/>
    <cellStyle name="Normal 6 24 8" xfId="47359"/>
    <cellStyle name="Normal 6 24 9" xfId="47360"/>
    <cellStyle name="Normal 6 240" xfId="15697"/>
    <cellStyle name="Normal 6 241" xfId="10763"/>
    <cellStyle name="Normal 6 242" xfId="19340"/>
    <cellStyle name="Normal 6 25" xfId="9458"/>
    <cellStyle name="Normal 6 25 10" xfId="47362"/>
    <cellStyle name="Normal 6 25 11" xfId="47361"/>
    <cellStyle name="Normal 6 25 2" xfId="9459"/>
    <cellStyle name="Normal 6 25 2 10" xfId="47363"/>
    <cellStyle name="Normal 6 25 2 2" xfId="14224"/>
    <cellStyle name="Normal 6 25 2 2 2" xfId="47365"/>
    <cellStyle name="Normal 6 25 2 2 2 2" xfId="47366"/>
    <cellStyle name="Normal 6 25 2 2 2 2 2" xfId="47367"/>
    <cellStyle name="Normal 6 25 2 2 2 3" xfId="47368"/>
    <cellStyle name="Normal 6 25 2 2 2 4" xfId="47369"/>
    <cellStyle name="Normal 6 25 2 2 3" xfId="47370"/>
    <cellStyle name="Normal 6 25 2 2 3 2" xfId="47371"/>
    <cellStyle name="Normal 6 25 2 2 3 2 2" xfId="47372"/>
    <cellStyle name="Normal 6 25 2 2 3 3" xfId="47373"/>
    <cellStyle name="Normal 6 25 2 2 3 4" xfId="47374"/>
    <cellStyle name="Normal 6 25 2 2 4" xfId="47375"/>
    <cellStyle name="Normal 6 25 2 2 4 2" xfId="47376"/>
    <cellStyle name="Normal 6 25 2 2 5" xfId="47377"/>
    <cellStyle name="Normal 6 25 2 2 6" xfId="47378"/>
    <cellStyle name="Normal 6 25 2 2 7" xfId="47379"/>
    <cellStyle name="Normal 6 25 2 2 8" xfId="47364"/>
    <cellStyle name="Normal 6 25 2 3" xfId="47380"/>
    <cellStyle name="Normal 6 25 2 3 2" xfId="47381"/>
    <cellStyle name="Normal 6 25 2 3 2 2" xfId="47382"/>
    <cellStyle name="Normal 6 25 2 3 2 2 2" xfId="47383"/>
    <cellStyle name="Normal 6 25 2 3 2 3" xfId="47384"/>
    <cellStyle name="Normal 6 25 2 3 2 4" xfId="47385"/>
    <cellStyle name="Normal 6 25 2 3 3" xfId="47386"/>
    <cellStyle name="Normal 6 25 2 3 3 2" xfId="47387"/>
    <cellStyle name="Normal 6 25 2 3 3 2 2" xfId="47388"/>
    <cellStyle name="Normal 6 25 2 3 3 3" xfId="47389"/>
    <cellStyle name="Normal 6 25 2 3 3 4" xfId="47390"/>
    <cellStyle name="Normal 6 25 2 3 4" xfId="47391"/>
    <cellStyle name="Normal 6 25 2 3 4 2" xfId="47392"/>
    <cellStyle name="Normal 6 25 2 3 5" xfId="47393"/>
    <cellStyle name="Normal 6 25 2 3 6" xfId="47394"/>
    <cellStyle name="Normal 6 25 2 3 7" xfId="47395"/>
    <cellStyle name="Normal 6 25 2 4" xfId="47396"/>
    <cellStyle name="Normal 6 25 2 4 2" xfId="47397"/>
    <cellStyle name="Normal 6 25 2 4 2 2" xfId="47398"/>
    <cellStyle name="Normal 6 25 2 4 3" xfId="47399"/>
    <cellStyle name="Normal 6 25 2 4 4" xfId="47400"/>
    <cellStyle name="Normal 6 25 2 5" xfId="47401"/>
    <cellStyle name="Normal 6 25 2 5 2" xfId="47402"/>
    <cellStyle name="Normal 6 25 2 5 2 2" xfId="47403"/>
    <cellStyle name="Normal 6 25 2 5 3" xfId="47404"/>
    <cellStyle name="Normal 6 25 2 5 4" xfId="47405"/>
    <cellStyle name="Normal 6 25 2 6" xfId="47406"/>
    <cellStyle name="Normal 6 25 2 6 2" xfId="47407"/>
    <cellStyle name="Normal 6 25 2 7" xfId="47408"/>
    <cellStyle name="Normal 6 25 2 8" xfId="47409"/>
    <cellStyle name="Normal 6 25 2 9" xfId="47410"/>
    <cellStyle name="Normal 6 25 3" xfId="9460"/>
    <cellStyle name="Normal 6 25 3 2" xfId="14225"/>
    <cellStyle name="Normal 6 25 3 2 2" xfId="47413"/>
    <cellStyle name="Normal 6 25 3 2 2 2" xfId="47414"/>
    <cellStyle name="Normal 6 25 3 2 3" xfId="47415"/>
    <cellStyle name="Normal 6 25 3 2 4" xfId="47416"/>
    <cellStyle name="Normal 6 25 3 2 5" xfId="47412"/>
    <cellStyle name="Normal 6 25 3 3" xfId="47417"/>
    <cellStyle name="Normal 6 25 3 3 2" xfId="47418"/>
    <cellStyle name="Normal 6 25 3 3 2 2" xfId="47419"/>
    <cellStyle name="Normal 6 25 3 3 3" xfId="47420"/>
    <cellStyle name="Normal 6 25 3 3 4" xfId="47421"/>
    <cellStyle name="Normal 6 25 3 4" xfId="47422"/>
    <cellStyle name="Normal 6 25 3 4 2" xfId="47423"/>
    <cellStyle name="Normal 6 25 3 5" xfId="47424"/>
    <cellStyle name="Normal 6 25 3 6" xfId="47425"/>
    <cellStyle name="Normal 6 25 3 7" xfId="47426"/>
    <cellStyle name="Normal 6 25 3 8" xfId="47411"/>
    <cellStyle name="Normal 6 25 4" xfId="9461"/>
    <cellStyle name="Normal 6 25 4 2" xfId="14226"/>
    <cellStyle name="Normal 6 25 4 2 2" xfId="47429"/>
    <cellStyle name="Normal 6 25 4 2 2 2" xfId="47430"/>
    <cellStyle name="Normal 6 25 4 2 3" xfId="47431"/>
    <cellStyle name="Normal 6 25 4 2 4" xfId="47432"/>
    <cellStyle name="Normal 6 25 4 2 5" xfId="47428"/>
    <cellStyle name="Normal 6 25 4 3" xfId="47433"/>
    <cellStyle name="Normal 6 25 4 3 2" xfId="47434"/>
    <cellStyle name="Normal 6 25 4 3 2 2" xfId="47435"/>
    <cellStyle name="Normal 6 25 4 3 3" xfId="47436"/>
    <cellStyle name="Normal 6 25 4 3 4" xfId="47437"/>
    <cellStyle name="Normal 6 25 4 4" xfId="47438"/>
    <cellStyle name="Normal 6 25 4 4 2" xfId="47439"/>
    <cellStyle name="Normal 6 25 4 5" xfId="47440"/>
    <cellStyle name="Normal 6 25 4 6" xfId="47441"/>
    <cellStyle name="Normal 6 25 4 7" xfId="47442"/>
    <cellStyle name="Normal 6 25 4 8" xfId="47427"/>
    <cellStyle name="Normal 6 25 5" xfId="14223"/>
    <cellStyle name="Normal 6 25 5 2" xfId="47444"/>
    <cellStyle name="Normal 6 25 5 2 2" xfId="47445"/>
    <cellStyle name="Normal 6 25 5 3" xfId="47446"/>
    <cellStyle name="Normal 6 25 5 4" xfId="47447"/>
    <cellStyle name="Normal 6 25 5 5" xfId="47443"/>
    <cellStyle name="Normal 6 25 6" xfId="47448"/>
    <cellStyle name="Normal 6 25 6 2" xfId="47449"/>
    <cellStyle name="Normal 6 25 6 2 2" xfId="47450"/>
    <cellStyle name="Normal 6 25 6 3" xfId="47451"/>
    <cellStyle name="Normal 6 25 6 4" xfId="47452"/>
    <cellStyle name="Normal 6 25 7" xfId="47453"/>
    <cellStyle name="Normal 6 25 7 2" xfId="47454"/>
    <cellStyle name="Normal 6 25 8" xfId="47455"/>
    <cellStyle name="Normal 6 25 9" xfId="47456"/>
    <cellStyle name="Normal 6 26" xfId="9462"/>
    <cellStyle name="Normal 6 26 10" xfId="47458"/>
    <cellStyle name="Normal 6 26 11" xfId="47457"/>
    <cellStyle name="Normal 6 26 2" xfId="9463"/>
    <cellStyle name="Normal 6 26 2 10" xfId="47459"/>
    <cellStyle name="Normal 6 26 2 2" xfId="14228"/>
    <cellStyle name="Normal 6 26 2 2 2" xfId="47461"/>
    <cellStyle name="Normal 6 26 2 2 2 2" xfId="47462"/>
    <cellStyle name="Normal 6 26 2 2 2 2 2" xfId="47463"/>
    <cellStyle name="Normal 6 26 2 2 2 3" xfId="47464"/>
    <cellStyle name="Normal 6 26 2 2 2 4" xfId="47465"/>
    <cellStyle name="Normal 6 26 2 2 3" xfId="47466"/>
    <cellStyle name="Normal 6 26 2 2 3 2" xfId="47467"/>
    <cellStyle name="Normal 6 26 2 2 3 2 2" xfId="47468"/>
    <cellStyle name="Normal 6 26 2 2 3 3" xfId="47469"/>
    <cellStyle name="Normal 6 26 2 2 3 4" xfId="47470"/>
    <cellStyle name="Normal 6 26 2 2 4" xfId="47471"/>
    <cellStyle name="Normal 6 26 2 2 4 2" xfId="47472"/>
    <cellStyle name="Normal 6 26 2 2 5" xfId="47473"/>
    <cellStyle name="Normal 6 26 2 2 6" xfId="47474"/>
    <cellStyle name="Normal 6 26 2 2 7" xfId="47475"/>
    <cellStyle name="Normal 6 26 2 2 8" xfId="47460"/>
    <cellStyle name="Normal 6 26 2 3" xfId="47476"/>
    <cellStyle name="Normal 6 26 2 3 2" xfId="47477"/>
    <cellStyle name="Normal 6 26 2 3 2 2" xfId="47478"/>
    <cellStyle name="Normal 6 26 2 3 2 2 2" xfId="47479"/>
    <cellStyle name="Normal 6 26 2 3 2 3" xfId="47480"/>
    <cellStyle name="Normal 6 26 2 3 2 4" xfId="47481"/>
    <cellStyle name="Normal 6 26 2 3 3" xfId="47482"/>
    <cellStyle name="Normal 6 26 2 3 3 2" xfId="47483"/>
    <cellStyle name="Normal 6 26 2 3 3 2 2" xfId="47484"/>
    <cellStyle name="Normal 6 26 2 3 3 3" xfId="47485"/>
    <cellStyle name="Normal 6 26 2 3 3 4" xfId="47486"/>
    <cellStyle name="Normal 6 26 2 3 4" xfId="47487"/>
    <cellStyle name="Normal 6 26 2 3 4 2" xfId="47488"/>
    <cellStyle name="Normal 6 26 2 3 5" xfId="47489"/>
    <cellStyle name="Normal 6 26 2 3 6" xfId="47490"/>
    <cellStyle name="Normal 6 26 2 3 7" xfId="47491"/>
    <cellStyle name="Normal 6 26 2 4" xfId="47492"/>
    <cellStyle name="Normal 6 26 2 4 2" xfId="47493"/>
    <cellStyle name="Normal 6 26 2 4 2 2" xfId="47494"/>
    <cellStyle name="Normal 6 26 2 4 3" xfId="47495"/>
    <cellStyle name="Normal 6 26 2 4 4" xfId="47496"/>
    <cellStyle name="Normal 6 26 2 5" xfId="47497"/>
    <cellStyle name="Normal 6 26 2 5 2" xfId="47498"/>
    <cellStyle name="Normal 6 26 2 5 2 2" xfId="47499"/>
    <cellStyle name="Normal 6 26 2 5 3" xfId="47500"/>
    <cellStyle name="Normal 6 26 2 5 4" xfId="47501"/>
    <cellStyle name="Normal 6 26 2 6" xfId="47502"/>
    <cellStyle name="Normal 6 26 2 6 2" xfId="47503"/>
    <cellStyle name="Normal 6 26 2 7" xfId="47504"/>
    <cellStyle name="Normal 6 26 2 8" xfId="47505"/>
    <cellStyle name="Normal 6 26 2 9" xfId="47506"/>
    <cellStyle name="Normal 6 26 3" xfId="9464"/>
    <cellStyle name="Normal 6 26 3 2" xfId="14229"/>
    <cellStyle name="Normal 6 26 3 2 2" xfId="47509"/>
    <cellStyle name="Normal 6 26 3 2 2 2" xfId="47510"/>
    <cellStyle name="Normal 6 26 3 2 3" xfId="47511"/>
    <cellStyle name="Normal 6 26 3 2 4" xfId="47512"/>
    <cellStyle name="Normal 6 26 3 2 5" xfId="47508"/>
    <cellStyle name="Normal 6 26 3 3" xfId="47513"/>
    <cellStyle name="Normal 6 26 3 3 2" xfId="47514"/>
    <cellStyle name="Normal 6 26 3 3 2 2" xfId="47515"/>
    <cellStyle name="Normal 6 26 3 3 3" xfId="47516"/>
    <cellStyle name="Normal 6 26 3 3 4" xfId="47517"/>
    <cellStyle name="Normal 6 26 3 4" xfId="47518"/>
    <cellStyle name="Normal 6 26 3 4 2" xfId="47519"/>
    <cellStyle name="Normal 6 26 3 5" xfId="47520"/>
    <cellStyle name="Normal 6 26 3 6" xfId="47521"/>
    <cellStyle name="Normal 6 26 3 7" xfId="47522"/>
    <cellStyle name="Normal 6 26 3 8" xfId="47507"/>
    <cellStyle name="Normal 6 26 4" xfId="9465"/>
    <cellStyle name="Normal 6 26 4 2" xfId="14230"/>
    <cellStyle name="Normal 6 26 4 2 2" xfId="47525"/>
    <cellStyle name="Normal 6 26 4 2 2 2" xfId="47526"/>
    <cellStyle name="Normal 6 26 4 2 3" xfId="47527"/>
    <cellStyle name="Normal 6 26 4 2 4" xfId="47528"/>
    <cellStyle name="Normal 6 26 4 2 5" xfId="47524"/>
    <cellStyle name="Normal 6 26 4 3" xfId="47529"/>
    <cellStyle name="Normal 6 26 4 3 2" xfId="47530"/>
    <cellStyle name="Normal 6 26 4 3 2 2" xfId="47531"/>
    <cellStyle name="Normal 6 26 4 3 3" xfId="47532"/>
    <cellStyle name="Normal 6 26 4 3 4" xfId="47533"/>
    <cellStyle name="Normal 6 26 4 4" xfId="47534"/>
    <cellStyle name="Normal 6 26 4 4 2" xfId="47535"/>
    <cellStyle name="Normal 6 26 4 5" xfId="47536"/>
    <cellStyle name="Normal 6 26 4 6" xfId="47537"/>
    <cellStyle name="Normal 6 26 4 7" xfId="47538"/>
    <cellStyle name="Normal 6 26 4 8" xfId="47523"/>
    <cellStyle name="Normal 6 26 5" xfId="14227"/>
    <cellStyle name="Normal 6 26 5 2" xfId="47540"/>
    <cellStyle name="Normal 6 26 5 2 2" xfId="47541"/>
    <cellStyle name="Normal 6 26 5 3" xfId="47542"/>
    <cellStyle name="Normal 6 26 5 4" xfId="47543"/>
    <cellStyle name="Normal 6 26 5 5" xfId="47539"/>
    <cellStyle name="Normal 6 26 6" xfId="47544"/>
    <cellStyle name="Normal 6 26 6 2" xfId="47545"/>
    <cellStyle name="Normal 6 26 6 2 2" xfId="47546"/>
    <cellStyle name="Normal 6 26 6 3" xfId="47547"/>
    <cellStyle name="Normal 6 26 6 4" xfId="47548"/>
    <cellStyle name="Normal 6 26 7" xfId="47549"/>
    <cellStyle name="Normal 6 26 7 2" xfId="47550"/>
    <cellStyle name="Normal 6 26 8" xfId="47551"/>
    <cellStyle name="Normal 6 26 9" xfId="47552"/>
    <cellStyle name="Normal 6 27" xfId="9466"/>
    <cellStyle name="Normal 6 27 10" xfId="47554"/>
    <cellStyle name="Normal 6 27 11" xfId="47553"/>
    <cellStyle name="Normal 6 27 2" xfId="9467"/>
    <cellStyle name="Normal 6 27 2 10" xfId="47555"/>
    <cellStyle name="Normal 6 27 2 2" xfId="14232"/>
    <cellStyle name="Normal 6 27 2 2 2" xfId="47557"/>
    <cellStyle name="Normal 6 27 2 2 2 2" xfId="47558"/>
    <cellStyle name="Normal 6 27 2 2 2 2 2" xfId="47559"/>
    <cellStyle name="Normal 6 27 2 2 2 3" xfId="47560"/>
    <cellStyle name="Normal 6 27 2 2 2 4" xfId="47561"/>
    <cellStyle name="Normal 6 27 2 2 3" xfId="47562"/>
    <cellStyle name="Normal 6 27 2 2 3 2" xfId="47563"/>
    <cellStyle name="Normal 6 27 2 2 3 2 2" xfId="47564"/>
    <cellStyle name="Normal 6 27 2 2 3 3" xfId="47565"/>
    <cellStyle name="Normal 6 27 2 2 3 4" xfId="47566"/>
    <cellStyle name="Normal 6 27 2 2 4" xfId="47567"/>
    <cellStyle name="Normal 6 27 2 2 4 2" xfId="47568"/>
    <cellStyle name="Normal 6 27 2 2 5" xfId="47569"/>
    <cellStyle name="Normal 6 27 2 2 6" xfId="47570"/>
    <cellStyle name="Normal 6 27 2 2 7" xfId="47571"/>
    <cellStyle name="Normal 6 27 2 2 8" xfId="47556"/>
    <cellStyle name="Normal 6 27 2 3" xfId="47572"/>
    <cellStyle name="Normal 6 27 2 3 2" xfId="47573"/>
    <cellStyle name="Normal 6 27 2 3 2 2" xfId="47574"/>
    <cellStyle name="Normal 6 27 2 3 2 2 2" xfId="47575"/>
    <cellStyle name="Normal 6 27 2 3 2 3" xfId="47576"/>
    <cellStyle name="Normal 6 27 2 3 2 4" xfId="47577"/>
    <cellStyle name="Normal 6 27 2 3 3" xfId="47578"/>
    <cellStyle name="Normal 6 27 2 3 3 2" xfId="47579"/>
    <cellStyle name="Normal 6 27 2 3 3 2 2" xfId="47580"/>
    <cellStyle name="Normal 6 27 2 3 3 3" xfId="47581"/>
    <cellStyle name="Normal 6 27 2 3 3 4" xfId="47582"/>
    <cellStyle name="Normal 6 27 2 3 4" xfId="47583"/>
    <cellStyle name="Normal 6 27 2 3 4 2" xfId="47584"/>
    <cellStyle name="Normal 6 27 2 3 5" xfId="47585"/>
    <cellStyle name="Normal 6 27 2 3 6" xfId="47586"/>
    <cellStyle name="Normal 6 27 2 3 7" xfId="47587"/>
    <cellStyle name="Normal 6 27 2 4" xfId="47588"/>
    <cellStyle name="Normal 6 27 2 4 2" xfId="47589"/>
    <cellStyle name="Normal 6 27 2 4 2 2" xfId="47590"/>
    <cellStyle name="Normal 6 27 2 4 3" xfId="47591"/>
    <cellStyle name="Normal 6 27 2 4 4" xfId="47592"/>
    <cellStyle name="Normal 6 27 2 5" xfId="47593"/>
    <cellStyle name="Normal 6 27 2 5 2" xfId="47594"/>
    <cellStyle name="Normal 6 27 2 5 2 2" xfId="47595"/>
    <cellStyle name="Normal 6 27 2 5 3" xfId="47596"/>
    <cellStyle name="Normal 6 27 2 5 4" xfId="47597"/>
    <cellStyle name="Normal 6 27 2 6" xfId="47598"/>
    <cellStyle name="Normal 6 27 2 6 2" xfId="47599"/>
    <cellStyle name="Normal 6 27 2 7" xfId="47600"/>
    <cellStyle name="Normal 6 27 2 8" xfId="47601"/>
    <cellStyle name="Normal 6 27 2 9" xfId="47602"/>
    <cellStyle name="Normal 6 27 3" xfId="9468"/>
    <cellStyle name="Normal 6 27 3 2" xfId="14233"/>
    <cellStyle name="Normal 6 27 3 2 2" xfId="47605"/>
    <cellStyle name="Normal 6 27 3 2 2 2" xfId="47606"/>
    <cellStyle name="Normal 6 27 3 2 3" xfId="47607"/>
    <cellStyle name="Normal 6 27 3 2 4" xfId="47608"/>
    <cellStyle name="Normal 6 27 3 2 5" xfId="47604"/>
    <cellStyle name="Normal 6 27 3 3" xfId="47609"/>
    <cellStyle name="Normal 6 27 3 3 2" xfId="47610"/>
    <cellStyle name="Normal 6 27 3 3 2 2" xfId="47611"/>
    <cellStyle name="Normal 6 27 3 3 3" xfId="47612"/>
    <cellStyle name="Normal 6 27 3 3 4" xfId="47613"/>
    <cellStyle name="Normal 6 27 3 4" xfId="47614"/>
    <cellStyle name="Normal 6 27 3 4 2" xfId="47615"/>
    <cellStyle name="Normal 6 27 3 5" xfId="47616"/>
    <cellStyle name="Normal 6 27 3 6" xfId="47617"/>
    <cellStyle name="Normal 6 27 3 7" xfId="47618"/>
    <cellStyle name="Normal 6 27 3 8" xfId="47603"/>
    <cellStyle name="Normal 6 27 4" xfId="9469"/>
    <cellStyle name="Normal 6 27 4 2" xfId="14234"/>
    <cellStyle name="Normal 6 27 4 2 2" xfId="47621"/>
    <cellStyle name="Normal 6 27 4 2 2 2" xfId="47622"/>
    <cellStyle name="Normal 6 27 4 2 3" xfId="47623"/>
    <cellStyle name="Normal 6 27 4 2 4" xfId="47624"/>
    <cellStyle name="Normal 6 27 4 2 5" xfId="47620"/>
    <cellStyle name="Normal 6 27 4 3" xfId="47625"/>
    <cellStyle name="Normal 6 27 4 3 2" xfId="47626"/>
    <cellStyle name="Normal 6 27 4 3 2 2" xfId="47627"/>
    <cellStyle name="Normal 6 27 4 3 3" xfId="47628"/>
    <cellStyle name="Normal 6 27 4 3 4" xfId="47629"/>
    <cellStyle name="Normal 6 27 4 4" xfId="47630"/>
    <cellStyle name="Normal 6 27 4 4 2" xfId="47631"/>
    <cellStyle name="Normal 6 27 4 5" xfId="47632"/>
    <cellStyle name="Normal 6 27 4 6" xfId="47633"/>
    <cellStyle name="Normal 6 27 4 7" xfId="47634"/>
    <cellStyle name="Normal 6 27 4 8" xfId="47619"/>
    <cellStyle name="Normal 6 27 5" xfId="14231"/>
    <cellStyle name="Normal 6 27 5 2" xfId="47636"/>
    <cellStyle name="Normal 6 27 5 2 2" xfId="47637"/>
    <cellStyle name="Normal 6 27 5 3" xfId="47638"/>
    <cellStyle name="Normal 6 27 5 4" xfId="47639"/>
    <cellStyle name="Normal 6 27 5 5" xfId="47635"/>
    <cellStyle name="Normal 6 27 6" xfId="47640"/>
    <cellStyle name="Normal 6 27 6 2" xfId="47641"/>
    <cellStyle name="Normal 6 27 6 2 2" xfId="47642"/>
    <cellStyle name="Normal 6 27 6 3" xfId="47643"/>
    <cellStyle name="Normal 6 27 6 4" xfId="47644"/>
    <cellStyle name="Normal 6 27 7" xfId="47645"/>
    <cellStyle name="Normal 6 27 7 2" xfId="47646"/>
    <cellStyle name="Normal 6 27 8" xfId="47647"/>
    <cellStyle name="Normal 6 27 9" xfId="47648"/>
    <cellStyle name="Normal 6 28" xfId="9470"/>
    <cellStyle name="Normal 6 28 10" xfId="47650"/>
    <cellStyle name="Normal 6 28 11" xfId="47649"/>
    <cellStyle name="Normal 6 28 2" xfId="9471"/>
    <cellStyle name="Normal 6 28 2 10" xfId="47651"/>
    <cellStyle name="Normal 6 28 2 2" xfId="14236"/>
    <cellStyle name="Normal 6 28 2 2 2" xfId="47653"/>
    <cellStyle name="Normal 6 28 2 2 2 2" xfId="47654"/>
    <cellStyle name="Normal 6 28 2 2 2 2 2" xfId="47655"/>
    <cellStyle name="Normal 6 28 2 2 2 3" xfId="47656"/>
    <cellStyle name="Normal 6 28 2 2 2 4" xfId="47657"/>
    <cellStyle name="Normal 6 28 2 2 3" xfId="47658"/>
    <cellStyle name="Normal 6 28 2 2 3 2" xfId="47659"/>
    <cellStyle name="Normal 6 28 2 2 3 2 2" xfId="47660"/>
    <cellStyle name="Normal 6 28 2 2 3 3" xfId="47661"/>
    <cellStyle name="Normal 6 28 2 2 3 4" xfId="47662"/>
    <cellStyle name="Normal 6 28 2 2 4" xfId="47663"/>
    <cellStyle name="Normal 6 28 2 2 4 2" xfId="47664"/>
    <cellStyle name="Normal 6 28 2 2 5" xfId="47665"/>
    <cellStyle name="Normal 6 28 2 2 6" xfId="47666"/>
    <cellStyle name="Normal 6 28 2 2 7" xfId="47667"/>
    <cellStyle name="Normal 6 28 2 2 8" xfId="47652"/>
    <cellStyle name="Normal 6 28 2 3" xfId="47668"/>
    <cellStyle name="Normal 6 28 2 3 2" xfId="47669"/>
    <cellStyle name="Normal 6 28 2 3 2 2" xfId="47670"/>
    <cellStyle name="Normal 6 28 2 3 2 2 2" xfId="47671"/>
    <cellStyle name="Normal 6 28 2 3 2 3" xfId="47672"/>
    <cellStyle name="Normal 6 28 2 3 2 4" xfId="47673"/>
    <cellStyle name="Normal 6 28 2 3 3" xfId="47674"/>
    <cellStyle name="Normal 6 28 2 3 3 2" xfId="47675"/>
    <cellStyle name="Normal 6 28 2 3 3 2 2" xfId="47676"/>
    <cellStyle name="Normal 6 28 2 3 3 3" xfId="47677"/>
    <cellStyle name="Normal 6 28 2 3 3 4" xfId="47678"/>
    <cellStyle name="Normal 6 28 2 3 4" xfId="47679"/>
    <cellStyle name="Normal 6 28 2 3 4 2" xfId="47680"/>
    <cellStyle name="Normal 6 28 2 3 5" xfId="47681"/>
    <cellStyle name="Normal 6 28 2 3 6" xfId="47682"/>
    <cellStyle name="Normal 6 28 2 3 7" xfId="47683"/>
    <cellStyle name="Normal 6 28 2 4" xfId="47684"/>
    <cellStyle name="Normal 6 28 2 4 2" xfId="47685"/>
    <cellStyle name="Normal 6 28 2 4 2 2" xfId="47686"/>
    <cellStyle name="Normal 6 28 2 4 3" xfId="47687"/>
    <cellStyle name="Normal 6 28 2 4 4" xfId="47688"/>
    <cellStyle name="Normal 6 28 2 5" xfId="47689"/>
    <cellStyle name="Normal 6 28 2 5 2" xfId="47690"/>
    <cellStyle name="Normal 6 28 2 5 2 2" xfId="47691"/>
    <cellStyle name="Normal 6 28 2 5 3" xfId="47692"/>
    <cellStyle name="Normal 6 28 2 5 4" xfId="47693"/>
    <cellStyle name="Normal 6 28 2 6" xfId="47694"/>
    <cellStyle name="Normal 6 28 2 6 2" xfId="47695"/>
    <cellStyle name="Normal 6 28 2 7" xfId="47696"/>
    <cellStyle name="Normal 6 28 2 8" xfId="47697"/>
    <cellStyle name="Normal 6 28 2 9" xfId="47698"/>
    <cellStyle name="Normal 6 28 3" xfId="9472"/>
    <cellStyle name="Normal 6 28 3 2" xfId="14237"/>
    <cellStyle name="Normal 6 28 3 2 2" xfId="47701"/>
    <cellStyle name="Normal 6 28 3 2 2 2" xfId="47702"/>
    <cellStyle name="Normal 6 28 3 2 3" xfId="47703"/>
    <cellStyle name="Normal 6 28 3 2 4" xfId="47704"/>
    <cellStyle name="Normal 6 28 3 2 5" xfId="47700"/>
    <cellStyle name="Normal 6 28 3 3" xfId="47705"/>
    <cellStyle name="Normal 6 28 3 3 2" xfId="47706"/>
    <cellStyle name="Normal 6 28 3 3 2 2" xfId="47707"/>
    <cellStyle name="Normal 6 28 3 3 3" xfId="47708"/>
    <cellStyle name="Normal 6 28 3 3 4" xfId="47709"/>
    <cellStyle name="Normal 6 28 3 4" xfId="47710"/>
    <cellStyle name="Normal 6 28 3 4 2" xfId="47711"/>
    <cellStyle name="Normal 6 28 3 5" xfId="47712"/>
    <cellStyle name="Normal 6 28 3 6" xfId="47713"/>
    <cellStyle name="Normal 6 28 3 7" xfId="47714"/>
    <cellStyle name="Normal 6 28 3 8" xfId="47699"/>
    <cellStyle name="Normal 6 28 4" xfId="9473"/>
    <cellStyle name="Normal 6 28 4 2" xfId="14238"/>
    <cellStyle name="Normal 6 28 4 2 2" xfId="47717"/>
    <cellStyle name="Normal 6 28 4 2 2 2" xfId="47718"/>
    <cellStyle name="Normal 6 28 4 2 3" xfId="47719"/>
    <cellStyle name="Normal 6 28 4 2 4" xfId="47720"/>
    <cellStyle name="Normal 6 28 4 2 5" xfId="47716"/>
    <cellStyle name="Normal 6 28 4 3" xfId="47721"/>
    <cellStyle name="Normal 6 28 4 3 2" xfId="47722"/>
    <cellStyle name="Normal 6 28 4 3 2 2" xfId="47723"/>
    <cellStyle name="Normal 6 28 4 3 3" xfId="47724"/>
    <cellStyle name="Normal 6 28 4 3 4" xfId="47725"/>
    <cellStyle name="Normal 6 28 4 4" xfId="47726"/>
    <cellStyle name="Normal 6 28 4 4 2" xfId="47727"/>
    <cellStyle name="Normal 6 28 4 5" xfId="47728"/>
    <cellStyle name="Normal 6 28 4 6" xfId="47729"/>
    <cellStyle name="Normal 6 28 4 7" xfId="47730"/>
    <cellStyle name="Normal 6 28 4 8" xfId="47715"/>
    <cellStyle name="Normal 6 28 5" xfId="14235"/>
    <cellStyle name="Normal 6 28 5 2" xfId="47732"/>
    <cellStyle name="Normal 6 28 5 2 2" xfId="47733"/>
    <cellStyle name="Normal 6 28 5 3" xfId="47734"/>
    <cellStyle name="Normal 6 28 5 4" xfId="47735"/>
    <cellStyle name="Normal 6 28 5 5" xfId="47731"/>
    <cellStyle name="Normal 6 28 6" xfId="47736"/>
    <cellStyle name="Normal 6 28 6 2" xfId="47737"/>
    <cellStyle name="Normal 6 28 6 2 2" xfId="47738"/>
    <cellStyle name="Normal 6 28 6 3" xfId="47739"/>
    <cellStyle name="Normal 6 28 6 4" xfId="47740"/>
    <cellStyle name="Normal 6 28 7" xfId="47741"/>
    <cellStyle name="Normal 6 28 7 2" xfId="47742"/>
    <cellStyle name="Normal 6 28 8" xfId="47743"/>
    <cellStyle name="Normal 6 28 9" xfId="47744"/>
    <cellStyle name="Normal 6 29" xfId="9474"/>
    <cellStyle name="Normal 6 29 10" xfId="47746"/>
    <cellStyle name="Normal 6 29 11" xfId="47745"/>
    <cellStyle name="Normal 6 29 2" xfId="9475"/>
    <cellStyle name="Normal 6 29 2 10" xfId="47747"/>
    <cellStyle name="Normal 6 29 2 2" xfId="14240"/>
    <cellStyle name="Normal 6 29 2 2 2" xfId="47749"/>
    <cellStyle name="Normal 6 29 2 2 2 2" xfId="47750"/>
    <cellStyle name="Normal 6 29 2 2 2 2 2" xfId="47751"/>
    <cellStyle name="Normal 6 29 2 2 2 3" xfId="47752"/>
    <cellStyle name="Normal 6 29 2 2 2 4" xfId="47753"/>
    <cellStyle name="Normal 6 29 2 2 3" xfId="47754"/>
    <cellStyle name="Normal 6 29 2 2 3 2" xfId="47755"/>
    <cellStyle name="Normal 6 29 2 2 3 2 2" xfId="47756"/>
    <cellStyle name="Normal 6 29 2 2 3 3" xfId="47757"/>
    <cellStyle name="Normal 6 29 2 2 3 4" xfId="47758"/>
    <cellStyle name="Normal 6 29 2 2 4" xfId="47759"/>
    <cellStyle name="Normal 6 29 2 2 4 2" xfId="47760"/>
    <cellStyle name="Normal 6 29 2 2 5" xfId="47761"/>
    <cellStyle name="Normal 6 29 2 2 6" xfId="47762"/>
    <cellStyle name="Normal 6 29 2 2 7" xfId="47763"/>
    <cellStyle name="Normal 6 29 2 2 8" xfId="47748"/>
    <cellStyle name="Normal 6 29 2 3" xfId="47764"/>
    <cellStyle name="Normal 6 29 2 3 2" xfId="47765"/>
    <cellStyle name="Normal 6 29 2 3 2 2" xfId="47766"/>
    <cellStyle name="Normal 6 29 2 3 2 2 2" xfId="47767"/>
    <cellStyle name="Normal 6 29 2 3 2 3" xfId="47768"/>
    <cellStyle name="Normal 6 29 2 3 2 4" xfId="47769"/>
    <cellStyle name="Normal 6 29 2 3 3" xfId="47770"/>
    <cellStyle name="Normal 6 29 2 3 3 2" xfId="47771"/>
    <cellStyle name="Normal 6 29 2 3 3 2 2" xfId="47772"/>
    <cellStyle name="Normal 6 29 2 3 3 3" xfId="47773"/>
    <cellStyle name="Normal 6 29 2 3 3 4" xfId="47774"/>
    <cellStyle name="Normal 6 29 2 3 4" xfId="47775"/>
    <cellStyle name="Normal 6 29 2 3 4 2" xfId="47776"/>
    <cellStyle name="Normal 6 29 2 3 5" xfId="47777"/>
    <cellStyle name="Normal 6 29 2 3 6" xfId="47778"/>
    <cellStyle name="Normal 6 29 2 3 7" xfId="47779"/>
    <cellStyle name="Normal 6 29 2 4" xfId="47780"/>
    <cellStyle name="Normal 6 29 2 4 2" xfId="47781"/>
    <cellStyle name="Normal 6 29 2 4 2 2" xfId="47782"/>
    <cellStyle name="Normal 6 29 2 4 3" xfId="47783"/>
    <cellStyle name="Normal 6 29 2 4 4" xfId="47784"/>
    <cellStyle name="Normal 6 29 2 5" xfId="47785"/>
    <cellStyle name="Normal 6 29 2 5 2" xfId="47786"/>
    <cellStyle name="Normal 6 29 2 5 2 2" xfId="47787"/>
    <cellStyle name="Normal 6 29 2 5 3" xfId="47788"/>
    <cellStyle name="Normal 6 29 2 5 4" xfId="47789"/>
    <cellStyle name="Normal 6 29 2 6" xfId="47790"/>
    <cellStyle name="Normal 6 29 2 6 2" xfId="47791"/>
    <cellStyle name="Normal 6 29 2 7" xfId="47792"/>
    <cellStyle name="Normal 6 29 2 8" xfId="47793"/>
    <cellStyle name="Normal 6 29 2 9" xfId="47794"/>
    <cellStyle name="Normal 6 29 3" xfId="9476"/>
    <cellStyle name="Normal 6 29 3 2" xfId="14241"/>
    <cellStyle name="Normal 6 29 3 2 2" xfId="47797"/>
    <cellStyle name="Normal 6 29 3 2 2 2" xfId="47798"/>
    <cellStyle name="Normal 6 29 3 2 3" xfId="47799"/>
    <cellStyle name="Normal 6 29 3 2 4" xfId="47800"/>
    <cellStyle name="Normal 6 29 3 2 5" xfId="47796"/>
    <cellStyle name="Normal 6 29 3 3" xfId="47801"/>
    <cellStyle name="Normal 6 29 3 3 2" xfId="47802"/>
    <cellStyle name="Normal 6 29 3 3 2 2" xfId="47803"/>
    <cellStyle name="Normal 6 29 3 3 3" xfId="47804"/>
    <cellStyle name="Normal 6 29 3 3 4" xfId="47805"/>
    <cellStyle name="Normal 6 29 3 4" xfId="47806"/>
    <cellStyle name="Normal 6 29 3 4 2" xfId="47807"/>
    <cellStyle name="Normal 6 29 3 5" xfId="47808"/>
    <cellStyle name="Normal 6 29 3 6" xfId="47809"/>
    <cellStyle name="Normal 6 29 3 7" xfId="47810"/>
    <cellStyle name="Normal 6 29 3 8" xfId="47795"/>
    <cellStyle name="Normal 6 29 4" xfId="9477"/>
    <cellStyle name="Normal 6 29 4 2" xfId="14242"/>
    <cellStyle name="Normal 6 29 4 2 2" xfId="47813"/>
    <cellStyle name="Normal 6 29 4 2 2 2" xfId="47814"/>
    <cellStyle name="Normal 6 29 4 2 3" xfId="47815"/>
    <cellStyle name="Normal 6 29 4 2 4" xfId="47816"/>
    <cellStyle name="Normal 6 29 4 2 5" xfId="47812"/>
    <cellStyle name="Normal 6 29 4 3" xfId="47817"/>
    <cellStyle name="Normal 6 29 4 3 2" xfId="47818"/>
    <cellStyle name="Normal 6 29 4 3 2 2" xfId="47819"/>
    <cellStyle name="Normal 6 29 4 3 3" xfId="47820"/>
    <cellStyle name="Normal 6 29 4 3 4" xfId="47821"/>
    <cellStyle name="Normal 6 29 4 4" xfId="47822"/>
    <cellStyle name="Normal 6 29 4 4 2" xfId="47823"/>
    <cellStyle name="Normal 6 29 4 5" xfId="47824"/>
    <cellStyle name="Normal 6 29 4 6" xfId="47825"/>
    <cellStyle name="Normal 6 29 4 7" xfId="47826"/>
    <cellStyle name="Normal 6 29 4 8" xfId="47811"/>
    <cellStyle name="Normal 6 29 5" xfId="14239"/>
    <cellStyle name="Normal 6 29 5 2" xfId="47828"/>
    <cellStyle name="Normal 6 29 5 2 2" xfId="47829"/>
    <cellStyle name="Normal 6 29 5 3" xfId="47830"/>
    <cellStyle name="Normal 6 29 5 4" xfId="47831"/>
    <cellStyle name="Normal 6 29 5 5" xfId="47827"/>
    <cellStyle name="Normal 6 29 6" xfId="47832"/>
    <cellStyle name="Normal 6 29 6 2" xfId="47833"/>
    <cellStyle name="Normal 6 29 6 2 2" xfId="47834"/>
    <cellStyle name="Normal 6 29 6 3" xfId="47835"/>
    <cellStyle name="Normal 6 29 6 4" xfId="47836"/>
    <cellStyle name="Normal 6 29 7" xfId="47837"/>
    <cellStyle name="Normal 6 29 7 2" xfId="47838"/>
    <cellStyle name="Normal 6 29 8" xfId="47839"/>
    <cellStyle name="Normal 6 29 9" xfId="47840"/>
    <cellStyle name="Normal 6 3" xfId="1699"/>
    <cellStyle name="Normal 6 3 10" xfId="47841"/>
    <cellStyle name="Normal 6 3 11" xfId="47842"/>
    <cellStyle name="Normal 6 3 2" xfId="9478"/>
    <cellStyle name="Normal 6 3 2 10" xfId="47843"/>
    <cellStyle name="Normal 6 3 2 2" xfId="15915"/>
    <cellStyle name="Normal 6 3 2 2 2" xfId="18205"/>
    <cellStyle name="Normal 6 3 2 2 2 2" xfId="47844"/>
    <cellStyle name="Normal 6 3 2 2 2 2 2" xfId="47845"/>
    <cellStyle name="Normal 6 3 2 2 2 3" xfId="47846"/>
    <cellStyle name="Normal 6 3 2 2 2 4" xfId="47847"/>
    <cellStyle name="Normal 6 3 2 2 3" xfId="47848"/>
    <cellStyle name="Normal 6 3 2 2 3 2" xfId="47849"/>
    <cellStyle name="Normal 6 3 2 2 3 2 2" xfId="47850"/>
    <cellStyle name="Normal 6 3 2 2 3 3" xfId="47851"/>
    <cellStyle name="Normal 6 3 2 2 3 4" xfId="47852"/>
    <cellStyle name="Normal 6 3 2 2 4" xfId="47853"/>
    <cellStyle name="Normal 6 3 2 2 4 2" xfId="47854"/>
    <cellStyle name="Normal 6 3 2 2 5" xfId="47855"/>
    <cellStyle name="Normal 6 3 2 2 6" xfId="47856"/>
    <cellStyle name="Normal 6 3 2 2 7" xfId="47857"/>
    <cellStyle name="Normal 6 3 2 3" xfId="16393"/>
    <cellStyle name="Normal 6 3 2 3 2" xfId="47859"/>
    <cellStyle name="Normal 6 3 2 3 2 2" xfId="47860"/>
    <cellStyle name="Normal 6 3 2 3 2 2 2" xfId="47861"/>
    <cellStyle name="Normal 6 3 2 3 2 3" xfId="47862"/>
    <cellStyle name="Normal 6 3 2 3 2 4" xfId="47863"/>
    <cellStyle name="Normal 6 3 2 3 3" xfId="47864"/>
    <cellStyle name="Normal 6 3 2 3 3 2" xfId="47865"/>
    <cellStyle name="Normal 6 3 2 3 3 2 2" xfId="47866"/>
    <cellStyle name="Normal 6 3 2 3 3 3" xfId="47867"/>
    <cellStyle name="Normal 6 3 2 3 3 4" xfId="47868"/>
    <cellStyle name="Normal 6 3 2 3 4" xfId="47869"/>
    <cellStyle name="Normal 6 3 2 3 4 2" xfId="47870"/>
    <cellStyle name="Normal 6 3 2 3 5" xfId="47871"/>
    <cellStyle name="Normal 6 3 2 3 6" xfId="47872"/>
    <cellStyle name="Normal 6 3 2 3 7" xfId="47873"/>
    <cellStyle name="Normal 6 3 2 3 8" xfId="47858"/>
    <cellStyle name="Normal 6 3 2 4" xfId="18141"/>
    <cellStyle name="Normal 6 3 2 4 2" xfId="47874"/>
    <cellStyle name="Normal 6 3 2 4 2 2" xfId="47875"/>
    <cellStyle name="Normal 6 3 2 4 3" xfId="47876"/>
    <cellStyle name="Normal 6 3 2 4 4" xfId="47877"/>
    <cellStyle name="Normal 6 3 2 5" xfId="15851"/>
    <cellStyle name="Normal 6 3 2 5 2" xfId="47878"/>
    <cellStyle name="Normal 6 3 2 5 2 2" xfId="47879"/>
    <cellStyle name="Normal 6 3 2 5 3" xfId="47880"/>
    <cellStyle name="Normal 6 3 2 5 4" xfId="47881"/>
    <cellStyle name="Normal 6 3 2 6" xfId="14243"/>
    <cellStyle name="Normal 6 3 2 6 2" xfId="47883"/>
    <cellStyle name="Normal 6 3 2 6 3" xfId="47882"/>
    <cellStyle name="Normal 6 3 2 7" xfId="47884"/>
    <cellStyle name="Normal 6 3 2 8" xfId="47885"/>
    <cellStyle name="Normal 6 3 2 9" xfId="47886"/>
    <cellStyle name="Normal 6 3 3" xfId="9479"/>
    <cellStyle name="Normal 6 3 3 2" xfId="16611"/>
    <cellStyle name="Normal 6 3 3 2 2" xfId="47888"/>
    <cellStyle name="Normal 6 3 3 2 2 2" xfId="47889"/>
    <cellStyle name="Normal 6 3 3 2 3" xfId="47890"/>
    <cellStyle name="Normal 6 3 3 2 4" xfId="47891"/>
    <cellStyle name="Normal 6 3 3 2 5" xfId="47887"/>
    <cellStyle name="Normal 6 3 3 3" xfId="18204"/>
    <cellStyle name="Normal 6 3 3 3 2" xfId="47892"/>
    <cellStyle name="Normal 6 3 3 3 2 2" xfId="47893"/>
    <cellStyle name="Normal 6 3 3 3 3" xfId="47894"/>
    <cellStyle name="Normal 6 3 3 3 4" xfId="47895"/>
    <cellStyle name="Normal 6 3 3 4" xfId="15914"/>
    <cellStyle name="Normal 6 3 3 4 2" xfId="47896"/>
    <cellStyle name="Normal 6 3 3 5" xfId="14244"/>
    <cellStyle name="Normal 6 3 3 5 2" xfId="47897"/>
    <cellStyle name="Normal 6 3 3 6" xfId="47898"/>
    <cellStyle name="Normal 6 3 3 7" xfId="47899"/>
    <cellStyle name="Normal 6 3 4" xfId="9480"/>
    <cellStyle name="Normal 6 3 4 2" xfId="16822"/>
    <cellStyle name="Normal 6 3 4 2 2" xfId="47902"/>
    <cellStyle name="Normal 6 3 4 2 2 2" xfId="47903"/>
    <cellStyle name="Normal 6 3 4 2 3" xfId="47904"/>
    <cellStyle name="Normal 6 3 4 2 4" xfId="47905"/>
    <cellStyle name="Normal 6 3 4 2 5" xfId="47901"/>
    <cellStyle name="Normal 6 3 4 3" xfId="14245"/>
    <cellStyle name="Normal 6 3 4 3 2" xfId="47907"/>
    <cellStyle name="Normal 6 3 4 3 2 2" xfId="47908"/>
    <cellStyle name="Normal 6 3 4 3 3" xfId="47909"/>
    <cellStyle name="Normal 6 3 4 3 4" xfId="47910"/>
    <cellStyle name="Normal 6 3 4 3 5" xfId="47906"/>
    <cellStyle name="Normal 6 3 4 4" xfId="47911"/>
    <cellStyle name="Normal 6 3 4 4 2" xfId="47912"/>
    <cellStyle name="Normal 6 3 4 5" xfId="47913"/>
    <cellStyle name="Normal 6 3 4 6" xfId="47914"/>
    <cellStyle name="Normal 6 3 4 7" xfId="47915"/>
    <cellStyle name="Normal 6 3 4 8" xfId="47900"/>
    <cellStyle name="Normal 6 3 5" xfId="9481"/>
    <cellStyle name="Normal 6 3 5 2" xfId="16206"/>
    <cellStyle name="Normal 6 3 5 2 2" xfId="47918"/>
    <cellStyle name="Normal 6 3 5 2 3" xfId="47917"/>
    <cellStyle name="Normal 6 3 5 3" xfId="14246"/>
    <cellStyle name="Normal 6 3 5 3 2" xfId="47919"/>
    <cellStyle name="Normal 6 3 5 4" xfId="47920"/>
    <cellStyle name="Normal 6 3 5 5" xfId="47916"/>
    <cellStyle name="Normal 6 3 6" xfId="9482"/>
    <cellStyle name="Normal 6 3 6 2" xfId="18140"/>
    <cellStyle name="Normal 6 3 6 2 2" xfId="47921"/>
    <cellStyle name="Normal 6 3 6 3" xfId="14247"/>
    <cellStyle name="Normal 6 3 6 3 2" xfId="47922"/>
    <cellStyle name="Normal 6 3 6 4" xfId="47923"/>
    <cellStyle name="Normal 6 3 7" xfId="15850"/>
    <cellStyle name="Normal 6 3 7 2" xfId="47924"/>
    <cellStyle name="Normal 6 3 8" xfId="47925"/>
    <cellStyle name="Normal 6 3 9" xfId="47926"/>
    <cellStyle name="Normal 6 30" xfId="9483"/>
    <cellStyle name="Normal 6 30 10" xfId="47928"/>
    <cellStyle name="Normal 6 30 11" xfId="47927"/>
    <cellStyle name="Normal 6 30 2" xfId="9484"/>
    <cellStyle name="Normal 6 30 2 10" xfId="47929"/>
    <cellStyle name="Normal 6 30 2 2" xfId="14249"/>
    <cellStyle name="Normal 6 30 2 2 2" xfId="47931"/>
    <cellStyle name="Normal 6 30 2 2 2 2" xfId="47932"/>
    <cellStyle name="Normal 6 30 2 2 2 2 2" xfId="47933"/>
    <cellStyle name="Normal 6 30 2 2 2 3" xfId="47934"/>
    <cellStyle name="Normal 6 30 2 2 2 4" xfId="47935"/>
    <cellStyle name="Normal 6 30 2 2 3" xfId="47936"/>
    <cellStyle name="Normal 6 30 2 2 3 2" xfId="47937"/>
    <cellStyle name="Normal 6 30 2 2 3 2 2" xfId="47938"/>
    <cellStyle name="Normal 6 30 2 2 3 3" xfId="47939"/>
    <cellStyle name="Normal 6 30 2 2 3 4" xfId="47940"/>
    <cellStyle name="Normal 6 30 2 2 4" xfId="47941"/>
    <cellStyle name="Normal 6 30 2 2 4 2" xfId="47942"/>
    <cellStyle name="Normal 6 30 2 2 5" xfId="47943"/>
    <cellStyle name="Normal 6 30 2 2 6" xfId="47944"/>
    <cellStyle name="Normal 6 30 2 2 7" xfId="47945"/>
    <cellStyle name="Normal 6 30 2 2 8" xfId="47930"/>
    <cellStyle name="Normal 6 30 2 3" xfId="47946"/>
    <cellStyle name="Normal 6 30 2 3 2" xfId="47947"/>
    <cellStyle name="Normal 6 30 2 3 2 2" xfId="47948"/>
    <cellStyle name="Normal 6 30 2 3 2 2 2" xfId="47949"/>
    <cellStyle name="Normal 6 30 2 3 2 3" xfId="47950"/>
    <cellStyle name="Normal 6 30 2 3 2 4" xfId="47951"/>
    <cellStyle name="Normal 6 30 2 3 3" xfId="47952"/>
    <cellStyle name="Normal 6 30 2 3 3 2" xfId="47953"/>
    <cellStyle name="Normal 6 30 2 3 3 2 2" xfId="47954"/>
    <cellStyle name="Normal 6 30 2 3 3 3" xfId="47955"/>
    <cellStyle name="Normal 6 30 2 3 3 4" xfId="47956"/>
    <cellStyle name="Normal 6 30 2 3 4" xfId="47957"/>
    <cellStyle name="Normal 6 30 2 3 4 2" xfId="47958"/>
    <cellStyle name="Normal 6 30 2 3 5" xfId="47959"/>
    <cellStyle name="Normal 6 30 2 3 6" xfId="47960"/>
    <cellStyle name="Normal 6 30 2 3 7" xfId="47961"/>
    <cellStyle name="Normal 6 30 2 4" xfId="47962"/>
    <cellStyle name="Normal 6 30 2 4 2" xfId="47963"/>
    <cellStyle name="Normal 6 30 2 4 2 2" xfId="47964"/>
    <cellStyle name="Normal 6 30 2 4 3" xfId="47965"/>
    <cellStyle name="Normal 6 30 2 4 4" xfId="47966"/>
    <cellStyle name="Normal 6 30 2 5" xfId="47967"/>
    <cellStyle name="Normal 6 30 2 5 2" xfId="47968"/>
    <cellStyle name="Normal 6 30 2 5 2 2" xfId="47969"/>
    <cellStyle name="Normal 6 30 2 5 3" xfId="47970"/>
    <cellStyle name="Normal 6 30 2 5 4" xfId="47971"/>
    <cellStyle name="Normal 6 30 2 6" xfId="47972"/>
    <cellStyle name="Normal 6 30 2 6 2" xfId="47973"/>
    <cellStyle name="Normal 6 30 2 7" xfId="47974"/>
    <cellStyle name="Normal 6 30 2 8" xfId="47975"/>
    <cellStyle name="Normal 6 30 2 9" xfId="47976"/>
    <cellStyle name="Normal 6 30 3" xfId="9485"/>
    <cellStyle name="Normal 6 30 3 2" xfId="14250"/>
    <cellStyle name="Normal 6 30 3 2 2" xfId="47979"/>
    <cellStyle name="Normal 6 30 3 2 2 2" xfId="47980"/>
    <cellStyle name="Normal 6 30 3 2 3" xfId="47981"/>
    <cellStyle name="Normal 6 30 3 2 4" xfId="47982"/>
    <cellStyle name="Normal 6 30 3 2 5" xfId="47978"/>
    <cellStyle name="Normal 6 30 3 3" xfId="47983"/>
    <cellStyle name="Normal 6 30 3 3 2" xfId="47984"/>
    <cellStyle name="Normal 6 30 3 3 2 2" xfId="47985"/>
    <cellStyle name="Normal 6 30 3 3 3" xfId="47986"/>
    <cellStyle name="Normal 6 30 3 3 4" xfId="47987"/>
    <cellStyle name="Normal 6 30 3 4" xfId="47988"/>
    <cellStyle name="Normal 6 30 3 4 2" xfId="47989"/>
    <cellStyle name="Normal 6 30 3 5" xfId="47990"/>
    <cellStyle name="Normal 6 30 3 6" xfId="47991"/>
    <cellStyle name="Normal 6 30 3 7" xfId="47992"/>
    <cellStyle name="Normal 6 30 3 8" xfId="47977"/>
    <cellStyle name="Normal 6 30 4" xfId="9486"/>
    <cellStyle name="Normal 6 30 4 2" xfId="14251"/>
    <cellStyle name="Normal 6 30 4 2 2" xfId="47995"/>
    <cellStyle name="Normal 6 30 4 2 2 2" xfId="47996"/>
    <cellStyle name="Normal 6 30 4 2 3" xfId="47997"/>
    <cellStyle name="Normal 6 30 4 2 4" xfId="47998"/>
    <cellStyle name="Normal 6 30 4 2 5" xfId="47994"/>
    <cellStyle name="Normal 6 30 4 3" xfId="47999"/>
    <cellStyle name="Normal 6 30 4 3 2" xfId="48000"/>
    <cellStyle name="Normal 6 30 4 3 2 2" xfId="48001"/>
    <cellStyle name="Normal 6 30 4 3 3" xfId="48002"/>
    <cellStyle name="Normal 6 30 4 3 4" xfId="48003"/>
    <cellStyle name="Normal 6 30 4 4" xfId="48004"/>
    <cellStyle name="Normal 6 30 4 4 2" xfId="48005"/>
    <cellStyle name="Normal 6 30 4 5" xfId="48006"/>
    <cellStyle name="Normal 6 30 4 6" xfId="48007"/>
    <cellStyle name="Normal 6 30 4 7" xfId="48008"/>
    <cellStyle name="Normal 6 30 4 8" xfId="47993"/>
    <cellStyle name="Normal 6 30 5" xfId="14248"/>
    <cellStyle name="Normal 6 30 5 2" xfId="48010"/>
    <cellStyle name="Normal 6 30 5 2 2" xfId="48011"/>
    <cellStyle name="Normal 6 30 5 3" xfId="48012"/>
    <cellStyle name="Normal 6 30 5 4" xfId="48013"/>
    <cellStyle name="Normal 6 30 5 5" xfId="48009"/>
    <cellStyle name="Normal 6 30 6" xfId="48014"/>
    <cellStyle name="Normal 6 30 6 2" xfId="48015"/>
    <cellStyle name="Normal 6 30 6 2 2" xfId="48016"/>
    <cellStyle name="Normal 6 30 6 3" xfId="48017"/>
    <cellStyle name="Normal 6 30 6 4" xfId="48018"/>
    <cellStyle name="Normal 6 30 7" xfId="48019"/>
    <cellStyle name="Normal 6 30 7 2" xfId="48020"/>
    <cellStyle name="Normal 6 30 8" xfId="48021"/>
    <cellStyle name="Normal 6 30 9" xfId="48022"/>
    <cellStyle name="Normal 6 31" xfId="9487"/>
    <cellStyle name="Normal 6 31 10" xfId="48024"/>
    <cellStyle name="Normal 6 31 11" xfId="48023"/>
    <cellStyle name="Normal 6 31 2" xfId="9488"/>
    <cellStyle name="Normal 6 31 2 10" xfId="48025"/>
    <cellStyle name="Normal 6 31 2 2" xfId="14253"/>
    <cellStyle name="Normal 6 31 2 2 2" xfId="48027"/>
    <cellStyle name="Normal 6 31 2 2 2 2" xfId="48028"/>
    <cellStyle name="Normal 6 31 2 2 2 2 2" xfId="48029"/>
    <cellStyle name="Normal 6 31 2 2 2 3" xfId="48030"/>
    <cellStyle name="Normal 6 31 2 2 2 4" xfId="48031"/>
    <cellStyle name="Normal 6 31 2 2 3" xfId="48032"/>
    <cellStyle name="Normal 6 31 2 2 3 2" xfId="48033"/>
    <cellStyle name="Normal 6 31 2 2 3 2 2" xfId="48034"/>
    <cellStyle name="Normal 6 31 2 2 3 3" xfId="48035"/>
    <cellStyle name="Normal 6 31 2 2 3 4" xfId="48036"/>
    <cellStyle name="Normal 6 31 2 2 4" xfId="48037"/>
    <cellStyle name="Normal 6 31 2 2 4 2" xfId="48038"/>
    <cellStyle name="Normal 6 31 2 2 5" xfId="48039"/>
    <cellStyle name="Normal 6 31 2 2 6" xfId="48040"/>
    <cellStyle name="Normal 6 31 2 2 7" xfId="48041"/>
    <cellStyle name="Normal 6 31 2 2 8" xfId="48026"/>
    <cellStyle name="Normal 6 31 2 3" xfId="48042"/>
    <cellStyle name="Normal 6 31 2 3 2" xfId="48043"/>
    <cellStyle name="Normal 6 31 2 3 2 2" xfId="48044"/>
    <cellStyle name="Normal 6 31 2 3 2 2 2" xfId="48045"/>
    <cellStyle name="Normal 6 31 2 3 2 3" xfId="48046"/>
    <cellStyle name="Normal 6 31 2 3 2 4" xfId="48047"/>
    <cellStyle name="Normal 6 31 2 3 3" xfId="48048"/>
    <cellStyle name="Normal 6 31 2 3 3 2" xfId="48049"/>
    <cellStyle name="Normal 6 31 2 3 3 2 2" xfId="48050"/>
    <cellStyle name="Normal 6 31 2 3 3 3" xfId="48051"/>
    <cellStyle name="Normal 6 31 2 3 3 4" xfId="48052"/>
    <cellStyle name="Normal 6 31 2 3 4" xfId="48053"/>
    <cellStyle name="Normal 6 31 2 3 4 2" xfId="48054"/>
    <cellStyle name="Normal 6 31 2 3 5" xfId="48055"/>
    <cellStyle name="Normal 6 31 2 3 6" xfId="48056"/>
    <cellStyle name="Normal 6 31 2 3 7" xfId="48057"/>
    <cellStyle name="Normal 6 31 2 4" xfId="48058"/>
    <cellStyle name="Normal 6 31 2 4 2" xfId="48059"/>
    <cellStyle name="Normal 6 31 2 4 2 2" xfId="48060"/>
    <cellStyle name="Normal 6 31 2 4 3" xfId="48061"/>
    <cellStyle name="Normal 6 31 2 4 4" xfId="48062"/>
    <cellStyle name="Normal 6 31 2 5" xfId="48063"/>
    <cellStyle name="Normal 6 31 2 5 2" xfId="48064"/>
    <cellStyle name="Normal 6 31 2 5 2 2" xfId="48065"/>
    <cellStyle name="Normal 6 31 2 5 3" xfId="48066"/>
    <cellStyle name="Normal 6 31 2 5 4" xfId="48067"/>
    <cellStyle name="Normal 6 31 2 6" xfId="48068"/>
    <cellStyle name="Normal 6 31 2 6 2" xfId="48069"/>
    <cellStyle name="Normal 6 31 2 7" xfId="48070"/>
    <cellStyle name="Normal 6 31 2 8" xfId="48071"/>
    <cellStyle name="Normal 6 31 2 9" xfId="48072"/>
    <cellStyle name="Normal 6 31 3" xfId="9489"/>
    <cellStyle name="Normal 6 31 3 2" xfId="14254"/>
    <cellStyle name="Normal 6 31 3 2 2" xfId="48075"/>
    <cellStyle name="Normal 6 31 3 2 2 2" xfId="48076"/>
    <cellStyle name="Normal 6 31 3 2 3" xfId="48077"/>
    <cellStyle name="Normal 6 31 3 2 4" xfId="48078"/>
    <cellStyle name="Normal 6 31 3 2 5" xfId="48074"/>
    <cellStyle name="Normal 6 31 3 3" xfId="48079"/>
    <cellStyle name="Normal 6 31 3 3 2" xfId="48080"/>
    <cellStyle name="Normal 6 31 3 3 2 2" xfId="48081"/>
    <cellStyle name="Normal 6 31 3 3 3" xfId="48082"/>
    <cellStyle name="Normal 6 31 3 3 4" xfId="48083"/>
    <cellStyle name="Normal 6 31 3 4" xfId="48084"/>
    <cellStyle name="Normal 6 31 3 4 2" xfId="48085"/>
    <cellStyle name="Normal 6 31 3 5" xfId="48086"/>
    <cellStyle name="Normal 6 31 3 6" xfId="48087"/>
    <cellStyle name="Normal 6 31 3 7" xfId="48088"/>
    <cellStyle name="Normal 6 31 3 8" xfId="48073"/>
    <cellStyle name="Normal 6 31 4" xfId="9490"/>
    <cellStyle name="Normal 6 31 4 2" xfId="14255"/>
    <cellStyle name="Normal 6 31 4 2 2" xfId="48091"/>
    <cellStyle name="Normal 6 31 4 2 2 2" xfId="48092"/>
    <cellStyle name="Normal 6 31 4 2 3" xfId="48093"/>
    <cellStyle name="Normal 6 31 4 2 4" xfId="48094"/>
    <cellStyle name="Normal 6 31 4 2 5" xfId="48090"/>
    <cellStyle name="Normal 6 31 4 3" xfId="48095"/>
    <cellStyle name="Normal 6 31 4 3 2" xfId="48096"/>
    <cellStyle name="Normal 6 31 4 3 2 2" xfId="48097"/>
    <cellStyle name="Normal 6 31 4 3 3" xfId="48098"/>
    <cellStyle name="Normal 6 31 4 3 4" xfId="48099"/>
    <cellStyle name="Normal 6 31 4 4" xfId="48100"/>
    <cellStyle name="Normal 6 31 4 4 2" xfId="48101"/>
    <cellStyle name="Normal 6 31 4 5" xfId="48102"/>
    <cellStyle name="Normal 6 31 4 6" xfId="48103"/>
    <cellStyle name="Normal 6 31 4 7" xfId="48104"/>
    <cellStyle name="Normal 6 31 4 8" xfId="48089"/>
    <cellStyle name="Normal 6 31 5" xfId="14252"/>
    <cellStyle name="Normal 6 31 5 2" xfId="48106"/>
    <cellStyle name="Normal 6 31 5 2 2" xfId="48107"/>
    <cellStyle name="Normal 6 31 5 3" xfId="48108"/>
    <cellStyle name="Normal 6 31 5 4" xfId="48109"/>
    <cellStyle name="Normal 6 31 5 5" xfId="48105"/>
    <cellStyle name="Normal 6 31 6" xfId="48110"/>
    <cellStyle name="Normal 6 31 6 2" xfId="48111"/>
    <cellStyle name="Normal 6 31 6 2 2" xfId="48112"/>
    <cellStyle name="Normal 6 31 6 3" xfId="48113"/>
    <cellStyle name="Normal 6 31 6 4" xfId="48114"/>
    <cellStyle name="Normal 6 31 7" xfId="48115"/>
    <cellStyle name="Normal 6 31 7 2" xfId="48116"/>
    <cellStyle name="Normal 6 31 8" xfId="48117"/>
    <cellStyle name="Normal 6 31 9" xfId="48118"/>
    <cellStyle name="Normal 6 32" xfId="9491"/>
    <cellStyle name="Normal 6 32 10" xfId="48120"/>
    <cellStyle name="Normal 6 32 11" xfId="48119"/>
    <cellStyle name="Normal 6 32 2" xfId="9492"/>
    <cellStyle name="Normal 6 32 2 10" xfId="48121"/>
    <cellStyle name="Normal 6 32 2 2" xfId="14257"/>
    <cellStyle name="Normal 6 32 2 2 2" xfId="48123"/>
    <cellStyle name="Normal 6 32 2 2 2 2" xfId="48124"/>
    <cellStyle name="Normal 6 32 2 2 2 2 2" xfId="48125"/>
    <cellStyle name="Normal 6 32 2 2 2 3" xfId="48126"/>
    <cellStyle name="Normal 6 32 2 2 2 4" xfId="48127"/>
    <cellStyle name="Normal 6 32 2 2 3" xfId="48128"/>
    <cellStyle name="Normal 6 32 2 2 3 2" xfId="48129"/>
    <cellStyle name="Normal 6 32 2 2 3 2 2" xfId="48130"/>
    <cellStyle name="Normal 6 32 2 2 3 3" xfId="48131"/>
    <cellStyle name="Normal 6 32 2 2 3 4" xfId="48132"/>
    <cellStyle name="Normal 6 32 2 2 4" xfId="48133"/>
    <cellStyle name="Normal 6 32 2 2 4 2" xfId="48134"/>
    <cellStyle name="Normal 6 32 2 2 5" xfId="48135"/>
    <cellStyle name="Normal 6 32 2 2 6" xfId="48136"/>
    <cellStyle name="Normal 6 32 2 2 7" xfId="48137"/>
    <cellStyle name="Normal 6 32 2 2 8" xfId="48122"/>
    <cellStyle name="Normal 6 32 2 3" xfId="48138"/>
    <cellStyle name="Normal 6 32 2 3 2" xfId="48139"/>
    <cellStyle name="Normal 6 32 2 3 2 2" xfId="48140"/>
    <cellStyle name="Normal 6 32 2 3 2 2 2" xfId="48141"/>
    <cellStyle name="Normal 6 32 2 3 2 3" xfId="48142"/>
    <cellStyle name="Normal 6 32 2 3 2 4" xfId="48143"/>
    <cellStyle name="Normal 6 32 2 3 3" xfId="48144"/>
    <cellStyle name="Normal 6 32 2 3 3 2" xfId="48145"/>
    <cellStyle name="Normal 6 32 2 3 3 2 2" xfId="48146"/>
    <cellStyle name="Normal 6 32 2 3 3 3" xfId="48147"/>
    <cellStyle name="Normal 6 32 2 3 3 4" xfId="48148"/>
    <cellStyle name="Normal 6 32 2 3 4" xfId="48149"/>
    <cellStyle name="Normal 6 32 2 3 4 2" xfId="48150"/>
    <cellStyle name="Normal 6 32 2 3 5" xfId="48151"/>
    <cellStyle name="Normal 6 32 2 3 6" xfId="48152"/>
    <cellStyle name="Normal 6 32 2 3 7" xfId="48153"/>
    <cellStyle name="Normal 6 32 2 4" xfId="48154"/>
    <cellStyle name="Normal 6 32 2 4 2" xfId="48155"/>
    <cellStyle name="Normal 6 32 2 4 2 2" xfId="48156"/>
    <cellStyle name="Normal 6 32 2 4 3" xfId="48157"/>
    <cellStyle name="Normal 6 32 2 4 4" xfId="48158"/>
    <cellStyle name="Normal 6 32 2 5" xfId="48159"/>
    <cellStyle name="Normal 6 32 2 5 2" xfId="48160"/>
    <cellStyle name="Normal 6 32 2 5 2 2" xfId="48161"/>
    <cellStyle name="Normal 6 32 2 5 3" xfId="48162"/>
    <cellStyle name="Normal 6 32 2 5 4" xfId="48163"/>
    <cellStyle name="Normal 6 32 2 6" xfId="48164"/>
    <cellStyle name="Normal 6 32 2 6 2" xfId="48165"/>
    <cellStyle name="Normal 6 32 2 7" xfId="48166"/>
    <cellStyle name="Normal 6 32 2 8" xfId="48167"/>
    <cellStyle name="Normal 6 32 2 9" xfId="48168"/>
    <cellStyle name="Normal 6 32 3" xfId="9493"/>
    <cellStyle name="Normal 6 32 3 2" xfId="14258"/>
    <cellStyle name="Normal 6 32 3 2 2" xfId="48171"/>
    <cellStyle name="Normal 6 32 3 2 2 2" xfId="48172"/>
    <cellStyle name="Normal 6 32 3 2 3" xfId="48173"/>
    <cellStyle name="Normal 6 32 3 2 4" xfId="48174"/>
    <cellStyle name="Normal 6 32 3 2 5" xfId="48170"/>
    <cellStyle name="Normal 6 32 3 3" xfId="48175"/>
    <cellStyle name="Normal 6 32 3 3 2" xfId="48176"/>
    <cellStyle name="Normal 6 32 3 3 2 2" xfId="48177"/>
    <cellStyle name="Normal 6 32 3 3 3" xfId="48178"/>
    <cellStyle name="Normal 6 32 3 3 4" xfId="48179"/>
    <cellStyle name="Normal 6 32 3 4" xfId="48180"/>
    <cellStyle name="Normal 6 32 3 4 2" xfId="48181"/>
    <cellStyle name="Normal 6 32 3 5" xfId="48182"/>
    <cellStyle name="Normal 6 32 3 6" xfId="48183"/>
    <cellStyle name="Normal 6 32 3 7" xfId="48184"/>
    <cellStyle name="Normal 6 32 3 8" xfId="48169"/>
    <cellStyle name="Normal 6 32 4" xfId="9494"/>
    <cellStyle name="Normal 6 32 4 2" xfId="14259"/>
    <cellStyle name="Normal 6 32 4 2 2" xfId="48187"/>
    <cellStyle name="Normal 6 32 4 2 2 2" xfId="48188"/>
    <cellStyle name="Normal 6 32 4 2 3" xfId="48189"/>
    <cellStyle name="Normal 6 32 4 2 4" xfId="48190"/>
    <cellStyle name="Normal 6 32 4 2 5" xfId="48186"/>
    <cellStyle name="Normal 6 32 4 3" xfId="48191"/>
    <cellStyle name="Normal 6 32 4 3 2" xfId="48192"/>
    <cellStyle name="Normal 6 32 4 3 2 2" xfId="48193"/>
    <cellStyle name="Normal 6 32 4 3 3" xfId="48194"/>
    <cellStyle name="Normal 6 32 4 3 4" xfId="48195"/>
    <cellStyle name="Normal 6 32 4 4" xfId="48196"/>
    <cellStyle name="Normal 6 32 4 4 2" xfId="48197"/>
    <cellStyle name="Normal 6 32 4 5" xfId="48198"/>
    <cellStyle name="Normal 6 32 4 6" xfId="48199"/>
    <cellStyle name="Normal 6 32 4 7" xfId="48200"/>
    <cellStyle name="Normal 6 32 4 8" xfId="48185"/>
    <cellStyle name="Normal 6 32 5" xfId="14256"/>
    <cellStyle name="Normal 6 32 5 2" xfId="48202"/>
    <cellStyle name="Normal 6 32 5 2 2" xfId="48203"/>
    <cellStyle name="Normal 6 32 5 3" xfId="48204"/>
    <cellStyle name="Normal 6 32 5 4" xfId="48205"/>
    <cellStyle name="Normal 6 32 5 5" xfId="48201"/>
    <cellStyle name="Normal 6 32 6" xfId="48206"/>
    <cellStyle name="Normal 6 32 6 2" xfId="48207"/>
    <cellStyle name="Normal 6 32 6 2 2" xfId="48208"/>
    <cellStyle name="Normal 6 32 6 3" xfId="48209"/>
    <cellStyle name="Normal 6 32 6 4" xfId="48210"/>
    <cellStyle name="Normal 6 32 7" xfId="48211"/>
    <cellStyle name="Normal 6 32 7 2" xfId="48212"/>
    <cellStyle name="Normal 6 32 8" xfId="48213"/>
    <cellStyle name="Normal 6 32 9" xfId="48214"/>
    <cellStyle name="Normal 6 33" xfId="9495"/>
    <cellStyle name="Normal 6 33 10" xfId="48216"/>
    <cellStyle name="Normal 6 33 11" xfId="48215"/>
    <cellStyle name="Normal 6 33 2" xfId="9496"/>
    <cellStyle name="Normal 6 33 2 10" xfId="48217"/>
    <cellStyle name="Normal 6 33 2 2" xfId="14261"/>
    <cellStyle name="Normal 6 33 2 2 2" xfId="48219"/>
    <cellStyle name="Normal 6 33 2 2 2 2" xfId="48220"/>
    <cellStyle name="Normal 6 33 2 2 2 2 2" xfId="48221"/>
    <cellStyle name="Normal 6 33 2 2 2 3" xfId="48222"/>
    <cellStyle name="Normal 6 33 2 2 2 4" xfId="48223"/>
    <cellStyle name="Normal 6 33 2 2 3" xfId="48224"/>
    <cellStyle name="Normal 6 33 2 2 3 2" xfId="48225"/>
    <cellStyle name="Normal 6 33 2 2 3 2 2" xfId="48226"/>
    <cellStyle name="Normal 6 33 2 2 3 3" xfId="48227"/>
    <cellStyle name="Normal 6 33 2 2 3 4" xfId="48228"/>
    <cellStyle name="Normal 6 33 2 2 4" xfId="48229"/>
    <cellStyle name="Normal 6 33 2 2 4 2" xfId="48230"/>
    <cellStyle name="Normal 6 33 2 2 5" xfId="48231"/>
    <cellStyle name="Normal 6 33 2 2 6" xfId="48232"/>
    <cellStyle name="Normal 6 33 2 2 7" xfId="48233"/>
    <cellStyle name="Normal 6 33 2 2 8" xfId="48218"/>
    <cellStyle name="Normal 6 33 2 3" xfId="48234"/>
    <cellStyle name="Normal 6 33 2 3 2" xfId="48235"/>
    <cellStyle name="Normal 6 33 2 3 2 2" xfId="48236"/>
    <cellStyle name="Normal 6 33 2 3 2 2 2" xfId="48237"/>
    <cellStyle name="Normal 6 33 2 3 2 3" xfId="48238"/>
    <cellStyle name="Normal 6 33 2 3 2 4" xfId="48239"/>
    <cellStyle name="Normal 6 33 2 3 3" xfId="48240"/>
    <cellStyle name="Normal 6 33 2 3 3 2" xfId="48241"/>
    <cellStyle name="Normal 6 33 2 3 3 2 2" xfId="48242"/>
    <cellStyle name="Normal 6 33 2 3 3 3" xfId="48243"/>
    <cellStyle name="Normal 6 33 2 3 3 4" xfId="48244"/>
    <cellStyle name="Normal 6 33 2 3 4" xfId="48245"/>
    <cellStyle name="Normal 6 33 2 3 4 2" xfId="48246"/>
    <cellStyle name="Normal 6 33 2 3 5" xfId="48247"/>
    <cellStyle name="Normal 6 33 2 3 6" xfId="48248"/>
    <cellStyle name="Normal 6 33 2 3 7" xfId="48249"/>
    <cellStyle name="Normal 6 33 2 4" xfId="48250"/>
    <cellStyle name="Normal 6 33 2 4 2" xfId="48251"/>
    <cellStyle name="Normal 6 33 2 4 2 2" xfId="48252"/>
    <cellStyle name="Normal 6 33 2 4 3" xfId="48253"/>
    <cellStyle name="Normal 6 33 2 4 4" xfId="48254"/>
    <cellStyle name="Normal 6 33 2 5" xfId="48255"/>
    <cellStyle name="Normal 6 33 2 5 2" xfId="48256"/>
    <cellStyle name="Normal 6 33 2 5 2 2" xfId="48257"/>
    <cellStyle name="Normal 6 33 2 5 3" xfId="48258"/>
    <cellStyle name="Normal 6 33 2 5 4" xfId="48259"/>
    <cellStyle name="Normal 6 33 2 6" xfId="48260"/>
    <cellStyle name="Normal 6 33 2 6 2" xfId="48261"/>
    <cellStyle name="Normal 6 33 2 7" xfId="48262"/>
    <cellStyle name="Normal 6 33 2 8" xfId="48263"/>
    <cellStyle name="Normal 6 33 2 9" xfId="48264"/>
    <cellStyle name="Normal 6 33 3" xfId="9497"/>
    <cellStyle name="Normal 6 33 3 2" xfId="14262"/>
    <cellStyle name="Normal 6 33 3 2 2" xfId="48267"/>
    <cellStyle name="Normal 6 33 3 2 2 2" xfId="48268"/>
    <cellStyle name="Normal 6 33 3 2 3" xfId="48269"/>
    <cellStyle name="Normal 6 33 3 2 4" xfId="48270"/>
    <cellStyle name="Normal 6 33 3 2 5" xfId="48266"/>
    <cellStyle name="Normal 6 33 3 3" xfId="48271"/>
    <cellStyle name="Normal 6 33 3 3 2" xfId="48272"/>
    <cellStyle name="Normal 6 33 3 3 2 2" xfId="48273"/>
    <cellStyle name="Normal 6 33 3 3 3" xfId="48274"/>
    <cellStyle name="Normal 6 33 3 3 4" xfId="48275"/>
    <cellStyle name="Normal 6 33 3 4" xfId="48276"/>
    <cellStyle name="Normal 6 33 3 4 2" xfId="48277"/>
    <cellStyle name="Normal 6 33 3 5" xfId="48278"/>
    <cellStyle name="Normal 6 33 3 6" xfId="48279"/>
    <cellStyle name="Normal 6 33 3 7" xfId="48280"/>
    <cellStyle name="Normal 6 33 3 8" xfId="48265"/>
    <cellStyle name="Normal 6 33 4" xfId="9498"/>
    <cellStyle name="Normal 6 33 4 2" xfId="14263"/>
    <cellStyle name="Normal 6 33 4 2 2" xfId="48283"/>
    <cellStyle name="Normal 6 33 4 2 2 2" xfId="48284"/>
    <cellStyle name="Normal 6 33 4 2 3" xfId="48285"/>
    <cellStyle name="Normal 6 33 4 2 4" xfId="48286"/>
    <cellStyle name="Normal 6 33 4 2 5" xfId="48282"/>
    <cellStyle name="Normal 6 33 4 3" xfId="48287"/>
    <cellStyle name="Normal 6 33 4 3 2" xfId="48288"/>
    <cellStyle name="Normal 6 33 4 3 2 2" xfId="48289"/>
    <cellStyle name="Normal 6 33 4 3 3" xfId="48290"/>
    <cellStyle name="Normal 6 33 4 3 4" xfId="48291"/>
    <cellStyle name="Normal 6 33 4 4" xfId="48292"/>
    <cellStyle name="Normal 6 33 4 4 2" xfId="48293"/>
    <cellStyle name="Normal 6 33 4 5" xfId="48294"/>
    <cellStyle name="Normal 6 33 4 6" xfId="48295"/>
    <cellStyle name="Normal 6 33 4 7" xfId="48296"/>
    <cellStyle name="Normal 6 33 4 8" xfId="48281"/>
    <cellStyle name="Normal 6 33 5" xfId="14260"/>
    <cellStyle name="Normal 6 33 5 2" xfId="48298"/>
    <cellStyle name="Normal 6 33 5 2 2" xfId="48299"/>
    <cellStyle name="Normal 6 33 5 3" xfId="48300"/>
    <cellStyle name="Normal 6 33 5 4" xfId="48301"/>
    <cellStyle name="Normal 6 33 5 5" xfId="48297"/>
    <cellStyle name="Normal 6 33 6" xfId="48302"/>
    <cellStyle name="Normal 6 33 6 2" xfId="48303"/>
    <cellStyle name="Normal 6 33 6 2 2" xfId="48304"/>
    <cellStyle name="Normal 6 33 6 3" xfId="48305"/>
    <cellStyle name="Normal 6 33 6 4" xfId="48306"/>
    <cellStyle name="Normal 6 33 7" xfId="48307"/>
    <cellStyle name="Normal 6 33 7 2" xfId="48308"/>
    <cellStyle name="Normal 6 33 8" xfId="48309"/>
    <cellStyle name="Normal 6 33 9" xfId="48310"/>
    <cellStyle name="Normal 6 34" xfId="9499"/>
    <cellStyle name="Normal 6 34 10" xfId="48312"/>
    <cellStyle name="Normal 6 34 11" xfId="48311"/>
    <cellStyle name="Normal 6 34 2" xfId="9500"/>
    <cellStyle name="Normal 6 34 2 10" xfId="48313"/>
    <cellStyle name="Normal 6 34 2 2" xfId="14265"/>
    <cellStyle name="Normal 6 34 2 2 2" xfId="48315"/>
    <cellStyle name="Normal 6 34 2 2 2 2" xfId="48316"/>
    <cellStyle name="Normal 6 34 2 2 2 2 2" xfId="48317"/>
    <cellStyle name="Normal 6 34 2 2 2 3" xfId="48318"/>
    <cellStyle name="Normal 6 34 2 2 2 4" xfId="48319"/>
    <cellStyle name="Normal 6 34 2 2 3" xfId="48320"/>
    <cellStyle name="Normal 6 34 2 2 3 2" xfId="48321"/>
    <cellStyle name="Normal 6 34 2 2 3 2 2" xfId="48322"/>
    <cellStyle name="Normal 6 34 2 2 3 3" xfId="48323"/>
    <cellStyle name="Normal 6 34 2 2 3 4" xfId="48324"/>
    <cellStyle name="Normal 6 34 2 2 4" xfId="48325"/>
    <cellStyle name="Normal 6 34 2 2 4 2" xfId="48326"/>
    <cellStyle name="Normal 6 34 2 2 5" xfId="48327"/>
    <cellStyle name="Normal 6 34 2 2 6" xfId="48328"/>
    <cellStyle name="Normal 6 34 2 2 7" xfId="48329"/>
    <cellStyle name="Normal 6 34 2 2 8" xfId="48314"/>
    <cellStyle name="Normal 6 34 2 3" xfId="48330"/>
    <cellStyle name="Normal 6 34 2 3 2" xfId="48331"/>
    <cellStyle name="Normal 6 34 2 3 2 2" xfId="48332"/>
    <cellStyle name="Normal 6 34 2 3 2 2 2" xfId="48333"/>
    <cellStyle name="Normal 6 34 2 3 2 3" xfId="48334"/>
    <cellStyle name="Normal 6 34 2 3 2 4" xfId="48335"/>
    <cellStyle name="Normal 6 34 2 3 3" xfId="48336"/>
    <cellStyle name="Normal 6 34 2 3 3 2" xfId="48337"/>
    <cellStyle name="Normal 6 34 2 3 3 2 2" xfId="48338"/>
    <cellStyle name="Normal 6 34 2 3 3 3" xfId="48339"/>
    <cellStyle name="Normal 6 34 2 3 3 4" xfId="48340"/>
    <cellStyle name="Normal 6 34 2 3 4" xfId="48341"/>
    <cellStyle name="Normal 6 34 2 3 4 2" xfId="48342"/>
    <cellStyle name="Normal 6 34 2 3 5" xfId="48343"/>
    <cellStyle name="Normal 6 34 2 3 6" xfId="48344"/>
    <cellStyle name="Normal 6 34 2 3 7" xfId="48345"/>
    <cellStyle name="Normal 6 34 2 4" xfId="48346"/>
    <cellStyle name="Normal 6 34 2 4 2" xfId="48347"/>
    <cellStyle name="Normal 6 34 2 4 2 2" xfId="48348"/>
    <cellStyle name="Normal 6 34 2 4 3" xfId="48349"/>
    <cellStyle name="Normal 6 34 2 4 4" xfId="48350"/>
    <cellStyle name="Normal 6 34 2 5" xfId="48351"/>
    <cellStyle name="Normal 6 34 2 5 2" xfId="48352"/>
    <cellStyle name="Normal 6 34 2 5 2 2" xfId="48353"/>
    <cellStyle name="Normal 6 34 2 5 3" xfId="48354"/>
    <cellStyle name="Normal 6 34 2 5 4" xfId="48355"/>
    <cellStyle name="Normal 6 34 2 6" xfId="48356"/>
    <cellStyle name="Normal 6 34 2 6 2" xfId="48357"/>
    <cellStyle name="Normal 6 34 2 7" xfId="48358"/>
    <cellStyle name="Normal 6 34 2 8" xfId="48359"/>
    <cellStyle name="Normal 6 34 2 9" xfId="48360"/>
    <cellStyle name="Normal 6 34 3" xfId="9501"/>
    <cellStyle name="Normal 6 34 3 2" xfId="14266"/>
    <cellStyle name="Normal 6 34 3 2 2" xfId="48363"/>
    <cellStyle name="Normal 6 34 3 2 2 2" xfId="48364"/>
    <cellStyle name="Normal 6 34 3 2 3" xfId="48365"/>
    <cellStyle name="Normal 6 34 3 2 4" xfId="48366"/>
    <cellStyle name="Normal 6 34 3 2 5" xfId="48362"/>
    <cellStyle name="Normal 6 34 3 3" xfId="48367"/>
    <cellStyle name="Normal 6 34 3 3 2" xfId="48368"/>
    <cellStyle name="Normal 6 34 3 3 2 2" xfId="48369"/>
    <cellStyle name="Normal 6 34 3 3 3" xfId="48370"/>
    <cellStyle name="Normal 6 34 3 3 4" xfId="48371"/>
    <cellStyle name="Normal 6 34 3 4" xfId="48372"/>
    <cellStyle name="Normal 6 34 3 4 2" xfId="48373"/>
    <cellStyle name="Normal 6 34 3 5" xfId="48374"/>
    <cellStyle name="Normal 6 34 3 6" xfId="48375"/>
    <cellStyle name="Normal 6 34 3 7" xfId="48376"/>
    <cellStyle name="Normal 6 34 3 8" xfId="48361"/>
    <cellStyle name="Normal 6 34 4" xfId="9502"/>
    <cellStyle name="Normal 6 34 4 2" xfId="14267"/>
    <cellStyle name="Normal 6 34 4 2 2" xfId="48379"/>
    <cellStyle name="Normal 6 34 4 2 2 2" xfId="48380"/>
    <cellStyle name="Normal 6 34 4 2 3" xfId="48381"/>
    <cellStyle name="Normal 6 34 4 2 4" xfId="48382"/>
    <cellStyle name="Normal 6 34 4 2 5" xfId="48378"/>
    <cellStyle name="Normal 6 34 4 3" xfId="48383"/>
    <cellStyle name="Normal 6 34 4 3 2" xfId="48384"/>
    <cellStyle name="Normal 6 34 4 3 2 2" xfId="48385"/>
    <cellStyle name="Normal 6 34 4 3 3" xfId="48386"/>
    <cellStyle name="Normal 6 34 4 3 4" xfId="48387"/>
    <cellStyle name="Normal 6 34 4 4" xfId="48388"/>
    <cellStyle name="Normal 6 34 4 4 2" xfId="48389"/>
    <cellStyle name="Normal 6 34 4 5" xfId="48390"/>
    <cellStyle name="Normal 6 34 4 6" xfId="48391"/>
    <cellStyle name="Normal 6 34 4 7" xfId="48392"/>
    <cellStyle name="Normal 6 34 4 8" xfId="48377"/>
    <cellStyle name="Normal 6 34 5" xfId="14264"/>
    <cellStyle name="Normal 6 34 5 2" xfId="48394"/>
    <cellStyle name="Normal 6 34 5 2 2" xfId="48395"/>
    <cellStyle name="Normal 6 34 5 3" xfId="48396"/>
    <cellStyle name="Normal 6 34 5 4" xfId="48397"/>
    <cellStyle name="Normal 6 34 5 5" xfId="48393"/>
    <cellStyle name="Normal 6 34 6" xfId="48398"/>
    <cellStyle name="Normal 6 34 6 2" xfId="48399"/>
    <cellStyle name="Normal 6 34 6 2 2" xfId="48400"/>
    <cellStyle name="Normal 6 34 6 3" xfId="48401"/>
    <cellStyle name="Normal 6 34 6 4" xfId="48402"/>
    <cellStyle name="Normal 6 34 7" xfId="48403"/>
    <cellStyle name="Normal 6 34 7 2" xfId="48404"/>
    <cellStyle name="Normal 6 34 8" xfId="48405"/>
    <cellStyle name="Normal 6 34 9" xfId="48406"/>
    <cellStyle name="Normal 6 35" xfId="9503"/>
    <cellStyle name="Normal 6 35 10" xfId="48408"/>
    <cellStyle name="Normal 6 35 11" xfId="48407"/>
    <cellStyle name="Normal 6 35 2" xfId="9504"/>
    <cellStyle name="Normal 6 35 2 10" xfId="48409"/>
    <cellStyle name="Normal 6 35 2 2" xfId="14269"/>
    <cellStyle name="Normal 6 35 2 2 2" xfId="48411"/>
    <cellStyle name="Normal 6 35 2 2 2 2" xfId="48412"/>
    <cellStyle name="Normal 6 35 2 2 2 2 2" xfId="48413"/>
    <cellStyle name="Normal 6 35 2 2 2 3" xfId="48414"/>
    <cellStyle name="Normal 6 35 2 2 2 4" xfId="48415"/>
    <cellStyle name="Normal 6 35 2 2 3" xfId="48416"/>
    <cellStyle name="Normal 6 35 2 2 3 2" xfId="48417"/>
    <cellStyle name="Normal 6 35 2 2 3 2 2" xfId="48418"/>
    <cellStyle name="Normal 6 35 2 2 3 3" xfId="48419"/>
    <cellStyle name="Normal 6 35 2 2 3 4" xfId="48420"/>
    <cellStyle name="Normal 6 35 2 2 4" xfId="48421"/>
    <cellStyle name="Normal 6 35 2 2 4 2" xfId="48422"/>
    <cellStyle name="Normal 6 35 2 2 5" xfId="48423"/>
    <cellStyle name="Normal 6 35 2 2 6" xfId="48424"/>
    <cellStyle name="Normal 6 35 2 2 7" xfId="48425"/>
    <cellStyle name="Normal 6 35 2 2 8" xfId="48410"/>
    <cellStyle name="Normal 6 35 2 3" xfId="48426"/>
    <cellStyle name="Normal 6 35 2 3 2" xfId="48427"/>
    <cellStyle name="Normal 6 35 2 3 2 2" xfId="48428"/>
    <cellStyle name="Normal 6 35 2 3 2 2 2" xfId="48429"/>
    <cellStyle name="Normal 6 35 2 3 2 3" xfId="48430"/>
    <cellStyle name="Normal 6 35 2 3 2 4" xfId="48431"/>
    <cellStyle name="Normal 6 35 2 3 3" xfId="48432"/>
    <cellStyle name="Normal 6 35 2 3 3 2" xfId="48433"/>
    <cellStyle name="Normal 6 35 2 3 3 2 2" xfId="48434"/>
    <cellStyle name="Normal 6 35 2 3 3 3" xfId="48435"/>
    <cellStyle name="Normal 6 35 2 3 3 4" xfId="48436"/>
    <cellStyle name="Normal 6 35 2 3 4" xfId="48437"/>
    <cellStyle name="Normal 6 35 2 3 4 2" xfId="48438"/>
    <cellStyle name="Normal 6 35 2 3 5" xfId="48439"/>
    <cellStyle name="Normal 6 35 2 3 6" xfId="48440"/>
    <cellStyle name="Normal 6 35 2 3 7" xfId="48441"/>
    <cellStyle name="Normal 6 35 2 4" xfId="48442"/>
    <cellStyle name="Normal 6 35 2 4 2" xfId="48443"/>
    <cellStyle name="Normal 6 35 2 4 2 2" xfId="48444"/>
    <cellStyle name="Normal 6 35 2 4 3" xfId="48445"/>
    <cellStyle name="Normal 6 35 2 4 4" xfId="48446"/>
    <cellStyle name="Normal 6 35 2 5" xfId="48447"/>
    <cellStyle name="Normal 6 35 2 5 2" xfId="48448"/>
    <cellStyle name="Normal 6 35 2 5 2 2" xfId="48449"/>
    <cellStyle name="Normal 6 35 2 5 3" xfId="48450"/>
    <cellStyle name="Normal 6 35 2 5 4" xfId="48451"/>
    <cellStyle name="Normal 6 35 2 6" xfId="48452"/>
    <cellStyle name="Normal 6 35 2 6 2" xfId="48453"/>
    <cellStyle name="Normal 6 35 2 7" xfId="48454"/>
    <cellStyle name="Normal 6 35 2 8" xfId="48455"/>
    <cellStyle name="Normal 6 35 2 9" xfId="48456"/>
    <cellStyle name="Normal 6 35 3" xfId="9505"/>
    <cellStyle name="Normal 6 35 3 2" xfId="14270"/>
    <cellStyle name="Normal 6 35 3 2 2" xfId="48459"/>
    <cellStyle name="Normal 6 35 3 2 2 2" xfId="48460"/>
    <cellStyle name="Normal 6 35 3 2 3" xfId="48461"/>
    <cellStyle name="Normal 6 35 3 2 4" xfId="48462"/>
    <cellStyle name="Normal 6 35 3 2 5" xfId="48458"/>
    <cellStyle name="Normal 6 35 3 3" xfId="48463"/>
    <cellStyle name="Normal 6 35 3 3 2" xfId="48464"/>
    <cellStyle name="Normal 6 35 3 3 2 2" xfId="48465"/>
    <cellStyle name="Normal 6 35 3 3 3" xfId="48466"/>
    <cellStyle name="Normal 6 35 3 3 4" xfId="48467"/>
    <cellStyle name="Normal 6 35 3 4" xfId="48468"/>
    <cellStyle name="Normal 6 35 3 4 2" xfId="48469"/>
    <cellStyle name="Normal 6 35 3 5" xfId="48470"/>
    <cellStyle name="Normal 6 35 3 6" xfId="48471"/>
    <cellStyle name="Normal 6 35 3 7" xfId="48472"/>
    <cellStyle name="Normal 6 35 3 8" xfId="48457"/>
    <cellStyle name="Normal 6 35 4" xfId="9506"/>
    <cellStyle name="Normal 6 35 4 2" xfId="14271"/>
    <cellStyle name="Normal 6 35 4 2 2" xfId="48475"/>
    <cellStyle name="Normal 6 35 4 2 2 2" xfId="48476"/>
    <cellStyle name="Normal 6 35 4 2 3" xfId="48477"/>
    <cellStyle name="Normal 6 35 4 2 4" xfId="48478"/>
    <cellStyle name="Normal 6 35 4 2 5" xfId="48474"/>
    <cellStyle name="Normal 6 35 4 3" xfId="48479"/>
    <cellStyle name="Normal 6 35 4 3 2" xfId="48480"/>
    <cellStyle name="Normal 6 35 4 3 2 2" xfId="48481"/>
    <cellStyle name="Normal 6 35 4 3 3" xfId="48482"/>
    <cellStyle name="Normal 6 35 4 3 4" xfId="48483"/>
    <cellStyle name="Normal 6 35 4 4" xfId="48484"/>
    <cellStyle name="Normal 6 35 4 4 2" xfId="48485"/>
    <cellStyle name="Normal 6 35 4 5" xfId="48486"/>
    <cellStyle name="Normal 6 35 4 6" xfId="48487"/>
    <cellStyle name="Normal 6 35 4 7" xfId="48488"/>
    <cellStyle name="Normal 6 35 4 8" xfId="48473"/>
    <cellStyle name="Normal 6 35 5" xfId="14268"/>
    <cellStyle name="Normal 6 35 5 2" xfId="48490"/>
    <cellStyle name="Normal 6 35 5 2 2" xfId="48491"/>
    <cellStyle name="Normal 6 35 5 3" xfId="48492"/>
    <cellStyle name="Normal 6 35 5 4" xfId="48493"/>
    <cellStyle name="Normal 6 35 5 5" xfId="48489"/>
    <cellStyle name="Normal 6 35 6" xfId="48494"/>
    <cellStyle name="Normal 6 35 6 2" xfId="48495"/>
    <cellStyle name="Normal 6 35 6 2 2" xfId="48496"/>
    <cellStyle name="Normal 6 35 6 3" xfId="48497"/>
    <cellStyle name="Normal 6 35 6 4" xfId="48498"/>
    <cellStyle name="Normal 6 35 7" xfId="48499"/>
    <cellStyle name="Normal 6 35 7 2" xfId="48500"/>
    <cellStyle name="Normal 6 35 8" xfId="48501"/>
    <cellStyle name="Normal 6 35 9" xfId="48502"/>
    <cellStyle name="Normal 6 36" xfId="9507"/>
    <cellStyle name="Normal 6 36 10" xfId="48504"/>
    <cellStyle name="Normal 6 36 11" xfId="48503"/>
    <cellStyle name="Normal 6 36 2" xfId="9508"/>
    <cellStyle name="Normal 6 36 2 10" xfId="48505"/>
    <cellStyle name="Normal 6 36 2 2" xfId="14273"/>
    <cellStyle name="Normal 6 36 2 2 2" xfId="48507"/>
    <cellStyle name="Normal 6 36 2 2 2 2" xfId="48508"/>
    <cellStyle name="Normal 6 36 2 2 2 2 2" xfId="48509"/>
    <cellStyle name="Normal 6 36 2 2 2 3" xfId="48510"/>
    <cellStyle name="Normal 6 36 2 2 2 4" xfId="48511"/>
    <cellStyle name="Normal 6 36 2 2 3" xfId="48512"/>
    <cellStyle name="Normal 6 36 2 2 3 2" xfId="48513"/>
    <cellStyle name="Normal 6 36 2 2 3 2 2" xfId="48514"/>
    <cellStyle name="Normal 6 36 2 2 3 3" xfId="48515"/>
    <cellStyle name="Normal 6 36 2 2 3 4" xfId="48516"/>
    <cellStyle name="Normal 6 36 2 2 4" xfId="48517"/>
    <cellStyle name="Normal 6 36 2 2 4 2" xfId="48518"/>
    <cellStyle name="Normal 6 36 2 2 5" xfId="48519"/>
    <cellStyle name="Normal 6 36 2 2 6" xfId="48520"/>
    <cellStyle name="Normal 6 36 2 2 7" xfId="48521"/>
    <cellStyle name="Normal 6 36 2 2 8" xfId="48506"/>
    <cellStyle name="Normal 6 36 2 3" xfId="48522"/>
    <cellStyle name="Normal 6 36 2 3 2" xfId="48523"/>
    <cellStyle name="Normal 6 36 2 3 2 2" xfId="48524"/>
    <cellStyle name="Normal 6 36 2 3 2 2 2" xfId="48525"/>
    <cellStyle name="Normal 6 36 2 3 2 3" xfId="48526"/>
    <cellStyle name="Normal 6 36 2 3 2 4" xfId="48527"/>
    <cellStyle name="Normal 6 36 2 3 3" xfId="48528"/>
    <cellStyle name="Normal 6 36 2 3 3 2" xfId="48529"/>
    <cellStyle name="Normal 6 36 2 3 3 2 2" xfId="48530"/>
    <cellStyle name="Normal 6 36 2 3 3 3" xfId="48531"/>
    <cellStyle name="Normal 6 36 2 3 3 4" xfId="48532"/>
    <cellStyle name="Normal 6 36 2 3 4" xfId="48533"/>
    <cellStyle name="Normal 6 36 2 3 4 2" xfId="48534"/>
    <cellStyle name="Normal 6 36 2 3 5" xfId="48535"/>
    <cellStyle name="Normal 6 36 2 3 6" xfId="48536"/>
    <cellStyle name="Normal 6 36 2 3 7" xfId="48537"/>
    <cellStyle name="Normal 6 36 2 4" xfId="48538"/>
    <cellStyle name="Normal 6 36 2 4 2" xfId="48539"/>
    <cellStyle name="Normal 6 36 2 4 2 2" xfId="48540"/>
    <cellStyle name="Normal 6 36 2 4 3" xfId="48541"/>
    <cellStyle name="Normal 6 36 2 4 4" xfId="48542"/>
    <cellStyle name="Normal 6 36 2 5" xfId="48543"/>
    <cellStyle name="Normal 6 36 2 5 2" xfId="48544"/>
    <cellStyle name="Normal 6 36 2 5 2 2" xfId="48545"/>
    <cellStyle name="Normal 6 36 2 5 3" xfId="48546"/>
    <cellStyle name="Normal 6 36 2 5 4" xfId="48547"/>
    <cellStyle name="Normal 6 36 2 6" xfId="48548"/>
    <cellStyle name="Normal 6 36 2 6 2" xfId="48549"/>
    <cellStyle name="Normal 6 36 2 7" xfId="48550"/>
    <cellStyle name="Normal 6 36 2 8" xfId="48551"/>
    <cellStyle name="Normal 6 36 2 9" xfId="48552"/>
    <cellStyle name="Normal 6 36 3" xfId="9509"/>
    <cellStyle name="Normal 6 36 3 2" xfId="14274"/>
    <cellStyle name="Normal 6 36 3 2 2" xfId="48555"/>
    <cellStyle name="Normal 6 36 3 2 2 2" xfId="48556"/>
    <cellStyle name="Normal 6 36 3 2 3" xfId="48557"/>
    <cellStyle name="Normal 6 36 3 2 4" xfId="48558"/>
    <cellStyle name="Normal 6 36 3 2 5" xfId="48554"/>
    <cellStyle name="Normal 6 36 3 3" xfId="48559"/>
    <cellStyle name="Normal 6 36 3 3 2" xfId="48560"/>
    <cellStyle name="Normal 6 36 3 3 2 2" xfId="48561"/>
    <cellStyle name="Normal 6 36 3 3 3" xfId="48562"/>
    <cellStyle name="Normal 6 36 3 3 4" xfId="48563"/>
    <cellStyle name="Normal 6 36 3 4" xfId="48564"/>
    <cellStyle name="Normal 6 36 3 4 2" xfId="48565"/>
    <cellStyle name="Normal 6 36 3 5" xfId="48566"/>
    <cellStyle name="Normal 6 36 3 6" xfId="48567"/>
    <cellStyle name="Normal 6 36 3 7" xfId="48568"/>
    <cellStyle name="Normal 6 36 3 8" xfId="48553"/>
    <cellStyle name="Normal 6 36 4" xfId="9510"/>
    <cellStyle name="Normal 6 36 4 2" xfId="14275"/>
    <cellStyle name="Normal 6 36 4 2 2" xfId="48571"/>
    <cellStyle name="Normal 6 36 4 2 2 2" xfId="48572"/>
    <cellStyle name="Normal 6 36 4 2 3" xfId="48573"/>
    <cellStyle name="Normal 6 36 4 2 4" xfId="48574"/>
    <cellStyle name="Normal 6 36 4 2 5" xfId="48570"/>
    <cellStyle name="Normal 6 36 4 3" xfId="48575"/>
    <cellStyle name="Normal 6 36 4 3 2" xfId="48576"/>
    <cellStyle name="Normal 6 36 4 3 2 2" xfId="48577"/>
    <cellStyle name="Normal 6 36 4 3 3" xfId="48578"/>
    <cellStyle name="Normal 6 36 4 3 4" xfId="48579"/>
    <cellStyle name="Normal 6 36 4 4" xfId="48580"/>
    <cellStyle name="Normal 6 36 4 4 2" xfId="48581"/>
    <cellStyle name="Normal 6 36 4 5" xfId="48582"/>
    <cellStyle name="Normal 6 36 4 6" xfId="48583"/>
    <cellStyle name="Normal 6 36 4 7" xfId="48584"/>
    <cellStyle name="Normal 6 36 4 8" xfId="48569"/>
    <cellStyle name="Normal 6 36 5" xfId="14272"/>
    <cellStyle name="Normal 6 36 5 2" xfId="48586"/>
    <cellStyle name="Normal 6 36 5 2 2" xfId="48587"/>
    <cellStyle name="Normal 6 36 5 3" xfId="48588"/>
    <cellStyle name="Normal 6 36 5 4" xfId="48589"/>
    <cellStyle name="Normal 6 36 5 5" xfId="48585"/>
    <cellStyle name="Normal 6 36 6" xfId="48590"/>
    <cellStyle name="Normal 6 36 6 2" xfId="48591"/>
    <cellStyle name="Normal 6 36 6 2 2" xfId="48592"/>
    <cellStyle name="Normal 6 36 6 3" xfId="48593"/>
    <cellStyle name="Normal 6 36 6 4" xfId="48594"/>
    <cellStyle name="Normal 6 36 7" xfId="48595"/>
    <cellStyle name="Normal 6 36 7 2" xfId="48596"/>
    <cellStyle name="Normal 6 36 8" xfId="48597"/>
    <cellStyle name="Normal 6 36 9" xfId="48598"/>
    <cellStyle name="Normal 6 37" xfId="9511"/>
    <cellStyle name="Normal 6 37 10" xfId="48600"/>
    <cellStyle name="Normal 6 37 11" xfId="48599"/>
    <cellStyle name="Normal 6 37 2" xfId="9512"/>
    <cellStyle name="Normal 6 37 2 10" xfId="48601"/>
    <cellStyle name="Normal 6 37 2 2" xfId="14277"/>
    <cellStyle name="Normal 6 37 2 2 2" xfId="48603"/>
    <cellStyle name="Normal 6 37 2 2 2 2" xfId="48604"/>
    <cellStyle name="Normal 6 37 2 2 2 2 2" xfId="48605"/>
    <cellStyle name="Normal 6 37 2 2 2 3" xfId="48606"/>
    <cellStyle name="Normal 6 37 2 2 2 4" xfId="48607"/>
    <cellStyle name="Normal 6 37 2 2 3" xfId="48608"/>
    <cellStyle name="Normal 6 37 2 2 3 2" xfId="48609"/>
    <cellStyle name="Normal 6 37 2 2 3 2 2" xfId="48610"/>
    <cellStyle name="Normal 6 37 2 2 3 3" xfId="48611"/>
    <cellStyle name="Normal 6 37 2 2 3 4" xfId="48612"/>
    <cellStyle name="Normal 6 37 2 2 4" xfId="48613"/>
    <cellStyle name="Normal 6 37 2 2 4 2" xfId="48614"/>
    <cellStyle name="Normal 6 37 2 2 5" xfId="48615"/>
    <cellStyle name="Normal 6 37 2 2 6" xfId="48616"/>
    <cellStyle name="Normal 6 37 2 2 7" xfId="48617"/>
    <cellStyle name="Normal 6 37 2 2 8" xfId="48602"/>
    <cellStyle name="Normal 6 37 2 3" xfId="48618"/>
    <cellStyle name="Normal 6 37 2 3 2" xfId="48619"/>
    <cellStyle name="Normal 6 37 2 3 2 2" xfId="48620"/>
    <cellStyle name="Normal 6 37 2 3 2 2 2" xfId="48621"/>
    <cellStyle name="Normal 6 37 2 3 2 3" xfId="48622"/>
    <cellStyle name="Normal 6 37 2 3 2 4" xfId="48623"/>
    <cellStyle name="Normal 6 37 2 3 3" xfId="48624"/>
    <cellStyle name="Normal 6 37 2 3 3 2" xfId="48625"/>
    <cellStyle name="Normal 6 37 2 3 3 2 2" xfId="48626"/>
    <cellStyle name="Normal 6 37 2 3 3 3" xfId="48627"/>
    <cellStyle name="Normal 6 37 2 3 3 4" xfId="48628"/>
    <cellStyle name="Normal 6 37 2 3 4" xfId="48629"/>
    <cellStyle name="Normal 6 37 2 3 4 2" xfId="48630"/>
    <cellStyle name="Normal 6 37 2 3 5" xfId="48631"/>
    <cellStyle name="Normal 6 37 2 3 6" xfId="48632"/>
    <cellStyle name="Normal 6 37 2 3 7" xfId="48633"/>
    <cellStyle name="Normal 6 37 2 4" xfId="48634"/>
    <cellStyle name="Normal 6 37 2 4 2" xfId="48635"/>
    <cellStyle name="Normal 6 37 2 4 2 2" xfId="48636"/>
    <cellStyle name="Normal 6 37 2 4 3" xfId="48637"/>
    <cellStyle name="Normal 6 37 2 4 4" xfId="48638"/>
    <cellStyle name="Normal 6 37 2 5" xfId="48639"/>
    <cellStyle name="Normal 6 37 2 5 2" xfId="48640"/>
    <cellStyle name="Normal 6 37 2 5 2 2" xfId="48641"/>
    <cellStyle name="Normal 6 37 2 5 3" xfId="48642"/>
    <cellStyle name="Normal 6 37 2 5 4" xfId="48643"/>
    <cellStyle name="Normal 6 37 2 6" xfId="48644"/>
    <cellStyle name="Normal 6 37 2 6 2" xfId="48645"/>
    <cellStyle name="Normal 6 37 2 7" xfId="48646"/>
    <cellStyle name="Normal 6 37 2 8" xfId="48647"/>
    <cellStyle name="Normal 6 37 2 9" xfId="48648"/>
    <cellStyle name="Normal 6 37 3" xfId="9513"/>
    <cellStyle name="Normal 6 37 3 2" xfId="14278"/>
    <cellStyle name="Normal 6 37 3 2 2" xfId="48651"/>
    <cellStyle name="Normal 6 37 3 2 2 2" xfId="48652"/>
    <cellStyle name="Normal 6 37 3 2 3" xfId="48653"/>
    <cellStyle name="Normal 6 37 3 2 4" xfId="48654"/>
    <cellStyle name="Normal 6 37 3 2 5" xfId="48650"/>
    <cellStyle name="Normal 6 37 3 3" xfId="48655"/>
    <cellStyle name="Normal 6 37 3 3 2" xfId="48656"/>
    <cellStyle name="Normal 6 37 3 3 2 2" xfId="48657"/>
    <cellStyle name="Normal 6 37 3 3 3" xfId="48658"/>
    <cellStyle name="Normal 6 37 3 3 4" xfId="48659"/>
    <cellStyle name="Normal 6 37 3 4" xfId="48660"/>
    <cellStyle name="Normal 6 37 3 4 2" xfId="48661"/>
    <cellStyle name="Normal 6 37 3 5" xfId="48662"/>
    <cellStyle name="Normal 6 37 3 6" xfId="48663"/>
    <cellStyle name="Normal 6 37 3 7" xfId="48664"/>
    <cellStyle name="Normal 6 37 3 8" xfId="48649"/>
    <cellStyle name="Normal 6 37 4" xfId="9514"/>
    <cellStyle name="Normal 6 37 4 2" xfId="14279"/>
    <cellStyle name="Normal 6 37 4 2 2" xfId="48667"/>
    <cellStyle name="Normal 6 37 4 2 2 2" xfId="48668"/>
    <cellStyle name="Normal 6 37 4 2 3" xfId="48669"/>
    <cellStyle name="Normal 6 37 4 2 4" xfId="48670"/>
    <cellStyle name="Normal 6 37 4 2 5" xfId="48666"/>
    <cellStyle name="Normal 6 37 4 3" xfId="48671"/>
    <cellStyle name="Normal 6 37 4 3 2" xfId="48672"/>
    <cellStyle name="Normal 6 37 4 3 2 2" xfId="48673"/>
    <cellStyle name="Normal 6 37 4 3 3" xfId="48674"/>
    <cellStyle name="Normal 6 37 4 3 4" xfId="48675"/>
    <cellStyle name="Normal 6 37 4 4" xfId="48676"/>
    <cellStyle name="Normal 6 37 4 4 2" xfId="48677"/>
    <cellStyle name="Normal 6 37 4 5" xfId="48678"/>
    <cellStyle name="Normal 6 37 4 6" xfId="48679"/>
    <cellStyle name="Normal 6 37 4 7" xfId="48680"/>
    <cellStyle name="Normal 6 37 4 8" xfId="48665"/>
    <cellStyle name="Normal 6 37 5" xfId="14276"/>
    <cellStyle name="Normal 6 37 5 2" xfId="48682"/>
    <cellStyle name="Normal 6 37 5 2 2" xfId="48683"/>
    <cellStyle name="Normal 6 37 5 3" xfId="48684"/>
    <cellStyle name="Normal 6 37 5 4" xfId="48685"/>
    <cellStyle name="Normal 6 37 5 5" xfId="48681"/>
    <cellStyle name="Normal 6 37 6" xfId="48686"/>
    <cellStyle name="Normal 6 37 6 2" xfId="48687"/>
    <cellStyle name="Normal 6 37 6 2 2" xfId="48688"/>
    <cellStyle name="Normal 6 37 6 3" xfId="48689"/>
    <cellStyle name="Normal 6 37 6 4" xfId="48690"/>
    <cellStyle name="Normal 6 37 7" xfId="48691"/>
    <cellStyle name="Normal 6 37 7 2" xfId="48692"/>
    <cellStyle name="Normal 6 37 8" xfId="48693"/>
    <cellStyle name="Normal 6 37 9" xfId="48694"/>
    <cellStyle name="Normal 6 38" xfId="9515"/>
    <cellStyle name="Normal 6 38 10" xfId="48696"/>
    <cellStyle name="Normal 6 38 11" xfId="48695"/>
    <cellStyle name="Normal 6 38 2" xfId="9516"/>
    <cellStyle name="Normal 6 38 2 10" xfId="48697"/>
    <cellStyle name="Normal 6 38 2 2" xfId="14281"/>
    <cellStyle name="Normal 6 38 2 2 2" xfId="48699"/>
    <cellStyle name="Normal 6 38 2 2 2 2" xfId="48700"/>
    <cellStyle name="Normal 6 38 2 2 2 2 2" xfId="48701"/>
    <cellStyle name="Normal 6 38 2 2 2 3" xfId="48702"/>
    <cellStyle name="Normal 6 38 2 2 2 4" xfId="48703"/>
    <cellStyle name="Normal 6 38 2 2 3" xfId="48704"/>
    <cellStyle name="Normal 6 38 2 2 3 2" xfId="48705"/>
    <cellStyle name="Normal 6 38 2 2 3 2 2" xfId="48706"/>
    <cellStyle name="Normal 6 38 2 2 3 3" xfId="48707"/>
    <cellStyle name="Normal 6 38 2 2 3 4" xfId="48708"/>
    <cellStyle name="Normal 6 38 2 2 4" xfId="48709"/>
    <cellStyle name="Normal 6 38 2 2 4 2" xfId="48710"/>
    <cellStyle name="Normal 6 38 2 2 5" xfId="48711"/>
    <cellStyle name="Normal 6 38 2 2 6" xfId="48712"/>
    <cellStyle name="Normal 6 38 2 2 7" xfId="48713"/>
    <cellStyle name="Normal 6 38 2 2 8" xfId="48698"/>
    <cellStyle name="Normal 6 38 2 3" xfId="48714"/>
    <cellStyle name="Normal 6 38 2 3 2" xfId="48715"/>
    <cellStyle name="Normal 6 38 2 3 2 2" xfId="48716"/>
    <cellStyle name="Normal 6 38 2 3 2 2 2" xfId="48717"/>
    <cellStyle name="Normal 6 38 2 3 2 3" xfId="48718"/>
    <cellStyle name="Normal 6 38 2 3 2 4" xfId="48719"/>
    <cellStyle name="Normal 6 38 2 3 3" xfId="48720"/>
    <cellStyle name="Normal 6 38 2 3 3 2" xfId="48721"/>
    <cellStyle name="Normal 6 38 2 3 3 2 2" xfId="48722"/>
    <cellStyle name="Normal 6 38 2 3 3 3" xfId="48723"/>
    <cellStyle name="Normal 6 38 2 3 3 4" xfId="48724"/>
    <cellStyle name="Normal 6 38 2 3 4" xfId="48725"/>
    <cellStyle name="Normal 6 38 2 3 4 2" xfId="48726"/>
    <cellStyle name="Normal 6 38 2 3 5" xfId="48727"/>
    <cellStyle name="Normal 6 38 2 3 6" xfId="48728"/>
    <cellStyle name="Normal 6 38 2 3 7" xfId="48729"/>
    <cellStyle name="Normal 6 38 2 4" xfId="48730"/>
    <cellStyle name="Normal 6 38 2 4 2" xfId="48731"/>
    <cellStyle name="Normal 6 38 2 4 2 2" xfId="48732"/>
    <cellStyle name="Normal 6 38 2 4 3" xfId="48733"/>
    <cellStyle name="Normal 6 38 2 4 4" xfId="48734"/>
    <cellStyle name="Normal 6 38 2 5" xfId="48735"/>
    <cellStyle name="Normal 6 38 2 5 2" xfId="48736"/>
    <cellStyle name="Normal 6 38 2 5 2 2" xfId="48737"/>
    <cellStyle name="Normal 6 38 2 5 3" xfId="48738"/>
    <cellStyle name="Normal 6 38 2 5 4" xfId="48739"/>
    <cellStyle name="Normal 6 38 2 6" xfId="48740"/>
    <cellStyle name="Normal 6 38 2 6 2" xfId="48741"/>
    <cellStyle name="Normal 6 38 2 7" xfId="48742"/>
    <cellStyle name="Normal 6 38 2 8" xfId="48743"/>
    <cellStyle name="Normal 6 38 2 9" xfId="48744"/>
    <cellStyle name="Normal 6 38 3" xfId="9517"/>
    <cellStyle name="Normal 6 38 3 2" xfId="14282"/>
    <cellStyle name="Normal 6 38 3 2 2" xfId="48747"/>
    <cellStyle name="Normal 6 38 3 2 2 2" xfId="48748"/>
    <cellStyle name="Normal 6 38 3 2 3" xfId="48749"/>
    <cellStyle name="Normal 6 38 3 2 4" xfId="48750"/>
    <cellStyle name="Normal 6 38 3 2 5" xfId="48746"/>
    <cellStyle name="Normal 6 38 3 3" xfId="48751"/>
    <cellStyle name="Normal 6 38 3 3 2" xfId="48752"/>
    <cellStyle name="Normal 6 38 3 3 2 2" xfId="48753"/>
    <cellStyle name="Normal 6 38 3 3 3" xfId="48754"/>
    <cellStyle name="Normal 6 38 3 3 4" xfId="48755"/>
    <cellStyle name="Normal 6 38 3 4" xfId="48756"/>
    <cellStyle name="Normal 6 38 3 4 2" xfId="48757"/>
    <cellStyle name="Normal 6 38 3 5" xfId="48758"/>
    <cellStyle name="Normal 6 38 3 6" xfId="48759"/>
    <cellStyle name="Normal 6 38 3 7" xfId="48760"/>
    <cellStyle name="Normal 6 38 3 8" xfId="48745"/>
    <cellStyle name="Normal 6 38 4" xfId="9518"/>
    <cellStyle name="Normal 6 38 4 2" xfId="14283"/>
    <cellStyle name="Normal 6 38 4 2 2" xfId="48763"/>
    <cellStyle name="Normal 6 38 4 2 2 2" xfId="48764"/>
    <cellStyle name="Normal 6 38 4 2 3" xfId="48765"/>
    <cellStyle name="Normal 6 38 4 2 4" xfId="48766"/>
    <cellStyle name="Normal 6 38 4 2 5" xfId="48762"/>
    <cellStyle name="Normal 6 38 4 3" xfId="48767"/>
    <cellStyle name="Normal 6 38 4 3 2" xfId="48768"/>
    <cellStyle name="Normal 6 38 4 3 2 2" xfId="48769"/>
    <cellStyle name="Normal 6 38 4 3 3" xfId="48770"/>
    <cellStyle name="Normal 6 38 4 3 4" xfId="48771"/>
    <cellStyle name="Normal 6 38 4 4" xfId="48772"/>
    <cellStyle name="Normal 6 38 4 4 2" xfId="48773"/>
    <cellStyle name="Normal 6 38 4 5" xfId="48774"/>
    <cellStyle name="Normal 6 38 4 6" xfId="48775"/>
    <cellStyle name="Normal 6 38 4 7" xfId="48776"/>
    <cellStyle name="Normal 6 38 4 8" xfId="48761"/>
    <cellStyle name="Normal 6 38 5" xfId="14280"/>
    <cellStyle name="Normal 6 38 5 2" xfId="48778"/>
    <cellStyle name="Normal 6 38 5 2 2" xfId="48779"/>
    <cellStyle name="Normal 6 38 5 3" xfId="48780"/>
    <cellStyle name="Normal 6 38 5 4" xfId="48781"/>
    <cellStyle name="Normal 6 38 5 5" xfId="48777"/>
    <cellStyle name="Normal 6 38 6" xfId="48782"/>
    <cellStyle name="Normal 6 38 6 2" xfId="48783"/>
    <cellStyle name="Normal 6 38 6 2 2" xfId="48784"/>
    <cellStyle name="Normal 6 38 6 3" xfId="48785"/>
    <cellStyle name="Normal 6 38 6 4" xfId="48786"/>
    <cellStyle name="Normal 6 38 7" xfId="48787"/>
    <cellStyle name="Normal 6 38 7 2" xfId="48788"/>
    <cellStyle name="Normal 6 38 8" xfId="48789"/>
    <cellStyle name="Normal 6 38 9" xfId="48790"/>
    <cellStyle name="Normal 6 39" xfId="9519"/>
    <cellStyle name="Normal 6 39 10" xfId="48792"/>
    <cellStyle name="Normal 6 39 11" xfId="48791"/>
    <cellStyle name="Normal 6 39 2" xfId="9520"/>
    <cellStyle name="Normal 6 39 2 10" xfId="48793"/>
    <cellStyle name="Normal 6 39 2 2" xfId="14285"/>
    <cellStyle name="Normal 6 39 2 2 2" xfId="48795"/>
    <cellStyle name="Normal 6 39 2 2 2 2" xfId="48796"/>
    <cellStyle name="Normal 6 39 2 2 2 2 2" xfId="48797"/>
    <cellStyle name="Normal 6 39 2 2 2 3" xfId="48798"/>
    <cellStyle name="Normal 6 39 2 2 2 4" xfId="48799"/>
    <cellStyle name="Normal 6 39 2 2 3" xfId="48800"/>
    <cellStyle name="Normal 6 39 2 2 3 2" xfId="48801"/>
    <cellStyle name="Normal 6 39 2 2 3 2 2" xfId="48802"/>
    <cellStyle name="Normal 6 39 2 2 3 3" xfId="48803"/>
    <cellStyle name="Normal 6 39 2 2 3 4" xfId="48804"/>
    <cellStyle name="Normal 6 39 2 2 4" xfId="48805"/>
    <cellStyle name="Normal 6 39 2 2 4 2" xfId="48806"/>
    <cellStyle name="Normal 6 39 2 2 5" xfId="48807"/>
    <cellStyle name="Normal 6 39 2 2 6" xfId="48808"/>
    <cellStyle name="Normal 6 39 2 2 7" xfId="48809"/>
    <cellStyle name="Normal 6 39 2 2 8" xfId="48794"/>
    <cellStyle name="Normal 6 39 2 3" xfId="48810"/>
    <cellStyle name="Normal 6 39 2 3 2" xfId="48811"/>
    <cellStyle name="Normal 6 39 2 3 2 2" xfId="48812"/>
    <cellStyle name="Normal 6 39 2 3 2 2 2" xfId="48813"/>
    <cellStyle name="Normal 6 39 2 3 2 3" xfId="48814"/>
    <cellStyle name="Normal 6 39 2 3 2 4" xfId="48815"/>
    <cellStyle name="Normal 6 39 2 3 3" xfId="48816"/>
    <cellStyle name="Normal 6 39 2 3 3 2" xfId="48817"/>
    <cellStyle name="Normal 6 39 2 3 3 2 2" xfId="48818"/>
    <cellStyle name="Normal 6 39 2 3 3 3" xfId="48819"/>
    <cellStyle name="Normal 6 39 2 3 3 4" xfId="48820"/>
    <cellStyle name="Normal 6 39 2 3 4" xfId="48821"/>
    <cellStyle name="Normal 6 39 2 3 4 2" xfId="48822"/>
    <cellStyle name="Normal 6 39 2 3 5" xfId="48823"/>
    <cellStyle name="Normal 6 39 2 3 6" xfId="48824"/>
    <cellStyle name="Normal 6 39 2 3 7" xfId="48825"/>
    <cellStyle name="Normal 6 39 2 4" xfId="48826"/>
    <cellStyle name="Normal 6 39 2 4 2" xfId="48827"/>
    <cellStyle name="Normal 6 39 2 4 2 2" xfId="48828"/>
    <cellStyle name="Normal 6 39 2 4 3" xfId="48829"/>
    <cellStyle name="Normal 6 39 2 4 4" xfId="48830"/>
    <cellStyle name="Normal 6 39 2 5" xfId="48831"/>
    <cellStyle name="Normal 6 39 2 5 2" xfId="48832"/>
    <cellStyle name="Normal 6 39 2 5 2 2" xfId="48833"/>
    <cellStyle name="Normal 6 39 2 5 3" xfId="48834"/>
    <cellStyle name="Normal 6 39 2 5 4" xfId="48835"/>
    <cellStyle name="Normal 6 39 2 6" xfId="48836"/>
    <cellStyle name="Normal 6 39 2 6 2" xfId="48837"/>
    <cellStyle name="Normal 6 39 2 7" xfId="48838"/>
    <cellStyle name="Normal 6 39 2 8" xfId="48839"/>
    <cellStyle name="Normal 6 39 2 9" xfId="48840"/>
    <cellStyle name="Normal 6 39 3" xfId="9521"/>
    <cellStyle name="Normal 6 39 3 2" xfId="14286"/>
    <cellStyle name="Normal 6 39 3 2 2" xfId="48843"/>
    <cellStyle name="Normal 6 39 3 2 2 2" xfId="48844"/>
    <cellStyle name="Normal 6 39 3 2 3" xfId="48845"/>
    <cellStyle name="Normal 6 39 3 2 4" xfId="48846"/>
    <cellStyle name="Normal 6 39 3 2 5" xfId="48842"/>
    <cellStyle name="Normal 6 39 3 3" xfId="48847"/>
    <cellStyle name="Normal 6 39 3 3 2" xfId="48848"/>
    <cellStyle name="Normal 6 39 3 3 2 2" xfId="48849"/>
    <cellStyle name="Normal 6 39 3 3 3" xfId="48850"/>
    <cellStyle name="Normal 6 39 3 3 4" xfId="48851"/>
    <cellStyle name="Normal 6 39 3 4" xfId="48852"/>
    <cellStyle name="Normal 6 39 3 4 2" xfId="48853"/>
    <cellStyle name="Normal 6 39 3 5" xfId="48854"/>
    <cellStyle name="Normal 6 39 3 6" xfId="48855"/>
    <cellStyle name="Normal 6 39 3 7" xfId="48856"/>
    <cellStyle name="Normal 6 39 3 8" xfId="48841"/>
    <cellStyle name="Normal 6 39 4" xfId="9522"/>
    <cellStyle name="Normal 6 39 4 2" xfId="14287"/>
    <cellStyle name="Normal 6 39 4 2 2" xfId="48859"/>
    <cellStyle name="Normal 6 39 4 2 2 2" xfId="48860"/>
    <cellStyle name="Normal 6 39 4 2 3" xfId="48861"/>
    <cellStyle name="Normal 6 39 4 2 4" xfId="48862"/>
    <cellStyle name="Normal 6 39 4 2 5" xfId="48858"/>
    <cellStyle name="Normal 6 39 4 3" xfId="48863"/>
    <cellStyle name="Normal 6 39 4 3 2" xfId="48864"/>
    <cellStyle name="Normal 6 39 4 3 2 2" xfId="48865"/>
    <cellStyle name="Normal 6 39 4 3 3" xfId="48866"/>
    <cellStyle name="Normal 6 39 4 3 4" xfId="48867"/>
    <cellStyle name="Normal 6 39 4 4" xfId="48868"/>
    <cellStyle name="Normal 6 39 4 4 2" xfId="48869"/>
    <cellStyle name="Normal 6 39 4 5" xfId="48870"/>
    <cellStyle name="Normal 6 39 4 6" xfId="48871"/>
    <cellStyle name="Normal 6 39 4 7" xfId="48872"/>
    <cellStyle name="Normal 6 39 4 8" xfId="48857"/>
    <cellStyle name="Normal 6 39 5" xfId="14284"/>
    <cellStyle name="Normal 6 39 5 2" xfId="48874"/>
    <cellStyle name="Normal 6 39 5 2 2" xfId="48875"/>
    <cellStyle name="Normal 6 39 5 3" xfId="48876"/>
    <cellStyle name="Normal 6 39 5 4" xfId="48877"/>
    <cellStyle name="Normal 6 39 5 5" xfId="48873"/>
    <cellStyle name="Normal 6 39 6" xfId="48878"/>
    <cellStyle name="Normal 6 39 6 2" xfId="48879"/>
    <cellStyle name="Normal 6 39 6 2 2" xfId="48880"/>
    <cellStyle name="Normal 6 39 6 3" xfId="48881"/>
    <cellStyle name="Normal 6 39 6 4" xfId="48882"/>
    <cellStyle name="Normal 6 39 7" xfId="48883"/>
    <cellStyle name="Normal 6 39 7 2" xfId="48884"/>
    <cellStyle name="Normal 6 39 8" xfId="48885"/>
    <cellStyle name="Normal 6 39 9" xfId="48886"/>
    <cellStyle name="Normal 6 4" xfId="9523"/>
    <cellStyle name="Normal 6 4 10" xfId="48887"/>
    <cellStyle name="Normal 6 4 2" xfId="9524"/>
    <cellStyle name="Normal 6 4 2 2" xfId="16406"/>
    <cellStyle name="Normal 6 4 2 2 2" xfId="48889"/>
    <cellStyle name="Normal 6 4 2 2 2 2" xfId="48890"/>
    <cellStyle name="Normal 6 4 2 2 2 2 2" xfId="48891"/>
    <cellStyle name="Normal 6 4 2 2 2 3" xfId="48892"/>
    <cellStyle name="Normal 6 4 2 2 2 4" xfId="48893"/>
    <cellStyle name="Normal 6 4 2 2 3" xfId="48894"/>
    <cellStyle name="Normal 6 4 2 2 3 2" xfId="48895"/>
    <cellStyle name="Normal 6 4 2 2 3 2 2" xfId="48896"/>
    <cellStyle name="Normal 6 4 2 2 3 3" xfId="48897"/>
    <cellStyle name="Normal 6 4 2 2 3 4" xfId="48898"/>
    <cellStyle name="Normal 6 4 2 2 4" xfId="48899"/>
    <cellStyle name="Normal 6 4 2 2 4 2" xfId="48900"/>
    <cellStyle name="Normal 6 4 2 2 5" xfId="48901"/>
    <cellStyle name="Normal 6 4 2 2 6" xfId="48902"/>
    <cellStyle name="Normal 6 4 2 2 7" xfId="48903"/>
    <cellStyle name="Normal 6 4 2 2 8" xfId="48888"/>
    <cellStyle name="Normal 6 4 2 3" xfId="18206"/>
    <cellStyle name="Normal 6 4 2 3 2" xfId="48904"/>
    <cellStyle name="Normal 6 4 2 3 2 2" xfId="48905"/>
    <cellStyle name="Normal 6 4 2 3 2 2 2" xfId="48906"/>
    <cellStyle name="Normal 6 4 2 3 2 3" xfId="48907"/>
    <cellStyle name="Normal 6 4 2 3 2 4" xfId="48908"/>
    <cellStyle name="Normal 6 4 2 3 3" xfId="48909"/>
    <cellStyle name="Normal 6 4 2 3 3 2" xfId="48910"/>
    <cellStyle name="Normal 6 4 2 3 3 2 2" xfId="48911"/>
    <cellStyle name="Normal 6 4 2 3 3 3" xfId="48912"/>
    <cellStyle name="Normal 6 4 2 3 3 4" xfId="48913"/>
    <cellStyle name="Normal 6 4 2 3 4" xfId="48914"/>
    <cellStyle name="Normal 6 4 2 3 4 2" xfId="48915"/>
    <cellStyle name="Normal 6 4 2 3 5" xfId="48916"/>
    <cellStyle name="Normal 6 4 2 3 6" xfId="48917"/>
    <cellStyle name="Normal 6 4 2 3 7" xfId="48918"/>
    <cellStyle name="Normal 6 4 2 4" xfId="15916"/>
    <cellStyle name="Normal 6 4 2 4 2" xfId="48919"/>
    <cellStyle name="Normal 6 4 2 4 2 2" xfId="48920"/>
    <cellStyle name="Normal 6 4 2 4 3" xfId="48921"/>
    <cellStyle name="Normal 6 4 2 4 4" xfId="48922"/>
    <cellStyle name="Normal 6 4 2 5" xfId="14289"/>
    <cellStyle name="Normal 6 4 2 5 2" xfId="48924"/>
    <cellStyle name="Normal 6 4 2 5 2 2" xfId="48925"/>
    <cellStyle name="Normal 6 4 2 5 3" xfId="48926"/>
    <cellStyle name="Normal 6 4 2 5 4" xfId="48927"/>
    <cellStyle name="Normal 6 4 2 5 5" xfId="48923"/>
    <cellStyle name="Normal 6 4 2 6" xfId="48928"/>
    <cellStyle name="Normal 6 4 2 6 2" xfId="48929"/>
    <cellStyle name="Normal 6 4 2 7" xfId="48930"/>
    <cellStyle name="Normal 6 4 2 8" xfId="48931"/>
    <cellStyle name="Normal 6 4 2 9" xfId="48932"/>
    <cellStyle name="Normal 6 4 3" xfId="9525"/>
    <cellStyle name="Normal 6 4 3 2" xfId="16624"/>
    <cellStyle name="Normal 6 4 3 2 2" xfId="48935"/>
    <cellStyle name="Normal 6 4 3 2 2 2" xfId="48936"/>
    <cellStyle name="Normal 6 4 3 2 3" xfId="48937"/>
    <cellStyle name="Normal 6 4 3 2 4" xfId="48938"/>
    <cellStyle name="Normal 6 4 3 2 5" xfId="48934"/>
    <cellStyle name="Normal 6 4 3 3" xfId="14290"/>
    <cellStyle name="Normal 6 4 3 3 2" xfId="48940"/>
    <cellStyle name="Normal 6 4 3 3 2 2" xfId="48941"/>
    <cellStyle name="Normal 6 4 3 3 3" xfId="48942"/>
    <cellStyle name="Normal 6 4 3 3 4" xfId="48943"/>
    <cellStyle name="Normal 6 4 3 3 5" xfId="48939"/>
    <cellStyle name="Normal 6 4 3 4" xfId="48944"/>
    <cellStyle name="Normal 6 4 3 4 2" xfId="48945"/>
    <cellStyle name="Normal 6 4 3 5" xfId="48946"/>
    <cellStyle name="Normal 6 4 3 6" xfId="48947"/>
    <cellStyle name="Normal 6 4 3 7" xfId="48948"/>
    <cellStyle name="Normal 6 4 3 8" xfId="48933"/>
    <cellStyle name="Normal 6 4 4" xfId="9526"/>
    <cellStyle name="Normal 6 4 4 2" xfId="16835"/>
    <cellStyle name="Normal 6 4 4 2 2" xfId="48951"/>
    <cellStyle name="Normal 6 4 4 2 2 2" xfId="48952"/>
    <cellStyle name="Normal 6 4 4 2 3" xfId="48953"/>
    <cellStyle name="Normal 6 4 4 2 4" xfId="48954"/>
    <cellStyle name="Normal 6 4 4 2 5" xfId="48950"/>
    <cellStyle name="Normal 6 4 4 3" xfId="14291"/>
    <cellStyle name="Normal 6 4 4 3 2" xfId="48956"/>
    <cellStyle name="Normal 6 4 4 3 2 2" xfId="48957"/>
    <cellStyle name="Normal 6 4 4 3 3" xfId="48958"/>
    <cellStyle name="Normal 6 4 4 3 4" xfId="48959"/>
    <cellStyle name="Normal 6 4 4 3 5" xfId="48955"/>
    <cellStyle name="Normal 6 4 4 4" xfId="48960"/>
    <cellStyle name="Normal 6 4 4 4 2" xfId="48961"/>
    <cellStyle name="Normal 6 4 4 5" xfId="48962"/>
    <cellStyle name="Normal 6 4 4 6" xfId="48963"/>
    <cellStyle name="Normal 6 4 4 7" xfId="48964"/>
    <cellStyle name="Normal 6 4 4 8" xfId="48949"/>
    <cellStyle name="Normal 6 4 5" xfId="16216"/>
    <cellStyle name="Normal 6 4 5 2" xfId="48966"/>
    <cellStyle name="Normal 6 4 5 2 2" xfId="48967"/>
    <cellStyle name="Normal 6 4 5 3" xfId="48968"/>
    <cellStyle name="Normal 6 4 5 4" xfId="48969"/>
    <cellStyle name="Normal 6 4 5 5" xfId="48965"/>
    <cellStyle name="Normal 6 4 6" xfId="18142"/>
    <cellStyle name="Normal 6 4 6 2" xfId="48970"/>
    <cellStyle name="Normal 6 4 6 2 2" xfId="48971"/>
    <cellStyle name="Normal 6 4 6 3" xfId="48972"/>
    <cellStyle name="Normal 6 4 6 4" xfId="48973"/>
    <cellStyle name="Normal 6 4 7" xfId="15852"/>
    <cellStyle name="Normal 6 4 7 2" xfId="48974"/>
    <cellStyle name="Normal 6 4 8" xfId="14288"/>
    <cellStyle name="Normal 6 4 8 2" xfId="48975"/>
    <cellStyle name="Normal 6 4 9" xfId="48976"/>
    <cellStyle name="Normal 6 40" xfId="9527"/>
    <cellStyle name="Normal 6 40 10" xfId="48978"/>
    <cellStyle name="Normal 6 40 11" xfId="48977"/>
    <cellStyle name="Normal 6 40 2" xfId="9528"/>
    <cellStyle name="Normal 6 40 2 10" xfId="48979"/>
    <cellStyle name="Normal 6 40 2 2" xfId="14293"/>
    <cellStyle name="Normal 6 40 2 2 2" xfId="48981"/>
    <cellStyle name="Normal 6 40 2 2 2 2" xfId="48982"/>
    <cellStyle name="Normal 6 40 2 2 2 2 2" xfId="48983"/>
    <cellStyle name="Normal 6 40 2 2 2 3" xfId="48984"/>
    <cellStyle name="Normal 6 40 2 2 2 4" xfId="48985"/>
    <cellStyle name="Normal 6 40 2 2 3" xfId="48986"/>
    <cellStyle name="Normal 6 40 2 2 3 2" xfId="48987"/>
    <cellStyle name="Normal 6 40 2 2 3 2 2" xfId="48988"/>
    <cellStyle name="Normal 6 40 2 2 3 3" xfId="48989"/>
    <cellStyle name="Normal 6 40 2 2 3 4" xfId="48990"/>
    <cellStyle name="Normal 6 40 2 2 4" xfId="48991"/>
    <cellStyle name="Normal 6 40 2 2 4 2" xfId="48992"/>
    <cellStyle name="Normal 6 40 2 2 5" xfId="48993"/>
    <cellStyle name="Normal 6 40 2 2 6" xfId="48994"/>
    <cellStyle name="Normal 6 40 2 2 7" xfId="48995"/>
    <cellStyle name="Normal 6 40 2 2 8" xfId="48980"/>
    <cellStyle name="Normal 6 40 2 3" xfId="48996"/>
    <cellStyle name="Normal 6 40 2 3 2" xfId="48997"/>
    <cellStyle name="Normal 6 40 2 3 2 2" xfId="48998"/>
    <cellStyle name="Normal 6 40 2 3 2 2 2" xfId="48999"/>
    <cellStyle name="Normal 6 40 2 3 2 3" xfId="49000"/>
    <cellStyle name="Normal 6 40 2 3 2 4" xfId="49001"/>
    <cellStyle name="Normal 6 40 2 3 3" xfId="49002"/>
    <cellStyle name="Normal 6 40 2 3 3 2" xfId="49003"/>
    <cellStyle name="Normal 6 40 2 3 3 2 2" xfId="49004"/>
    <cellStyle name="Normal 6 40 2 3 3 3" xfId="49005"/>
    <cellStyle name="Normal 6 40 2 3 3 4" xfId="49006"/>
    <cellStyle name="Normal 6 40 2 3 4" xfId="49007"/>
    <cellStyle name="Normal 6 40 2 3 4 2" xfId="49008"/>
    <cellStyle name="Normal 6 40 2 3 5" xfId="49009"/>
    <cellStyle name="Normal 6 40 2 3 6" xfId="49010"/>
    <cellStyle name="Normal 6 40 2 3 7" xfId="49011"/>
    <cellStyle name="Normal 6 40 2 4" xfId="49012"/>
    <cellStyle name="Normal 6 40 2 4 2" xfId="49013"/>
    <cellStyle name="Normal 6 40 2 4 2 2" xfId="49014"/>
    <cellStyle name="Normal 6 40 2 4 3" xfId="49015"/>
    <cellStyle name="Normal 6 40 2 4 4" xfId="49016"/>
    <cellStyle name="Normal 6 40 2 5" xfId="49017"/>
    <cellStyle name="Normal 6 40 2 5 2" xfId="49018"/>
    <cellStyle name="Normal 6 40 2 5 2 2" xfId="49019"/>
    <cellStyle name="Normal 6 40 2 5 3" xfId="49020"/>
    <cellStyle name="Normal 6 40 2 5 4" xfId="49021"/>
    <cellStyle name="Normal 6 40 2 6" xfId="49022"/>
    <cellStyle name="Normal 6 40 2 6 2" xfId="49023"/>
    <cellStyle name="Normal 6 40 2 7" xfId="49024"/>
    <cellStyle name="Normal 6 40 2 8" xfId="49025"/>
    <cellStyle name="Normal 6 40 2 9" xfId="49026"/>
    <cellStyle name="Normal 6 40 3" xfId="9529"/>
    <cellStyle name="Normal 6 40 3 2" xfId="14294"/>
    <cellStyle name="Normal 6 40 3 2 2" xfId="49029"/>
    <cellStyle name="Normal 6 40 3 2 2 2" xfId="49030"/>
    <cellStyle name="Normal 6 40 3 2 3" xfId="49031"/>
    <cellStyle name="Normal 6 40 3 2 4" xfId="49032"/>
    <cellStyle name="Normal 6 40 3 2 5" xfId="49028"/>
    <cellStyle name="Normal 6 40 3 3" xfId="49033"/>
    <cellStyle name="Normal 6 40 3 3 2" xfId="49034"/>
    <cellStyle name="Normal 6 40 3 3 2 2" xfId="49035"/>
    <cellStyle name="Normal 6 40 3 3 3" xfId="49036"/>
    <cellStyle name="Normal 6 40 3 3 4" xfId="49037"/>
    <cellStyle name="Normal 6 40 3 4" xfId="49038"/>
    <cellStyle name="Normal 6 40 3 4 2" xfId="49039"/>
    <cellStyle name="Normal 6 40 3 5" xfId="49040"/>
    <cellStyle name="Normal 6 40 3 6" xfId="49041"/>
    <cellStyle name="Normal 6 40 3 7" xfId="49042"/>
    <cellStyle name="Normal 6 40 3 8" xfId="49027"/>
    <cellStyle name="Normal 6 40 4" xfId="9530"/>
    <cellStyle name="Normal 6 40 4 2" xfId="14295"/>
    <cellStyle name="Normal 6 40 4 2 2" xfId="49045"/>
    <cellStyle name="Normal 6 40 4 2 2 2" xfId="49046"/>
    <cellStyle name="Normal 6 40 4 2 3" xfId="49047"/>
    <cellStyle name="Normal 6 40 4 2 4" xfId="49048"/>
    <cellStyle name="Normal 6 40 4 2 5" xfId="49044"/>
    <cellStyle name="Normal 6 40 4 3" xfId="49049"/>
    <cellStyle name="Normal 6 40 4 3 2" xfId="49050"/>
    <cellStyle name="Normal 6 40 4 3 2 2" xfId="49051"/>
    <cellStyle name="Normal 6 40 4 3 3" xfId="49052"/>
    <cellStyle name="Normal 6 40 4 3 4" xfId="49053"/>
    <cellStyle name="Normal 6 40 4 4" xfId="49054"/>
    <cellStyle name="Normal 6 40 4 4 2" xfId="49055"/>
    <cellStyle name="Normal 6 40 4 5" xfId="49056"/>
    <cellStyle name="Normal 6 40 4 6" xfId="49057"/>
    <cellStyle name="Normal 6 40 4 7" xfId="49058"/>
    <cellStyle name="Normal 6 40 4 8" xfId="49043"/>
    <cellStyle name="Normal 6 40 5" xfId="14292"/>
    <cellStyle name="Normal 6 40 5 2" xfId="49060"/>
    <cellStyle name="Normal 6 40 5 2 2" xfId="49061"/>
    <cellStyle name="Normal 6 40 5 3" xfId="49062"/>
    <cellStyle name="Normal 6 40 5 4" xfId="49063"/>
    <cellStyle name="Normal 6 40 5 5" xfId="49059"/>
    <cellStyle name="Normal 6 40 6" xfId="49064"/>
    <cellStyle name="Normal 6 40 6 2" xfId="49065"/>
    <cellStyle name="Normal 6 40 6 2 2" xfId="49066"/>
    <cellStyle name="Normal 6 40 6 3" xfId="49067"/>
    <cellStyle name="Normal 6 40 6 4" xfId="49068"/>
    <cellStyle name="Normal 6 40 7" xfId="49069"/>
    <cellStyle name="Normal 6 40 7 2" xfId="49070"/>
    <cellStyle name="Normal 6 40 8" xfId="49071"/>
    <cellStyle name="Normal 6 40 9" xfId="49072"/>
    <cellStyle name="Normal 6 41" xfId="9531"/>
    <cellStyle name="Normal 6 41 10" xfId="49074"/>
    <cellStyle name="Normal 6 41 11" xfId="49073"/>
    <cellStyle name="Normal 6 41 2" xfId="9532"/>
    <cellStyle name="Normal 6 41 2 10" xfId="49075"/>
    <cellStyle name="Normal 6 41 2 2" xfId="14297"/>
    <cellStyle name="Normal 6 41 2 2 2" xfId="49077"/>
    <cellStyle name="Normal 6 41 2 2 2 2" xfId="49078"/>
    <cellStyle name="Normal 6 41 2 2 2 2 2" xfId="49079"/>
    <cellStyle name="Normal 6 41 2 2 2 3" xfId="49080"/>
    <cellStyle name="Normal 6 41 2 2 2 4" xfId="49081"/>
    <cellStyle name="Normal 6 41 2 2 3" xfId="49082"/>
    <cellStyle name="Normal 6 41 2 2 3 2" xfId="49083"/>
    <cellStyle name="Normal 6 41 2 2 3 2 2" xfId="49084"/>
    <cellStyle name="Normal 6 41 2 2 3 3" xfId="49085"/>
    <cellStyle name="Normal 6 41 2 2 3 4" xfId="49086"/>
    <cellStyle name="Normal 6 41 2 2 4" xfId="49087"/>
    <cellStyle name="Normal 6 41 2 2 4 2" xfId="49088"/>
    <cellStyle name="Normal 6 41 2 2 5" xfId="49089"/>
    <cellStyle name="Normal 6 41 2 2 6" xfId="49090"/>
    <cellStyle name="Normal 6 41 2 2 7" xfId="49091"/>
    <cellStyle name="Normal 6 41 2 2 8" xfId="49076"/>
    <cellStyle name="Normal 6 41 2 3" xfId="49092"/>
    <cellStyle name="Normal 6 41 2 3 2" xfId="49093"/>
    <cellStyle name="Normal 6 41 2 3 2 2" xfId="49094"/>
    <cellStyle name="Normal 6 41 2 3 2 2 2" xfId="49095"/>
    <cellStyle name="Normal 6 41 2 3 2 3" xfId="49096"/>
    <cellStyle name="Normal 6 41 2 3 2 4" xfId="49097"/>
    <cellStyle name="Normal 6 41 2 3 3" xfId="49098"/>
    <cellStyle name="Normal 6 41 2 3 3 2" xfId="49099"/>
    <cellStyle name="Normal 6 41 2 3 3 2 2" xfId="49100"/>
    <cellStyle name="Normal 6 41 2 3 3 3" xfId="49101"/>
    <cellStyle name="Normal 6 41 2 3 3 4" xfId="49102"/>
    <cellStyle name="Normal 6 41 2 3 4" xfId="49103"/>
    <cellStyle name="Normal 6 41 2 3 4 2" xfId="49104"/>
    <cellStyle name="Normal 6 41 2 3 5" xfId="49105"/>
    <cellStyle name="Normal 6 41 2 3 6" xfId="49106"/>
    <cellStyle name="Normal 6 41 2 3 7" xfId="49107"/>
    <cellStyle name="Normal 6 41 2 4" xfId="49108"/>
    <cellStyle name="Normal 6 41 2 4 2" xfId="49109"/>
    <cellStyle name="Normal 6 41 2 4 2 2" xfId="49110"/>
    <cellStyle name="Normal 6 41 2 4 3" xfId="49111"/>
    <cellStyle name="Normal 6 41 2 4 4" xfId="49112"/>
    <cellStyle name="Normal 6 41 2 5" xfId="49113"/>
    <cellStyle name="Normal 6 41 2 5 2" xfId="49114"/>
    <cellStyle name="Normal 6 41 2 5 2 2" xfId="49115"/>
    <cellStyle name="Normal 6 41 2 5 3" xfId="49116"/>
    <cellStyle name="Normal 6 41 2 5 4" xfId="49117"/>
    <cellStyle name="Normal 6 41 2 6" xfId="49118"/>
    <cellStyle name="Normal 6 41 2 6 2" xfId="49119"/>
    <cellStyle name="Normal 6 41 2 7" xfId="49120"/>
    <cellStyle name="Normal 6 41 2 8" xfId="49121"/>
    <cellStyle name="Normal 6 41 2 9" xfId="49122"/>
    <cellStyle name="Normal 6 41 3" xfId="9533"/>
    <cellStyle name="Normal 6 41 3 2" xfId="14298"/>
    <cellStyle name="Normal 6 41 3 2 2" xfId="49125"/>
    <cellStyle name="Normal 6 41 3 2 2 2" xfId="49126"/>
    <cellStyle name="Normal 6 41 3 2 3" xfId="49127"/>
    <cellStyle name="Normal 6 41 3 2 4" xfId="49128"/>
    <cellStyle name="Normal 6 41 3 2 5" xfId="49124"/>
    <cellStyle name="Normal 6 41 3 3" xfId="49129"/>
    <cellStyle name="Normal 6 41 3 3 2" xfId="49130"/>
    <cellStyle name="Normal 6 41 3 3 2 2" xfId="49131"/>
    <cellStyle name="Normal 6 41 3 3 3" xfId="49132"/>
    <cellStyle name="Normal 6 41 3 3 4" xfId="49133"/>
    <cellStyle name="Normal 6 41 3 4" xfId="49134"/>
    <cellStyle name="Normal 6 41 3 4 2" xfId="49135"/>
    <cellStyle name="Normal 6 41 3 5" xfId="49136"/>
    <cellStyle name="Normal 6 41 3 6" xfId="49137"/>
    <cellStyle name="Normal 6 41 3 7" xfId="49138"/>
    <cellStyle name="Normal 6 41 3 8" xfId="49123"/>
    <cellStyle name="Normal 6 41 4" xfId="9534"/>
    <cellStyle name="Normal 6 41 4 2" xfId="14299"/>
    <cellStyle name="Normal 6 41 4 2 2" xfId="49141"/>
    <cellStyle name="Normal 6 41 4 2 2 2" xfId="49142"/>
    <cellStyle name="Normal 6 41 4 2 3" xfId="49143"/>
    <cellStyle name="Normal 6 41 4 2 4" xfId="49144"/>
    <cellStyle name="Normal 6 41 4 2 5" xfId="49140"/>
    <cellStyle name="Normal 6 41 4 3" xfId="49145"/>
    <cellStyle name="Normal 6 41 4 3 2" xfId="49146"/>
    <cellStyle name="Normal 6 41 4 3 2 2" xfId="49147"/>
    <cellStyle name="Normal 6 41 4 3 3" xfId="49148"/>
    <cellStyle name="Normal 6 41 4 3 4" xfId="49149"/>
    <cellStyle name="Normal 6 41 4 4" xfId="49150"/>
    <cellStyle name="Normal 6 41 4 4 2" xfId="49151"/>
    <cellStyle name="Normal 6 41 4 5" xfId="49152"/>
    <cellStyle name="Normal 6 41 4 6" xfId="49153"/>
    <cellStyle name="Normal 6 41 4 7" xfId="49154"/>
    <cellStyle name="Normal 6 41 4 8" xfId="49139"/>
    <cellStyle name="Normal 6 41 5" xfId="14296"/>
    <cellStyle name="Normal 6 41 5 2" xfId="49156"/>
    <cellStyle name="Normal 6 41 5 2 2" xfId="49157"/>
    <cellStyle name="Normal 6 41 5 3" xfId="49158"/>
    <cellStyle name="Normal 6 41 5 4" xfId="49159"/>
    <cellStyle name="Normal 6 41 5 5" xfId="49155"/>
    <cellStyle name="Normal 6 41 6" xfId="49160"/>
    <cellStyle name="Normal 6 41 6 2" xfId="49161"/>
    <cellStyle name="Normal 6 41 6 2 2" xfId="49162"/>
    <cellStyle name="Normal 6 41 6 3" xfId="49163"/>
    <cellStyle name="Normal 6 41 6 4" xfId="49164"/>
    <cellStyle name="Normal 6 41 7" xfId="49165"/>
    <cellStyle name="Normal 6 41 7 2" xfId="49166"/>
    <cellStyle name="Normal 6 41 8" xfId="49167"/>
    <cellStyle name="Normal 6 41 9" xfId="49168"/>
    <cellStyle name="Normal 6 42" xfId="9535"/>
    <cellStyle name="Normal 6 42 10" xfId="49170"/>
    <cellStyle name="Normal 6 42 11" xfId="49169"/>
    <cellStyle name="Normal 6 42 2" xfId="9536"/>
    <cellStyle name="Normal 6 42 2 10" xfId="49171"/>
    <cellStyle name="Normal 6 42 2 2" xfId="14301"/>
    <cellStyle name="Normal 6 42 2 2 2" xfId="49173"/>
    <cellStyle name="Normal 6 42 2 2 2 2" xfId="49174"/>
    <cellStyle name="Normal 6 42 2 2 2 2 2" xfId="49175"/>
    <cellStyle name="Normal 6 42 2 2 2 3" xfId="49176"/>
    <cellStyle name="Normal 6 42 2 2 2 4" xfId="49177"/>
    <cellStyle name="Normal 6 42 2 2 3" xfId="49178"/>
    <cellStyle name="Normal 6 42 2 2 3 2" xfId="49179"/>
    <cellStyle name="Normal 6 42 2 2 3 2 2" xfId="49180"/>
    <cellStyle name="Normal 6 42 2 2 3 3" xfId="49181"/>
    <cellStyle name="Normal 6 42 2 2 3 4" xfId="49182"/>
    <cellStyle name="Normal 6 42 2 2 4" xfId="49183"/>
    <cellStyle name="Normal 6 42 2 2 4 2" xfId="49184"/>
    <cellStyle name="Normal 6 42 2 2 5" xfId="49185"/>
    <cellStyle name="Normal 6 42 2 2 6" xfId="49186"/>
    <cellStyle name="Normal 6 42 2 2 7" xfId="49187"/>
    <cellStyle name="Normal 6 42 2 2 8" xfId="49172"/>
    <cellStyle name="Normal 6 42 2 3" xfId="49188"/>
    <cellStyle name="Normal 6 42 2 3 2" xfId="49189"/>
    <cellStyle name="Normal 6 42 2 3 2 2" xfId="49190"/>
    <cellStyle name="Normal 6 42 2 3 2 2 2" xfId="49191"/>
    <cellStyle name="Normal 6 42 2 3 2 3" xfId="49192"/>
    <cellStyle name="Normal 6 42 2 3 2 4" xfId="49193"/>
    <cellStyle name="Normal 6 42 2 3 3" xfId="49194"/>
    <cellStyle name="Normal 6 42 2 3 3 2" xfId="49195"/>
    <cellStyle name="Normal 6 42 2 3 3 2 2" xfId="49196"/>
    <cellStyle name="Normal 6 42 2 3 3 3" xfId="49197"/>
    <cellStyle name="Normal 6 42 2 3 3 4" xfId="49198"/>
    <cellStyle name="Normal 6 42 2 3 4" xfId="49199"/>
    <cellStyle name="Normal 6 42 2 3 4 2" xfId="49200"/>
    <cellStyle name="Normal 6 42 2 3 5" xfId="49201"/>
    <cellStyle name="Normal 6 42 2 3 6" xfId="49202"/>
    <cellStyle name="Normal 6 42 2 3 7" xfId="49203"/>
    <cellStyle name="Normal 6 42 2 4" xfId="49204"/>
    <cellStyle name="Normal 6 42 2 4 2" xfId="49205"/>
    <cellStyle name="Normal 6 42 2 4 2 2" xfId="49206"/>
    <cellStyle name="Normal 6 42 2 4 3" xfId="49207"/>
    <cellStyle name="Normal 6 42 2 4 4" xfId="49208"/>
    <cellStyle name="Normal 6 42 2 5" xfId="49209"/>
    <cellStyle name="Normal 6 42 2 5 2" xfId="49210"/>
    <cellStyle name="Normal 6 42 2 5 2 2" xfId="49211"/>
    <cellStyle name="Normal 6 42 2 5 3" xfId="49212"/>
    <cellStyle name="Normal 6 42 2 5 4" xfId="49213"/>
    <cellStyle name="Normal 6 42 2 6" xfId="49214"/>
    <cellStyle name="Normal 6 42 2 6 2" xfId="49215"/>
    <cellStyle name="Normal 6 42 2 7" xfId="49216"/>
    <cellStyle name="Normal 6 42 2 8" xfId="49217"/>
    <cellStyle name="Normal 6 42 2 9" xfId="49218"/>
    <cellStyle name="Normal 6 42 3" xfId="9537"/>
    <cellStyle name="Normal 6 42 3 2" xfId="14302"/>
    <cellStyle name="Normal 6 42 3 2 2" xfId="49221"/>
    <cellStyle name="Normal 6 42 3 2 2 2" xfId="49222"/>
    <cellStyle name="Normal 6 42 3 2 3" xfId="49223"/>
    <cellStyle name="Normal 6 42 3 2 4" xfId="49224"/>
    <cellStyle name="Normal 6 42 3 2 5" xfId="49220"/>
    <cellStyle name="Normal 6 42 3 3" xfId="49225"/>
    <cellStyle name="Normal 6 42 3 3 2" xfId="49226"/>
    <cellStyle name="Normal 6 42 3 3 2 2" xfId="49227"/>
    <cellStyle name="Normal 6 42 3 3 3" xfId="49228"/>
    <cellStyle name="Normal 6 42 3 3 4" xfId="49229"/>
    <cellStyle name="Normal 6 42 3 4" xfId="49230"/>
    <cellStyle name="Normal 6 42 3 4 2" xfId="49231"/>
    <cellStyle name="Normal 6 42 3 5" xfId="49232"/>
    <cellStyle name="Normal 6 42 3 6" xfId="49233"/>
    <cellStyle name="Normal 6 42 3 7" xfId="49234"/>
    <cellStyle name="Normal 6 42 3 8" xfId="49219"/>
    <cellStyle name="Normal 6 42 4" xfId="9538"/>
    <cellStyle name="Normal 6 42 4 2" xfId="14303"/>
    <cellStyle name="Normal 6 42 4 2 2" xfId="49237"/>
    <cellStyle name="Normal 6 42 4 2 2 2" xfId="49238"/>
    <cellStyle name="Normal 6 42 4 2 3" xfId="49239"/>
    <cellStyle name="Normal 6 42 4 2 4" xfId="49240"/>
    <cellStyle name="Normal 6 42 4 2 5" xfId="49236"/>
    <cellStyle name="Normal 6 42 4 3" xfId="49241"/>
    <cellStyle name="Normal 6 42 4 3 2" xfId="49242"/>
    <cellStyle name="Normal 6 42 4 3 2 2" xfId="49243"/>
    <cellStyle name="Normal 6 42 4 3 3" xfId="49244"/>
    <cellStyle name="Normal 6 42 4 3 4" xfId="49245"/>
    <cellStyle name="Normal 6 42 4 4" xfId="49246"/>
    <cellStyle name="Normal 6 42 4 4 2" xfId="49247"/>
    <cellStyle name="Normal 6 42 4 5" xfId="49248"/>
    <cellStyle name="Normal 6 42 4 6" xfId="49249"/>
    <cellStyle name="Normal 6 42 4 7" xfId="49250"/>
    <cellStyle name="Normal 6 42 4 8" xfId="49235"/>
    <cellStyle name="Normal 6 42 5" xfId="14300"/>
    <cellStyle name="Normal 6 42 5 2" xfId="49252"/>
    <cellStyle name="Normal 6 42 5 2 2" xfId="49253"/>
    <cellStyle name="Normal 6 42 5 3" xfId="49254"/>
    <cellStyle name="Normal 6 42 5 4" xfId="49255"/>
    <cellStyle name="Normal 6 42 5 5" xfId="49251"/>
    <cellStyle name="Normal 6 42 6" xfId="49256"/>
    <cellStyle name="Normal 6 42 6 2" xfId="49257"/>
    <cellStyle name="Normal 6 42 6 2 2" xfId="49258"/>
    <cellStyle name="Normal 6 42 6 3" xfId="49259"/>
    <cellStyle name="Normal 6 42 6 4" xfId="49260"/>
    <cellStyle name="Normal 6 42 7" xfId="49261"/>
    <cellStyle name="Normal 6 42 7 2" xfId="49262"/>
    <cellStyle name="Normal 6 42 8" xfId="49263"/>
    <cellStyle name="Normal 6 42 9" xfId="49264"/>
    <cellStyle name="Normal 6 43" xfId="9539"/>
    <cellStyle name="Normal 6 43 10" xfId="49266"/>
    <cellStyle name="Normal 6 43 11" xfId="49265"/>
    <cellStyle name="Normal 6 43 2" xfId="9540"/>
    <cellStyle name="Normal 6 43 2 10" xfId="49267"/>
    <cellStyle name="Normal 6 43 2 2" xfId="14305"/>
    <cellStyle name="Normal 6 43 2 2 2" xfId="49269"/>
    <cellStyle name="Normal 6 43 2 2 2 2" xfId="49270"/>
    <cellStyle name="Normal 6 43 2 2 2 2 2" xfId="49271"/>
    <cellStyle name="Normal 6 43 2 2 2 3" xfId="49272"/>
    <cellStyle name="Normal 6 43 2 2 2 4" xfId="49273"/>
    <cellStyle name="Normal 6 43 2 2 3" xfId="49274"/>
    <cellStyle name="Normal 6 43 2 2 3 2" xfId="49275"/>
    <cellStyle name="Normal 6 43 2 2 3 2 2" xfId="49276"/>
    <cellStyle name="Normal 6 43 2 2 3 3" xfId="49277"/>
    <cellStyle name="Normal 6 43 2 2 3 4" xfId="49278"/>
    <cellStyle name="Normal 6 43 2 2 4" xfId="49279"/>
    <cellStyle name="Normal 6 43 2 2 4 2" xfId="49280"/>
    <cellStyle name="Normal 6 43 2 2 5" xfId="49281"/>
    <cellStyle name="Normal 6 43 2 2 6" xfId="49282"/>
    <cellStyle name="Normal 6 43 2 2 7" xfId="49283"/>
    <cellStyle name="Normal 6 43 2 2 8" xfId="49268"/>
    <cellStyle name="Normal 6 43 2 3" xfId="49284"/>
    <cellStyle name="Normal 6 43 2 3 2" xfId="49285"/>
    <cellStyle name="Normal 6 43 2 3 2 2" xfId="49286"/>
    <cellStyle name="Normal 6 43 2 3 2 2 2" xfId="49287"/>
    <cellStyle name="Normal 6 43 2 3 2 3" xfId="49288"/>
    <cellStyle name="Normal 6 43 2 3 2 4" xfId="49289"/>
    <cellStyle name="Normal 6 43 2 3 3" xfId="49290"/>
    <cellStyle name="Normal 6 43 2 3 3 2" xfId="49291"/>
    <cellStyle name="Normal 6 43 2 3 3 2 2" xfId="49292"/>
    <cellStyle name="Normal 6 43 2 3 3 3" xfId="49293"/>
    <cellStyle name="Normal 6 43 2 3 3 4" xfId="49294"/>
    <cellStyle name="Normal 6 43 2 3 4" xfId="49295"/>
    <cellStyle name="Normal 6 43 2 3 4 2" xfId="49296"/>
    <cellStyle name="Normal 6 43 2 3 5" xfId="49297"/>
    <cellStyle name="Normal 6 43 2 3 6" xfId="49298"/>
    <cellStyle name="Normal 6 43 2 3 7" xfId="49299"/>
    <cellStyle name="Normal 6 43 2 4" xfId="49300"/>
    <cellStyle name="Normal 6 43 2 4 2" xfId="49301"/>
    <cellStyle name="Normal 6 43 2 4 2 2" xfId="49302"/>
    <cellStyle name="Normal 6 43 2 4 3" xfId="49303"/>
    <cellStyle name="Normal 6 43 2 4 4" xfId="49304"/>
    <cellStyle name="Normal 6 43 2 5" xfId="49305"/>
    <cellStyle name="Normal 6 43 2 5 2" xfId="49306"/>
    <cellStyle name="Normal 6 43 2 5 2 2" xfId="49307"/>
    <cellStyle name="Normal 6 43 2 5 3" xfId="49308"/>
    <cellStyle name="Normal 6 43 2 5 4" xfId="49309"/>
    <cellStyle name="Normal 6 43 2 6" xfId="49310"/>
    <cellStyle name="Normal 6 43 2 6 2" xfId="49311"/>
    <cellStyle name="Normal 6 43 2 7" xfId="49312"/>
    <cellStyle name="Normal 6 43 2 8" xfId="49313"/>
    <cellStyle name="Normal 6 43 2 9" xfId="49314"/>
    <cellStyle name="Normal 6 43 3" xfId="9541"/>
    <cellStyle name="Normal 6 43 3 2" xfId="14306"/>
    <cellStyle name="Normal 6 43 3 2 2" xfId="49317"/>
    <cellStyle name="Normal 6 43 3 2 2 2" xfId="49318"/>
    <cellStyle name="Normal 6 43 3 2 3" xfId="49319"/>
    <cellStyle name="Normal 6 43 3 2 4" xfId="49320"/>
    <cellStyle name="Normal 6 43 3 2 5" xfId="49316"/>
    <cellStyle name="Normal 6 43 3 3" xfId="49321"/>
    <cellStyle name="Normal 6 43 3 3 2" xfId="49322"/>
    <cellStyle name="Normal 6 43 3 3 2 2" xfId="49323"/>
    <cellStyle name="Normal 6 43 3 3 3" xfId="49324"/>
    <cellStyle name="Normal 6 43 3 3 4" xfId="49325"/>
    <cellStyle name="Normal 6 43 3 4" xfId="49326"/>
    <cellStyle name="Normal 6 43 3 4 2" xfId="49327"/>
    <cellStyle name="Normal 6 43 3 5" xfId="49328"/>
    <cellStyle name="Normal 6 43 3 6" xfId="49329"/>
    <cellStyle name="Normal 6 43 3 7" xfId="49330"/>
    <cellStyle name="Normal 6 43 3 8" xfId="49315"/>
    <cellStyle name="Normal 6 43 4" xfId="9542"/>
    <cellStyle name="Normal 6 43 4 2" xfId="14307"/>
    <cellStyle name="Normal 6 43 4 2 2" xfId="49333"/>
    <cellStyle name="Normal 6 43 4 2 2 2" xfId="49334"/>
    <cellStyle name="Normal 6 43 4 2 3" xfId="49335"/>
    <cellStyle name="Normal 6 43 4 2 4" xfId="49336"/>
    <cellStyle name="Normal 6 43 4 2 5" xfId="49332"/>
    <cellStyle name="Normal 6 43 4 3" xfId="49337"/>
    <cellStyle name="Normal 6 43 4 3 2" xfId="49338"/>
    <cellStyle name="Normal 6 43 4 3 2 2" xfId="49339"/>
    <cellStyle name="Normal 6 43 4 3 3" xfId="49340"/>
    <cellStyle name="Normal 6 43 4 3 4" xfId="49341"/>
    <cellStyle name="Normal 6 43 4 4" xfId="49342"/>
    <cellStyle name="Normal 6 43 4 4 2" xfId="49343"/>
    <cellStyle name="Normal 6 43 4 5" xfId="49344"/>
    <cellStyle name="Normal 6 43 4 6" xfId="49345"/>
    <cellStyle name="Normal 6 43 4 7" xfId="49346"/>
    <cellStyle name="Normal 6 43 4 8" xfId="49331"/>
    <cellStyle name="Normal 6 43 5" xfId="14304"/>
    <cellStyle name="Normal 6 43 5 2" xfId="49348"/>
    <cellStyle name="Normal 6 43 5 2 2" xfId="49349"/>
    <cellStyle name="Normal 6 43 5 3" xfId="49350"/>
    <cellStyle name="Normal 6 43 5 4" xfId="49351"/>
    <cellStyle name="Normal 6 43 5 5" xfId="49347"/>
    <cellStyle name="Normal 6 43 6" xfId="49352"/>
    <cellStyle name="Normal 6 43 6 2" xfId="49353"/>
    <cellStyle name="Normal 6 43 6 2 2" xfId="49354"/>
    <cellStyle name="Normal 6 43 6 3" xfId="49355"/>
    <cellStyle name="Normal 6 43 6 4" xfId="49356"/>
    <cellStyle name="Normal 6 43 7" xfId="49357"/>
    <cellStyle name="Normal 6 43 7 2" xfId="49358"/>
    <cellStyle name="Normal 6 43 8" xfId="49359"/>
    <cellStyle name="Normal 6 43 9" xfId="49360"/>
    <cellStyle name="Normal 6 44" xfId="9543"/>
    <cellStyle name="Normal 6 44 10" xfId="49362"/>
    <cellStyle name="Normal 6 44 11" xfId="49361"/>
    <cellStyle name="Normal 6 44 2" xfId="9544"/>
    <cellStyle name="Normal 6 44 2 10" xfId="49363"/>
    <cellStyle name="Normal 6 44 2 2" xfId="14309"/>
    <cellStyle name="Normal 6 44 2 2 2" xfId="49365"/>
    <cellStyle name="Normal 6 44 2 2 2 2" xfId="49366"/>
    <cellStyle name="Normal 6 44 2 2 2 2 2" xfId="49367"/>
    <cellStyle name="Normal 6 44 2 2 2 3" xfId="49368"/>
    <cellStyle name="Normal 6 44 2 2 2 4" xfId="49369"/>
    <cellStyle name="Normal 6 44 2 2 3" xfId="49370"/>
    <cellStyle name="Normal 6 44 2 2 3 2" xfId="49371"/>
    <cellStyle name="Normal 6 44 2 2 3 2 2" xfId="49372"/>
    <cellStyle name="Normal 6 44 2 2 3 3" xfId="49373"/>
    <cellStyle name="Normal 6 44 2 2 3 4" xfId="49374"/>
    <cellStyle name="Normal 6 44 2 2 4" xfId="49375"/>
    <cellStyle name="Normal 6 44 2 2 4 2" xfId="49376"/>
    <cellStyle name="Normal 6 44 2 2 5" xfId="49377"/>
    <cellStyle name="Normal 6 44 2 2 6" xfId="49378"/>
    <cellStyle name="Normal 6 44 2 2 7" xfId="49379"/>
    <cellStyle name="Normal 6 44 2 2 8" xfId="49364"/>
    <cellStyle name="Normal 6 44 2 3" xfId="49380"/>
    <cellStyle name="Normal 6 44 2 3 2" xfId="49381"/>
    <cellStyle name="Normal 6 44 2 3 2 2" xfId="49382"/>
    <cellStyle name="Normal 6 44 2 3 2 2 2" xfId="49383"/>
    <cellStyle name="Normal 6 44 2 3 2 3" xfId="49384"/>
    <cellStyle name="Normal 6 44 2 3 2 4" xfId="49385"/>
    <cellStyle name="Normal 6 44 2 3 3" xfId="49386"/>
    <cellStyle name="Normal 6 44 2 3 3 2" xfId="49387"/>
    <cellStyle name="Normal 6 44 2 3 3 2 2" xfId="49388"/>
    <cellStyle name="Normal 6 44 2 3 3 3" xfId="49389"/>
    <cellStyle name="Normal 6 44 2 3 3 4" xfId="49390"/>
    <cellStyle name="Normal 6 44 2 3 4" xfId="49391"/>
    <cellStyle name="Normal 6 44 2 3 4 2" xfId="49392"/>
    <cellStyle name="Normal 6 44 2 3 5" xfId="49393"/>
    <cellStyle name="Normal 6 44 2 3 6" xfId="49394"/>
    <cellStyle name="Normal 6 44 2 3 7" xfId="49395"/>
    <cellStyle name="Normal 6 44 2 4" xfId="49396"/>
    <cellStyle name="Normal 6 44 2 4 2" xfId="49397"/>
    <cellStyle name="Normal 6 44 2 4 2 2" xfId="49398"/>
    <cellStyle name="Normal 6 44 2 4 3" xfId="49399"/>
    <cellStyle name="Normal 6 44 2 4 4" xfId="49400"/>
    <cellStyle name="Normal 6 44 2 5" xfId="49401"/>
    <cellStyle name="Normal 6 44 2 5 2" xfId="49402"/>
    <cellStyle name="Normal 6 44 2 5 2 2" xfId="49403"/>
    <cellStyle name="Normal 6 44 2 5 3" xfId="49404"/>
    <cellStyle name="Normal 6 44 2 5 4" xfId="49405"/>
    <cellStyle name="Normal 6 44 2 6" xfId="49406"/>
    <cellStyle name="Normal 6 44 2 6 2" xfId="49407"/>
    <cellStyle name="Normal 6 44 2 7" xfId="49408"/>
    <cellStyle name="Normal 6 44 2 8" xfId="49409"/>
    <cellStyle name="Normal 6 44 2 9" xfId="49410"/>
    <cellStyle name="Normal 6 44 3" xfId="9545"/>
    <cellStyle name="Normal 6 44 3 2" xfId="14310"/>
    <cellStyle name="Normal 6 44 3 2 2" xfId="49413"/>
    <cellStyle name="Normal 6 44 3 2 2 2" xfId="49414"/>
    <cellStyle name="Normal 6 44 3 2 3" xfId="49415"/>
    <cellStyle name="Normal 6 44 3 2 4" xfId="49416"/>
    <cellStyle name="Normal 6 44 3 2 5" xfId="49412"/>
    <cellStyle name="Normal 6 44 3 3" xfId="49417"/>
    <cellStyle name="Normal 6 44 3 3 2" xfId="49418"/>
    <cellStyle name="Normal 6 44 3 3 2 2" xfId="49419"/>
    <cellStyle name="Normal 6 44 3 3 3" xfId="49420"/>
    <cellStyle name="Normal 6 44 3 3 4" xfId="49421"/>
    <cellStyle name="Normal 6 44 3 4" xfId="49422"/>
    <cellStyle name="Normal 6 44 3 4 2" xfId="49423"/>
    <cellStyle name="Normal 6 44 3 5" xfId="49424"/>
    <cellStyle name="Normal 6 44 3 6" xfId="49425"/>
    <cellStyle name="Normal 6 44 3 7" xfId="49426"/>
    <cellStyle name="Normal 6 44 3 8" xfId="49411"/>
    <cellStyle name="Normal 6 44 4" xfId="9546"/>
    <cellStyle name="Normal 6 44 4 2" xfId="14311"/>
    <cellStyle name="Normal 6 44 4 2 2" xfId="49429"/>
    <cellStyle name="Normal 6 44 4 2 2 2" xfId="49430"/>
    <cellStyle name="Normal 6 44 4 2 3" xfId="49431"/>
    <cellStyle name="Normal 6 44 4 2 4" xfId="49432"/>
    <cellStyle name="Normal 6 44 4 2 5" xfId="49428"/>
    <cellStyle name="Normal 6 44 4 3" xfId="49433"/>
    <cellStyle name="Normal 6 44 4 3 2" xfId="49434"/>
    <cellStyle name="Normal 6 44 4 3 2 2" xfId="49435"/>
    <cellStyle name="Normal 6 44 4 3 3" xfId="49436"/>
    <cellStyle name="Normal 6 44 4 3 4" xfId="49437"/>
    <cellStyle name="Normal 6 44 4 4" xfId="49438"/>
    <cellStyle name="Normal 6 44 4 4 2" xfId="49439"/>
    <cellStyle name="Normal 6 44 4 5" xfId="49440"/>
    <cellStyle name="Normal 6 44 4 6" xfId="49441"/>
    <cellStyle name="Normal 6 44 4 7" xfId="49442"/>
    <cellStyle name="Normal 6 44 4 8" xfId="49427"/>
    <cellStyle name="Normal 6 44 5" xfId="14308"/>
    <cellStyle name="Normal 6 44 5 2" xfId="49444"/>
    <cellStyle name="Normal 6 44 5 2 2" xfId="49445"/>
    <cellStyle name="Normal 6 44 5 3" xfId="49446"/>
    <cellStyle name="Normal 6 44 5 4" xfId="49447"/>
    <cellStyle name="Normal 6 44 5 5" xfId="49443"/>
    <cellStyle name="Normal 6 44 6" xfId="49448"/>
    <cellStyle name="Normal 6 44 6 2" xfId="49449"/>
    <cellStyle name="Normal 6 44 6 2 2" xfId="49450"/>
    <cellStyle name="Normal 6 44 6 3" xfId="49451"/>
    <cellStyle name="Normal 6 44 6 4" xfId="49452"/>
    <cellStyle name="Normal 6 44 7" xfId="49453"/>
    <cellStyle name="Normal 6 44 7 2" xfId="49454"/>
    <cellStyle name="Normal 6 44 8" xfId="49455"/>
    <cellStyle name="Normal 6 44 9" xfId="49456"/>
    <cellStyle name="Normal 6 45" xfId="9547"/>
    <cellStyle name="Normal 6 45 10" xfId="49458"/>
    <cellStyle name="Normal 6 45 11" xfId="49457"/>
    <cellStyle name="Normal 6 45 2" xfId="9548"/>
    <cellStyle name="Normal 6 45 2 10" xfId="49459"/>
    <cellStyle name="Normal 6 45 2 2" xfId="14313"/>
    <cellStyle name="Normal 6 45 2 2 2" xfId="49461"/>
    <cellStyle name="Normal 6 45 2 2 2 2" xfId="49462"/>
    <cellStyle name="Normal 6 45 2 2 2 2 2" xfId="49463"/>
    <cellStyle name="Normal 6 45 2 2 2 3" xfId="49464"/>
    <cellStyle name="Normal 6 45 2 2 2 4" xfId="49465"/>
    <cellStyle name="Normal 6 45 2 2 3" xfId="49466"/>
    <cellStyle name="Normal 6 45 2 2 3 2" xfId="49467"/>
    <cellStyle name="Normal 6 45 2 2 3 2 2" xfId="49468"/>
    <cellStyle name="Normal 6 45 2 2 3 3" xfId="49469"/>
    <cellStyle name="Normal 6 45 2 2 3 4" xfId="49470"/>
    <cellStyle name="Normal 6 45 2 2 4" xfId="49471"/>
    <cellStyle name="Normal 6 45 2 2 4 2" xfId="49472"/>
    <cellStyle name="Normal 6 45 2 2 5" xfId="49473"/>
    <cellStyle name="Normal 6 45 2 2 6" xfId="49474"/>
    <cellStyle name="Normal 6 45 2 2 7" xfId="49475"/>
    <cellStyle name="Normal 6 45 2 2 8" xfId="49460"/>
    <cellStyle name="Normal 6 45 2 3" xfId="49476"/>
    <cellStyle name="Normal 6 45 2 3 2" xfId="49477"/>
    <cellStyle name="Normal 6 45 2 3 2 2" xfId="49478"/>
    <cellStyle name="Normal 6 45 2 3 2 2 2" xfId="49479"/>
    <cellStyle name="Normal 6 45 2 3 2 3" xfId="49480"/>
    <cellStyle name="Normal 6 45 2 3 2 4" xfId="49481"/>
    <cellStyle name="Normal 6 45 2 3 3" xfId="49482"/>
    <cellStyle name="Normal 6 45 2 3 3 2" xfId="49483"/>
    <cellStyle name="Normal 6 45 2 3 3 2 2" xfId="49484"/>
    <cellStyle name="Normal 6 45 2 3 3 3" xfId="49485"/>
    <cellStyle name="Normal 6 45 2 3 3 4" xfId="49486"/>
    <cellStyle name="Normal 6 45 2 3 4" xfId="49487"/>
    <cellStyle name="Normal 6 45 2 3 4 2" xfId="49488"/>
    <cellStyle name="Normal 6 45 2 3 5" xfId="49489"/>
    <cellStyle name="Normal 6 45 2 3 6" xfId="49490"/>
    <cellStyle name="Normal 6 45 2 3 7" xfId="49491"/>
    <cellStyle name="Normal 6 45 2 4" xfId="49492"/>
    <cellStyle name="Normal 6 45 2 4 2" xfId="49493"/>
    <cellStyle name="Normal 6 45 2 4 2 2" xfId="49494"/>
    <cellStyle name="Normal 6 45 2 4 3" xfId="49495"/>
    <cellStyle name="Normal 6 45 2 4 4" xfId="49496"/>
    <cellStyle name="Normal 6 45 2 5" xfId="49497"/>
    <cellStyle name="Normal 6 45 2 5 2" xfId="49498"/>
    <cellStyle name="Normal 6 45 2 5 2 2" xfId="49499"/>
    <cellStyle name="Normal 6 45 2 5 3" xfId="49500"/>
    <cellStyle name="Normal 6 45 2 5 4" xfId="49501"/>
    <cellStyle name="Normal 6 45 2 6" xfId="49502"/>
    <cellStyle name="Normal 6 45 2 6 2" xfId="49503"/>
    <cellStyle name="Normal 6 45 2 7" xfId="49504"/>
    <cellStyle name="Normal 6 45 2 8" xfId="49505"/>
    <cellStyle name="Normal 6 45 2 9" xfId="49506"/>
    <cellStyle name="Normal 6 45 3" xfId="9549"/>
    <cellStyle name="Normal 6 45 3 2" xfId="14314"/>
    <cellStyle name="Normal 6 45 3 2 2" xfId="49509"/>
    <cellStyle name="Normal 6 45 3 2 2 2" xfId="49510"/>
    <cellStyle name="Normal 6 45 3 2 3" xfId="49511"/>
    <cellStyle name="Normal 6 45 3 2 4" xfId="49512"/>
    <cellStyle name="Normal 6 45 3 2 5" xfId="49508"/>
    <cellStyle name="Normal 6 45 3 3" xfId="49513"/>
    <cellStyle name="Normal 6 45 3 3 2" xfId="49514"/>
    <cellStyle name="Normal 6 45 3 3 2 2" xfId="49515"/>
    <cellStyle name="Normal 6 45 3 3 3" xfId="49516"/>
    <cellStyle name="Normal 6 45 3 3 4" xfId="49517"/>
    <cellStyle name="Normal 6 45 3 4" xfId="49518"/>
    <cellStyle name="Normal 6 45 3 4 2" xfId="49519"/>
    <cellStyle name="Normal 6 45 3 5" xfId="49520"/>
    <cellStyle name="Normal 6 45 3 6" xfId="49521"/>
    <cellStyle name="Normal 6 45 3 7" xfId="49522"/>
    <cellStyle name="Normal 6 45 3 8" xfId="49507"/>
    <cellStyle name="Normal 6 45 4" xfId="9550"/>
    <cellStyle name="Normal 6 45 4 2" xfId="14315"/>
    <cellStyle name="Normal 6 45 4 2 2" xfId="49525"/>
    <cellStyle name="Normal 6 45 4 2 2 2" xfId="49526"/>
    <cellStyle name="Normal 6 45 4 2 3" xfId="49527"/>
    <cellStyle name="Normal 6 45 4 2 4" xfId="49528"/>
    <cellStyle name="Normal 6 45 4 2 5" xfId="49524"/>
    <cellStyle name="Normal 6 45 4 3" xfId="49529"/>
    <cellStyle name="Normal 6 45 4 3 2" xfId="49530"/>
    <cellStyle name="Normal 6 45 4 3 2 2" xfId="49531"/>
    <cellStyle name="Normal 6 45 4 3 3" xfId="49532"/>
    <cellStyle name="Normal 6 45 4 3 4" xfId="49533"/>
    <cellStyle name="Normal 6 45 4 4" xfId="49534"/>
    <cellStyle name="Normal 6 45 4 4 2" xfId="49535"/>
    <cellStyle name="Normal 6 45 4 5" xfId="49536"/>
    <cellStyle name="Normal 6 45 4 6" xfId="49537"/>
    <cellStyle name="Normal 6 45 4 7" xfId="49538"/>
    <cellStyle name="Normal 6 45 4 8" xfId="49523"/>
    <cellStyle name="Normal 6 45 5" xfId="14312"/>
    <cellStyle name="Normal 6 45 5 2" xfId="49540"/>
    <cellStyle name="Normal 6 45 5 2 2" xfId="49541"/>
    <cellStyle name="Normal 6 45 5 3" xfId="49542"/>
    <cellStyle name="Normal 6 45 5 4" xfId="49543"/>
    <cellStyle name="Normal 6 45 5 5" xfId="49539"/>
    <cellStyle name="Normal 6 45 6" xfId="49544"/>
    <cellStyle name="Normal 6 45 6 2" xfId="49545"/>
    <cellStyle name="Normal 6 45 6 2 2" xfId="49546"/>
    <cellStyle name="Normal 6 45 6 3" xfId="49547"/>
    <cellStyle name="Normal 6 45 6 4" xfId="49548"/>
    <cellStyle name="Normal 6 45 7" xfId="49549"/>
    <cellStyle name="Normal 6 45 7 2" xfId="49550"/>
    <cellStyle name="Normal 6 45 8" xfId="49551"/>
    <cellStyle name="Normal 6 45 9" xfId="49552"/>
    <cellStyle name="Normal 6 46" xfId="9551"/>
    <cellStyle name="Normal 6 46 10" xfId="49554"/>
    <cellStyle name="Normal 6 46 11" xfId="49553"/>
    <cellStyle name="Normal 6 46 2" xfId="9552"/>
    <cellStyle name="Normal 6 46 2 10" xfId="49555"/>
    <cellStyle name="Normal 6 46 2 2" xfId="14317"/>
    <cellStyle name="Normal 6 46 2 2 2" xfId="49557"/>
    <cellStyle name="Normal 6 46 2 2 2 2" xfId="49558"/>
    <cellStyle name="Normal 6 46 2 2 2 2 2" xfId="49559"/>
    <cellStyle name="Normal 6 46 2 2 2 3" xfId="49560"/>
    <cellStyle name="Normal 6 46 2 2 2 4" xfId="49561"/>
    <cellStyle name="Normal 6 46 2 2 3" xfId="49562"/>
    <cellStyle name="Normal 6 46 2 2 3 2" xfId="49563"/>
    <cellStyle name="Normal 6 46 2 2 3 2 2" xfId="49564"/>
    <cellStyle name="Normal 6 46 2 2 3 3" xfId="49565"/>
    <cellStyle name="Normal 6 46 2 2 3 4" xfId="49566"/>
    <cellStyle name="Normal 6 46 2 2 4" xfId="49567"/>
    <cellStyle name="Normal 6 46 2 2 4 2" xfId="49568"/>
    <cellStyle name="Normal 6 46 2 2 5" xfId="49569"/>
    <cellStyle name="Normal 6 46 2 2 6" xfId="49570"/>
    <cellStyle name="Normal 6 46 2 2 7" xfId="49571"/>
    <cellStyle name="Normal 6 46 2 2 8" xfId="49556"/>
    <cellStyle name="Normal 6 46 2 3" xfId="49572"/>
    <cellStyle name="Normal 6 46 2 3 2" xfId="49573"/>
    <cellStyle name="Normal 6 46 2 3 2 2" xfId="49574"/>
    <cellStyle name="Normal 6 46 2 3 2 2 2" xfId="49575"/>
    <cellStyle name="Normal 6 46 2 3 2 3" xfId="49576"/>
    <cellStyle name="Normal 6 46 2 3 2 4" xfId="49577"/>
    <cellStyle name="Normal 6 46 2 3 3" xfId="49578"/>
    <cellStyle name="Normal 6 46 2 3 3 2" xfId="49579"/>
    <cellStyle name="Normal 6 46 2 3 3 2 2" xfId="49580"/>
    <cellStyle name="Normal 6 46 2 3 3 3" xfId="49581"/>
    <cellStyle name="Normal 6 46 2 3 3 4" xfId="49582"/>
    <cellStyle name="Normal 6 46 2 3 4" xfId="49583"/>
    <cellStyle name="Normal 6 46 2 3 4 2" xfId="49584"/>
    <cellStyle name="Normal 6 46 2 3 5" xfId="49585"/>
    <cellStyle name="Normal 6 46 2 3 6" xfId="49586"/>
    <cellStyle name="Normal 6 46 2 3 7" xfId="49587"/>
    <cellStyle name="Normal 6 46 2 4" xfId="49588"/>
    <cellStyle name="Normal 6 46 2 4 2" xfId="49589"/>
    <cellStyle name="Normal 6 46 2 4 2 2" xfId="49590"/>
    <cellStyle name="Normal 6 46 2 4 3" xfId="49591"/>
    <cellStyle name="Normal 6 46 2 4 4" xfId="49592"/>
    <cellStyle name="Normal 6 46 2 5" xfId="49593"/>
    <cellStyle name="Normal 6 46 2 5 2" xfId="49594"/>
    <cellStyle name="Normal 6 46 2 5 2 2" xfId="49595"/>
    <cellStyle name="Normal 6 46 2 5 3" xfId="49596"/>
    <cellStyle name="Normal 6 46 2 5 4" xfId="49597"/>
    <cellStyle name="Normal 6 46 2 6" xfId="49598"/>
    <cellStyle name="Normal 6 46 2 6 2" xfId="49599"/>
    <cellStyle name="Normal 6 46 2 7" xfId="49600"/>
    <cellStyle name="Normal 6 46 2 8" xfId="49601"/>
    <cellStyle name="Normal 6 46 2 9" xfId="49602"/>
    <cellStyle name="Normal 6 46 3" xfId="9553"/>
    <cellStyle name="Normal 6 46 3 2" xfId="14318"/>
    <cellStyle name="Normal 6 46 3 2 2" xfId="49605"/>
    <cellStyle name="Normal 6 46 3 2 2 2" xfId="49606"/>
    <cellStyle name="Normal 6 46 3 2 3" xfId="49607"/>
    <cellStyle name="Normal 6 46 3 2 4" xfId="49608"/>
    <cellStyle name="Normal 6 46 3 2 5" xfId="49604"/>
    <cellStyle name="Normal 6 46 3 3" xfId="49609"/>
    <cellStyle name="Normal 6 46 3 3 2" xfId="49610"/>
    <cellStyle name="Normal 6 46 3 3 2 2" xfId="49611"/>
    <cellStyle name="Normal 6 46 3 3 3" xfId="49612"/>
    <cellStyle name="Normal 6 46 3 3 4" xfId="49613"/>
    <cellStyle name="Normal 6 46 3 4" xfId="49614"/>
    <cellStyle name="Normal 6 46 3 4 2" xfId="49615"/>
    <cellStyle name="Normal 6 46 3 5" xfId="49616"/>
    <cellStyle name="Normal 6 46 3 6" xfId="49617"/>
    <cellStyle name="Normal 6 46 3 7" xfId="49618"/>
    <cellStyle name="Normal 6 46 3 8" xfId="49603"/>
    <cellStyle name="Normal 6 46 4" xfId="9554"/>
    <cellStyle name="Normal 6 46 4 2" xfId="14319"/>
    <cellStyle name="Normal 6 46 4 2 2" xfId="49621"/>
    <cellStyle name="Normal 6 46 4 2 2 2" xfId="49622"/>
    <cellStyle name="Normal 6 46 4 2 3" xfId="49623"/>
    <cellStyle name="Normal 6 46 4 2 4" xfId="49624"/>
    <cellStyle name="Normal 6 46 4 2 5" xfId="49620"/>
    <cellStyle name="Normal 6 46 4 3" xfId="49625"/>
    <cellStyle name="Normal 6 46 4 3 2" xfId="49626"/>
    <cellStyle name="Normal 6 46 4 3 2 2" xfId="49627"/>
    <cellStyle name="Normal 6 46 4 3 3" xfId="49628"/>
    <cellStyle name="Normal 6 46 4 3 4" xfId="49629"/>
    <cellStyle name="Normal 6 46 4 4" xfId="49630"/>
    <cellStyle name="Normal 6 46 4 4 2" xfId="49631"/>
    <cellStyle name="Normal 6 46 4 5" xfId="49632"/>
    <cellStyle name="Normal 6 46 4 6" xfId="49633"/>
    <cellStyle name="Normal 6 46 4 7" xfId="49634"/>
    <cellStyle name="Normal 6 46 4 8" xfId="49619"/>
    <cellStyle name="Normal 6 46 5" xfId="14316"/>
    <cellStyle name="Normal 6 46 5 2" xfId="49636"/>
    <cellStyle name="Normal 6 46 5 2 2" xfId="49637"/>
    <cellStyle name="Normal 6 46 5 3" xfId="49638"/>
    <cellStyle name="Normal 6 46 5 4" xfId="49639"/>
    <cellStyle name="Normal 6 46 5 5" xfId="49635"/>
    <cellStyle name="Normal 6 46 6" xfId="49640"/>
    <cellStyle name="Normal 6 46 6 2" xfId="49641"/>
    <cellStyle name="Normal 6 46 6 2 2" xfId="49642"/>
    <cellStyle name="Normal 6 46 6 3" xfId="49643"/>
    <cellStyle name="Normal 6 46 6 4" xfId="49644"/>
    <cellStyle name="Normal 6 46 7" xfId="49645"/>
    <cellStyle name="Normal 6 46 7 2" xfId="49646"/>
    <cellStyle name="Normal 6 46 8" xfId="49647"/>
    <cellStyle name="Normal 6 46 9" xfId="49648"/>
    <cellStyle name="Normal 6 47" xfId="9555"/>
    <cellStyle name="Normal 6 47 10" xfId="49650"/>
    <cellStyle name="Normal 6 47 11" xfId="49649"/>
    <cellStyle name="Normal 6 47 2" xfId="9556"/>
    <cellStyle name="Normal 6 47 2 10" xfId="49651"/>
    <cellStyle name="Normal 6 47 2 2" xfId="14321"/>
    <cellStyle name="Normal 6 47 2 2 2" xfId="49653"/>
    <cellStyle name="Normal 6 47 2 2 2 2" xfId="49654"/>
    <cellStyle name="Normal 6 47 2 2 2 2 2" xfId="49655"/>
    <cellStyle name="Normal 6 47 2 2 2 3" xfId="49656"/>
    <cellStyle name="Normal 6 47 2 2 2 4" xfId="49657"/>
    <cellStyle name="Normal 6 47 2 2 3" xfId="49658"/>
    <cellStyle name="Normal 6 47 2 2 3 2" xfId="49659"/>
    <cellStyle name="Normal 6 47 2 2 3 2 2" xfId="49660"/>
    <cellStyle name="Normal 6 47 2 2 3 3" xfId="49661"/>
    <cellStyle name="Normal 6 47 2 2 3 4" xfId="49662"/>
    <cellStyle name="Normal 6 47 2 2 4" xfId="49663"/>
    <cellStyle name="Normal 6 47 2 2 4 2" xfId="49664"/>
    <cellStyle name="Normal 6 47 2 2 5" xfId="49665"/>
    <cellStyle name="Normal 6 47 2 2 6" xfId="49666"/>
    <cellStyle name="Normal 6 47 2 2 7" xfId="49667"/>
    <cellStyle name="Normal 6 47 2 2 8" xfId="49652"/>
    <cellStyle name="Normal 6 47 2 3" xfId="49668"/>
    <cellStyle name="Normal 6 47 2 3 2" xfId="49669"/>
    <cellStyle name="Normal 6 47 2 3 2 2" xfId="49670"/>
    <cellStyle name="Normal 6 47 2 3 2 2 2" xfId="49671"/>
    <cellStyle name="Normal 6 47 2 3 2 3" xfId="49672"/>
    <cellStyle name="Normal 6 47 2 3 2 4" xfId="49673"/>
    <cellStyle name="Normal 6 47 2 3 3" xfId="49674"/>
    <cellStyle name="Normal 6 47 2 3 3 2" xfId="49675"/>
    <cellStyle name="Normal 6 47 2 3 3 2 2" xfId="49676"/>
    <cellStyle name="Normal 6 47 2 3 3 3" xfId="49677"/>
    <cellStyle name="Normal 6 47 2 3 3 4" xfId="49678"/>
    <cellStyle name="Normal 6 47 2 3 4" xfId="49679"/>
    <cellStyle name="Normal 6 47 2 3 4 2" xfId="49680"/>
    <cellStyle name="Normal 6 47 2 3 5" xfId="49681"/>
    <cellStyle name="Normal 6 47 2 3 6" xfId="49682"/>
    <cellStyle name="Normal 6 47 2 3 7" xfId="49683"/>
    <cellStyle name="Normal 6 47 2 4" xfId="49684"/>
    <cellStyle name="Normal 6 47 2 4 2" xfId="49685"/>
    <cellStyle name="Normal 6 47 2 4 2 2" xfId="49686"/>
    <cellStyle name="Normal 6 47 2 4 3" xfId="49687"/>
    <cellStyle name="Normal 6 47 2 4 4" xfId="49688"/>
    <cellStyle name="Normal 6 47 2 5" xfId="49689"/>
    <cellStyle name="Normal 6 47 2 5 2" xfId="49690"/>
    <cellStyle name="Normal 6 47 2 5 2 2" xfId="49691"/>
    <cellStyle name="Normal 6 47 2 5 3" xfId="49692"/>
    <cellStyle name="Normal 6 47 2 5 4" xfId="49693"/>
    <cellStyle name="Normal 6 47 2 6" xfId="49694"/>
    <cellStyle name="Normal 6 47 2 6 2" xfId="49695"/>
    <cellStyle name="Normal 6 47 2 7" xfId="49696"/>
    <cellStyle name="Normal 6 47 2 8" xfId="49697"/>
    <cellStyle name="Normal 6 47 2 9" xfId="49698"/>
    <cellStyle name="Normal 6 47 3" xfId="9557"/>
    <cellStyle name="Normal 6 47 3 2" xfId="14322"/>
    <cellStyle name="Normal 6 47 3 2 2" xfId="49701"/>
    <cellStyle name="Normal 6 47 3 2 2 2" xfId="49702"/>
    <cellStyle name="Normal 6 47 3 2 3" xfId="49703"/>
    <cellStyle name="Normal 6 47 3 2 4" xfId="49704"/>
    <cellStyle name="Normal 6 47 3 2 5" xfId="49700"/>
    <cellStyle name="Normal 6 47 3 3" xfId="49705"/>
    <cellStyle name="Normal 6 47 3 3 2" xfId="49706"/>
    <cellStyle name="Normal 6 47 3 3 2 2" xfId="49707"/>
    <cellStyle name="Normal 6 47 3 3 3" xfId="49708"/>
    <cellStyle name="Normal 6 47 3 3 4" xfId="49709"/>
    <cellStyle name="Normal 6 47 3 4" xfId="49710"/>
    <cellStyle name="Normal 6 47 3 4 2" xfId="49711"/>
    <cellStyle name="Normal 6 47 3 5" xfId="49712"/>
    <cellStyle name="Normal 6 47 3 6" xfId="49713"/>
    <cellStyle name="Normal 6 47 3 7" xfId="49714"/>
    <cellStyle name="Normal 6 47 3 8" xfId="49699"/>
    <cellStyle name="Normal 6 47 4" xfId="9558"/>
    <cellStyle name="Normal 6 47 4 2" xfId="14323"/>
    <cellStyle name="Normal 6 47 4 2 2" xfId="49717"/>
    <cellStyle name="Normal 6 47 4 2 2 2" xfId="49718"/>
    <cellStyle name="Normal 6 47 4 2 3" xfId="49719"/>
    <cellStyle name="Normal 6 47 4 2 4" xfId="49720"/>
    <cellStyle name="Normal 6 47 4 2 5" xfId="49716"/>
    <cellStyle name="Normal 6 47 4 3" xfId="49721"/>
    <cellStyle name="Normal 6 47 4 3 2" xfId="49722"/>
    <cellStyle name="Normal 6 47 4 3 2 2" xfId="49723"/>
    <cellStyle name="Normal 6 47 4 3 3" xfId="49724"/>
    <cellStyle name="Normal 6 47 4 3 4" xfId="49725"/>
    <cellStyle name="Normal 6 47 4 4" xfId="49726"/>
    <cellStyle name="Normal 6 47 4 4 2" xfId="49727"/>
    <cellStyle name="Normal 6 47 4 5" xfId="49728"/>
    <cellStyle name="Normal 6 47 4 6" xfId="49729"/>
    <cellStyle name="Normal 6 47 4 7" xfId="49730"/>
    <cellStyle name="Normal 6 47 4 8" xfId="49715"/>
    <cellStyle name="Normal 6 47 5" xfId="14320"/>
    <cellStyle name="Normal 6 47 5 2" xfId="49732"/>
    <cellStyle name="Normal 6 47 5 2 2" xfId="49733"/>
    <cellStyle name="Normal 6 47 5 3" xfId="49734"/>
    <cellStyle name="Normal 6 47 5 4" xfId="49735"/>
    <cellStyle name="Normal 6 47 5 5" xfId="49731"/>
    <cellStyle name="Normal 6 47 6" xfId="49736"/>
    <cellStyle name="Normal 6 47 6 2" xfId="49737"/>
    <cellStyle name="Normal 6 47 6 2 2" xfId="49738"/>
    <cellStyle name="Normal 6 47 6 3" xfId="49739"/>
    <cellStyle name="Normal 6 47 6 4" xfId="49740"/>
    <cellStyle name="Normal 6 47 7" xfId="49741"/>
    <cellStyle name="Normal 6 47 7 2" xfId="49742"/>
    <cellStyle name="Normal 6 47 8" xfId="49743"/>
    <cellStyle name="Normal 6 47 9" xfId="49744"/>
    <cellStyle name="Normal 6 48" xfId="9559"/>
    <cellStyle name="Normal 6 48 10" xfId="49746"/>
    <cellStyle name="Normal 6 48 11" xfId="49745"/>
    <cellStyle name="Normal 6 48 2" xfId="9560"/>
    <cellStyle name="Normal 6 48 2 10" xfId="49747"/>
    <cellStyle name="Normal 6 48 2 2" xfId="14325"/>
    <cellStyle name="Normal 6 48 2 2 2" xfId="49749"/>
    <cellStyle name="Normal 6 48 2 2 2 2" xfId="49750"/>
    <cellStyle name="Normal 6 48 2 2 2 2 2" xfId="49751"/>
    <cellStyle name="Normal 6 48 2 2 2 3" xfId="49752"/>
    <cellStyle name="Normal 6 48 2 2 2 4" xfId="49753"/>
    <cellStyle name="Normal 6 48 2 2 3" xfId="49754"/>
    <cellStyle name="Normal 6 48 2 2 3 2" xfId="49755"/>
    <cellStyle name="Normal 6 48 2 2 3 2 2" xfId="49756"/>
    <cellStyle name="Normal 6 48 2 2 3 3" xfId="49757"/>
    <cellStyle name="Normal 6 48 2 2 3 4" xfId="49758"/>
    <cellStyle name="Normal 6 48 2 2 4" xfId="49759"/>
    <cellStyle name="Normal 6 48 2 2 4 2" xfId="49760"/>
    <cellStyle name="Normal 6 48 2 2 5" xfId="49761"/>
    <cellStyle name="Normal 6 48 2 2 6" xfId="49762"/>
    <cellStyle name="Normal 6 48 2 2 7" xfId="49763"/>
    <cellStyle name="Normal 6 48 2 2 8" xfId="49748"/>
    <cellStyle name="Normal 6 48 2 3" xfId="49764"/>
    <cellStyle name="Normal 6 48 2 3 2" xfId="49765"/>
    <cellStyle name="Normal 6 48 2 3 2 2" xfId="49766"/>
    <cellStyle name="Normal 6 48 2 3 2 2 2" xfId="49767"/>
    <cellStyle name="Normal 6 48 2 3 2 3" xfId="49768"/>
    <cellStyle name="Normal 6 48 2 3 2 4" xfId="49769"/>
    <cellStyle name="Normal 6 48 2 3 3" xfId="49770"/>
    <cellStyle name="Normal 6 48 2 3 3 2" xfId="49771"/>
    <cellStyle name="Normal 6 48 2 3 3 2 2" xfId="49772"/>
    <cellStyle name="Normal 6 48 2 3 3 3" xfId="49773"/>
    <cellStyle name="Normal 6 48 2 3 3 4" xfId="49774"/>
    <cellStyle name="Normal 6 48 2 3 4" xfId="49775"/>
    <cellStyle name="Normal 6 48 2 3 4 2" xfId="49776"/>
    <cellStyle name="Normal 6 48 2 3 5" xfId="49777"/>
    <cellStyle name="Normal 6 48 2 3 6" xfId="49778"/>
    <cellStyle name="Normal 6 48 2 3 7" xfId="49779"/>
    <cellStyle name="Normal 6 48 2 4" xfId="49780"/>
    <cellStyle name="Normal 6 48 2 4 2" xfId="49781"/>
    <cellStyle name="Normal 6 48 2 4 2 2" xfId="49782"/>
    <cellStyle name="Normal 6 48 2 4 3" xfId="49783"/>
    <cellStyle name="Normal 6 48 2 4 4" xfId="49784"/>
    <cellStyle name="Normal 6 48 2 5" xfId="49785"/>
    <cellStyle name="Normal 6 48 2 5 2" xfId="49786"/>
    <cellStyle name="Normal 6 48 2 5 2 2" xfId="49787"/>
    <cellStyle name="Normal 6 48 2 5 3" xfId="49788"/>
    <cellStyle name="Normal 6 48 2 5 4" xfId="49789"/>
    <cellStyle name="Normal 6 48 2 6" xfId="49790"/>
    <cellStyle name="Normal 6 48 2 6 2" xfId="49791"/>
    <cellStyle name="Normal 6 48 2 7" xfId="49792"/>
    <cellStyle name="Normal 6 48 2 8" xfId="49793"/>
    <cellStyle name="Normal 6 48 2 9" xfId="49794"/>
    <cellStyle name="Normal 6 48 3" xfId="9561"/>
    <cellStyle name="Normal 6 48 3 2" xfId="14326"/>
    <cellStyle name="Normal 6 48 3 2 2" xfId="49797"/>
    <cellStyle name="Normal 6 48 3 2 2 2" xfId="49798"/>
    <cellStyle name="Normal 6 48 3 2 3" xfId="49799"/>
    <cellStyle name="Normal 6 48 3 2 4" xfId="49800"/>
    <cellStyle name="Normal 6 48 3 2 5" xfId="49796"/>
    <cellStyle name="Normal 6 48 3 3" xfId="49801"/>
    <cellStyle name="Normal 6 48 3 3 2" xfId="49802"/>
    <cellStyle name="Normal 6 48 3 3 2 2" xfId="49803"/>
    <cellStyle name="Normal 6 48 3 3 3" xfId="49804"/>
    <cellStyle name="Normal 6 48 3 3 4" xfId="49805"/>
    <cellStyle name="Normal 6 48 3 4" xfId="49806"/>
    <cellStyle name="Normal 6 48 3 4 2" xfId="49807"/>
    <cellStyle name="Normal 6 48 3 5" xfId="49808"/>
    <cellStyle name="Normal 6 48 3 6" xfId="49809"/>
    <cellStyle name="Normal 6 48 3 7" xfId="49810"/>
    <cellStyle name="Normal 6 48 3 8" xfId="49795"/>
    <cellStyle name="Normal 6 48 4" xfId="9562"/>
    <cellStyle name="Normal 6 48 4 2" xfId="14327"/>
    <cellStyle name="Normal 6 48 4 2 2" xfId="49813"/>
    <cellStyle name="Normal 6 48 4 2 2 2" xfId="49814"/>
    <cellStyle name="Normal 6 48 4 2 3" xfId="49815"/>
    <cellStyle name="Normal 6 48 4 2 4" xfId="49816"/>
    <cellStyle name="Normal 6 48 4 2 5" xfId="49812"/>
    <cellStyle name="Normal 6 48 4 3" xfId="49817"/>
    <cellStyle name="Normal 6 48 4 3 2" xfId="49818"/>
    <cellStyle name="Normal 6 48 4 3 2 2" xfId="49819"/>
    <cellStyle name="Normal 6 48 4 3 3" xfId="49820"/>
    <cellStyle name="Normal 6 48 4 3 4" xfId="49821"/>
    <cellStyle name="Normal 6 48 4 4" xfId="49822"/>
    <cellStyle name="Normal 6 48 4 4 2" xfId="49823"/>
    <cellStyle name="Normal 6 48 4 5" xfId="49824"/>
    <cellStyle name="Normal 6 48 4 6" xfId="49825"/>
    <cellStyle name="Normal 6 48 4 7" xfId="49826"/>
    <cellStyle name="Normal 6 48 4 8" xfId="49811"/>
    <cellStyle name="Normal 6 48 5" xfId="14324"/>
    <cellStyle name="Normal 6 48 5 2" xfId="49828"/>
    <cellStyle name="Normal 6 48 5 2 2" xfId="49829"/>
    <cellStyle name="Normal 6 48 5 3" xfId="49830"/>
    <cellStyle name="Normal 6 48 5 4" xfId="49831"/>
    <cellStyle name="Normal 6 48 5 5" xfId="49827"/>
    <cellStyle name="Normal 6 48 6" xfId="49832"/>
    <cellStyle name="Normal 6 48 6 2" xfId="49833"/>
    <cellStyle name="Normal 6 48 6 2 2" xfId="49834"/>
    <cellStyle name="Normal 6 48 6 3" xfId="49835"/>
    <cellStyle name="Normal 6 48 6 4" xfId="49836"/>
    <cellStyle name="Normal 6 48 7" xfId="49837"/>
    <cellStyle name="Normal 6 48 7 2" xfId="49838"/>
    <cellStyle name="Normal 6 48 8" xfId="49839"/>
    <cellStyle name="Normal 6 48 9" xfId="49840"/>
    <cellStyle name="Normal 6 49" xfId="9563"/>
    <cellStyle name="Normal 6 49 10" xfId="49842"/>
    <cellStyle name="Normal 6 49 11" xfId="49841"/>
    <cellStyle name="Normal 6 49 2" xfId="9564"/>
    <cellStyle name="Normal 6 49 2 10" xfId="49843"/>
    <cellStyle name="Normal 6 49 2 2" xfId="14329"/>
    <cellStyle name="Normal 6 49 2 2 2" xfId="49845"/>
    <cellStyle name="Normal 6 49 2 2 2 2" xfId="49846"/>
    <cellStyle name="Normal 6 49 2 2 2 2 2" xfId="49847"/>
    <cellStyle name="Normal 6 49 2 2 2 3" xfId="49848"/>
    <cellStyle name="Normal 6 49 2 2 2 4" xfId="49849"/>
    <cellStyle name="Normal 6 49 2 2 3" xfId="49850"/>
    <cellStyle name="Normal 6 49 2 2 3 2" xfId="49851"/>
    <cellStyle name="Normal 6 49 2 2 3 2 2" xfId="49852"/>
    <cellStyle name="Normal 6 49 2 2 3 3" xfId="49853"/>
    <cellStyle name="Normal 6 49 2 2 3 4" xfId="49854"/>
    <cellStyle name="Normal 6 49 2 2 4" xfId="49855"/>
    <cellStyle name="Normal 6 49 2 2 4 2" xfId="49856"/>
    <cellStyle name="Normal 6 49 2 2 5" xfId="49857"/>
    <cellStyle name="Normal 6 49 2 2 6" xfId="49858"/>
    <cellStyle name="Normal 6 49 2 2 7" xfId="49859"/>
    <cellStyle name="Normal 6 49 2 2 8" xfId="49844"/>
    <cellStyle name="Normal 6 49 2 3" xfId="49860"/>
    <cellStyle name="Normal 6 49 2 3 2" xfId="49861"/>
    <cellStyle name="Normal 6 49 2 3 2 2" xfId="49862"/>
    <cellStyle name="Normal 6 49 2 3 2 2 2" xfId="49863"/>
    <cellStyle name="Normal 6 49 2 3 2 3" xfId="49864"/>
    <cellStyle name="Normal 6 49 2 3 2 4" xfId="49865"/>
    <cellStyle name="Normal 6 49 2 3 3" xfId="49866"/>
    <cellStyle name="Normal 6 49 2 3 3 2" xfId="49867"/>
    <cellStyle name="Normal 6 49 2 3 3 2 2" xfId="49868"/>
    <cellStyle name="Normal 6 49 2 3 3 3" xfId="49869"/>
    <cellStyle name="Normal 6 49 2 3 3 4" xfId="49870"/>
    <cellStyle name="Normal 6 49 2 3 4" xfId="49871"/>
    <cellStyle name="Normal 6 49 2 3 4 2" xfId="49872"/>
    <cellStyle name="Normal 6 49 2 3 5" xfId="49873"/>
    <cellStyle name="Normal 6 49 2 3 6" xfId="49874"/>
    <cellStyle name="Normal 6 49 2 3 7" xfId="49875"/>
    <cellStyle name="Normal 6 49 2 4" xfId="49876"/>
    <cellStyle name="Normal 6 49 2 4 2" xfId="49877"/>
    <cellStyle name="Normal 6 49 2 4 2 2" xfId="49878"/>
    <cellStyle name="Normal 6 49 2 4 3" xfId="49879"/>
    <cellStyle name="Normal 6 49 2 4 4" xfId="49880"/>
    <cellStyle name="Normal 6 49 2 5" xfId="49881"/>
    <cellStyle name="Normal 6 49 2 5 2" xfId="49882"/>
    <cellStyle name="Normal 6 49 2 5 2 2" xfId="49883"/>
    <cellStyle name="Normal 6 49 2 5 3" xfId="49884"/>
    <cellStyle name="Normal 6 49 2 5 4" xfId="49885"/>
    <cellStyle name="Normal 6 49 2 6" xfId="49886"/>
    <cellStyle name="Normal 6 49 2 6 2" xfId="49887"/>
    <cellStyle name="Normal 6 49 2 7" xfId="49888"/>
    <cellStyle name="Normal 6 49 2 8" xfId="49889"/>
    <cellStyle name="Normal 6 49 2 9" xfId="49890"/>
    <cellStyle name="Normal 6 49 3" xfId="9565"/>
    <cellStyle name="Normal 6 49 3 2" xfId="14330"/>
    <cellStyle name="Normal 6 49 3 2 2" xfId="49893"/>
    <cellStyle name="Normal 6 49 3 2 2 2" xfId="49894"/>
    <cellStyle name="Normal 6 49 3 2 3" xfId="49895"/>
    <cellStyle name="Normal 6 49 3 2 4" xfId="49896"/>
    <cellStyle name="Normal 6 49 3 2 5" xfId="49892"/>
    <cellStyle name="Normal 6 49 3 3" xfId="49897"/>
    <cellStyle name="Normal 6 49 3 3 2" xfId="49898"/>
    <cellStyle name="Normal 6 49 3 3 2 2" xfId="49899"/>
    <cellStyle name="Normal 6 49 3 3 3" xfId="49900"/>
    <cellStyle name="Normal 6 49 3 3 4" xfId="49901"/>
    <cellStyle name="Normal 6 49 3 4" xfId="49902"/>
    <cellStyle name="Normal 6 49 3 4 2" xfId="49903"/>
    <cellStyle name="Normal 6 49 3 5" xfId="49904"/>
    <cellStyle name="Normal 6 49 3 6" xfId="49905"/>
    <cellStyle name="Normal 6 49 3 7" xfId="49906"/>
    <cellStyle name="Normal 6 49 3 8" xfId="49891"/>
    <cellStyle name="Normal 6 49 4" xfId="9566"/>
    <cellStyle name="Normal 6 49 4 2" xfId="14331"/>
    <cellStyle name="Normal 6 49 4 2 2" xfId="49909"/>
    <cellStyle name="Normal 6 49 4 2 2 2" xfId="49910"/>
    <cellStyle name="Normal 6 49 4 2 3" xfId="49911"/>
    <cellStyle name="Normal 6 49 4 2 4" xfId="49912"/>
    <cellStyle name="Normal 6 49 4 2 5" xfId="49908"/>
    <cellStyle name="Normal 6 49 4 3" xfId="49913"/>
    <cellStyle name="Normal 6 49 4 3 2" xfId="49914"/>
    <cellStyle name="Normal 6 49 4 3 2 2" xfId="49915"/>
    <cellStyle name="Normal 6 49 4 3 3" xfId="49916"/>
    <cellStyle name="Normal 6 49 4 3 4" xfId="49917"/>
    <cellStyle name="Normal 6 49 4 4" xfId="49918"/>
    <cellStyle name="Normal 6 49 4 4 2" xfId="49919"/>
    <cellStyle name="Normal 6 49 4 5" xfId="49920"/>
    <cellStyle name="Normal 6 49 4 6" xfId="49921"/>
    <cellStyle name="Normal 6 49 4 7" xfId="49922"/>
    <cellStyle name="Normal 6 49 4 8" xfId="49907"/>
    <cellStyle name="Normal 6 49 5" xfId="14328"/>
    <cellStyle name="Normal 6 49 5 2" xfId="49924"/>
    <cellStyle name="Normal 6 49 5 2 2" xfId="49925"/>
    <cellStyle name="Normal 6 49 5 3" xfId="49926"/>
    <cellStyle name="Normal 6 49 5 4" xfId="49927"/>
    <cellStyle name="Normal 6 49 5 5" xfId="49923"/>
    <cellStyle name="Normal 6 49 6" xfId="49928"/>
    <cellStyle name="Normal 6 49 6 2" xfId="49929"/>
    <cellStyle name="Normal 6 49 6 2 2" xfId="49930"/>
    <cellStyle name="Normal 6 49 6 3" xfId="49931"/>
    <cellStyle name="Normal 6 49 6 4" xfId="49932"/>
    <cellStyle name="Normal 6 49 7" xfId="49933"/>
    <cellStyle name="Normal 6 49 7 2" xfId="49934"/>
    <cellStyle name="Normal 6 49 8" xfId="49935"/>
    <cellStyle name="Normal 6 49 9" xfId="49936"/>
    <cellStyle name="Normal 6 5" xfId="9567"/>
    <cellStyle name="Normal 6 5 10" xfId="49937"/>
    <cellStyle name="Normal 6 5 2" xfId="9568"/>
    <cellStyle name="Normal 6 5 2 10" xfId="49938"/>
    <cellStyle name="Normal 6 5 2 2" xfId="16420"/>
    <cellStyle name="Normal 6 5 2 2 2" xfId="49940"/>
    <cellStyle name="Normal 6 5 2 2 2 2" xfId="49941"/>
    <cellStyle name="Normal 6 5 2 2 2 2 2" xfId="49942"/>
    <cellStyle name="Normal 6 5 2 2 2 3" xfId="49943"/>
    <cellStyle name="Normal 6 5 2 2 2 4" xfId="49944"/>
    <cellStyle name="Normal 6 5 2 2 3" xfId="49945"/>
    <cellStyle name="Normal 6 5 2 2 3 2" xfId="49946"/>
    <cellStyle name="Normal 6 5 2 2 3 2 2" xfId="49947"/>
    <cellStyle name="Normal 6 5 2 2 3 3" xfId="49948"/>
    <cellStyle name="Normal 6 5 2 2 3 4" xfId="49949"/>
    <cellStyle name="Normal 6 5 2 2 4" xfId="49950"/>
    <cellStyle name="Normal 6 5 2 2 4 2" xfId="49951"/>
    <cellStyle name="Normal 6 5 2 2 5" xfId="49952"/>
    <cellStyle name="Normal 6 5 2 2 6" xfId="49953"/>
    <cellStyle name="Normal 6 5 2 2 7" xfId="49954"/>
    <cellStyle name="Normal 6 5 2 2 8" xfId="49939"/>
    <cellStyle name="Normal 6 5 2 3" xfId="14333"/>
    <cellStyle name="Normal 6 5 2 3 2" xfId="49956"/>
    <cellStyle name="Normal 6 5 2 3 2 2" xfId="49957"/>
    <cellStyle name="Normal 6 5 2 3 2 2 2" xfId="49958"/>
    <cellStyle name="Normal 6 5 2 3 2 3" xfId="49959"/>
    <cellStyle name="Normal 6 5 2 3 2 4" xfId="49960"/>
    <cellStyle name="Normal 6 5 2 3 3" xfId="49961"/>
    <cellStyle name="Normal 6 5 2 3 3 2" xfId="49962"/>
    <cellStyle name="Normal 6 5 2 3 3 2 2" xfId="49963"/>
    <cellStyle name="Normal 6 5 2 3 3 3" xfId="49964"/>
    <cellStyle name="Normal 6 5 2 3 3 4" xfId="49965"/>
    <cellStyle name="Normal 6 5 2 3 4" xfId="49966"/>
    <cellStyle name="Normal 6 5 2 3 4 2" xfId="49967"/>
    <cellStyle name="Normal 6 5 2 3 5" xfId="49968"/>
    <cellStyle name="Normal 6 5 2 3 6" xfId="49969"/>
    <cellStyle name="Normal 6 5 2 3 7" xfId="49970"/>
    <cellStyle name="Normal 6 5 2 3 8" xfId="49955"/>
    <cellStyle name="Normal 6 5 2 4" xfId="49971"/>
    <cellStyle name="Normal 6 5 2 4 2" xfId="49972"/>
    <cellStyle name="Normal 6 5 2 4 2 2" xfId="49973"/>
    <cellStyle name="Normal 6 5 2 4 3" xfId="49974"/>
    <cellStyle name="Normal 6 5 2 4 4" xfId="49975"/>
    <cellStyle name="Normal 6 5 2 5" xfId="49976"/>
    <cellStyle name="Normal 6 5 2 5 2" xfId="49977"/>
    <cellStyle name="Normal 6 5 2 5 2 2" xfId="49978"/>
    <cellStyle name="Normal 6 5 2 5 3" xfId="49979"/>
    <cellStyle name="Normal 6 5 2 5 4" xfId="49980"/>
    <cellStyle name="Normal 6 5 2 6" xfId="49981"/>
    <cellStyle name="Normal 6 5 2 6 2" xfId="49982"/>
    <cellStyle name="Normal 6 5 2 7" xfId="49983"/>
    <cellStyle name="Normal 6 5 2 8" xfId="49984"/>
    <cellStyle name="Normal 6 5 2 9" xfId="49985"/>
    <cellStyle name="Normal 6 5 3" xfId="9569"/>
    <cellStyle name="Normal 6 5 3 2" xfId="16637"/>
    <cellStyle name="Normal 6 5 3 2 2" xfId="49988"/>
    <cellStyle name="Normal 6 5 3 2 2 2" xfId="49989"/>
    <cellStyle name="Normal 6 5 3 2 3" xfId="49990"/>
    <cellStyle name="Normal 6 5 3 2 4" xfId="49991"/>
    <cellStyle name="Normal 6 5 3 2 5" xfId="49987"/>
    <cellStyle name="Normal 6 5 3 3" xfId="14334"/>
    <cellStyle name="Normal 6 5 3 3 2" xfId="49993"/>
    <cellStyle name="Normal 6 5 3 3 2 2" xfId="49994"/>
    <cellStyle name="Normal 6 5 3 3 3" xfId="49995"/>
    <cellStyle name="Normal 6 5 3 3 4" xfId="49996"/>
    <cellStyle name="Normal 6 5 3 3 5" xfId="49992"/>
    <cellStyle name="Normal 6 5 3 4" xfId="49997"/>
    <cellStyle name="Normal 6 5 3 4 2" xfId="49998"/>
    <cellStyle name="Normal 6 5 3 5" xfId="49999"/>
    <cellStyle name="Normal 6 5 3 6" xfId="50000"/>
    <cellStyle name="Normal 6 5 3 7" xfId="50001"/>
    <cellStyle name="Normal 6 5 3 8" xfId="49986"/>
    <cellStyle name="Normal 6 5 4" xfId="9570"/>
    <cellStyle name="Normal 6 5 4 2" xfId="16849"/>
    <cellStyle name="Normal 6 5 4 2 2" xfId="50004"/>
    <cellStyle name="Normal 6 5 4 2 2 2" xfId="50005"/>
    <cellStyle name="Normal 6 5 4 2 3" xfId="50006"/>
    <cellStyle name="Normal 6 5 4 2 4" xfId="50007"/>
    <cellStyle name="Normal 6 5 4 2 5" xfId="50003"/>
    <cellStyle name="Normal 6 5 4 3" xfId="14335"/>
    <cellStyle name="Normal 6 5 4 3 2" xfId="50009"/>
    <cellStyle name="Normal 6 5 4 3 2 2" xfId="50010"/>
    <cellStyle name="Normal 6 5 4 3 3" xfId="50011"/>
    <cellStyle name="Normal 6 5 4 3 4" xfId="50012"/>
    <cellStyle name="Normal 6 5 4 3 5" xfId="50008"/>
    <cellStyle name="Normal 6 5 4 4" xfId="50013"/>
    <cellStyle name="Normal 6 5 4 4 2" xfId="50014"/>
    <cellStyle name="Normal 6 5 4 5" xfId="50015"/>
    <cellStyle name="Normal 6 5 4 6" xfId="50016"/>
    <cellStyle name="Normal 6 5 4 7" xfId="50017"/>
    <cellStyle name="Normal 6 5 4 8" xfId="50002"/>
    <cellStyle name="Normal 6 5 5" xfId="16227"/>
    <cellStyle name="Normal 6 5 5 2" xfId="50019"/>
    <cellStyle name="Normal 6 5 5 2 2" xfId="50020"/>
    <cellStyle name="Normal 6 5 5 3" xfId="50021"/>
    <cellStyle name="Normal 6 5 5 4" xfId="50022"/>
    <cellStyle name="Normal 6 5 5 5" xfId="50018"/>
    <cellStyle name="Normal 6 5 6" xfId="18199"/>
    <cellStyle name="Normal 6 5 6 2" xfId="50023"/>
    <cellStyle name="Normal 6 5 6 2 2" xfId="50024"/>
    <cellStyle name="Normal 6 5 6 3" xfId="50025"/>
    <cellStyle name="Normal 6 5 6 4" xfId="50026"/>
    <cellStyle name="Normal 6 5 7" xfId="15909"/>
    <cellStyle name="Normal 6 5 7 2" xfId="50027"/>
    <cellStyle name="Normal 6 5 8" xfId="14332"/>
    <cellStyle name="Normal 6 5 8 2" xfId="50028"/>
    <cellStyle name="Normal 6 5 9" xfId="50029"/>
    <cellStyle name="Normal 6 50" xfId="9571"/>
    <cellStyle name="Normal 6 50 10" xfId="50031"/>
    <cellStyle name="Normal 6 50 11" xfId="50030"/>
    <cellStyle name="Normal 6 50 2" xfId="9572"/>
    <cellStyle name="Normal 6 50 2 10" xfId="50032"/>
    <cellStyle name="Normal 6 50 2 2" xfId="14337"/>
    <cellStyle name="Normal 6 50 2 2 2" xfId="50034"/>
    <cellStyle name="Normal 6 50 2 2 2 2" xfId="50035"/>
    <cellStyle name="Normal 6 50 2 2 2 2 2" xfId="50036"/>
    <cellStyle name="Normal 6 50 2 2 2 3" xfId="50037"/>
    <cellStyle name="Normal 6 50 2 2 2 4" xfId="50038"/>
    <cellStyle name="Normal 6 50 2 2 3" xfId="50039"/>
    <cellStyle name="Normal 6 50 2 2 3 2" xfId="50040"/>
    <cellStyle name="Normal 6 50 2 2 3 2 2" xfId="50041"/>
    <cellStyle name="Normal 6 50 2 2 3 3" xfId="50042"/>
    <cellStyle name="Normal 6 50 2 2 3 4" xfId="50043"/>
    <cellStyle name="Normal 6 50 2 2 4" xfId="50044"/>
    <cellStyle name="Normal 6 50 2 2 4 2" xfId="50045"/>
    <cellStyle name="Normal 6 50 2 2 5" xfId="50046"/>
    <cellStyle name="Normal 6 50 2 2 6" xfId="50047"/>
    <cellStyle name="Normal 6 50 2 2 7" xfId="50048"/>
    <cellStyle name="Normal 6 50 2 2 8" xfId="50033"/>
    <cellStyle name="Normal 6 50 2 3" xfId="50049"/>
    <cellStyle name="Normal 6 50 2 3 2" xfId="50050"/>
    <cellStyle name="Normal 6 50 2 3 2 2" xfId="50051"/>
    <cellStyle name="Normal 6 50 2 3 2 2 2" xfId="50052"/>
    <cellStyle name="Normal 6 50 2 3 2 3" xfId="50053"/>
    <cellStyle name="Normal 6 50 2 3 2 4" xfId="50054"/>
    <cellStyle name="Normal 6 50 2 3 3" xfId="50055"/>
    <cellStyle name="Normal 6 50 2 3 3 2" xfId="50056"/>
    <cellStyle name="Normal 6 50 2 3 3 2 2" xfId="50057"/>
    <cellStyle name="Normal 6 50 2 3 3 3" xfId="50058"/>
    <cellStyle name="Normal 6 50 2 3 3 4" xfId="50059"/>
    <cellStyle name="Normal 6 50 2 3 4" xfId="50060"/>
    <cellStyle name="Normal 6 50 2 3 4 2" xfId="50061"/>
    <cellStyle name="Normal 6 50 2 3 5" xfId="50062"/>
    <cellStyle name="Normal 6 50 2 3 6" xfId="50063"/>
    <cellStyle name="Normal 6 50 2 3 7" xfId="50064"/>
    <cellStyle name="Normal 6 50 2 4" xfId="50065"/>
    <cellStyle name="Normal 6 50 2 4 2" xfId="50066"/>
    <cellStyle name="Normal 6 50 2 4 2 2" xfId="50067"/>
    <cellStyle name="Normal 6 50 2 4 3" xfId="50068"/>
    <cellStyle name="Normal 6 50 2 4 4" xfId="50069"/>
    <cellStyle name="Normal 6 50 2 5" xfId="50070"/>
    <cellStyle name="Normal 6 50 2 5 2" xfId="50071"/>
    <cellStyle name="Normal 6 50 2 5 2 2" xfId="50072"/>
    <cellStyle name="Normal 6 50 2 5 3" xfId="50073"/>
    <cellStyle name="Normal 6 50 2 5 4" xfId="50074"/>
    <cellStyle name="Normal 6 50 2 6" xfId="50075"/>
    <cellStyle name="Normal 6 50 2 6 2" xfId="50076"/>
    <cellStyle name="Normal 6 50 2 7" xfId="50077"/>
    <cellStyle name="Normal 6 50 2 8" xfId="50078"/>
    <cellStyle name="Normal 6 50 2 9" xfId="50079"/>
    <cellStyle name="Normal 6 50 3" xfId="9573"/>
    <cellStyle name="Normal 6 50 3 2" xfId="14338"/>
    <cellStyle name="Normal 6 50 3 2 2" xfId="50082"/>
    <cellStyle name="Normal 6 50 3 2 2 2" xfId="50083"/>
    <cellStyle name="Normal 6 50 3 2 3" xfId="50084"/>
    <cellStyle name="Normal 6 50 3 2 4" xfId="50085"/>
    <cellStyle name="Normal 6 50 3 2 5" xfId="50081"/>
    <cellStyle name="Normal 6 50 3 3" xfId="50086"/>
    <cellStyle name="Normal 6 50 3 3 2" xfId="50087"/>
    <cellStyle name="Normal 6 50 3 3 2 2" xfId="50088"/>
    <cellStyle name="Normal 6 50 3 3 3" xfId="50089"/>
    <cellStyle name="Normal 6 50 3 3 4" xfId="50090"/>
    <cellStyle name="Normal 6 50 3 4" xfId="50091"/>
    <cellStyle name="Normal 6 50 3 4 2" xfId="50092"/>
    <cellStyle name="Normal 6 50 3 5" xfId="50093"/>
    <cellStyle name="Normal 6 50 3 6" xfId="50094"/>
    <cellStyle name="Normal 6 50 3 7" xfId="50095"/>
    <cellStyle name="Normal 6 50 3 8" xfId="50080"/>
    <cellStyle name="Normal 6 50 4" xfId="9574"/>
    <cellStyle name="Normal 6 50 4 2" xfId="14339"/>
    <cellStyle name="Normal 6 50 4 2 2" xfId="50098"/>
    <cellStyle name="Normal 6 50 4 2 2 2" xfId="50099"/>
    <cellStyle name="Normal 6 50 4 2 3" xfId="50100"/>
    <cellStyle name="Normal 6 50 4 2 4" xfId="50101"/>
    <cellStyle name="Normal 6 50 4 2 5" xfId="50097"/>
    <cellStyle name="Normal 6 50 4 3" xfId="50102"/>
    <cellStyle name="Normal 6 50 4 3 2" xfId="50103"/>
    <cellStyle name="Normal 6 50 4 3 2 2" xfId="50104"/>
    <cellStyle name="Normal 6 50 4 3 3" xfId="50105"/>
    <cellStyle name="Normal 6 50 4 3 4" xfId="50106"/>
    <cellStyle name="Normal 6 50 4 4" xfId="50107"/>
    <cellStyle name="Normal 6 50 4 4 2" xfId="50108"/>
    <cellStyle name="Normal 6 50 4 5" xfId="50109"/>
    <cellStyle name="Normal 6 50 4 6" xfId="50110"/>
    <cellStyle name="Normal 6 50 4 7" xfId="50111"/>
    <cellStyle name="Normal 6 50 4 8" xfId="50096"/>
    <cellStyle name="Normal 6 50 5" xfId="14336"/>
    <cellStyle name="Normal 6 50 5 2" xfId="50113"/>
    <cellStyle name="Normal 6 50 5 2 2" xfId="50114"/>
    <cellStyle name="Normal 6 50 5 3" xfId="50115"/>
    <cellStyle name="Normal 6 50 5 4" xfId="50116"/>
    <cellStyle name="Normal 6 50 5 5" xfId="50112"/>
    <cellStyle name="Normal 6 50 6" xfId="50117"/>
    <cellStyle name="Normal 6 50 6 2" xfId="50118"/>
    <cellStyle name="Normal 6 50 6 2 2" xfId="50119"/>
    <cellStyle name="Normal 6 50 6 3" xfId="50120"/>
    <cellStyle name="Normal 6 50 6 4" xfId="50121"/>
    <cellStyle name="Normal 6 50 7" xfId="50122"/>
    <cellStyle name="Normal 6 50 7 2" xfId="50123"/>
    <cellStyle name="Normal 6 50 8" xfId="50124"/>
    <cellStyle name="Normal 6 50 9" xfId="50125"/>
    <cellStyle name="Normal 6 51" xfId="9575"/>
    <cellStyle name="Normal 6 51 10" xfId="50127"/>
    <cellStyle name="Normal 6 51 11" xfId="50126"/>
    <cellStyle name="Normal 6 51 2" xfId="9576"/>
    <cellStyle name="Normal 6 51 2 10" xfId="50128"/>
    <cellStyle name="Normal 6 51 2 2" xfId="14341"/>
    <cellStyle name="Normal 6 51 2 2 2" xfId="50130"/>
    <cellStyle name="Normal 6 51 2 2 2 2" xfId="50131"/>
    <cellStyle name="Normal 6 51 2 2 2 2 2" xfId="50132"/>
    <cellStyle name="Normal 6 51 2 2 2 3" xfId="50133"/>
    <cellStyle name="Normal 6 51 2 2 2 4" xfId="50134"/>
    <cellStyle name="Normal 6 51 2 2 3" xfId="50135"/>
    <cellStyle name="Normal 6 51 2 2 3 2" xfId="50136"/>
    <cellStyle name="Normal 6 51 2 2 3 2 2" xfId="50137"/>
    <cellStyle name="Normal 6 51 2 2 3 3" xfId="50138"/>
    <cellStyle name="Normal 6 51 2 2 3 4" xfId="50139"/>
    <cellStyle name="Normal 6 51 2 2 4" xfId="50140"/>
    <cellStyle name="Normal 6 51 2 2 4 2" xfId="50141"/>
    <cellStyle name="Normal 6 51 2 2 5" xfId="50142"/>
    <cellStyle name="Normal 6 51 2 2 6" xfId="50143"/>
    <cellStyle name="Normal 6 51 2 2 7" xfId="50144"/>
    <cellStyle name="Normal 6 51 2 2 8" xfId="50129"/>
    <cellStyle name="Normal 6 51 2 3" xfId="50145"/>
    <cellStyle name="Normal 6 51 2 3 2" xfId="50146"/>
    <cellStyle name="Normal 6 51 2 3 2 2" xfId="50147"/>
    <cellStyle name="Normal 6 51 2 3 2 2 2" xfId="50148"/>
    <cellStyle name="Normal 6 51 2 3 2 3" xfId="50149"/>
    <cellStyle name="Normal 6 51 2 3 2 4" xfId="50150"/>
    <cellStyle name="Normal 6 51 2 3 3" xfId="50151"/>
    <cellStyle name="Normal 6 51 2 3 3 2" xfId="50152"/>
    <cellStyle name="Normal 6 51 2 3 3 2 2" xfId="50153"/>
    <cellStyle name="Normal 6 51 2 3 3 3" xfId="50154"/>
    <cellStyle name="Normal 6 51 2 3 3 4" xfId="50155"/>
    <cellStyle name="Normal 6 51 2 3 4" xfId="50156"/>
    <cellStyle name="Normal 6 51 2 3 4 2" xfId="50157"/>
    <cellStyle name="Normal 6 51 2 3 5" xfId="50158"/>
    <cellStyle name="Normal 6 51 2 3 6" xfId="50159"/>
    <cellStyle name="Normal 6 51 2 3 7" xfId="50160"/>
    <cellStyle name="Normal 6 51 2 4" xfId="50161"/>
    <cellStyle name="Normal 6 51 2 4 2" xfId="50162"/>
    <cellStyle name="Normal 6 51 2 4 2 2" xfId="50163"/>
    <cellStyle name="Normal 6 51 2 4 3" xfId="50164"/>
    <cellStyle name="Normal 6 51 2 4 4" xfId="50165"/>
    <cellStyle name="Normal 6 51 2 5" xfId="50166"/>
    <cellStyle name="Normal 6 51 2 5 2" xfId="50167"/>
    <cellStyle name="Normal 6 51 2 5 2 2" xfId="50168"/>
    <cellStyle name="Normal 6 51 2 5 3" xfId="50169"/>
    <cellStyle name="Normal 6 51 2 5 4" xfId="50170"/>
    <cellStyle name="Normal 6 51 2 6" xfId="50171"/>
    <cellStyle name="Normal 6 51 2 6 2" xfId="50172"/>
    <cellStyle name="Normal 6 51 2 7" xfId="50173"/>
    <cellStyle name="Normal 6 51 2 8" xfId="50174"/>
    <cellStyle name="Normal 6 51 2 9" xfId="50175"/>
    <cellStyle name="Normal 6 51 3" xfId="9577"/>
    <cellStyle name="Normal 6 51 3 2" xfId="14342"/>
    <cellStyle name="Normal 6 51 3 2 2" xfId="50178"/>
    <cellStyle name="Normal 6 51 3 2 2 2" xfId="50179"/>
    <cellStyle name="Normal 6 51 3 2 3" xfId="50180"/>
    <cellStyle name="Normal 6 51 3 2 4" xfId="50181"/>
    <cellStyle name="Normal 6 51 3 2 5" xfId="50177"/>
    <cellStyle name="Normal 6 51 3 3" xfId="50182"/>
    <cellStyle name="Normal 6 51 3 3 2" xfId="50183"/>
    <cellStyle name="Normal 6 51 3 3 2 2" xfId="50184"/>
    <cellStyle name="Normal 6 51 3 3 3" xfId="50185"/>
    <cellStyle name="Normal 6 51 3 3 4" xfId="50186"/>
    <cellStyle name="Normal 6 51 3 4" xfId="50187"/>
    <cellStyle name="Normal 6 51 3 4 2" xfId="50188"/>
    <cellStyle name="Normal 6 51 3 5" xfId="50189"/>
    <cellStyle name="Normal 6 51 3 6" xfId="50190"/>
    <cellStyle name="Normal 6 51 3 7" xfId="50191"/>
    <cellStyle name="Normal 6 51 3 8" xfId="50176"/>
    <cellStyle name="Normal 6 51 4" xfId="9578"/>
    <cellStyle name="Normal 6 51 4 2" xfId="14343"/>
    <cellStyle name="Normal 6 51 4 2 2" xfId="50194"/>
    <cellStyle name="Normal 6 51 4 2 2 2" xfId="50195"/>
    <cellStyle name="Normal 6 51 4 2 3" xfId="50196"/>
    <cellStyle name="Normal 6 51 4 2 4" xfId="50197"/>
    <cellStyle name="Normal 6 51 4 2 5" xfId="50193"/>
    <cellStyle name="Normal 6 51 4 3" xfId="50198"/>
    <cellStyle name="Normal 6 51 4 3 2" xfId="50199"/>
    <cellStyle name="Normal 6 51 4 3 2 2" xfId="50200"/>
    <cellStyle name="Normal 6 51 4 3 3" xfId="50201"/>
    <cellStyle name="Normal 6 51 4 3 4" xfId="50202"/>
    <cellStyle name="Normal 6 51 4 4" xfId="50203"/>
    <cellStyle name="Normal 6 51 4 4 2" xfId="50204"/>
    <cellStyle name="Normal 6 51 4 5" xfId="50205"/>
    <cellStyle name="Normal 6 51 4 6" xfId="50206"/>
    <cellStyle name="Normal 6 51 4 7" xfId="50207"/>
    <cellStyle name="Normal 6 51 4 8" xfId="50192"/>
    <cellStyle name="Normal 6 51 5" xfId="14340"/>
    <cellStyle name="Normal 6 51 5 2" xfId="50209"/>
    <cellStyle name="Normal 6 51 5 2 2" xfId="50210"/>
    <cellStyle name="Normal 6 51 5 3" xfId="50211"/>
    <cellStyle name="Normal 6 51 5 4" xfId="50212"/>
    <cellStyle name="Normal 6 51 5 5" xfId="50208"/>
    <cellStyle name="Normal 6 51 6" xfId="50213"/>
    <cellStyle name="Normal 6 51 6 2" xfId="50214"/>
    <cellStyle name="Normal 6 51 6 2 2" xfId="50215"/>
    <cellStyle name="Normal 6 51 6 3" xfId="50216"/>
    <cellStyle name="Normal 6 51 6 4" xfId="50217"/>
    <cellStyle name="Normal 6 51 7" xfId="50218"/>
    <cellStyle name="Normal 6 51 7 2" xfId="50219"/>
    <cellStyle name="Normal 6 51 8" xfId="50220"/>
    <cellStyle name="Normal 6 51 9" xfId="50221"/>
    <cellStyle name="Normal 6 52" xfId="9579"/>
    <cellStyle name="Normal 6 52 10" xfId="50223"/>
    <cellStyle name="Normal 6 52 11" xfId="50222"/>
    <cellStyle name="Normal 6 52 2" xfId="9580"/>
    <cellStyle name="Normal 6 52 2 10" xfId="50224"/>
    <cellStyle name="Normal 6 52 2 2" xfId="14345"/>
    <cellStyle name="Normal 6 52 2 2 2" xfId="50226"/>
    <cellStyle name="Normal 6 52 2 2 2 2" xfId="50227"/>
    <cellStyle name="Normal 6 52 2 2 2 2 2" xfId="50228"/>
    <cellStyle name="Normal 6 52 2 2 2 3" xfId="50229"/>
    <cellStyle name="Normal 6 52 2 2 2 4" xfId="50230"/>
    <cellStyle name="Normal 6 52 2 2 3" xfId="50231"/>
    <cellStyle name="Normal 6 52 2 2 3 2" xfId="50232"/>
    <cellStyle name="Normal 6 52 2 2 3 2 2" xfId="50233"/>
    <cellStyle name="Normal 6 52 2 2 3 3" xfId="50234"/>
    <cellStyle name="Normal 6 52 2 2 3 4" xfId="50235"/>
    <cellStyle name="Normal 6 52 2 2 4" xfId="50236"/>
    <cellStyle name="Normal 6 52 2 2 4 2" xfId="50237"/>
    <cellStyle name="Normal 6 52 2 2 5" xfId="50238"/>
    <cellStyle name="Normal 6 52 2 2 6" xfId="50239"/>
    <cellStyle name="Normal 6 52 2 2 7" xfId="50240"/>
    <cellStyle name="Normal 6 52 2 2 8" xfId="50225"/>
    <cellStyle name="Normal 6 52 2 3" xfId="50241"/>
    <cellStyle name="Normal 6 52 2 3 2" xfId="50242"/>
    <cellStyle name="Normal 6 52 2 3 2 2" xfId="50243"/>
    <cellStyle name="Normal 6 52 2 3 2 2 2" xfId="50244"/>
    <cellStyle name="Normal 6 52 2 3 2 3" xfId="50245"/>
    <cellStyle name="Normal 6 52 2 3 2 4" xfId="50246"/>
    <cellStyle name="Normal 6 52 2 3 3" xfId="50247"/>
    <cellStyle name="Normal 6 52 2 3 3 2" xfId="50248"/>
    <cellStyle name="Normal 6 52 2 3 3 2 2" xfId="50249"/>
    <cellStyle name="Normal 6 52 2 3 3 3" xfId="50250"/>
    <cellStyle name="Normal 6 52 2 3 3 4" xfId="50251"/>
    <cellStyle name="Normal 6 52 2 3 4" xfId="50252"/>
    <cellStyle name="Normal 6 52 2 3 4 2" xfId="50253"/>
    <cellStyle name="Normal 6 52 2 3 5" xfId="50254"/>
    <cellStyle name="Normal 6 52 2 3 6" xfId="50255"/>
    <cellStyle name="Normal 6 52 2 3 7" xfId="50256"/>
    <cellStyle name="Normal 6 52 2 4" xfId="50257"/>
    <cellStyle name="Normal 6 52 2 4 2" xfId="50258"/>
    <cellStyle name="Normal 6 52 2 4 2 2" xfId="50259"/>
    <cellStyle name="Normal 6 52 2 4 3" xfId="50260"/>
    <cellStyle name="Normal 6 52 2 4 4" xfId="50261"/>
    <cellStyle name="Normal 6 52 2 5" xfId="50262"/>
    <cellStyle name="Normal 6 52 2 5 2" xfId="50263"/>
    <cellStyle name="Normal 6 52 2 5 2 2" xfId="50264"/>
    <cellStyle name="Normal 6 52 2 5 3" xfId="50265"/>
    <cellStyle name="Normal 6 52 2 5 4" xfId="50266"/>
    <cellStyle name="Normal 6 52 2 6" xfId="50267"/>
    <cellStyle name="Normal 6 52 2 6 2" xfId="50268"/>
    <cellStyle name="Normal 6 52 2 7" xfId="50269"/>
    <cellStyle name="Normal 6 52 2 8" xfId="50270"/>
    <cellStyle name="Normal 6 52 2 9" xfId="50271"/>
    <cellStyle name="Normal 6 52 3" xfId="9581"/>
    <cellStyle name="Normal 6 52 3 2" xfId="14346"/>
    <cellStyle name="Normal 6 52 3 2 2" xfId="50274"/>
    <cellStyle name="Normal 6 52 3 2 2 2" xfId="50275"/>
    <cellStyle name="Normal 6 52 3 2 3" xfId="50276"/>
    <cellStyle name="Normal 6 52 3 2 4" xfId="50277"/>
    <cellStyle name="Normal 6 52 3 2 5" xfId="50273"/>
    <cellStyle name="Normal 6 52 3 3" xfId="50278"/>
    <cellStyle name="Normal 6 52 3 3 2" xfId="50279"/>
    <cellStyle name="Normal 6 52 3 3 2 2" xfId="50280"/>
    <cellStyle name="Normal 6 52 3 3 3" xfId="50281"/>
    <cellStyle name="Normal 6 52 3 3 4" xfId="50282"/>
    <cellStyle name="Normal 6 52 3 4" xfId="50283"/>
    <cellStyle name="Normal 6 52 3 4 2" xfId="50284"/>
    <cellStyle name="Normal 6 52 3 5" xfId="50285"/>
    <cellStyle name="Normal 6 52 3 6" xfId="50286"/>
    <cellStyle name="Normal 6 52 3 7" xfId="50287"/>
    <cellStyle name="Normal 6 52 3 8" xfId="50272"/>
    <cellStyle name="Normal 6 52 4" xfId="9582"/>
    <cellStyle name="Normal 6 52 4 2" xfId="14347"/>
    <cellStyle name="Normal 6 52 4 2 2" xfId="50290"/>
    <cellStyle name="Normal 6 52 4 2 2 2" xfId="50291"/>
    <cellStyle name="Normal 6 52 4 2 3" xfId="50292"/>
    <cellStyle name="Normal 6 52 4 2 4" xfId="50293"/>
    <cellStyle name="Normal 6 52 4 2 5" xfId="50289"/>
    <cellStyle name="Normal 6 52 4 3" xfId="50294"/>
    <cellStyle name="Normal 6 52 4 3 2" xfId="50295"/>
    <cellStyle name="Normal 6 52 4 3 2 2" xfId="50296"/>
    <cellStyle name="Normal 6 52 4 3 3" xfId="50297"/>
    <cellStyle name="Normal 6 52 4 3 4" xfId="50298"/>
    <cellStyle name="Normal 6 52 4 4" xfId="50299"/>
    <cellStyle name="Normal 6 52 4 4 2" xfId="50300"/>
    <cellStyle name="Normal 6 52 4 5" xfId="50301"/>
    <cellStyle name="Normal 6 52 4 6" xfId="50302"/>
    <cellStyle name="Normal 6 52 4 7" xfId="50303"/>
    <cellStyle name="Normal 6 52 4 8" xfId="50288"/>
    <cellStyle name="Normal 6 52 5" xfId="14344"/>
    <cellStyle name="Normal 6 52 5 2" xfId="50305"/>
    <cellStyle name="Normal 6 52 5 2 2" xfId="50306"/>
    <cellStyle name="Normal 6 52 5 3" xfId="50307"/>
    <cellStyle name="Normal 6 52 5 4" xfId="50308"/>
    <cellStyle name="Normal 6 52 5 5" xfId="50304"/>
    <cellStyle name="Normal 6 52 6" xfId="50309"/>
    <cellStyle name="Normal 6 52 6 2" xfId="50310"/>
    <cellStyle name="Normal 6 52 6 2 2" xfId="50311"/>
    <cellStyle name="Normal 6 52 6 3" xfId="50312"/>
    <cellStyle name="Normal 6 52 6 4" xfId="50313"/>
    <cellStyle name="Normal 6 52 7" xfId="50314"/>
    <cellStyle name="Normal 6 52 7 2" xfId="50315"/>
    <cellStyle name="Normal 6 52 8" xfId="50316"/>
    <cellStyle name="Normal 6 52 9" xfId="50317"/>
    <cellStyle name="Normal 6 53" xfId="9583"/>
    <cellStyle name="Normal 6 53 10" xfId="50319"/>
    <cellStyle name="Normal 6 53 11" xfId="50318"/>
    <cellStyle name="Normal 6 53 2" xfId="9584"/>
    <cellStyle name="Normal 6 53 2 10" xfId="50320"/>
    <cellStyle name="Normal 6 53 2 2" xfId="14349"/>
    <cellStyle name="Normal 6 53 2 2 2" xfId="50322"/>
    <cellStyle name="Normal 6 53 2 2 2 2" xfId="50323"/>
    <cellStyle name="Normal 6 53 2 2 2 2 2" xfId="50324"/>
    <cellStyle name="Normal 6 53 2 2 2 3" xfId="50325"/>
    <cellStyle name="Normal 6 53 2 2 2 4" xfId="50326"/>
    <cellStyle name="Normal 6 53 2 2 3" xfId="50327"/>
    <cellStyle name="Normal 6 53 2 2 3 2" xfId="50328"/>
    <cellStyle name="Normal 6 53 2 2 3 2 2" xfId="50329"/>
    <cellStyle name="Normal 6 53 2 2 3 3" xfId="50330"/>
    <cellStyle name="Normal 6 53 2 2 3 4" xfId="50331"/>
    <cellStyle name="Normal 6 53 2 2 4" xfId="50332"/>
    <cellStyle name="Normal 6 53 2 2 4 2" xfId="50333"/>
    <cellStyle name="Normal 6 53 2 2 5" xfId="50334"/>
    <cellStyle name="Normal 6 53 2 2 6" xfId="50335"/>
    <cellStyle name="Normal 6 53 2 2 7" xfId="50336"/>
    <cellStyle name="Normal 6 53 2 2 8" xfId="50321"/>
    <cellStyle name="Normal 6 53 2 3" xfId="50337"/>
    <cellStyle name="Normal 6 53 2 3 2" xfId="50338"/>
    <cellStyle name="Normal 6 53 2 3 2 2" xfId="50339"/>
    <cellStyle name="Normal 6 53 2 3 2 2 2" xfId="50340"/>
    <cellStyle name="Normal 6 53 2 3 2 3" xfId="50341"/>
    <cellStyle name="Normal 6 53 2 3 2 4" xfId="50342"/>
    <cellStyle name="Normal 6 53 2 3 3" xfId="50343"/>
    <cellStyle name="Normal 6 53 2 3 3 2" xfId="50344"/>
    <cellStyle name="Normal 6 53 2 3 3 2 2" xfId="50345"/>
    <cellStyle name="Normal 6 53 2 3 3 3" xfId="50346"/>
    <cellStyle name="Normal 6 53 2 3 3 4" xfId="50347"/>
    <cellStyle name="Normal 6 53 2 3 4" xfId="50348"/>
    <cellStyle name="Normal 6 53 2 3 4 2" xfId="50349"/>
    <cellStyle name="Normal 6 53 2 3 5" xfId="50350"/>
    <cellStyle name="Normal 6 53 2 3 6" xfId="50351"/>
    <cellStyle name="Normal 6 53 2 3 7" xfId="50352"/>
    <cellStyle name="Normal 6 53 2 4" xfId="50353"/>
    <cellStyle name="Normal 6 53 2 4 2" xfId="50354"/>
    <cellStyle name="Normal 6 53 2 4 2 2" xfId="50355"/>
    <cellStyle name="Normal 6 53 2 4 3" xfId="50356"/>
    <cellStyle name="Normal 6 53 2 4 4" xfId="50357"/>
    <cellStyle name="Normal 6 53 2 5" xfId="50358"/>
    <cellStyle name="Normal 6 53 2 5 2" xfId="50359"/>
    <cellStyle name="Normal 6 53 2 5 2 2" xfId="50360"/>
    <cellStyle name="Normal 6 53 2 5 3" xfId="50361"/>
    <cellStyle name="Normal 6 53 2 5 4" xfId="50362"/>
    <cellStyle name="Normal 6 53 2 6" xfId="50363"/>
    <cellStyle name="Normal 6 53 2 6 2" xfId="50364"/>
    <cellStyle name="Normal 6 53 2 7" xfId="50365"/>
    <cellStyle name="Normal 6 53 2 8" xfId="50366"/>
    <cellStyle name="Normal 6 53 2 9" xfId="50367"/>
    <cellStyle name="Normal 6 53 3" xfId="9585"/>
    <cellStyle name="Normal 6 53 3 2" xfId="14350"/>
    <cellStyle name="Normal 6 53 3 2 2" xfId="50370"/>
    <cellStyle name="Normal 6 53 3 2 2 2" xfId="50371"/>
    <cellStyle name="Normal 6 53 3 2 3" xfId="50372"/>
    <cellStyle name="Normal 6 53 3 2 4" xfId="50373"/>
    <cellStyle name="Normal 6 53 3 2 5" xfId="50369"/>
    <cellStyle name="Normal 6 53 3 3" xfId="50374"/>
    <cellStyle name="Normal 6 53 3 3 2" xfId="50375"/>
    <cellStyle name="Normal 6 53 3 3 2 2" xfId="50376"/>
    <cellStyle name="Normal 6 53 3 3 3" xfId="50377"/>
    <cellStyle name="Normal 6 53 3 3 4" xfId="50378"/>
    <cellStyle name="Normal 6 53 3 4" xfId="50379"/>
    <cellStyle name="Normal 6 53 3 4 2" xfId="50380"/>
    <cellStyle name="Normal 6 53 3 5" xfId="50381"/>
    <cellStyle name="Normal 6 53 3 6" xfId="50382"/>
    <cellStyle name="Normal 6 53 3 7" xfId="50383"/>
    <cellStyle name="Normal 6 53 3 8" xfId="50368"/>
    <cellStyle name="Normal 6 53 4" xfId="9586"/>
    <cellStyle name="Normal 6 53 4 2" xfId="14351"/>
    <cellStyle name="Normal 6 53 4 2 2" xfId="50386"/>
    <cellStyle name="Normal 6 53 4 2 2 2" xfId="50387"/>
    <cellStyle name="Normal 6 53 4 2 3" xfId="50388"/>
    <cellStyle name="Normal 6 53 4 2 4" xfId="50389"/>
    <cellStyle name="Normal 6 53 4 2 5" xfId="50385"/>
    <cellStyle name="Normal 6 53 4 3" xfId="50390"/>
    <cellStyle name="Normal 6 53 4 3 2" xfId="50391"/>
    <cellStyle name="Normal 6 53 4 3 2 2" xfId="50392"/>
    <cellStyle name="Normal 6 53 4 3 3" xfId="50393"/>
    <cellStyle name="Normal 6 53 4 3 4" xfId="50394"/>
    <cellStyle name="Normal 6 53 4 4" xfId="50395"/>
    <cellStyle name="Normal 6 53 4 4 2" xfId="50396"/>
    <cellStyle name="Normal 6 53 4 5" xfId="50397"/>
    <cellStyle name="Normal 6 53 4 6" xfId="50398"/>
    <cellStyle name="Normal 6 53 4 7" xfId="50399"/>
    <cellStyle name="Normal 6 53 4 8" xfId="50384"/>
    <cellStyle name="Normal 6 53 5" xfId="14348"/>
    <cellStyle name="Normal 6 53 5 2" xfId="50401"/>
    <cellStyle name="Normal 6 53 5 2 2" xfId="50402"/>
    <cellStyle name="Normal 6 53 5 3" xfId="50403"/>
    <cellStyle name="Normal 6 53 5 4" xfId="50404"/>
    <cellStyle name="Normal 6 53 5 5" xfId="50400"/>
    <cellStyle name="Normal 6 53 6" xfId="50405"/>
    <cellStyle name="Normal 6 53 6 2" xfId="50406"/>
    <cellStyle name="Normal 6 53 6 2 2" xfId="50407"/>
    <cellStyle name="Normal 6 53 6 3" xfId="50408"/>
    <cellStyle name="Normal 6 53 6 4" xfId="50409"/>
    <cellStyle name="Normal 6 53 7" xfId="50410"/>
    <cellStyle name="Normal 6 53 7 2" xfId="50411"/>
    <cellStyle name="Normal 6 53 8" xfId="50412"/>
    <cellStyle name="Normal 6 53 9" xfId="50413"/>
    <cellStyle name="Normal 6 54" xfId="9587"/>
    <cellStyle name="Normal 6 54 10" xfId="50415"/>
    <cellStyle name="Normal 6 54 11" xfId="50414"/>
    <cellStyle name="Normal 6 54 2" xfId="9588"/>
    <cellStyle name="Normal 6 54 2 10" xfId="50416"/>
    <cellStyle name="Normal 6 54 2 2" xfId="14353"/>
    <cellStyle name="Normal 6 54 2 2 2" xfId="50418"/>
    <cellStyle name="Normal 6 54 2 2 2 2" xfId="50419"/>
    <cellStyle name="Normal 6 54 2 2 2 2 2" xfId="50420"/>
    <cellStyle name="Normal 6 54 2 2 2 3" xfId="50421"/>
    <cellStyle name="Normal 6 54 2 2 2 4" xfId="50422"/>
    <cellStyle name="Normal 6 54 2 2 3" xfId="50423"/>
    <cellStyle name="Normal 6 54 2 2 3 2" xfId="50424"/>
    <cellStyle name="Normal 6 54 2 2 3 2 2" xfId="50425"/>
    <cellStyle name="Normal 6 54 2 2 3 3" xfId="50426"/>
    <cellStyle name="Normal 6 54 2 2 3 4" xfId="50427"/>
    <cellStyle name="Normal 6 54 2 2 4" xfId="50428"/>
    <cellStyle name="Normal 6 54 2 2 4 2" xfId="50429"/>
    <cellStyle name="Normal 6 54 2 2 5" xfId="50430"/>
    <cellStyle name="Normal 6 54 2 2 6" xfId="50431"/>
    <cellStyle name="Normal 6 54 2 2 7" xfId="50432"/>
    <cellStyle name="Normal 6 54 2 2 8" xfId="50417"/>
    <cellStyle name="Normal 6 54 2 3" xfId="50433"/>
    <cellStyle name="Normal 6 54 2 3 2" xfId="50434"/>
    <cellStyle name="Normal 6 54 2 3 2 2" xfId="50435"/>
    <cellStyle name="Normal 6 54 2 3 2 2 2" xfId="50436"/>
    <cellStyle name="Normal 6 54 2 3 2 3" xfId="50437"/>
    <cellStyle name="Normal 6 54 2 3 2 4" xfId="50438"/>
    <cellStyle name="Normal 6 54 2 3 3" xfId="50439"/>
    <cellStyle name="Normal 6 54 2 3 3 2" xfId="50440"/>
    <cellStyle name="Normal 6 54 2 3 3 2 2" xfId="50441"/>
    <cellStyle name="Normal 6 54 2 3 3 3" xfId="50442"/>
    <cellStyle name="Normal 6 54 2 3 3 4" xfId="50443"/>
    <cellStyle name="Normal 6 54 2 3 4" xfId="50444"/>
    <cellStyle name="Normal 6 54 2 3 4 2" xfId="50445"/>
    <cellStyle name="Normal 6 54 2 3 5" xfId="50446"/>
    <cellStyle name="Normal 6 54 2 3 6" xfId="50447"/>
    <cellStyle name="Normal 6 54 2 3 7" xfId="50448"/>
    <cellStyle name="Normal 6 54 2 4" xfId="50449"/>
    <cellStyle name="Normal 6 54 2 4 2" xfId="50450"/>
    <cellStyle name="Normal 6 54 2 4 2 2" xfId="50451"/>
    <cellStyle name="Normal 6 54 2 4 3" xfId="50452"/>
    <cellStyle name="Normal 6 54 2 4 4" xfId="50453"/>
    <cellStyle name="Normal 6 54 2 5" xfId="50454"/>
    <cellStyle name="Normal 6 54 2 5 2" xfId="50455"/>
    <cellStyle name="Normal 6 54 2 5 2 2" xfId="50456"/>
    <cellStyle name="Normal 6 54 2 5 3" xfId="50457"/>
    <cellStyle name="Normal 6 54 2 5 4" xfId="50458"/>
    <cellStyle name="Normal 6 54 2 6" xfId="50459"/>
    <cellStyle name="Normal 6 54 2 6 2" xfId="50460"/>
    <cellStyle name="Normal 6 54 2 7" xfId="50461"/>
    <cellStyle name="Normal 6 54 2 8" xfId="50462"/>
    <cellStyle name="Normal 6 54 2 9" xfId="50463"/>
    <cellStyle name="Normal 6 54 3" xfId="9589"/>
    <cellStyle name="Normal 6 54 3 2" xfId="14354"/>
    <cellStyle name="Normal 6 54 3 2 2" xfId="50466"/>
    <cellStyle name="Normal 6 54 3 2 2 2" xfId="50467"/>
    <cellStyle name="Normal 6 54 3 2 3" xfId="50468"/>
    <cellStyle name="Normal 6 54 3 2 4" xfId="50469"/>
    <cellStyle name="Normal 6 54 3 2 5" xfId="50465"/>
    <cellStyle name="Normal 6 54 3 3" xfId="50470"/>
    <cellStyle name="Normal 6 54 3 3 2" xfId="50471"/>
    <cellStyle name="Normal 6 54 3 3 2 2" xfId="50472"/>
    <cellStyle name="Normal 6 54 3 3 3" xfId="50473"/>
    <cellStyle name="Normal 6 54 3 3 4" xfId="50474"/>
    <cellStyle name="Normal 6 54 3 4" xfId="50475"/>
    <cellStyle name="Normal 6 54 3 4 2" xfId="50476"/>
    <cellStyle name="Normal 6 54 3 5" xfId="50477"/>
    <cellStyle name="Normal 6 54 3 6" xfId="50478"/>
    <cellStyle name="Normal 6 54 3 7" xfId="50479"/>
    <cellStyle name="Normal 6 54 3 8" xfId="50464"/>
    <cellStyle name="Normal 6 54 4" xfId="9590"/>
    <cellStyle name="Normal 6 54 4 2" xfId="14355"/>
    <cellStyle name="Normal 6 54 4 2 2" xfId="50482"/>
    <cellStyle name="Normal 6 54 4 2 2 2" xfId="50483"/>
    <cellStyle name="Normal 6 54 4 2 3" xfId="50484"/>
    <cellStyle name="Normal 6 54 4 2 4" xfId="50485"/>
    <cellStyle name="Normal 6 54 4 2 5" xfId="50481"/>
    <cellStyle name="Normal 6 54 4 3" xfId="50486"/>
    <cellStyle name="Normal 6 54 4 3 2" xfId="50487"/>
    <cellStyle name="Normal 6 54 4 3 2 2" xfId="50488"/>
    <cellStyle name="Normal 6 54 4 3 3" xfId="50489"/>
    <cellStyle name="Normal 6 54 4 3 4" xfId="50490"/>
    <cellStyle name="Normal 6 54 4 4" xfId="50491"/>
    <cellStyle name="Normal 6 54 4 4 2" xfId="50492"/>
    <cellStyle name="Normal 6 54 4 5" xfId="50493"/>
    <cellStyle name="Normal 6 54 4 6" xfId="50494"/>
    <cellStyle name="Normal 6 54 4 7" xfId="50495"/>
    <cellStyle name="Normal 6 54 4 8" xfId="50480"/>
    <cellStyle name="Normal 6 54 5" xfId="14352"/>
    <cellStyle name="Normal 6 54 5 2" xfId="50497"/>
    <cellStyle name="Normal 6 54 5 2 2" xfId="50498"/>
    <cellStyle name="Normal 6 54 5 3" xfId="50499"/>
    <cellStyle name="Normal 6 54 5 4" xfId="50500"/>
    <cellStyle name="Normal 6 54 5 5" xfId="50496"/>
    <cellStyle name="Normal 6 54 6" xfId="50501"/>
    <cellStyle name="Normal 6 54 6 2" xfId="50502"/>
    <cellStyle name="Normal 6 54 6 2 2" xfId="50503"/>
    <cellStyle name="Normal 6 54 6 3" xfId="50504"/>
    <cellStyle name="Normal 6 54 6 4" xfId="50505"/>
    <cellStyle name="Normal 6 54 7" xfId="50506"/>
    <cellStyle name="Normal 6 54 7 2" xfId="50507"/>
    <cellStyle name="Normal 6 54 8" xfId="50508"/>
    <cellStyle name="Normal 6 54 9" xfId="50509"/>
    <cellStyle name="Normal 6 55" xfId="9591"/>
    <cellStyle name="Normal 6 55 10" xfId="50511"/>
    <cellStyle name="Normal 6 55 11" xfId="50510"/>
    <cellStyle name="Normal 6 55 2" xfId="9592"/>
    <cellStyle name="Normal 6 55 2 10" xfId="50512"/>
    <cellStyle name="Normal 6 55 2 2" xfId="14357"/>
    <cellStyle name="Normal 6 55 2 2 2" xfId="50514"/>
    <cellStyle name="Normal 6 55 2 2 2 2" xfId="50515"/>
    <cellStyle name="Normal 6 55 2 2 2 2 2" xfId="50516"/>
    <cellStyle name="Normal 6 55 2 2 2 3" xfId="50517"/>
    <cellStyle name="Normal 6 55 2 2 2 4" xfId="50518"/>
    <cellStyle name="Normal 6 55 2 2 3" xfId="50519"/>
    <cellStyle name="Normal 6 55 2 2 3 2" xfId="50520"/>
    <cellStyle name="Normal 6 55 2 2 3 2 2" xfId="50521"/>
    <cellStyle name="Normal 6 55 2 2 3 3" xfId="50522"/>
    <cellStyle name="Normal 6 55 2 2 3 4" xfId="50523"/>
    <cellStyle name="Normal 6 55 2 2 4" xfId="50524"/>
    <cellStyle name="Normal 6 55 2 2 4 2" xfId="50525"/>
    <cellStyle name="Normal 6 55 2 2 5" xfId="50526"/>
    <cellStyle name="Normal 6 55 2 2 6" xfId="50527"/>
    <cellStyle name="Normal 6 55 2 2 7" xfId="50528"/>
    <cellStyle name="Normal 6 55 2 2 8" xfId="50513"/>
    <cellStyle name="Normal 6 55 2 3" xfId="50529"/>
    <cellStyle name="Normal 6 55 2 3 2" xfId="50530"/>
    <cellStyle name="Normal 6 55 2 3 2 2" xfId="50531"/>
    <cellStyle name="Normal 6 55 2 3 2 2 2" xfId="50532"/>
    <cellStyle name="Normal 6 55 2 3 2 3" xfId="50533"/>
    <cellStyle name="Normal 6 55 2 3 2 4" xfId="50534"/>
    <cellStyle name="Normal 6 55 2 3 3" xfId="50535"/>
    <cellStyle name="Normal 6 55 2 3 3 2" xfId="50536"/>
    <cellStyle name="Normal 6 55 2 3 3 2 2" xfId="50537"/>
    <cellStyle name="Normal 6 55 2 3 3 3" xfId="50538"/>
    <cellStyle name="Normal 6 55 2 3 3 4" xfId="50539"/>
    <cellStyle name="Normal 6 55 2 3 4" xfId="50540"/>
    <cellStyle name="Normal 6 55 2 3 4 2" xfId="50541"/>
    <cellStyle name="Normal 6 55 2 3 5" xfId="50542"/>
    <cellStyle name="Normal 6 55 2 3 6" xfId="50543"/>
    <cellStyle name="Normal 6 55 2 3 7" xfId="50544"/>
    <cellStyle name="Normal 6 55 2 4" xfId="50545"/>
    <cellStyle name="Normal 6 55 2 4 2" xfId="50546"/>
    <cellStyle name="Normal 6 55 2 4 2 2" xfId="50547"/>
    <cellStyle name="Normal 6 55 2 4 3" xfId="50548"/>
    <cellStyle name="Normal 6 55 2 4 4" xfId="50549"/>
    <cellStyle name="Normal 6 55 2 5" xfId="50550"/>
    <cellStyle name="Normal 6 55 2 5 2" xfId="50551"/>
    <cellStyle name="Normal 6 55 2 5 2 2" xfId="50552"/>
    <cellStyle name="Normal 6 55 2 5 3" xfId="50553"/>
    <cellStyle name="Normal 6 55 2 5 4" xfId="50554"/>
    <cellStyle name="Normal 6 55 2 6" xfId="50555"/>
    <cellStyle name="Normal 6 55 2 6 2" xfId="50556"/>
    <cellStyle name="Normal 6 55 2 7" xfId="50557"/>
    <cellStyle name="Normal 6 55 2 8" xfId="50558"/>
    <cellStyle name="Normal 6 55 2 9" xfId="50559"/>
    <cellStyle name="Normal 6 55 3" xfId="9593"/>
    <cellStyle name="Normal 6 55 3 2" xfId="14358"/>
    <cellStyle name="Normal 6 55 3 2 2" xfId="50562"/>
    <cellStyle name="Normal 6 55 3 2 2 2" xfId="50563"/>
    <cellStyle name="Normal 6 55 3 2 3" xfId="50564"/>
    <cellStyle name="Normal 6 55 3 2 4" xfId="50565"/>
    <cellStyle name="Normal 6 55 3 2 5" xfId="50561"/>
    <cellStyle name="Normal 6 55 3 3" xfId="50566"/>
    <cellStyle name="Normal 6 55 3 3 2" xfId="50567"/>
    <cellStyle name="Normal 6 55 3 3 2 2" xfId="50568"/>
    <cellStyle name="Normal 6 55 3 3 3" xfId="50569"/>
    <cellStyle name="Normal 6 55 3 3 4" xfId="50570"/>
    <cellStyle name="Normal 6 55 3 4" xfId="50571"/>
    <cellStyle name="Normal 6 55 3 4 2" xfId="50572"/>
    <cellStyle name="Normal 6 55 3 5" xfId="50573"/>
    <cellStyle name="Normal 6 55 3 6" xfId="50574"/>
    <cellStyle name="Normal 6 55 3 7" xfId="50575"/>
    <cellStyle name="Normal 6 55 3 8" xfId="50560"/>
    <cellStyle name="Normal 6 55 4" xfId="9594"/>
    <cellStyle name="Normal 6 55 4 2" xfId="14359"/>
    <cellStyle name="Normal 6 55 4 2 2" xfId="50578"/>
    <cellStyle name="Normal 6 55 4 2 2 2" xfId="50579"/>
    <cellStyle name="Normal 6 55 4 2 3" xfId="50580"/>
    <cellStyle name="Normal 6 55 4 2 4" xfId="50581"/>
    <cellStyle name="Normal 6 55 4 2 5" xfId="50577"/>
    <cellStyle name="Normal 6 55 4 3" xfId="50582"/>
    <cellStyle name="Normal 6 55 4 3 2" xfId="50583"/>
    <cellStyle name="Normal 6 55 4 3 2 2" xfId="50584"/>
    <cellStyle name="Normal 6 55 4 3 3" xfId="50585"/>
    <cellStyle name="Normal 6 55 4 3 4" xfId="50586"/>
    <cellStyle name="Normal 6 55 4 4" xfId="50587"/>
    <cellStyle name="Normal 6 55 4 4 2" xfId="50588"/>
    <cellStyle name="Normal 6 55 4 5" xfId="50589"/>
    <cellStyle name="Normal 6 55 4 6" xfId="50590"/>
    <cellStyle name="Normal 6 55 4 7" xfId="50591"/>
    <cellStyle name="Normal 6 55 4 8" xfId="50576"/>
    <cellStyle name="Normal 6 55 5" xfId="14356"/>
    <cellStyle name="Normal 6 55 5 2" xfId="50593"/>
    <cellStyle name="Normal 6 55 5 2 2" xfId="50594"/>
    <cellStyle name="Normal 6 55 5 3" xfId="50595"/>
    <cellStyle name="Normal 6 55 5 4" xfId="50596"/>
    <cellStyle name="Normal 6 55 5 5" xfId="50592"/>
    <cellStyle name="Normal 6 55 6" xfId="50597"/>
    <cellStyle name="Normal 6 55 6 2" xfId="50598"/>
    <cellStyle name="Normal 6 55 6 2 2" xfId="50599"/>
    <cellStyle name="Normal 6 55 6 3" xfId="50600"/>
    <cellStyle name="Normal 6 55 6 4" xfId="50601"/>
    <cellStyle name="Normal 6 55 7" xfId="50602"/>
    <cellStyle name="Normal 6 55 7 2" xfId="50603"/>
    <cellStyle name="Normal 6 55 8" xfId="50604"/>
    <cellStyle name="Normal 6 55 9" xfId="50605"/>
    <cellStyle name="Normal 6 56" xfId="9595"/>
    <cellStyle name="Normal 6 56 10" xfId="50607"/>
    <cellStyle name="Normal 6 56 11" xfId="50606"/>
    <cellStyle name="Normal 6 56 2" xfId="9596"/>
    <cellStyle name="Normal 6 56 2 10" xfId="50608"/>
    <cellStyle name="Normal 6 56 2 2" xfId="14361"/>
    <cellStyle name="Normal 6 56 2 2 2" xfId="50610"/>
    <cellStyle name="Normal 6 56 2 2 2 2" xfId="50611"/>
    <cellStyle name="Normal 6 56 2 2 2 2 2" xfId="50612"/>
    <cellStyle name="Normal 6 56 2 2 2 3" xfId="50613"/>
    <cellStyle name="Normal 6 56 2 2 2 4" xfId="50614"/>
    <cellStyle name="Normal 6 56 2 2 3" xfId="50615"/>
    <cellStyle name="Normal 6 56 2 2 3 2" xfId="50616"/>
    <cellStyle name="Normal 6 56 2 2 3 2 2" xfId="50617"/>
    <cellStyle name="Normal 6 56 2 2 3 3" xfId="50618"/>
    <cellStyle name="Normal 6 56 2 2 3 4" xfId="50619"/>
    <cellStyle name="Normal 6 56 2 2 4" xfId="50620"/>
    <cellStyle name="Normal 6 56 2 2 4 2" xfId="50621"/>
    <cellStyle name="Normal 6 56 2 2 5" xfId="50622"/>
    <cellStyle name="Normal 6 56 2 2 6" xfId="50623"/>
    <cellStyle name="Normal 6 56 2 2 7" xfId="50624"/>
    <cellStyle name="Normal 6 56 2 2 8" xfId="50609"/>
    <cellStyle name="Normal 6 56 2 3" xfId="50625"/>
    <cellStyle name="Normal 6 56 2 3 2" xfId="50626"/>
    <cellStyle name="Normal 6 56 2 3 2 2" xfId="50627"/>
    <cellStyle name="Normal 6 56 2 3 2 2 2" xfId="50628"/>
    <cellStyle name="Normal 6 56 2 3 2 3" xfId="50629"/>
    <cellStyle name="Normal 6 56 2 3 2 4" xfId="50630"/>
    <cellStyle name="Normal 6 56 2 3 3" xfId="50631"/>
    <cellStyle name="Normal 6 56 2 3 3 2" xfId="50632"/>
    <cellStyle name="Normal 6 56 2 3 3 2 2" xfId="50633"/>
    <cellStyle name="Normal 6 56 2 3 3 3" xfId="50634"/>
    <cellStyle name="Normal 6 56 2 3 3 4" xfId="50635"/>
    <cellStyle name="Normal 6 56 2 3 4" xfId="50636"/>
    <cellStyle name="Normal 6 56 2 3 4 2" xfId="50637"/>
    <cellStyle name="Normal 6 56 2 3 5" xfId="50638"/>
    <cellStyle name="Normal 6 56 2 3 6" xfId="50639"/>
    <cellStyle name="Normal 6 56 2 3 7" xfId="50640"/>
    <cellStyle name="Normal 6 56 2 4" xfId="50641"/>
    <cellStyle name="Normal 6 56 2 4 2" xfId="50642"/>
    <cellStyle name="Normal 6 56 2 4 2 2" xfId="50643"/>
    <cellStyle name="Normal 6 56 2 4 3" xfId="50644"/>
    <cellStyle name="Normal 6 56 2 4 4" xfId="50645"/>
    <cellStyle name="Normal 6 56 2 5" xfId="50646"/>
    <cellStyle name="Normal 6 56 2 5 2" xfId="50647"/>
    <cellStyle name="Normal 6 56 2 5 2 2" xfId="50648"/>
    <cellStyle name="Normal 6 56 2 5 3" xfId="50649"/>
    <cellStyle name="Normal 6 56 2 5 4" xfId="50650"/>
    <cellStyle name="Normal 6 56 2 6" xfId="50651"/>
    <cellStyle name="Normal 6 56 2 6 2" xfId="50652"/>
    <cellStyle name="Normal 6 56 2 7" xfId="50653"/>
    <cellStyle name="Normal 6 56 2 8" xfId="50654"/>
    <cellStyle name="Normal 6 56 2 9" xfId="50655"/>
    <cellStyle name="Normal 6 56 3" xfId="9597"/>
    <cellStyle name="Normal 6 56 3 2" xfId="14362"/>
    <cellStyle name="Normal 6 56 3 2 2" xfId="50658"/>
    <cellStyle name="Normal 6 56 3 2 2 2" xfId="50659"/>
    <cellStyle name="Normal 6 56 3 2 3" xfId="50660"/>
    <cellStyle name="Normal 6 56 3 2 4" xfId="50661"/>
    <cellStyle name="Normal 6 56 3 2 5" xfId="50657"/>
    <cellStyle name="Normal 6 56 3 3" xfId="50662"/>
    <cellStyle name="Normal 6 56 3 3 2" xfId="50663"/>
    <cellStyle name="Normal 6 56 3 3 2 2" xfId="50664"/>
    <cellStyle name="Normal 6 56 3 3 3" xfId="50665"/>
    <cellStyle name="Normal 6 56 3 3 4" xfId="50666"/>
    <cellStyle name="Normal 6 56 3 4" xfId="50667"/>
    <cellStyle name="Normal 6 56 3 4 2" xfId="50668"/>
    <cellStyle name="Normal 6 56 3 5" xfId="50669"/>
    <cellStyle name="Normal 6 56 3 6" xfId="50670"/>
    <cellStyle name="Normal 6 56 3 7" xfId="50671"/>
    <cellStyle name="Normal 6 56 3 8" xfId="50656"/>
    <cellStyle name="Normal 6 56 4" xfId="9598"/>
    <cellStyle name="Normal 6 56 4 2" xfId="14363"/>
    <cellStyle name="Normal 6 56 4 2 2" xfId="50674"/>
    <cellStyle name="Normal 6 56 4 2 2 2" xfId="50675"/>
    <cellStyle name="Normal 6 56 4 2 3" xfId="50676"/>
    <cellStyle name="Normal 6 56 4 2 4" xfId="50677"/>
    <cellStyle name="Normal 6 56 4 2 5" xfId="50673"/>
    <cellStyle name="Normal 6 56 4 3" xfId="50678"/>
    <cellStyle name="Normal 6 56 4 3 2" xfId="50679"/>
    <cellStyle name="Normal 6 56 4 3 2 2" xfId="50680"/>
    <cellStyle name="Normal 6 56 4 3 3" xfId="50681"/>
    <cellStyle name="Normal 6 56 4 3 4" xfId="50682"/>
    <cellStyle name="Normal 6 56 4 4" xfId="50683"/>
    <cellStyle name="Normal 6 56 4 4 2" xfId="50684"/>
    <cellStyle name="Normal 6 56 4 5" xfId="50685"/>
    <cellStyle name="Normal 6 56 4 6" xfId="50686"/>
    <cellStyle name="Normal 6 56 4 7" xfId="50687"/>
    <cellStyle name="Normal 6 56 4 8" xfId="50672"/>
    <cellStyle name="Normal 6 56 5" xfId="14360"/>
    <cellStyle name="Normal 6 56 5 2" xfId="50689"/>
    <cellStyle name="Normal 6 56 5 2 2" xfId="50690"/>
    <cellStyle name="Normal 6 56 5 3" xfId="50691"/>
    <cellStyle name="Normal 6 56 5 4" xfId="50692"/>
    <cellStyle name="Normal 6 56 5 5" xfId="50688"/>
    <cellStyle name="Normal 6 56 6" xfId="50693"/>
    <cellStyle name="Normal 6 56 6 2" xfId="50694"/>
    <cellStyle name="Normal 6 56 6 2 2" xfId="50695"/>
    <cellStyle name="Normal 6 56 6 3" xfId="50696"/>
    <cellStyle name="Normal 6 56 6 4" xfId="50697"/>
    <cellStyle name="Normal 6 56 7" xfId="50698"/>
    <cellStyle name="Normal 6 56 7 2" xfId="50699"/>
    <cellStyle name="Normal 6 56 8" xfId="50700"/>
    <cellStyle name="Normal 6 56 9" xfId="50701"/>
    <cellStyle name="Normal 6 57" xfId="9599"/>
    <cellStyle name="Normal 6 57 10" xfId="50703"/>
    <cellStyle name="Normal 6 57 11" xfId="50702"/>
    <cellStyle name="Normal 6 57 2" xfId="9600"/>
    <cellStyle name="Normal 6 57 2 10" xfId="50704"/>
    <cellStyle name="Normal 6 57 2 2" xfId="14365"/>
    <cellStyle name="Normal 6 57 2 2 2" xfId="50706"/>
    <cellStyle name="Normal 6 57 2 2 2 2" xfId="50707"/>
    <cellStyle name="Normal 6 57 2 2 2 2 2" xfId="50708"/>
    <cellStyle name="Normal 6 57 2 2 2 3" xfId="50709"/>
    <cellStyle name="Normal 6 57 2 2 2 4" xfId="50710"/>
    <cellStyle name="Normal 6 57 2 2 3" xfId="50711"/>
    <cellStyle name="Normal 6 57 2 2 3 2" xfId="50712"/>
    <cellStyle name="Normal 6 57 2 2 3 2 2" xfId="50713"/>
    <cellStyle name="Normal 6 57 2 2 3 3" xfId="50714"/>
    <cellStyle name="Normal 6 57 2 2 3 4" xfId="50715"/>
    <cellStyle name="Normal 6 57 2 2 4" xfId="50716"/>
    <cellStyle name="Normal 6 57 2 2 4 2" xfId="50717"/>
    <cellStyle name="Normal 6 57 2 2 5" xfId="50718"/>
    <cellStyle name="Normal 6 57 2 2 6" xfId="50719"/>
    <cellStyle name="Normal 6 57 2 2 7" xfId="50720"/>
    <cellStyle name="Normal 6 57 2 2 8" xfId="50705"/>
    <cellStyle name="Normal 6 57 2 3" xfId="50721"/>
    <cellStyle name="Normal 6 57 2 3 2" xfId="50722"/>
    <cellStyle name="Normal 6 57 2 3 2 2" xfId="50723"/>
    <cellStyle name="Normal 6 57 2 3 2 2 2" xfId="50724"/>
    <cellStyle name="Normal 6 57 2 3 2 3" xfId="50725"/>
    <cellStyle name="Normal 6 57 2 3 2 4" xfId="50726"/>
    <cellStyle name="Normal 6 57 2 3 3" xfId="50727"/>
    <cellStyle name="Normal 6 57 2 3 3 2" xfId="50728"/>
    <cellStyle name="Normal 6 57 2 3 3 2 2" xfId="50729"/>
    <cellStyle name="Normal 6 57 2 3 3 3" xfId="50730"/>
    <cellStyle name="Normal 6 57 2 3 3 4" xfId="50731"/>
    <cellStyle name="Normal 6 57 2 3 4" xfId="50732"/>
    <cellStyle name="Normal 6 57 2 3 4 2" xfId="50733"/>
    <cellStyle name="Normal 6 57 2 3 5" xfId="50734"/>
    <cellStyle name="Normal 6 57 2 3 6" xfId="50735"/>
    <cellStyle name="Normal 6 57 2 3 7" xfId="50736"/>
    <cellStyle name="Normal 6 57 2 4" xfId="50737"/>
    <cellStyle name="Normal 6 57 2 4 2" xfId="50738"/>
    <cellStyle name="Normal 6 57 2 4 2 2" xfId="50739"/>
    <cellStyle name="Normal 6 57 2 4 3" xfId="50740"/>
    <cellStyle name="Normal 6 57 2 4 4" xfId="50741"/>
    <cellStyle name="Normal 6 57 2 5" xfId="50742"/>
    <cellStyle name="Normal 6 57 2 5 2" xfId="50743"/>
    <cellStyle name="Normal 6 57 2 5 2 2" xfId="50744"/>
    <cellStyle name="Normal 6 57 2 5 3" xfId="50745"/>
    <cellStyle name="Normal 6 57 2 5 4" xfId="50746"/>
    <cellStyle name="Normal 6 57 2 6" xfId="50747"/>
    <cellStyle name="Normal 6 57 2 6 2" xfId="50748"/>
    <cellStyle name="Normal 6 57 2 7" xfId="50749"/>
    <cellStyle name="Normal 6 57 2 8" xfId="50750"/>
    <cellStyle name="Normal 6 57 2 9" xfId="50751"/>
    <cellStyle name="Normal 6 57 3" xfId="9601"/>
    <cellStyle name="Normal 6 57 3 2" xfId="14366"/>
    <cellStyle name="Normal 6 57 3 2 2" xfId="50754"/>
    <cellStyle name="Normal 6 57 3 2 2 2" xfId="50755"/>
    <cellStyle name="Normal 6 57 3 2 3" xfId="50756"/>
    <cellStyle name="Normal 6 57 3 2 4" xfId="50757"/>
    <cellStyle name="Normal 6 57 3 2 5" xfId="50753"/>
    <cellStyle name="Normal 6 57 3 3" xfId="50758"/>
    <cellStyle name="Normal 6 57 3 3 2" xfId="50759"/>
    <cellStyle name="Normal 6 57 3 3 2 2" xfId="50760"/>
    <cellStyle name="Normal 6 57 3 3 3" xfId="50761"/>
    <cellStyle name="Normal 6 57 3 3 4" xfId="50762"/>
    <cellStyle name="Normal 6 57 3 4" xfId="50763"/>
    <cellStyle name="Normal 6 57 3 4 2" xfId="50764"/>
    <cellStyle name="Normal 6 57 3 5" xfId="50765"/>
    <cellStyle name="Normal 6 57 3 6" xfId="50766"/>
    <cellStyle name="Normal 6 57 3 7" xfId="50767"/>
    <cellStyle name="Normal 6 57 3 8" xfId="50752"/>
    <cellStyle name="Normal 6 57 4" xfId="9602"/>
    <cellStyle name="Normal 6 57 4 2" xfId="14367"/>
    <cellStyle name="Normal 6 57 4 2 2" xfId="50770"/>
    <cellStyle name="Normal 6 57 4 2 2 2" xfId="50771"/>
    <cellStyle name="Normal 6 57 4 2 3" xfId="50772"/>
    <cellStyle name="Normal 6 57 4 2 4" xfId="50773"/>
    <cellStyle name="Normal 6 57 4 2 5" xfId="50769"/>
    <cellStyle name="Normal 6 57 4 3" xfId="50774"/>
    <cellStyle name="Normal 6 57 4 3 2" xfId="50775"/>
    <cellStyle name="Normal 6 57 4 3 2 2" xfId="50776"/>
    <cellStyle name="Normal 6 57 4 3 3" xfId="50777"/>
    <cellStyle name="Normal 6 57 4 3 4" xfId="50778"/>
    <cellStyle name="Normal 6 57 4 4" xfId="50779"/>
    <cellStyle name="Normal 6 57 4 4 2" xfId="50780"/>
    <cellStyle name="Normal 6 57 4 5" xfId="50781"/>
    <cellStyle name="Normal 6 57 4 6" xfId="50782"/>
    <cellStyle name="Normal 6 57 4 7" xfId="50783"/>
    <cellStyle name="Normal 6 57 4 8" xfId="50768"/>
    <cellStyle name="Normal 6 57 5" xfId="14364"/>
    <cellStyle name="Normal 6 57 5 2" xfId="50785"/>
    <cellStyle name="Normal 6 57 5 2 2" xfId="50786"/>
    <cellStyle name="Normal 6 57 5 3" xfId="50787"/>
    <cellStyle name="Normal 6 57 5 4" xfId="50788"/>
    <cellStyle name="Normal 6 57 5 5" xfId="50784"/>
    <cellStyle name="Normal 6 57 6" xfId="50789"/>
    <cellStyle name="Normal 6 57 6 2" xfId="50790"/>
    <cellStyle name="Normal 6 57 6 2 2" xfId="50791"/>
    <cellStyle name="Normal 6 57 6 3" xfId="50792"/>
    <cellStyle name="Normal 6 57 6 4" xfId="50793"/>
    <cellStyle name="Normal 6 57 7" xfId="50794"/>
    <cellStyle name="Normal 6 57 7 2" xfId="50795"/>
    <cellStyle name="Normal 6 57 8" xfId="50796"/>
    <cellStyle name="Normal 6 57 9" xfId="50797"/>
    <cellStyle name="Normal 6 58" xfId="9603"/>
    <cellStyle name="Normal 6 58 10" xfId="50799"/>
    <cellStyle name="Normal 6 58 11" xfId="50798"/>
    <cellStyle name="Normal 6 58 2" xfId="9604"/>
    <cellStyle name="Normal 6 58 2 10" xfId="50800"/>
    <cellStyle name="Normal 6 58 2 2" xfId="14369"/>
    <cellStyle name="Normal 6 58 2 2 2" xfId="50802"/>
    <cellStyle name="Normal 6 58 2 2 2 2" xfId="50803"/>
    <cellStyle name="Normal 6 58 2 2 2 2 2" xfId="50804"/>
    <cellStyle name="Normal 6 58 2 2 2 3" xfId="50805"/>
    <cellStyle name="Normal 6 58 2 2 2 4" xfId="50806"/>
    <cellStyle name="Normal 6 58 2 2 3" xfId="50807"/>
    <cellStyle name="Normal 6 58 2 2 3 2" xfId="50808"/>
    <cellStyle name="Normal 6 58 2 2 3 2 2" xfId="50809"/>
    <cellStyle name="Normal 6 58 2 2 3 3" xfId="50810"/>
    <cellStyle name="Normal 6 58 2 2 3 4" xfId="50811"/>
    <cellStyle name="Normal 6 58 2 2 4" xfId="50812"/>
    <cellStyle name="Normal 6 58 2 2 4 2" xfId="50813"/>
    <cellStyle name="Normal 6 58 2 2 5" xfId="50814"/>
    <cellStyle name="Normal 6 58 2 2 6" xfId="50815"/>
    <cellStyle name="Normal 6 58 2 2 7" xfId="50816"/>
    <cellStyle name="Normal 6 58 2 2 8" xfId="50801"/>
    <cellStyle name="Normal 6 58 2 3" xfId="50817"/>
    <cellStyle name="Normal 6 58 2 3 2" xfId="50818"/>
    <cellStyle name="Normal 6 58 2 3 2 2" xfId="50819"/>
    <cellStyle name="Normal 6 58 2 3 2 2 2" xfId="50820"/>
    <cellStyle name="Normal 6 58 2 3 2 3" xfId="50821"/>
    <cellStyle name="Normal 6 58 2 3 2 4" xfId="50822"/>
    <cellStyle name="Normal 6 58 2 3 3" xfId="50823"/>
    <cellStyle name="Normal 6 58 2 3 3 2" xfId="50824"/>
    <cellStyle name="Normal 6 58 2 3 3 2 2" xfId="50825"/>
    <cellStyle name="Normal 6 58 2 3 3 3" xfId="50826"/>
    <cellStyle name="Normal 6 58 2 3 3 4" xfId="50827"/>
    <cellStyle name="Normal 6 58 2 3 4" xfId="50828"/>
    <cellStyle name="Normal 6 58 2 3 4 2" xfId="50829"/>
    <cellStyle name="Normal 6 58 2 3 5" xfId="50830"/>
    <cellStyle name="Normal 6 58 2 3 6" xfId="50831"/>
    <cellStyle name="Normal 6 58 2 3 7" xfId="50832"/>
    <cellStyle name="Normal 6 58 2 4" xfId="50833"/>
    <cellStyle name="Normal 6 58 2 4 2" xfId="50834"/>
    <cellStyle name="Normal 6 58 2 4 2 2" xfId="50835"/>
    <cellStyle name="Normal 6 58 2 4 3" xfId="50836"/>
    <cellStyle name="Normal 6 58 2 4 4" xfId="50837"/>
    <cellStyle name="Normal 6 58 2 5" xfId="50838"/>
    <cellStyle name="Normal 6 58 2 5 2" xfId="50839"/>
    <cellStyle name="Normal 6 58 2 5 2 2" xfId="50840"/>
    <cellStyle name="Normal 6 58 2 5 3" xfId="50841"/>
    <cellStyle name="Normal 6 58 2 5 4" xfId="50842"/>
    <cellStyle name="Normal 6 58 2 6" xfId="50843"/>
    <cellStyle name="Normal 6 58 2 6 2" xfId="50844"/>
    <cellStyle name="Normal 6 58 2 7" xfId="50845"/>
    <cellStyle name="Normal 6 58 2 8" xfId="50846"/>
    <cellStyle name="Normal 6 58 2 9" xfId="50847"/>
    <cellStyle name="Normal 6 58 3" xfId="9605"/>
    <cellStyle name="Normal 6 58 3 2" xfId="14370"/>
    <cellStyle name="Normal 6 58 3 2 2" xfId="50850"/>
    <cellStyle name="Normal 6 58 3 2 2 2" xfId="50851"/>
    <cellStyle name="Normal 6 58 3 2 3" xfId="50852"/>
    <cellStyle name="Normal 6 58 3 2 4" xfId="50853"/>
    <cellStyle name="Normal 6 58 3 2 5" xfId="50849"/>
    <cellStyle name="Normal 6 58 3 3" xfId="50854"/>
    <cellStyle name="Normal 6 58 3 3 2" xfId="50855"/>
    <cellStyle name="Normal 6 58 3 3 2 2" xfId="50856"/>
    <cellStyle name="Normal 6 58 3 3 3" xfId="50857"/>
    <cellStyle name="Normal 6 58 3 3 4" xfId="50858"/>
    <cellStyle name="Normal 6 58 3 4" xfId="50859"/>
    <cellStyle name="Normal 6 58 3 4 2" xfId="50860"/>
    <cellStyle name="Normal 6 58 3 5" xfId="50861"/>
    <cellStyle name="Normal 6 58 3 6" xfId="50862"/>
    <cellStyle name="Normal 6 58 3 7" xfId="50863"/>
    <cellStyle name="Normal 6 58 3 8" xfId="50848"/>
    <cellStyle name="Normal 6 58 4" xfId="9606"/>
    <cellStyle name="Normal 6 58 4 2" xfId="14371"/>
    <cellStyle name="Normal 6 58 4 2 2" xfId="50866"/>
    <cellStyle name="Normal 6 58 4 2 2 2" xfId="50867"/>
    <cellStyle name="Normal 6 58 4 2 3" xfId="50868"/>
    <cellStyle name="Normal 6 58 4 2 4" xfId="50869"/>
    <cellStyle name="Normal 6 58 4 2 5" xfId="50865"/>
    <cellStyle name="Normal 6 58 4 3" xfId="50870"/>
    <cellStyle name="Normal 6 58 4 3 2" xfId="50871"/>
    <cellStyle name="Normal 6 58 4 3 2 2" xfId="50872"/>
    <cellStyle name="Normal 6 58 4 3 3" xfId="50873"/>
    <cellStyle name="Normal 6 58 4 3 4" xfId="50874"/>
    <cellStyle name="Normal 6 58 4 4" xfId="50875"/>
    <cellStyle name="Normal 6 58 4 4 2" xfId="50876"/>
    <cellStyle name="Normal 6 58 4 5" xfId="50877"/>
    <cellStyle name="Normal 6 58 4 6" xfId="50878"/>
    <cellStyle name="Normal 6 58 4 7" xfId="50879"/>
    <cellStyle name="Normal 6 58 4 8" xfId="50864"/>
    <cellStyle name="Normal 6 58 5" xfId="14368"/>
    <cellStyle name="Normal 6 58 5 2" xfId="50881"/>
    <cellStyle name="Normal 6 58 5 2 2" xfId="50882"/>
    <cellStyle name="Normal 6 58 5 3" xfId="50883"/>
    <cellStyle name="Normal 6 58 5 4" xfId="50884"/>
    <cellStyle name="Normal 6 58 5 5" xfId="50880"/>
    <cellStyle name="Normal 6 58 6" xfId="50885"/>
    <cellStyle name="Normal 6 58 6 2" xfId="50886"/>
    <cellStyle name="Normal 6 58 6 2 2" xfId="50887"/>
    <cellStyle name="Normal 6 58 6 3" xfId="50888"/>
    <cellStyle name="Normal 6 58 6 4" xfId="50889"/>
    <cellStyle name="Normal 6 58 7" xfId="50890"/>
    <cellStyle name="Normal 6 58 7 2" xfId="50891"/>
    <cellStyle name="Normal 6 58 8" xfId="50892"/>
    <cellStyle name="Normal 6 58 9" xfId="50893"/>
    <cellStyle name="Normal 6 59" xfId="9607"/>
    <cellStyle name="Normal 6 59 10" xfId="50895"/>
    <cellStyle name="Normal 6 59 11" xfId="50894"/>
    <cellStyle name="Normal 6 59 2" xfId="9608"/>
    <cellStyle name="Normal 6 59 2 10" xfId="50896"/>
    <cellStyle name="Normal 6 59 2 2" xfId="14373"/>
    <cellStyle name="Normal 6 59 2 2 2" xfId="50898"/>
    <cellStyle name="Normal 6 59 2 2 2 2" xfId="50899"/>
    <cellStyle name="Normal 6 59 2 2 2 2 2" xfId="50900"/>
    <cellStyle name="Normal 6 59 2 2 2 3" xfId="50901"/>
    <cellStyle name="Normal 6 59 2 2 2 4" xfId="50902"/>
    <cellStyle name="Normal 6 59 2 2 3" xfId="50903"/>
    <cellStyle name="Normal 6 59 2 2 3 2" xfId="50904"/>
    <cellStyle name="Normal 6 59 2 2 3 2 2" xfId="50905"/>
    <cellStyle name="Normal 6 59 2 2 3 3" xfId="50906"/>
    <cellStyle name="Normal 6 59 2 2 3 4" xfId="50907"/>
    <cellStyle name="Normal 6 59 2 2 4" xfId="50908"/>
    <cellStyle name="Normal 6 59 2 2 4 2" xfId="50909"/>
    <cellStyle name="Normal 6 59 2 2 5" xfId="50910"/>
    <cellStyle name="Normal 6 59 2 2 6" xfId="50911"/>
    <cellStyle name="Normal 6 59 2 2 7" xfId="50912"/>
    <cellStyle name="Normal 6 59 2 2 8" xfId="50897"/>
    <cellStyle name="Normal 6 59 2 3" xfId="50913"/>
    <cellStyle name="Normal 6 59 2 3 2" xfId="50914"/>
    <cellStyle name="Normal 6 59 2 3 2 2" xfId="50915"/>
    <cellStyle name="Normal 6 59 2 3 2 2 2" xfId="50916"/>
    <cellStyle name="Normal 6 59 2 3 2 3" xfId="50917"/>
    <cellStyle name="Normal 6 59 2 3 2 4" xfId="50918"/>
    <cellStyle name="Normal 6 59 2 3 3" xfId="50919"/>
    <cellStyle name="Normal 6 59 2 3 3 2" xfId="50920"/>
    <cellStyle name="Normal 6 59 2 3 3 2 2" xfId="50921"/>
    <cellStyle name="Normal 6 59 2 3 3 3" xfId="50922"/>
    <cellStyle name="Normal 6 59 2 3 3 4" xfId="50923"/>
    <cellStyle name="Normal 6 59 2 3 4" xfId="50924"/>
    <cellStyle name="Normal 6 59 2 3 4 2" xfId="50925"/>
    <cellStyle name="Normal 6 59 2 3 5" xfId="50926"/>
    <cellStyle name="Normal 6 59 2 3 6" xfId="50927"/>
    <cellStyle name="Normal 6 59 2 3 7" xfId="50928"/>
    <cellStyle name="Normal 6 59 2 4" xfId="50929"/>
    <cellStyle name="Normal 6 59 2 4 2" xfId="50930"/>
    <cellStyle name="Normal 6 59 2 4 2 2" xfId="50931"/>
    <cellStyle name="Normal 6 59 2 4 3" xfId="50932"/>
    <cellStyle name="Normal 6 59 2 4 4" xfId="50933"/>
    <cellStyle name="Normal 6 59 2 5" xfId="50934"/>
    <cellStyle name="Normal 6 59 2 5 2" xfId="50935"/>
    <cellStyle name="Normal 6 59 2 5 2 2" xfId="50936"/>
    <cellStyle name="Normal 6 59 2 5 3" xfId="50937"/>
    <cellStyle name="Normal 6 59 2 5 4" xfId="50938"/>
    <cellStyle name="Normal 6 59 2 6" xfId="50939"/>
    <cellStyle name="Normal 6 59 2 6 2" xfId="50940"/>
    <cellStyle name="Normal 6 59 2 7" xfId="50941"/>
    <cellStyle name="Normal 6 59 2 8" xfId="50942"/>
    <cellStyle name="Normal 6 59 2 9" xfId="50943"/>
    <cellStyle name="Normal 6 59 3" xfId="9609"/>
    <cellStyle name="Normal 6 59 3 2" xfId="14374"/>
    <cellStyle name="Normal 6 59 3 2 2" xfId="50946"/>
    <cellStyle name="Normal 6 59 3 2 2 2" xfId="50947"/>
    <cellStyle name="Normal 6 59 3 2 3" xfId="50948"/>
    <cellStyle name="Normal 6 59 3 2 4" xfId="50949"/>
    <cellStyle name="Normal 6 59 3 2 5" xfId="50945"/>
    <cellStyle name="Normal 6 59 3 3" xfId="50950"/>
    <cellStyle name="Normal 6 59 3 3 2" xfId="50951"/>
    <cellStyle name="Normal 6 59 3 3 2 2" xfId="50952"/>
    <cellStyle name="Normal 6 59 3 3 3" xfId="50953"/>
    <cellStyle name="Normal 6 59 3 3 4" xfId="50954"/>
    <cellStyle name="Normal 6 59 3 4" xfId="50955"/>
    <cellStyle name="Normal 6 59 3 4 2" xfId="50956"/>
    <cellStyle name="Normal 6 59 3 5" xfId="50957"/>
    <cellStyle name="Normal 6 59 3 6" xfId="50958"/>
    <cellStyle name="Normal 6 59 3 7" xfId="50959"/>
    <cellStyle name="Normal 6 59 3 8" xfId="50944"/>
    <cellStyle name="Normal 6 59 4" xfId="9610"/>
    <cellStyle name="Normal 6 59 4 2" xfId="14375"/>
    <cellStyle name="Normal 6 59 4 2 2" xfId="50962"/>
    <cellStyle name="Normal 6 59 4 2 2 2" xfId="50963"/>
    <cellStyle name="Normal 6 59 4 2 3" xfId="50964"/>
    <cellStyle name="Normal 6 59 4 2 4" xfId="50965"/>
    <cellStyle name="Normal 6 59 4 2 5" xfId="50961"/>
    <cellStyle name="Normal 6 59 4 3" xfId="50966"/>
    <cellStyle name="Normal 6 59 4 3 2" xfId="50967"/>
    <cellStyle name="Normal 6 59 4 3 2 2" xfId="50968"/>
    <cellStyle name="Normal 6 59 4 3 3" xfId="50969"/>
    <cellStyle name="Normal 6 59 4 3 4" xfId="50970"/>
    <cellStyle name="Normal 6 59 4 4" xfId="50971"/>
    <cellStyle name="Normal 6 59 4 4 2" xfId="50972"/>
    <cellStyle name="Normal 6 59 4 5" xfId="50973"/>
    <cellStyle name="Normal 6 59 4 6" xfId="50974"/>
    <cellStyle name="Normal 6 59 4 7" xfId="50975"/>
    <cellStyle name="Normal 6 59 4 8" xfId="50960"/>
    <cellStyle name="Normal 6 59 5" xfId="14372"/>
    <cellStyle name="Normal 6 59 5 2" xfId="50977"/>
    <cellStyle name="Normal 6 59 5 2 2" xfId="50978"/>
    <cellStyle name="Normal 6 59 5 3" xfId="50979"/>
    <cellStyle name="Normal 6 59 5 4" xfId="50980"/>
    <cellStyle name="Normal 6 59 5 5" xfId="50976"/>
    <cellStyle name="Normal 6 59 6" xfId="50981"/>
    <cellStyle name="Normal 6 59 6 2" xfId="50982"/>
    <cellStyle name="Normal 6 59 6 2 2" xfId="50983"/>
    <cellStyle name="Normal 6 59 6 3" xfId="50984"/>
    <cellStyle name="Normal 6 59 6 4" xfId="50985"/>
    <cellStyle name="Normal 6 59 7" xfId="50986"/>
    <cellStyle name="Normal 6 59 7 2" xfId="50987"/>
    <cellStyle name="Normal 6 59 8" xfId="50988"/>
    <cellStyle name="Normal 6 59 9" xfId="50989"/>
    <cellStyle name="Normal 6 6" xfId="9611"/>
    <cellStyle name="Normal 6 6 10" xfId="50990"/>
    <cellStyle name="Normal 6 6 11" xfId="50991"/>
    <cellStyle name="Normal 6 6 2" xfId="9612"/>
    <cellStyle name="Normal 6 6 2 10" xfId="50992"/>
    <cellStyle name="Normal 6 6 2 2" xfId="16433"/>
    <cellStyle name="Normal 6 6 2 2 2" xfId="50994"/>
    <cellStyle name="Normal 6 6 2 2 2 2" xfId="50995"/>
    <cellStyle name="Normal 6 6 2 2 2 2 2" xfId="50996"/>
    <cellStyle name="Normal 6 6 2 2 2 3" xfId="50997"/>
    <cellStyle name="Normal 6 6 2 2 2 4" xfId="50998"/>
    <cellStyle name="Normal 6 6 2 2 3" xfId="50999"/>
    <cellStyle name="Normal 6 6 2 2 3 2" xfId="51000"/>
    <cellStyle name="Normal 6 6 2 2 3 2 2" xfId="51001"/>
    <cellStyle name="Normal 6 6 2 2 3 3" xfId="51002"/>
    <cellStyle name="Normal 6 6 2 2 3 4" xfId="51003"/>
    <cellStyle name="Normal 6 6 2 2 4" xfId="51004"/>
    <cellStyle name="Normal 6 6 2 2 4 2" xfId="51005"/>
    <cellStyle name="Normal 6 6 2 2 5" xfId="51006"/>
    <cellStyle name="Normal 6 6 2 2 6" xfId="51007"/>
    <cellStyle name="Normal 6 6 2 2 7" xfId="51008"/>
    <cellStyle name="Normal 6 6 2 2 8" xfId="50993"/>
    <cellStyle name="Normal 6 6 2 3" xfId="14377"/>
    <cellStyle name="Normal 6 6 2 3 2" xfId="51010"/>
    <cellStyle name="Normal 6 6 2 3 2 2" xfId="51011"/>
    <cellStyle name="Normal 6 6 2 3 2 2 2" xfId="51012"/>
    <cellStyle name="Normal 6 6 2 3 2 3" xfId="51013"/>
    <cellStyle name="Normal 6 6 2 3 2 4" xfId="51014"/>
    <cellStyle name="Normal 6 6 2 3 3" xfId="51015"/>
    <cellStyle name="Normal 6 6 2 3 3 2" xfId="51016"/>
    <cellStyle name="Normal 6 6 2 3 3 2 2" xfId="51017"/>
    <cellStyle name="Normal 6 6 2 3 3 3" xfId="51018"/>
    <cellStyle name="Normal 6 6 2 3 3 4" xfId="51019"/>
    <cellStyle name="Normal 6 6 2 3 4" xfId="51020"/>
    <cellStyle name="Normal 6 6 2 3 4 2" xfId="51021"/>
    <cellStyle name="Normal 6 6 2 3 5" xfId="51022"/>
    <cellStyle name="Normal 6 6 2 3 6" xfId="51023"/>
    <cellStyle name="Normal 6 6 2 3 7" xfId="51024"/>
    <cellStyle name="Normal 6 6 2 3 8" xfId="51009"/>
    <cellStyle name="Normal 6 6 2 4" xfId="51025"/>
    <cellStyle name="Normal 6 6 2 4 2" xfId="51026"/>
    <cellStyle name="Normal 6 6 2 4 2 2" xfId="51027"/>
    <cellStyle name="Normal 6 6 2 4 3" xfId="51028"/>
    <cellStyle name="Normal 6 6 2 4 4" xfId="51029"/>
    <cellStyle name="Normal 6 6 2 5" xfId="51030"/>
    <cellStyle name="Normal 6 6 2 5 2" xfId="51031"/>
    <cellStyle name="Normal 6 6 2 5 2 2" xfId="51032"/>
    <cellStyle name="Normal 6 6 2 5 3" xfId="51033"/>
    <cellStyle name="Normal 6 6 2 5 4" xfId="51034"/>
    <cellStyle name="Normal 6 6 2 6" xfId="51035"/>
    <cellStyle name="Normal 6 6 2 6 2" xfId="51036"/>
    <cellStyle name="Normal 6 6 2 7" xfId="51037"/>
    <cellStyle name="Normal 6 6 2 8" xfId="51038"/>
    <cellStyle name="Normal 6 6 2 9" xfId="51039"/>
    <cellStyle name="Normal 6 6 3" xfId="9613"/>
    <cellStyle name="Normal 6 6 3 2" xfId="16650"/>
    <cellStyle name="Normal 6 6 3 2 2" xfId="51042"/>
    <cellStyle name="Normal 6 6 3 2 2 2" xfId="51043"/>
    <cellStyle name="Normal 6 6 3 2 3" xfId="51044"/>
    <cellStyle name="Normal 6 6 3 2 4" xfId="51045"/>
    <cellStyle name="Normal 6 6 3 2 5" xfId="51041"/>
    <cellStyle name="Normal 6 6 3 3" xfId="14378"/>
    <cellStyle name="Normal 6 6 3 3 2" xfId="51047"/>
    <cellStyle name="Normal 6 6 3 3 2 2" xfId="51048"/>
    <cellStyle name="Normal 6 6 3 3 3" xfId="51049"/>
    <cellStyle name="Normal 6 6 3 3 4" xfId="51050"/>
    <cellStyle name="Normal 6 6 3 3 5" xfId="51046"/>
    <cellStyle name="Normal 6 6 3 4" xfId="51051"/>
    <cellStyle name="Normal 6 6 3 4 2" xfId="51052"/>
    <cellStyle name="Normal 6 6 3 5" xfId="51053"/>
    <cellStyle name="Normal 6 6 3 6" xfId="51054"/>
    <cellStyle name="Normal 6 6 3 7" xfId="51055"/>
    <cellStyle name="Normal 6 6 3 8" xfId="51040"/>
    <cellStyle name="Normal 6 6 4" xfId="9614"/>
    <cellStyle name="Normal 6 6 4 2" xfId="16862"/>
    <cellStyle name="Normal 6 6 4 2 2" xfId="51058"/>
    <cellStyle name="Normal 6 6 4 2 2 2" xfId="51059"/>
    <cellStyle name="Normal 6 6 4 2 3" xfId="51060"/>
    <cellStyle name="Normal 6 6 4 2 4" xfId="51061"/>
    <cellStyle name="Normal 6 6 4 2 5" xfId="51057"/>
    <cellStyle name="Normal 6 6 4 3" xfId="14379"/>
    <cellStyle name="Normal 6 6 4 3 2" xfId="51063"/>
    <cellStyle name="Normal 6 6 4 3 2 2" xfId="51064"/>
    <cellStyle name="Normal 6 6 4 3 3" xfId="51065"/>
    <cellStyle name="Normal 6 6 4 3 4" xfId="51066"/>
    <cellStyle name="Normal 6 6 4 3 5" xfId="51062"/>
    <cellStyle name="Normal 6 6 4 4" xfId="51067"/>
    <cellStyle name="Normal 6 6 4 4 2" xfId="51068"/>
    <cellStyle name="Normal 6 6 4 5" xfId="51069"/>
    <cellStyle name="Normal 6 6 4 6" xfId="51070"/>
    <cellStyle name="Normal 6 6 4 7" xfId="51071"/>
    <cellStyle name="Normal 6 6 4 8" xfId="51056"/>
    <cellStyle name="Normal 6 6 5" xfId="16238"/>
    <cellStyle name="Normal 6 6 5 2" xfId="51073"/>
    <cellStyle name="Normal 6 6 5 2 2" xfId="51074"/>
    <cellStyle name="Normal 6 6 5 3" xfId="51075"/>
    <cellStyle name="Normal 6 6 5 4" xfId="51076"/>
    <cellStyle name="Normal 6 6 5 5" xfId="51072"/>
    <cellStyle name="Normal 6 6 6" xfId="14376"/>
    <cellStyle name="Normal 6 6 6 2" xfId="51078"/>
    <cellStyle name="Normal 6 6 6 2 2" xfId="51079"/>
    <cellStyle name="Normal 6 6 6 3" xfId="51080"/>
    <cellStyle name="Normal 6 6 6 4" xfId="51081"/>
    <cellStyle name="Normal 6 6 6 5" xfId="51077"/>
    <cellStyle name="Normal 6 6 7" xfId="51082"/>
    <cellStyle name="Normal 6 6 7 2" xfId="51083"/>
    <cellStyle name="Normal 6 6 8" xfId="51084"/>
    <cellStyle name="Normal 6 6 9" xfId="51085"/>
    <cellStyle name="Normal 6 60" xfId="9615"/>
    <cellStyle name="Normal 6 60 10" xfId="51087"/>
    <cellStyle name="Normal 6 60 11" xfId="51086"/>
    <cellStyle name="Normal 6 60 2" xfId="9616"/>
    <cellStyle name="Normal 6 60 2 10" xfId="51088"/>
    <cellStyle name="Normal 6 60 2 2" xfId="14381"/>
    <cellStyle name="Normal 6 60 2 2 2" xfId="51090"/>
    <cellStyle name="Normal 6 60 2 2 2 2" xfId="51091"/>
    <cellStyle name="Normal 6 60 2 2 2 2 2" xfId="51092"/>
    <cellStyle name="Normal 6 60 2 2 2 3" xfId="51093"/>
    <cellStyle name="Normal 6 60 2 2 2 4" xfId="51094"/>
    <cellStyle name="Normal 6 60 2 2 3" xfId="51095"/>
    <cellStyle name="Normal 6 60 2 2 3 2" xfId="51096"/>
    <cellStyle name="Normal 6 60 2 2 3 2 2" xfId="51097"/>
    <cellStyle name="Normal 6 60 2 2 3 3" xfId="51098"/>
    <cellStyle name="Normal 6 60 2 2 3 4" xfId="51099"/>
    <cellStyle name="Normal 6 60 2 2 4" xfId="51100"/>
    <cellStyle name="Normal 6 60 2 2 4 2" xfId="51101"/>
    <cellStyle name="Normal 6 60 2 2 5" xfId="51102"/>
    <cellStyle name="Normal 6 60 2 2 6" xfId="51103"/>
    <cellStyle name="Normal 6 60 2 2 7" xfId="51104"/>
    <cellStyle name="Normal 6 60 2 2 8" xfId="51089"/>
    <cellStyle name="Normal 6 60 2 3" xfId="51105"/>
    <cellStyle name="Normal 6 60 2 3 2" xfId="51106"/>
    <cellStyle name="Normal 6 60 2 3 2 2" xfId="51107"/>
    <cellStyle name="Normal 6 60 2 3 2 2 2" xfId="51108"/>
    <cellStyle name="Normal 6 60 2 3 2 3" xfId="51109"/>
    <cellStyle name="Normal 6 60 2 3 2 4" xfId="51110"/>
    <cellStyle name="Normal 6 60 2 3 3" xfId="51111"/>
    <cellStyle name="Normal 6 60 2 3 3 2" xfId="51112"/>
    <cellStyle name="Normal 6 60 2 3 3 2 2" xfId="51113"/>
    <cellStyle name="Normal 6 60 2 3 3 3" xfId="51114"/>
    <cellStyle name="Normal 6 60 2 3 3 4" xfId="51115"/>
    <cellStyle name="Normal 6 60 2 3 4" xfId="51116"/>
    <cellStyle name="Normal 6 60 2 3 4 2" xfId="51117"/>
    <cellStyle name="Normal 6 60 2 3 5" xfId="51118"/>
    <cellStyle name="Normal 6 60 2 3 6" xfId="51119"/>
    <cellStyle name="Normal 6 60 2 3 7" xfId="51120"/>
    <cellStyle name="Normal 6 60 2 4" xfId="51121"/>
    <cellStyle name="Normal 6 60 2 4 2" xfId="51122"/>
    <cellStyle name="Normal 6 60 2 4 2 2" xfId="51123"/>
    <cellStyle name="Normal 6 60 2 4 3" xfId="51124"/>
    <cellStyle name="Normal 6 60 2 4 4" xfId="51125"/>
    <cellStyle name="Normal 6 60 2 5" xfId="51126"/>
    <cellStyle name="Normal 6 60 2 5 2" xfId="51127"/>
    <cellStyle name="Normal 6 60 2 5 2 2" xfId="51128"/>
    <cellStyle name="Normal 6 60 2 5 3" xfId="51129"/>
    <cellStyle name="Normal 6 60 2 5 4" xfId="51130"/>
    <cellStyle name="Normal 6 60 2 6" xfId="51131"/>
    <cellStyle name="Normal 6 60 2 6 2" xfId="51132"/>
    <cellStyle name="Normal 6 60 2 7" xfId="51133"/>
    <cellStyle name="Normal 6 60 2 8" xfId="51134"/>
    <cellStyle name="Normal 6 60 2 9" xfId="51135"/>
    <cellStyle name="Normal 6 60 3" xfId="9617"/>
    <cellStyle name="Normal 6 60 3 2" xfId="14382"/>
    <cellStyle name="Normal 6 60 3 2 2" xfId="51138"/>
    <cellStyle name="Normal 6 60 3 2 2 2" xfId="51139"/>
    <cellStyle name="Normal 6 60 3 2 3" xfId="51140"/>
    <cellStyle name="Normal 6 60 3 2 4" xfId="51141"/>
    <cellStyle name="Normal 6 60 3 2 5" xfId="51137"/>
    <cellStyle name="Normal 6 60 3 3" xfId="51142"/>
    <cellStyle name="Normal 6 60 3 3 2" xfId="51143"/>
    <cellStyle name="Normal 6 60 3 3 2 2" xfId="51144"/>
    <cellStyle name="Normal 6 60 3 3 3" xfId="51145"/>
    <cellStyle name="Normal 6 60 3 3 4" xfId="51146"/>
    <cellStyle name="Normal 6 60 3 4" xfId="51147"/>
    <cellStyle name="Normal 6 60 3 4 2" xfId="51148"/>
    <cellStyle name="Normal 6 60 3 5" xfId="51149"/>
    <cellStyle name="Normal 6 60 3 6" xfId="51150"/>
    <cellStyle name="Normal 6 60 3 7" xfId="51151"/>
    <cellStyle name="Normal 6 60 3 8" xfId="51136"/>
    <cellStyle name="Normal 6 60 4" xfId="9618"/>
    <cellStyle name="Normal 6 60 4 2" xfId="14383"/>
    <cellStyle name="Normal 6 60 4 2 2" xfId="51154"/>
    <cellStyle name="Normal 6 60 4 2 2 2" xfId="51155"/>
    <cellStyle name="Normal 6 60 4 2 3" xfId="51156"/>
    <cellStyle name="Normal 6 60 4 2 4" xfId="51157"/>
    <cellStyle name="Normal 6 60 4 2 5" xfId="51153"/>
    <cellStyle name="Normal 6 60 4 3" xfId="51158"/>
    <cellStyle name="Normal 6 60 4 3 2" xfId="51159"/>
    <cellStyle name="Normal 6 60 4 3 2 2" xfId="51160"/>
    <cellStyle name="Normal 6 60 4 3 3" xfId="51161"/>
    <cellStyle name="Normal 6 60 4 3 4" xfId="51162"/>
    <cellStyle name="Normal 6 60 4 4" xfId="51163"/>
    <cellStyle name="Normal 6 60 4 4 2" xfId="51164"/>
    <cellStyle name="Normal 6 60 4 5" xfId="51165"/>
    <cellStyle name="Normal 6 60 4 6" xfId="51166"/>
    <cellStyle name="Normal 6 60 4 7" xfId="51167"/>
    <cellStyle name="Normal 6 60 4 8" xfId="51152"/>
    <cellStyle name="Normal 6 60 5" xfId="14380"/>
    <cellStyle name="Normal 6 60 5 2" xfId="51169"/>
    <cellStyle name="Normal 6 60 5 2 2" xfId="51170"/>
    <cellStyle name="Normal 6 60 5 3" xfId="51171"/>
    <cellStyle name="Normal 6 60 5 4" xfId="51172"/>
    <cellStyle name="Normal 6 60 5 5" xfId="51168"/>
    <cellStyle name="Normal 6 60 6" xfId="51173"/>
    <cellStyle name="Normal 6 60 6 2" xfId="51174"/>
    <cellStyle name="Normal 6 60 6 2 2" xfId="51175"/>
    <cellStyle name="Normal 6 60 6 3" xfId="51176"/>
    <cellStyle name="Normal 6 60 6 4" xfId="51177"/>
    <cellStyle name="Normal 6 60 7" xfId="51178"/>
    <cellStyle name="Normal 6 60 7 2" xfId="51179"/>
    <cellStyle name="Normal 6 60 8" xfId="51180"/>
    <cellStyle name="Normal 6 60 9" xfId="51181"/>
    <cellStyle name="Normal 6 61" xfId="9619"/>
    <cellStyle name="Normal 6 61 10" xfId="51183"/>
    <cellStyle name="Normal 6 61 11" xfId="51182"/>
    <cellStyle name="Normal 6 61 2" xfId="9620"/>
    <cellStyle name="Normal 6 61 2 10" xfId="51184"/>
    <cellStyle name="Normal 6 61 2 2" xfId="14385"/>
    <cellStyle name="Normal 6 61 2 2 2" xfId="51186"/>
    <cellStyle name="Normal 6 61 2 2 2 2" xfId="51187"/>
    <cellStyle name="Normal 6 61 2 2 2 2 2" xfId="51188"/>
    <cellStyle name="Normal 6 61 2 2 2 3" xfId="51189"/>
    <cellStyle name="Normal 6 61 2 2 2 4" xfId="51190"/>
    <cellStyle name="Normal 6 61 2 2 3" xfId="51191"/>
    <cellStyle name="Normal 6 61 2 2 3 2" xfId="51192"/>
    <cellStyle name="Normal 6 61 2 2 3 2 2" xfId="51193"/>
    <cellStyle name="Normal 6 61 2 2 3 3" xfId="51194"/>
    <cellStyle name="Normal 6 61 2 2 3 4" xfId="51195"/>
    <cellStyle name="Normal 6 61 2 2 4" xfId="51196"/>
    <cellStyle name="Normal 6 61 2 2 4 2" xfId="51197"/>
    <cellStyle name="Normal 6 61 2 2 5" xfId="51198"/>
    <cellStyle name="Normal 6 61 2 2 6" xfId="51199"/>
    <cellStyle name="Normal 6 61 2 2 7" xfId="51200"/>
    <cellStyle name="Normal 6 61 2 2 8" xfId="51185"/>
    <cellStyle name="Normal 6 61 2 3" xfId="51201"/>
    <cellStyle name="Normal 6 61 2 3 2" xfId="51202"/>
    <cellStyle name="Normal 6 61 2 3 2 2" xfId="51203"/>
    <cellStyle name="Normal 6 61 2 3 2 2 2" xfId="51204"/>
    <cellStyle name="Normal 6 61 2 3 2 3" xfId="51205"/>
    <cellStyle name="Normal 6 61 2 3 2 4" xfId="51206"/>
    <cellStyle name="Normal 6 61 2 3 3" xfId="51207"/>
    <cellStyle name="Normal 6 61 2 3 3 2" xfId="51208"/>
    <cellStyle name="Normal 6 61 2 3 3 2 2" xfId="51209"/>
    <cellStyle name="Normal 6 61 2 3 3 3" xfId="51210"/>
    <cellStyle name="Normal 6 61 2 3 3 4" xfId="51211"/>
    <cellStyle name="Normal 6 61 2 3 4" xfId="51212"/>
    <cellStyle name="Normal 6 61 2 3 4 2" xfId="51213"/>
    <cellStyle name="Normal 6 61 2 3 5" xfId="51214"/>
    <cellStyle name="Normal 6 61 2 3 6" xfId="51215"/>
    <cellStyle name="Normal 6 61 2 3 7" xfId="51216"/>
    <cellStyle name="Normal 6 61 2 4" xfId="51217"/>
    <cellStyle name="Normal 6 61 2 4 2" xfId="51218"/>
    <cellStyle name="Normal 6 61 2 4 2 2" xfId="51219"/>
    <cellStyle name="Normal 6 61 2 4 3" xfId="51220"/>
    <cellStyle name="Normal 6 61 2 4 4" xfId="51221"/>
    <cellStyle name="Normal 6 61 2 5" xfId="51222"/>
    <cellStyle name="Normal 6 61 2 5 2" xfId="51223"/>
    <cellStyle name="Normal 6 61 2 5 2 2" xfId="51224"/>
    <cellStyle name="Normal 6 61 2 5 3" xfId="51225"/>
    <cellStyle name="Normal 6 61 2 5 4" xfId="51226"/>
    <cellStyle name="Normal 6 61 2 6" xfId="51227"/>
    <cellStyle name="Normal 6 61 2 6 2" xfId="51228"/>
    <cellStyle name="Normal 6 61 2 7" xfId="51229"/>
    <cellStyle name="Normal 6 61 2 8" xfId="51230"/>
    <cellStyle name="Normal 6 61 2 9" xfId="51231"/>
    <cellStyle name="Normal 6 61 3" xfId="9621"/>
    <cellStyle name="Normal 6 61 3 2" xfId="14386"/>
    <cellStyle name="Normal 6 61 3 2 2" xfId="51234"/>
    <cellStyle name="Normal 6 61 3 2 2 2" xfId="51235"/>
    <cellStyle name="Normal 6 61 3 2 3" xfId="51236"/>
    <cellStyle name="Normal 6 61 3 2 4" xfId="51237"/>
    <cellStyle name="Normal 6 61 3 2 5" xfId="51233"/>
    <cellStyle name="Normal 6 61 3 3" xfId="51238"/>
    <cellStyle name="Normal 6 61 3 3 2" xfId="51239"/>
    <cellStyle name="Normal 6 61 3 3 2 2" xfId="51240"/>
    <cellStyle name="Normal 6 61 3 3 3" xfId="51241"/>
    <cellStyle name="Normal 6 61 3 3 4" xfId="51242"/>
    <cellStyle name="Normal 6 61 3 4" xfId="51243"/>
    <cellStyle name="Normal 6 61 3 4 2" xfId="51244"/>
    <cellStyle name="Normal 6 61 3 5" xfId="51245"/>
    <cellStyle name="Normal 6 61 3 6" xfId="51246"/>
    <cellStyle name="Normal 6 61 3 7" xfId="51247"/>
    <cellStyle name="Normal 6 61 3 8" xfId="51232"/>
    <cellStyle name="Normal 6 61 4" xfId="9622"/>
    <cellStyle name="Normal 6 61 4 2" xfId="14387"/>
    <cellStyle name="Normal 6 61 4 2 2" xfId="51250"/>
    <cellStyle name="Normal 6 61 4 2 2 2" xfId="51251"/>
    <cellStyle name="Normal 6 61 4 2 3" xfId="51252"/>
    <cellStyle name="Normal 6 61 4 2 4" xfId="51253"/>
    <cellStyle name="Normal 6 61 4 2 5" xfId="51249"/>
    <cellStyle name="Normal 6 61 4 3" xfId="51254"/>
    <cellStyle name="Normal 6 61 4 3 2" xfId="51255"/>
    <cellStyle name="Normal 6 61 4 3 2 2" xfId="51256"/>
    <cellStyle name="Normal 6 61 4 3 3" xfId="51257"/>
    <cellStyle name="Normal 6 61 4 3 4" xfId="51258"/>
    <cellStyle name="Normal 6 61 4 4" xfId="51259"/>
    <cellStyle name="Normal 6 61 4 4 2" xfId="51260"/>
    <cellStyle name="Normal 6 61 4 5" xfId="51261"/>
    <cellStyle name="Normal 6 61 4 6" xfId="51262"/>
    <cellStyle name="Normal 6 61 4 7" xfId="51263"/>
    <cellStyle name="Normal 6 61 4 8" xfId="51248"/>
    <cellStyle name="Normal 6 61 5" xfId="14384"/>
    <cellStyle name="Normal 6 61 5 2" xfId="51265"/>
    <cellStyle name="Normal 6 61 5 2 2" xfId="51266"/>
    <cellStyle name="Normal 6 61 5 3" xfId="51267"/>
    <cellStyle name="Normal 6 61 5 4" xfId="51268"/>
    <cellStyle name="Normal 6 61 5 5" xfId="51264"/>
    <cellStyle name="Normal 6 61 6" xfId="51269"/>
    <cellStyle name="Normal 6 61 6 2" xfId="51270"/>
    <cellStyle name="Normal 6 61 6 2 2" xfId="51271"/>
    <cellStyle name="Normal 6 61 6 3" xfId="51272"/>
    <cellStyle name="Normal 6 61 6 4" xfId="51273"/>
    <cellStyle name="Normal 6 61 7" xfId="51274"/>
    <cellStyle name="Normal 6 61 7 2" xfId="51275"/>
    <cellStyle name="Normal 6 61 8" xfId="51276"/>
    <cellStyle name="Normal 6 61 9" xfId="51277"/>
    <cellStyle name="Normal 6 62" xfId="9623"/>
    <cellStyle name="Normal 6 62 10" xfId="51279"/>
    <cellStyle name="Normal 6 62 11" xfId="51278"/>
    <cellStyle name="Normal 6 62 2" xfId="9624"/>
    <cellStyle name="Normal 6 62 2 10" xfId="51280"/>
    <cellStyle name="Normal 6 62 2 2" xfId="14389"/>
    <cellStyle name="Normal 6 62 2 2 2" xfId="51282"/>
    <cellStyle name="Normal 6 62 2 2 2 2" xfId="51283"/>
    <cellStyle name="Normal 6 62 2 2 2 2 2" xfId="51284"/>
    <cellStyle name="Normal 6 62 2 2 2 3" xfId="51285"/>
    <cellStyle name="Normal 6 62 2 2 2 4" xfId="51286"/>
    <cellStyle name="Normal 6 62 2 2 3" xfId="51287"/>
    <cellStyle name="Normal 6 62 2 2 3 2" xfId="51288"/>
    <cellStyle name="Normal 6 62 2 2 3 2 2" xfId="51289"/>
    <cellStyle name="Normal 6 62 2 2 3 3" xfId="51290"/>
    <cellStyle name="Normal 6 62 2 2 3 4" xfId="51291"/>
    <cellStyle name="Normal 6 62 2 2 4" xfId="51292"/>
    <cellStyle name="Normal 6 62 2 2 4 2" xfId="51293"/>
    <cellStyle name="Normal 6 62 2 2 5" xfId="51294"/>
    <cellStyle name="Normal 6 62 2 2 6" xfId="51295"/>
    <cellStyle name="Normal 6 62 2 2 7" xfId="51296"/>
    <cellStyle name="Normal 6 62 2 2 8" xfId="51281"/>
    <cellStyle name="Normal 6 62 2 3" xfId="51297"/>
    <cellStyle name="Normal 6 62 2 3 2" xfId="51298"/>
    <cellStyle name="Normal 6 62 2 3 2 2" xfId="51299"/>
    <cellStyle name="Normal 6 62 2 3 2 2 2" xfId="51300"/>
    <cellStyle name="Normal 6 62 2 3 2 3" xfId="51301"/>
    <cellStyle name="Normal 6 62 2 3 2 4" xfId="51302"/>
    <cellStyle name="Normal 6 62 2 3 3" xfId="51303"/>
    <cellStyle name="Normal 6 62 2 3 3 2" xfId="51304"/>
    <cellStyle name="Normal 6 62 2 3 3 2 2" xfId="51305"/>
    <cellStyle name="Normal 6 62 2 3 3 3" xfId="51306"/>
    <cellStyle name="Normal 6 62 2 3 3 4" xfId="51307"/>
    <cellStyle name="Normal 6 62 2 3 4" xfId="51308"/>
    <cellStyle name="Normal 6 62 2 3 4 2" xfId="51309"/>
    <cellStyle name="Normal 6 62 2 3 5" xfId="51310"/>
    <cellStyle name="Normal 6 62 2 3 6" xfId="51311"/>
    <cellStyle name="Normal 6 62 2 3 7" xfId="51312"/>
    <cellStyle name="Normal 6 62 2 4" xfId="51313"/>
    <cellStyle name="Normal 6 62 2 4 2" xfId="51314"/>
    <cellStyle name="Normal 6 62 2 4 2 2" xfId="51315"/>
    <cellStyle name="Normal 6 62 2 4 3" xfId="51316"/>
    <cellStyle name="Normal 6 62 2 4 4" xfId="51317"/>
    <cellStyle name="Normal 6 62 2 5" xfId="51318"/>
    <cellStyle name="Normal 6 62 2 5 2" xfId="51319"/>
    <cellStyle name="Normal 6 62 2 5 2 2" xfId="51320"/>
    <cellStyle name="Normal 6 62 2 5 3" xfId="51321"/>
    <cellStyle name="Normal 6 62 2 5 4" xfId="51322"/>
    <cellStyle name="Normal 6 62 2 6" xfId="51323"/>
    <cellStyle name="Normal 6 62 2 6 2" xfId="51324"/>
    <cellStyle name="Normal 6 62 2 7" xfId="51325"/>
    <cellStyle name="Normal 6 62 2 8" xfId="51326"/>
    <cellStyle name="Normal 6 62 2 9" xfId="51327"/>
    <cellStyle name="Normal 6 62 3" xfId="9625"/>
    <cellStyle name="Normal 6 62 3 2" xfId="14390"/>
    <cellStyle name="Normal 6 62 3 2 2" xfId="51330"/>
    <cellStyle name="Normal 6 62 3 2 2 2" xfId="51331"/>
    <cellStyle name="Normal 6 62 3 2 3" xfId="51332"/>
    <cellStyle name="Normal 6 62 3 2 4" xfId="51333"/>
    <cellStyle name="Normal 6 62 3 2 5" xfId="51329"/>
    <cellStyle name="Normal 6 62 3 3" xfId="51334"/>
    <cellStyle name="Normal 6 62 3 3 2" xfId="51335"/>
    <cellStyle name="Normal 6 62 3 3 2 2" xfId="51336"/>
    <cellStyle name="Normal 6 62 3 3 3" xfId="51337"/>
    <cellStyle name="Normal 6 62 3 3 4" xfId="51338"/>
    <cellStyle name="Normal 6 62 3 4" xfId="51339"/>
    <cellStyle name="Normal 6 62 3 4 2" xfId="51340"/>
    <cellStyle name="Normal 6 62 3 5" xfId="51341"/>
    <cellStyle name="Normal 6 62 3 6" xfId="51342"/>
    <cellStyle name="Normal 6 62 3 7" xfId="51343"/>
    <cellStyle name="Normal 6 62 3 8" xfId="51328"/>
    <cellStyle name="Normal 6 62 4" xfId="9626"/>
    <cellStyle name="Normal 6 62 4 2" xfId="14391"/>
    <cellStyle name="Normal 6 62 4 2 2" xfId="51346"/>
    <cellStyle name="Normal 6 62 4 2 2 2" xfId="51347"/>
    <cellStyle name="Normal 6 62 4 2 3" xfId="51348"/>
    <cellStyle name="Normal 6 62 4 2 4" xfId="51349"/>
    <cellStyle name="Normal 6 62 4 2 5" xfId="51345"/>
    <cellStyle name="Normal 6 62 4 3" xfId="51350"/>
    <cellStyle name="Normal 6 62 4 3 2" xfId="51351"/>
    <cellStyle name="Normal 6 62 4 3 2 2" xfId="51352"/>
    <cellStyle name="Normal 6 62 4 3 3" xfId="51353"/>
    <cellStyle name="Normal 6 62 4 3 4" xfId="51354"/>
    <cellStyle name="Normal 6 62 4 4" xfId="51355"/>
    <cellStyle name="Normal 6 62 4 4 2" xfId="51356"/>
    <cellStyle name="Normal 6 62 4 5" xfId="51357"/>
    <cellStyle name="Normal 6 62 4 6" xfId="51358"/>
    <cellStyle name="Normal 6 62 4 7" xfId="51359"/>
    <cellStyle name="Normal 6 62 4 8" xfId="51344"/>
    <cellStyle name="Normal 6 62 5" xfId="14388"/>
    <cellStyle name="Normal 6 62 5 2" xfId="51361"/>
    <cellStyle name="Normal 6 62 5 2 2" xfId="51362"/>
    <cellStyle name="Normal 6 62 5 3" xfId="51363"/>
    <cellStyle name="Normal 6 62 5 4" xfId="51364"/>
    <cellStyle name="Normal 6 62 5 5" xfId="51360"/>
    <cellStyle name="Normal 6 62 6" xfId="51365"/>
    <cellStyle name="Normal 6 62 6 2" xfId="51366"/>
    <cellStyle name="Normal 6 62 6 2 2" xfId="51367"/>
    <cellStyle name="Normal 6 62 6 3" xfId="51368"/>
    <cellStyle name="Normal 6 62 6 4" xfId="51369"/>
    <cellStyle name="Normal 6 62 7" xfId="51370"/>
    <cellStyle name="Normal 6 62 7 2" xfId="51371"/>
    <cellStyle name="Normal 6 62 8" xfId="51372"/>
    <cellStyle name="Normal 6 62 9" xfId="51373"/>
    <cellStyle name="Normal 6 63" xfId="9627"/>
    <cellStyle name="Normal 6 63 10" xfId="51375"/>
    <cellStyle name="Normal 6 63 11" xfId="51374"/>
    <cellStyle name="Normal 6 63 2" xfId="9628"/>
    <cellStyle name="Normal 6 63 2 10" xfId="51376"/>
    <cellStyle name="Normal 6 63 2 2" xfId="14393"/>
    <cellStyle name="Normal 6 63 2 2 2" xfId="51378"/>
    <cellStyle name="Normal 6 63 2 2 2 2" xfId="51379"/>
    <cellStyle name="Normal 6 63 2 2 2 2 2" xfId="51380"/>
    <cellStyle name="Normal 6 63 2 2 2 3" xfId="51381"/>
    <cellStyle name="Normal 6 63 2 2 2 4" xfId="51382"/>
    <cellStyle name="Normal 6 63 2 2 3" xfId="51383"/>
    <cellStyle name="Normal 6 63 2 2 3 2" xfId="51384"/>
    <cellStyle name="Normal 6 63 2 2 3 2 2" xfId="51385"/>
    <cellStyle name="Normal 6 63 2 2 3 3" xfId="51386"/>
    <cellStyle name="Normal 6 63 2 2 3 4" xfId="51387"/>
    <cellStyle name="Normal 6 63 2 2 4" xfId="51388"/>
    <cellStyle name="Normal 6 63 2 2 4 2" xfId="51389"/>
    <cellStyle name="Normal 6 63 2 2 5" xfId="51390"/>
    <cellStyle name="Normal 6 63 2 2 6" xfId="51391"/>
    <cellStyle name="Normal 6 63 2 2 7" xfId="51392"/>
    <cellStyle name="Normal 6 63 2 2 8" xfId="51377"/>
    <cellStyle name="Normal 6 63 2 3" xfId="51393"/>
    <cellStyle name="Normal 6 63 2 3 2" xfId="51394"/>
    <cellStyle name="Normal 6 63 2 3 2 2" xfId="51395"/>
    <cellStyle name="Normal 6 63 2 3 2 2 2" xfId="51396"/>
    <cellStyle name="Normal 6 63 2 3 2 3" xfId="51397"/>
    <cellStyle name="Normal 6 63 2 3 2 4" xfId="51398"/>
    <cellStyle name="Normal 6 63 2 3 3" xfId="51399"/>
    <cellStyle name="Normal 6 63 2 3 3 2" xfId="51400"/>
    <cellStyle name="Normal 6 63 2 3 3 2 2" xfId="51401"/>
    <cellStyle name="Normal 6 63 2 3 3 3" xfId="51402"/>
    <cellStyle name="Normal 6 63 2 3 3 4" xfId="51403"/>
    <cellStyle name="Normal 6 63 2 3 4" xfId="51404"/>
    <cellStyle name="Normal 6 63 2 3 4 2" xfId="51405"/>
    <cellStyle name="Normal 6 63 2 3 5" xfId="51406"/>
    <cellStyle name="Normal 6 63 2 3 6" xfId="51407"/>
    <cellStyle name="Normal 6 63 2 3 7" xfId="51408"/>
    <cellStyle name="Normal 6 63 2 4" xfId="51409"/>
    <cellStyle name="Normal 6 63 2 4 2" xfId="51410"/>
    <cellStyle name="Normal 6 63 2 4 2 2" xfId="51411"/>
    <cellStyle name="Normal 6 63 2 4 3" xfId="51412"/>
    <cellStyle name="Normal 6 63 2 4 4" xfId="51413"/>
    <cellStyle name="Normal 6 63 2 5" xfId="51414"/>
    <cellStyle name="Normal 6 63 2 5 2" xfId="51415"/>
    <cellStyle name="Normal 6 63 2 5 2 2" xfId="51416"/>
    <cellStyle name="Normal 6 63 2 5 3" xfId="51417"/>
    <cellStyle name="Normal 6 63 2 5 4" xfId="51418"/>
    <cellStyle name="Normal 6 63 2 6" xfId="51419"/>
    <cellStyle name="Normal 6 63 2 6 2" xfId="51420"/>
    <cellStyle name="Normal 6 63 2 7" xfId="51421"/>
    <cellStyle name="Normal 6 63 2 8" xfId="51422"/>
    <cellStyle name="Normal 6 63 2 9" xfId="51423"/>
    <cellStyle name="Normal 6 63 3" xfId="9629"/>
    <cellStyle name="Normal 6 63 3 2" xfId="14394"/>
    <cellStyle name="Normal 6 63 3 2 2" xfId="51426"/>
    <cellStyle name="Normal 6 63 3 2 2 2" xfId="51427"/>
    <cellStyle name="Normal 6 63 3 2 3" xfId="51428"/>
    <cellStyle name="Normal 6 63 3 2 4" xfId="51429"/>
    <cellStyle name="Normal 6 63 3 2 5" xfId="51425"/>
    <cellStyle name="Normal 6 63 3 3" xfId="51430"/>
    <cellStyle name="Normal 6 63 3 3 2" xfId="51431"/>
    <cellStyle name="Normal 6 63 3 3 2 2" xfId="51432"/>
    <cellStyle name="Normal 6 63 3 3 3" xfId="51433"/>
    <cellStyle name="Normal 6 63 3 3 4" xfId="51434"/>
    <cellStyle name="Normal 6 63 3 4" xfId="51435"/>
    <cellStyle name="Normal 6 63 3 4 2" xfId="51436"/>
    <cellStyle name="Normal 6 63 3 5" xfId="51437"/>
    <cellStyle name="Normal 6 63 3 6" xfId="51438"/>
    <cellStyle name="Normal 6 63 3 7" xfId="51439"/>
    <cellStyle name="Normal 6 63 3 8" xfId="51424"/>
    <cellStyle name="Normal 6 63 4" xfId="9630"/>
    <cellStyle name="Normal 6 63 4 2" xfId="14395"/>
    <cellStyle name="Normal 6 63 4 2 2" xfId="51442"/>
    <cellStyle name="Normal 6 63 4 2 2 2" xfId="51443"/>
    <cellStyle name="Normal 6 63 4 2 3" xfId="51444"/>
    <cellStyle name="Normal 6 63 4 2 4" xfId="51445"/>
    <cellStyle name="Normal 6 63 4 2 5" xfId="51441"/>
    <cellStyle name="Normal 6 63 4 3" xfId="51446"/>
    <cellStyle name="Normal 6 63 4 3 2" xfId="51447"/>
    <cellStyle name="Normal 6 63 4 3 2 2" xfId="51448"/>
    <cellStyle name="Normal 6 63 4 3 3" xfId="51449"/>
    <cellStyle name="Normal 6 63 4 3 4" xfId="51450"/>
    <cellStyle name="Normal 6 63 4 4" xfId="51451"/>
    <cellStyle name="Normal 6 63 4 4 2" xfId="51452"/>
    <cellStyle name="Normal 6 63 4 5" xfId="51453"/>
    <cellStyle name="Normal 6 63 4 6" xfId="51454"/>
    <cellStyle name="Normal 6 63 4 7" xfId="51455"/>
    <cellStyle name="Normal 6 63 4 8" xfId="51440"/>
    <cellStyle name="Normal 6 63 5" xfId="14392"/>
    <cellStyle name="Normal 6 63 5 2" xfId="51457"/>
    <cellStyle name="Normal 6 63 5 2 2" xfId="51458"/>
    <cellStyle name="Normal 6 63 5 3" xfId="51459"/>
    <cellStyle name="Normal 6 63 5 4" xfId="51460"/>
    <cellStyle name="Normal 6 63 5 5" xfId="51456"/>
    <cellStyle name="Normal 6 63 6" xfId="51461"/>
    <cellStyle name="Normal 6 63 6 2" xfId="51462"/>
    <cellStyle name="Normal 6 63 6 2 2" xfId="51463"/>
    <cellStyle name="Normal 6 63 6 3" xfId="51464"/>
    <cellStyle name="Normal 6 63 6 4" xfId="51465"/>
    <cellStyle name="Normal 6 63 7" xfId="51466"/>
    <cellStyle name="Normal 6 63 7 2" xfId="51467"/>
    <cellStyle name="Normal 6 63 8" xfId="51468"/>
    <cellStyle name="Normal 6 63 9" xfId="51469"/>
    <cellStyle name="Normal 6 64" xfId="9631"/>
    <cellStyle name="Normal 6 64 10" xfId="51471"/>
    <cellStyle name="Normal 6 64 11" xfId="51470"/>
    <cellStyle name="Normal 6 64 2" xfId="9632"/>
    <cellStyle name="Normal 6 64 2 10" xfId="51472"/>
    <cellStyle name="Normal 6 64 2 2" xfId="14397"/>
    <cellStyle name="Normal 6 64 2 2 2" xfId="51474"/>
    <cellStyle name="Normal 6 64 2 2 2 2" xfId="51475"/>
    <cellStyle name="Normal 6 64 2 2 2 2 2" xfId="51476"/>
    <cellStyle name="Normal 6 64 2 2 2 3" xfId="51477"/>
    <cellStyle name="Normal 6 64 2 2 2 4" xfId="51478"/>
    <cellStyle name="Normal 6 64 2 2 3" xfId="51479"/>
    <cellStyle name="Normal 6 64 2 2 3 2" xfId="51480"/>
    <cellStyle name="Normal 6 64 2 2 3 2 2" xfId="51481"/>
    <cellStyle name="Normal 6 64 2 2 3 3" xfId="51482"/>
    <cellStyle name="Normal 6 64 2 2 3 4" xfId="51483"/>
    <cellStyle name="Normal 6 64 2 2 4" xfId="51484"/>
    <cellStyle name="Normal 6 64 2 2 4 2" xfId="51485"/>
    <cellStyle name="Normal 6 64 2 2 5" xfId="51486"/>
    <cellStyle name="Normal 6 64 2 2 6" xfId="51487"/>
    <cellStyle name="Normal 6 64 2 2 7" xfId="51488"/>
    <cellStyle name="Normal 6 64 2 2 8" xfId="51473"/>
    <cellStyle name="Normal 6 64 2 3" xfId="51489"/>
    <cellStyle name="Normal 6 64 2 3 2" xfId="51490"/>
    <cellStyle name="Normal 6 64 2 3 2 2" xfId="51491"/>
    <cellStyle name="Normal 6 64 2 3 2 2 2" xfId="51492"/>
    <cellStyle name="Normal 6 64 2 3 2 3" xfId="51493"/>
    <cellStyle name="Normal 6 64 2 3 2 4" xfId="51494"/>
    <cellStyle name="Normal 6 64 2 3 3" xfId="51495"/>
    <cellStyle name="Normal 6 64 2 3 3 2" xfId="51496"/>
    <cellStyle name="Normal 6 64 2 3 3 2 2" xfId="51497"/>
    <cellStyle name="Normal 6 64 2 3 3 3" xfId="51498"/>
    <cellStyle name="Normal 6 64 2 3 3 4" xfId="51499"/>
    <cellStyle name="Normal 6 64 2 3 4" xfId="51500"/>
    <cellStyle name="Normal 6 64 2 3 4 2" xfId="51501"/>
    <cellStyle name="Normal 6 64 2 3 5" xfId="51502"/>
    <cellStyle name="Normal 6 64 2 3 6" xfId="51503"/>
    <cellStyle name="Normal 6 64 2 3 7" xfId="51504"/>
    <cellStyle name="Normal 6 64 2 4" xfId="51505"/>
    <cellStyle name="Normal 6 64 2 4 2" xfId="51506"/>
    <cellStyle name="Normal 6 64 2 4 2 2" xfId="51507"/>
    <cellStyle name="Normal 6 64 2 4 3" xfId="51508"/>
    <cellStyle name="Normal 6 64 2 4 4" xfId="51509"/>
    <cellStyle name="Normal 6 64 2 5" xfId="51510"/>
    <cellStyle name="Normal 6 64 2 5 2" xfId="51511"/>
    <cellStyle name="Normal 6 64 2 5 2 2" xfId="51512"/>
    <cellStyle name="Normal 6 64 2 5 3" xfId="51513"/>
    <cellStyle name="Normal 6 64 2 5 4" xfId="51514"/>
    <cellStyle name="Normal 6 64 2 6" xfId="51515"/>
    <cellStyle name="Normal 6 64 2 6 2" xfId="51516"/>
    <cellStyle name="Normal 6 64 2 7" xfId="51517"/>
    <cellStyle name="Normal 6 64 2 8" xfId="51518"/>
    <cellStyle name="Normal 6 64 2 9" xfId="51519"/>
    <cellStyle name="Normal 6 64 3" xfId="9633"/>
    <cellStyle name="Normal 6 64 3 2" xfId="14398"/>
    <cellStyle name="Normal 6 64 3 2 2" xfId="51522"/>
    <cellStyle name="Normal 6 64 3 2 2 2" xfId="51523"/>
    <cellStyle name="Normal 6 64 3 2 3" xfId="51524"/>
    <cellStyle name="Normal 6 64 3 2 4" xfId="51525"/>
    <cellStyle name="Normal 6 64 3 2 5" xfId="51521"/>
    <cellStyle name="Normal 6 64 3 3" xfId="51526"/>
    <cellStyle name="Normal 6 64 3 3 2" xfId="51527"/>
    <cellStyle name="Normal 6 64 3 3 2 2" xfId="51528"/>
    <cellStyle name="Normal 6 64 3 3 3" xfId="51529"/>
    <cellStyle name="Normal 6 64 3 3 4" xfId="51530"/>
    <cellStyle name="Normal 6 64 3 4" xfId="51531"/>
    <cellStyle name="Normal 6 64 3 4 2" xfId="51532"/>
    <cellStyle name="Normal 6 64 3 5" xfId="51533"/>
    <cellStyle name="Normal 6 64 3 6" xfId="51534"/>
    <cellStyle name="Normal 6 64 3 7" xfId="51535"/>
    <cellStyle name="Normal 6 64 3 8" xfId="51520"/>
    <cellStyle name="Normal 6 64 4" xfId="9634"/>
    <cellStyle name="Normal 6 64 4 2" xfId="14399"/>
    <cellStyle name="Normal 6 64 4 2 2" xfId="51538"/>
    <cellStyle name="Normal 6 64 4 2 2 2" xfId="51539"/>
    <cellStyle name="Normal 6 64 4 2 3" xfId="51540"/>
    <cellStyle name="Normal 6 64 4 2 4" xfId="51541"/>
    <cellStyle name="Normal 6 64 4 2 5" xfId="51537"/>
    <cellStyle name="Normal 6 64 4 3" xfId="51542"/>
    <cellStyle name="Normal 6 64 4 3 2" xfId="51543"/>
    <cellStyle name="Normal 6 64 4 3 2 2" xfId="51544"/>
    <cellStyle name="Normal 6 64 4 3 3" xfId="51545"/>
    <cellStyle name="Normal 6 64 4 3 4" xfId="51546"/>
    <cellStyle name="Normal 6 64 4 4" xfId="51547"/>
    <cellStyle name="Normal 6 64 4 4 2" xfId="51548"/>
    <cellStyle name="Normal 6 64 4 5" xfId="51549"/>
    <cellStyle name="Normal 6 64 4 6" xfId="51550"/>
    <cellStyle name="Normal 6 64 4 7" xfId="51551"/>
    <cellStyle name="Normal 6 64 4 8" xfId="51536"/>
    <cellStyle name="Normal 6 64 5" xfId="14396"/>
    <cellStyle name="Normal 6 64 5 2" xfId="51553"/>
    <cellStyle name="Normal 6 64 5 2 2" xfId="51554"/>
    <cellStyle name="Normal 6 64 5 3" xfId="51555"/>
    <cellStyle name="Normal 6 64 5 4" xfId="51556"/>
    <cellStyle name="Normal 6 64 5 5" xfId="51552"/>
    <cellStyle name="Normal 6 64 6" xfId="51557"/>
    <cellStyle name="Normal 6 64 6 2" xfId="51558"/>
    <cellStyle name="Normal 6 64 6 2 2" xfId="51559"/>
    <cellStyle name="Normal 6 64 6 3" xfId="51560"/>
    <cellStyle name="Normal 6 64 6 4" xfId="51561"/>
    <cellStyle name="Normal 6 64 7" xfId="51562"/>
    <cellStyle name="Normal 6 64 7 2" xfId="51563"/>
    <cellStyle name="Normal 6 64 8" xfId="51564"/>
    <cellStyle name="Normal 6 64 9" xfId="51565"/>
    <cellStyle name="Normal 6 65" xfId="9635"/>
    <cellStyle name="Normal 6 65 10" xfId="51567"/>
    <cellStyle name="Normal 6 65 11" xfId="51566"/>
    <cellStyle name="Normal 6 65 2" xfId="9636"/>
    <cellStyle name="Normal 6 65 2 10" xfId="51568"/>
    <cellStyle name="Normal 6 65 2 2" xfId="14401"/>
    <cellStyle name="Normal 6 65 2 2 2" xfId="51570"/>
    <cellStyle name="Normal 6 65 2 2 2 2" xfId="51571"/>
    <cellStyle name="Normal 6 65 2 2 2 2 2" xfId="51572"/>
    <cellStyle name="Normal 6 65 2 2 2 3" xfId="51573"/>
    <cellStyle name="Normal 6 65 2 2 2 4" xfId="51574"/>
    <cellStyle name="Normal 6 65 2 2 3" xfId="51575"/>
    <cellStyle name="Normal 6 65 2 2 3 2" xfId="51576"/>
    <cellStyle name="Normal 6 65 2 2 3 2 2" xfId="51577"/>
    <cellStyle name="Normal 6 65 2 2 3 3" xfId="51578"/>
    <cellStyle name="Normal 6 65 2 2 3 4" xfId="51579"/>
    <cellStyle name="Normal 6 65 2 2 4" xfId="51580"/>
    <cellStyle name="Normal 6 65 2 2 4 2" xfId="51581"/>
    <cellStyle name="Normal 6 65 2 2 5" xfId="51582"/>
    <cellStyle name="Normal 6 65 2 2 6" xfId="51583"/>
    <cellStyle name="Normal 6 65 2 2 7" xfId="51584"/>
    <cellStyle name="Normal 6 65 2 2 8" xfId="51569"/>
    <cellStyle name="Normal 6 65 2 3" xfId="51585"/>
    <cellStyle name="Normal 6 65 2 3 2" xfId="51586"/>
    <cellStyle name="Normal 6 65 2 3 2 2" xfId="51587"/>
    <cellStyle name="Normal 6 65 2 3 2 2 2" xfId="51588"/>
    <cellStyle name="Normal 6 65 2 3 2 3" xfId="51589"/>
    <cellStyle name="Normal 6 65 2 3 2 4" xfId="51590"/>
    <cellStyle name="Normal 6 65 2 3 3" xfId="51591"/>
    <cellStyle name="Normal 6 65 2 3 3 2" xfId="51592"/>
    <cellStyle name="Normal 6 65 2 3 3 2 2" xfId="51593"/>
    <cellStyle name="Normal 6 65 2 3 3 3" xfId="51594"/>
    <cellStyle name="Normal 6 65 2 3 3 4" xfId="51595"/>
    <cellStyle name="Normal 6 65 2 3 4" xfId="51596"/>
    <cellStyle name="Normal 6 65 2 3 4 2" xfId="51597"/>
    <cellStyle name="Normal 6 65 2 3 5" xfId="51598"/>
    <cellStyle name="Normal 6 65 2 3 6" xfId="51599"/>
    <cellStyle name="Normal 6 65 2 3 7" xfId="51600"/>
    <cellStyle name="Normal 6 65 2 4" xfId="51601"/>
    <cellStyle name="Normal 6 65 2 4 2" xfId="51602"/>
    <cellStyle name="Normal 6 65 2 4 2 2" xfId="51603"/>
    <cellStyle name="Normal 6 65 2 4 3" xfId="51604"/>
    <cellStyle name="Normal 6 65 2 4 4" xfId="51605"/>
    <cellStyle name="Normal 6 65 2 5" xfId="51606"/>
    <cellStyle name="Normal 6 65 2 5 2" xfId="51607"/>
    <cellStyle name="Normal 6 65 2 5 2 2" xfId="51608"/>
    <cellStyle name="Normal 6 65 2 5 3" xfId="51609"/>
    <cellStyle name="Normal 6 65 2 5 4" xfId="51610"/>
    <cellStyle name="Normal 6 65 2 6" xfId="51611"/>
    <cellStyle name="Normal 6 65 2 6 2" xfId="51612"/>
    <cellStyle name="Normal 6 65 2 7" xfId="51613"/>
    <cellStyle name="Normal 6 65 2 8" xfId="51614"/>
    <cellStyle name="Normal 6 65 2 9" xfId="51615"/>
    <cellStyle name="Normal 6 65 3" xfId="9637"/>
    <cellStyle name="Normal 6 65 3 2" xfId="14402"/>
    <cellStyle name="Normal 6 65 3 2 2" xfId="51618"/>
    <cellStyle name="Normal 6 65 3 2 2 2" xfId="51619"/>
    <cellStyle name="Normal 6 65 3 2 3" xfId="51620"/>
    <cellStyle name="Normal 6 65 3 2 4" xfId="51621"/>
    <cellStyle name="Normal 6 65 3 2 5" xfId="51617"/>
    <cellStyle name="Normal 6 65 3 3" xfId="51622"/>
    <cellStyle name="Normal 6 65 3 3 2" xfId="51623"/>
    <cellStyle name="Normal 6 65 3 3 2 2" xfId="51624"/>
    <cellStyle name="Normal 6 65 3 3 3" xfId="51625"/>
    <cellStyle name="Normal 6 65 3 3 4" xfId="51626"/>
    <cellStyle name="Normal 6 65 3 4" xfId="51627"/>
    <cellStyle name="Normal 6 65 3 4 2" xfId="51628"/>
    <cellStyle name="Normal 6 65 3 5" xfId="51629"/>
    <cellStyle name="Normal 6 65 3 6" xfId="51630"/>
    <cellStyle name="Normal 6 65 3 7" xfId="51631"/>
    <cellStyle name="Normal 6 65 3 8" xfId="51616"/>
    <cellStyle name="Normal 6 65 4" xfId="9638"/>
    <cellStyle name="Normal 6 65 4 2" xfId="14403"/>
    <cellStyle name="Normal 6 65 4 2 2" xfId="51634"/>
    <cellStyle name="Normal 6 65 4 2 2 2" xfId="51635"/>
    <cellStyle name="Normal 6 65 4 2 3" xfId="51636"/>
    <cellStyle name="Normal 6 65 4 2 4" xfId="51637"/>
    <cellStyle name="Normal 6 65 4 2 5" xfId="51633"/>
    <cellStyle name="Normal 6 65 4 3" xfId="51638"/>
    <cellStyle name="Normal 6 65 4 3 2" xfId="51639"/>
    <cellStyle name="Normal 6 65 4 3 2 2" xfId="51640"/>
    <cellStyle name="Normal 6 65 4 3 3" xfId="51641"/>
    <cellStyle name="Normal 6 65 4 3 4" xfId="51642"/>
    <cellStyle name="Normal 6 65 4 4" xfId="51643"/>
    <cellStyle name="Normal 6 65 4 4 2" xfId="51644"/>
    <cellStyle name="Normal 6 65 4 5" xfId="51645"/>
    <cellStyle name="Normal 6 65 4 6" xfId="51646"/>
    <cellStyle name="Normal 6 65 4 7" xfId="51647"/>
    <cellStyle name="Normal 6 65 4 8" xfId="51632"/>
    <cellStyle name="Normal 6 65 5" xfId="14400"/>
    <cellStyle name="Normal 6 65 5 2" xfId="51649"/>
    <cellStyle name="Normal 6 65 5 2 2" xfId="51650"/>
    <cellStyle name="Normal 6 65 5 3" xfId="51651"/>
    <cellStyle name="Normal 6 65 5 4" xfId="51652"/>
    <cellStyle name="Normal 6 65 5 5" xfId="51648"/>
    <cellStyle name="Normal 6 65 6" xfId="51653"/>
    <cellStyle name="Normal 6 65 6 2" xfId="51654"/>
    <cellStyle name="Normal 6 65 6 2 2" xfId="51655"/>
    <cellStyle name="Normal 6 65 6 3" xfId="51656"/>
    <cellStyle name="Normal 6 65 6 4" xfId="51657"/>
    <cellStyle name="Normal 6 65 7" xfId="51658"/>
    <cellStyle name="Normal 6 65 7 2" xfId="51659"/>
    <cellStyle name="Normal 6 65 8" xfId="51660"/>
    <cellStyle name="Normal 6 65 9" xfId="51661"/>
    <cellStyle name="Normal 6 66" xfId="9639"/>
    <cellStyle name="Normal 6 66 10" xfId="51663"/>
    <cellStyle name="Normal 6 66 11" xfId="51662"/>
    <cellStyle name="Normal 6 66 2" xfId="9640"/>
    <cellStyle name="Normal 6 66 2 10" xfId="51664"/>
    <cellStyle name="Normal 6 66 2 2" xfId="14405"/>
    <cellStyle name="Normal 6 66 2 2 2" xfId="51666"/>
    <cellStyle name="Normal 6 66 2 2 2 2" xfId="51667"/>
    <cellStyle name="Normal 6 66 2 2 2 2 2" xfId="51668"/>
    <cellStyle name="Normal 6 66 2 2 2 3" xfId="51669"/>
    <cellStyle name="Normal 6 66 2 2 2 4" xfId="51670"/>
    <cellStyle name="Normal 6 66 2 2 3" xfId="51671"/>
    <cellStyle name="Normal 6 66 2 2 3 2" xfId="51672"/>
    <cellStyle name="Normal 6 66 2 2 3 2 2" xfId="51673"/>
    <cellStyle name="Normal 6 66 2 2 3 3" xfId="51674"/>
    <cellStyle name="Normal 6 66 2 2 3 4" xfId="51675"/>
    <cellStyle name="Normal 6 66 2 2 4" xfId="51676"/>
    <cellStyle name="Normal 6 66 2 2 4 2" xfId="51677"/>
    <cellStyle name="Normal 6 66 2 2 5" xfId="51678"/>
    <cellStyle name="Normal 6 66 2 2 6" xfId="51679"/>
    <cellStyle name="Normal 6 66 2 2 7" xfId="51680"/>
    <cellStyle name="Normal 6 66 2 2 8" xfId="51665"/>
    <cellStyle name="Normal 6 66 2 3" xfId="51681"/>
    <cellStyle name="Normal 6 66 2 3 2" xfId="51682"/>
    <cellStyle name="Normal 6 66 2 3 2 2" xfId="51683"/>
    <cellStyle name="Normal 6 66 2 3 2 2 2" xfId="51684"/>
    <cellStyle name="Normal 6 66 2 3 2 3" xfId="51685"/>
    <cellStyle name="Normal 6 66 2 3 2 4" xfId="51686"/>
    <cellStyle name="Normal 6 66 2 3 3" xfId="51687"/>
    <cellStyle name="Normal 6 66 2 3 3 2" xfId="51688"/>
    <cellStyle name="Normal 6 66 2 3 3 2 2" xfId="51689"/>
    <cellStyle name="Normal 6 66 2 3 3 3" xfId="51690"/>
    <cellStyle name="Normal 6 66 2 3 3 4" xfId="51691"/>
    <cellStyle name="Normal 6 66 2 3 4" xfId="51692"/>
    <cellStyle name="Normal 6 66 2 3 4 2" xfId="51693"/>
    <cellStyle name="Normal 6 66 2 3 5" xfId="51694"/>
    <cellStyle name="Normal 6 66 2 3 6" xfId="51695"/>
    <cellStyle name="Normal 6 66 2 3 7" xfId="51696"/>
    <cellStyle name="Normal 6 66 2 4" xfId="51697"/>
    <cellStyle name="Normal 6 66 2 4 2" xfId="51698"/>
    <cellStyle name="Normal 6 66 2 4 2 2" xfId="51699"/>
    <cellStyle name="Normal 6 66 2 4 3" xfId="51700"/>
    <cellStyle name="Normal 6 66 2 4 4" xfId="51701"/>
    <cellStyle name="Normal 6 66 2 5" xfId="51702"/>
    <cellStyle name="Normal 6 66 2 5 2" xfId="51703"/>
    <cellStyle name="Normal 6 66 2 5 2 2" xfId="51704"/>
    <cellStyle name="Normal 6 66 2 5 3" xfId="51705"/>
    <cellStyle name="Normal 6 66 2 5 4" xfId="51706"/>
    <cellStyle name="Normal 6 66 2 6" xfId="51707"/>
    <cellStyle name="Normal 6 66 2 6 2" xfId="51708"/>
    <cellStyle name="Normal 6 66 2 7" xfId="51709"/>
    <cellStyle name="Normal 6 66 2 8" xfId="51710"/>
    <cellStyle name="Normal 6 66 2 9" xfId="51711"/>
    <cellStyle name="Normal 6 66 3" xfId="9641"/>
    <cellStyle name="Normal 6 66 3 2" xfId="14406"/>
    <cellStyle name="Normal 6 66 3 2 2" xfId="51714"/>
    <cellStyle name="Normal 6 66 3 2 2 2" xfId="51715"/>
    <cellStyle name="Normal 6 66 3 2 3" xfId="51716"/>
    <cellStyle name="Normal 6 66 3 2 4" xfId="51717"/>
    <cellStyle name="Normal 6 66 3 2 5" xfId="51713"/>
    <cellStyle name="Normal 6 66 3 3" xfId="51718"/>
    <cellStyle name="Normal 6 66 3 3 2" xfId="51719"/>
    <cellStyle name="Normal 6 66 3 3 2 2" xfId="51720"/>
    <cellStyle name="Normal 6 66 3 3 3" xfId="51721"/>
    <cellStyle name="Normal 6 66 3 3 4" xfId="51722"/>
    <cellStyle name="Normal 6 66 3 4" xfId="51723"/>
    <cellStyle name="Normal 6 66 3 4 2" xfId="51724"/>
    <cellStyle name="Normal 6 66 3 5" xfId="51725"/>
    <cellStyle name="Normal 6 66 3 6" xfId="51726"/>
    <cellStyle name="Normal 6 66 3 7" xfId="51727"/>
    <cellStyle name="Normal 6 66 3 8" xfId="51712"/>
    <cellStyle name="Normal 6 66 4" xfId="9642"/>
    <cellStyle name="Normal 6 66 4 2" xfId="14407"/>
    <cellStyle name="Normal 6 66 4 2 2" xfId="51730"/>
    <cellStyle name="Normal 6 66 4 2 2 2" xfId="51731"/>
    <cellStyle name="Normal 6 66 4 2 3" xfId="51732"/>
    <cellStyle name="Normal 6 66 4 2 4" xfId="51733"/>
    <cellStyle name="Normal 6 66 4 2 5" xfId="51729"/>
    <cellStyle name="Normal 6 66 4 3" xfId="51734"/>
    <cellStyle name="Normal 6 66 4 3 2" xfId="51735"/>
    <cellStyle name="Normal 6 66 4 3 2 2" xfId="51736"/>
    <cellStyle name="Normal 6 66 4 3 3" xfId="51737"/>
    <cellStyle name="Normal 6 66 4 3 4" xfId="51738"/>
    <cellStyle name="Normal 6 66 4 4" xfId="51739"/>
    <cellStyle name="Normal 6 66 4 4 2" xfId="51740"/>
    <cellStyle name="Normal 6 66 4 5" xfId="51741"/>
    <cellStyle name="Normal 6 66 4 6" xfId="51742"/>
    <cellStyle name="Normal 6 66 4 7" xfId="51743"/>
    <cellStyle name="Normal 6 66 4 8" xfId="51728"/>
    <cellStyle name="Normal 6 66 5" xfId="14404"/>
    <cellStyle name="Normal 6 66 5 2" xfId="51745"/>
    <cellStyle name="Normal 6 66 5 2 2" xfId="51746"/>
    <cellStyle name="Normal 6 66 5 3" xfId="51747"/>
    <cellStyle name="Normal 6 66 5 4" xfId="51748"/>
    <cellStyle name="Normal 6 66 5 5" xfId="51744"/>
    <cellStyle name="Normal 6 66 6" xfId="51749"/>
    <cellStyle name="Normal 6 66 6 2" xfId="51750"/>
    <cellStyle name="Normal 6 66 6 2 2" xfId="51751"/>
    <cellStyle name="Normal 6 66 6 3" xfId="51752"/>
    <cellStyle name="Normal 6 66 6 4" xfId="51753"/>
    <cellStyle name="Normal 6 66 7" xfId="51754"/>
    <cellStyle name="Normal 6 66 7 2" xfId="51755"/>
    <cellStyle name="Normal 6 66 8" xfId="51756"/>
    <cellStyle name="Normal 6 66 9" xfId="51757"/>
    <cellStyle name="Normal 6 67" xfId="9643"/>
    <cellStyle name="Normal 6 67 10" xfId="51759"/>
    <cellStyle name="Normal 6 67 11" xfId="51758"/>
    <cellStyle name="Normal 6 67 2" xfId="9644"/>
    <cellStyle name="Normal 6 67 2 10" xfId="51760"/>
    <cellStyle name="Normal 6 67 2 2" xfId="14409"/>
    <cellStyle name="Normal 6 67 2 2 2" xfId="51762"/>
    <cellStyle name="Normal 6 67 2 2 2 2" xfId="51763"/>
    <cellStyle name="Normal 6 67 2 2 2 2 2" xfId="51764"/>
    <cellStyle name="Normal 6 67 2 2 2 3" xfId="51765"/>
    <cellStyle name="Normal 6 67 2 2 2 4" xfId="51766"/>
    <cellStyle name="Normal 6 67 2 2 3" xfId="51767"/>
    <cellStyle name="Normal 6 67 2 2 3 2" xfId="51768"/>
    <cellStyle name="Normal 6 67 2 2 3 2 2" xfId="51769"/>
    <cellStyle name="Normal 6 67 2 2 3 3" xfId="51770"/>
    <cellStyle name="Normal 6 67 2 2 3 4" xfId="51771"/>
    <cellStyle name="Normal 6 67 2 2 4" xfId="51772"/>
    <cellStyle name="Normal 6 67 2 2 4 2" xfId="51773"/>
    <cellStyle name="Normal 6 67 2 2 5" xfId="51774"/>
    <cellStyle name="Normal 6 67 2 2 6" xfId="51775"/>
    <cellStyle name="Normal 6 67 2 2 7" xfId="51776"/>
    <cellStyle name="Normal 6 67 2 2 8" xfId="51761"/>
    <cellStyle name="Normal 6 67 2 3" xfId="51777"/>
    <cellStyle name="Normal 6 67 2 3 2" xfId="51778"/>
    <cellStyle name="Normal 6 67 2 3 2 2" xfId="51779"/>
    <cellStyle name="Normal 6 67 2 3 2 2 2" xfId="51780"/>
    <cellStyle name="Normal 6 67 2 3 2 3" xfId="51781"/>
    <cellStyle name="Normal 6 67 2 3 2 4" xfId="51782"/>
    <cellStyle name="Normal 6 67 2 3 3" xfId="51783"/>
    <cellStyle name="Normal 6 67 2 3 3 2" xfId="51784"/>
    <cellStyle name="Normal 6 67 2 3 3 2 2" xfId="51785"/>
    <cellStyle name="Normal 6 67 2 3 3 3" xfId="51786"/>
    <cellStyle name="Normal 6 67 2 3 3 4" xfId="51787"/>
    <cellStyle name="Normal 6 67 2 3 4" xfId="51788"/>
    <cellStyle name="Normal 6 67 2 3 4 2" xfId="51789"/>
    <cellStyle name="Normal 6 67 2 3 5" xfId="51790"/>
    <cellStyle name="Normal 6 67 2 3 6" xfId="51791"/>
    <cellStyle name="Normal 6 67 2 3 7" xfId="51792"/>
    <cellStyle name="Normal 6 67 2 4" xfId="51793"/>
    <cellStyle name="Normal 6 67 2 4 2" xfId="51794"/>
    <cellStyle name="Normal 6 67 2 4 2 2" xfId="51795"/>
    <cellStyle name="Normal 6 67 2 4 3" xfId="51796"/>
    <cellStyle name="Normal 6 67 2 4 4" xfId="51797"/>
    <cellStyle name="Normal 6 67 2 5" xfId="51798"/>
    <cellStyle name="Normal 6 67 2 5 2" xfId="51799"/>
    <cellStyle name="Normal 6 67 2 5 2 2" xfId="51800"/>
    <cellStyle name="Normal 6 67 2 5 3" xfId="51801"/>
    <cellStyle name="Normal 6 67 2 5 4" xfId="51802"/>
    <cellStyle name="Normal 6 67 2 6" xfId="51803"/>
    <cellStyle name="Normal 6 67 2 6 2" xfId="51804"/>
    <cellStyle name="Normal 6 67 2 7" xfId="51805"/>
    <cellStyle name="Normal 6 67 2 8" xfId="51806"/>
    <cellStyle name="Normal 6 67 2 9" xfId="51807"/>
    <cellStyle name="Normal 6 67 3" xfId="9645"/>
    <cellStyle name="Normal 6 67 3 2" xfId="14410"/>
    <cellStyle name="Normal 6 67 3 2 2" xfId="51810"/>
    <cellStyle name="Normal 6 67 3 2 2 2" xfId="51811"/>
    <cellStyle name="Normal 6 67 3 2 3" xfId="51812"/>
    <cellStyle name="Normal 6 67 3 2 4" xfId="51813"/>
    <cellStyle name="Normal 6 67 3 2 5" xfId="51809"/>
    <cellStyle name="Normal 6 67 3 3" xfId="51814"/>
    <cellStyle name="Normal 6 67 3 3 2" xfId="51815"/>
    <cellStyle name="Normal 6 67 3 3 2 2" xfId="51816"/>
    <cellStyle name="Normal 6 67 3 3 3" xfId="51817"/>
    <cellStyle name="Normal 6 67 3 3 4" xfId="51818"/>
    <cellStyle name="Normal 6 67 3 4" xfId="51819"/>
    <cellStyle name="Normal 6 67 3 4 2" xfId="51820"/>
    <cellStyle name="Normal 6 67 3 5" xfId="51821"/>
    <cellStyle name="Normal 6 67 3 6" xfId="51822"/>
    <cellStyle name="Normal 6 67 3 7" xfId="51823"/>
    <cellStyle name="Normal 6 67 3 8" xfId="51808"/>
    <cellStyle name="Normal 6 67 4" xfId="9646"/>
    <cellStyle name="Normal 6 67 4 2" xfId="14411"/>
    <cellStyle name="Normal 6 67 4 2 2" xfId="51826"/>
    <cellStyle name="Normal 6 67 4 2 2 2" xfId="51827"/>
    <cellStyle name="Normal 6 67 4 2 3" xfId="51828"/>
    <cellStyle name="Normal 6 67 4 2 4" xfId="51829"/>
    <cellStyle name="Normal 6 67 4 2 5" xfId="51825"/>
    <cellStyle name="Normal 6 67 4 3" xfId="51830"/>
    <cellStyle name="Normal 6 67 4 3 2" xfId="51831"/>
    <cellStyle name="Normal 6 67 4 3 2 2" xfId="51832"/>
    <cellStyle name="Normal 6 67 4 3 3" xfId="51833"/>
    <cellStyle name="Normal 6 67 4 3 4" xfId="51834"/>
    <cellStyle name="Normal 6 67 4 4" xfId="51835"/>
    <cellStyle name="Normal 6 67 4 4 2" xfId="51836"/>
    <cellStyle name="Normal 6 67 4 5" xfId="51837"/>
    <cellStyle name="Normal 6 67 4 6" xfId="51838"/>
    <cellStyle name="Normal 6 67 4 7" xfId="51839"/>
    <cellStyle name="Normal 6 67 4 8" xfId="51824"/>
    <cellStyle name="Normal 6 67 5" xfId="14408"/>
    <cellStyle name="Normal 6 67 5 2" xfId="51841"/>
    <cellStyle name="Normal 6 67 5 2 2" xfId="51842"/>
    <cellStyle name="Normal 6 67 5 3" xfId="51843"/>
    <cellStyle name="Normal 6 67 5 4" xfId="51844"/>
    <cellStyle name="Normal 6 67 5 5" xfId="51840"/>
    <cellStyle name="Normal 6 67 6" xfId="51845"/>
    <cellStyle name="Normal 6 67 6 2" xfId="51846"/>
    <cellStyle name="Normal 6 67 6 2 2" xfId="51847"/>
    <cellStyle name="Normal 6 67 6 3" xfId="51848"/>
    <cellStyle name="Normal 6 67 6 4" xfId="51849"/>
    <cellStyle name="Normal 6 67 7" xfId="51850"/>
    <cellStyle name="Normal 6 67 7 2" xfId="51851"/>
    <cellStyle name="Normal 6 67 8" xfId="51852"/>
    <cellStyle name="Normal 6 67 9" xfId="51853"/>
    <cellStyle name="Normal 6 68" xfId="9647"/>
    <cellStyle name="Normal 6 68 10" xfId="51855"/>
    <cellStyle name="Normal 6 68 11" xfId="51854"/>
    <cellStyle name="Normal 6 68 2" xfId="9648"/>
    <cellStyle name="Normal 6 68 2 10" xfId="51856"/>
    <cellStyle name="Normal 6 68 2 2" xfId="14413"/>
    <cellStyle name="Normal 6 68 2 2 2" xfId="51858"/>
    <cellStyle name="Normal 6 68 2 2 2 2" xfId="51859"/>
    <cellStyle name="Normal 6 68 2 2 2 2 2" xfId="51860"/>
    <cellStyle name="Normal 6 68 2 2 2 3" xfId="51861"/>
    <cellStyle name="Normal 6 68 2 2 2 4" xfId="51862"/>
    <cellStyle name="Normal 6 68 2 2 3" xfId="51863"/>
    <cellStyle name="Normal 6 68 2 2 3 2" xfId="51864"/>
    <cellStyle name="Normal 6 68 2 2 3 2 2" xfId="51865"/>
    <cellStyle name="Normal 6 68 2 2 3 3" xfId="51866"/>
    <cellStyle name="Normal 6 68 2 2 3 4" xfId="51867"/>
    <cellStyle name="Normal 6 68 2 2 4" xfId="51868"/>
    <cellStyle name="Normal 6 68 2 2 4 2" xfId="51869"/>
    <cellStyle name="Normal 6 68 2 2 5" xfId="51870"/>
    <cellStyle name="Normal 6 68 2 2 6" xfId="51871"/>
    <cellStyle name="Normal 6 68 2 2 7" xfId="51872"/>
    <cellStyle name="Normal 6 68 2 2 8" xfId="51857"/>
    <cellStyle name="Normal 6 68 2 3" xfId="51873"/>
    <cellStyle name="Normal 6 68 2 3 2" xfId="51874"/>
    <cellStyle name="Normal 6 68 2 3 2 2" xfId="51875"/>
    <cellStyle name="Normal 6 68 2 3 2 2 2" xfId="51876"/>
    <cellStyle name="Normal 6 68 2 3 2 3" xfId="51877"/>
    <cellStyle name="Normal 6 68 2 3 2 4" xfId="51878"/>
    <cellStyle name="Normal 6 68 2 3 3" xfId="51879"/>
    <cellStyle name="Normal 6 68 2 3 3 2" xfId="51880"/>
    <cellStyle name="Normal 6 68 2 3 3 2 2" xfId="51881"/>
    <cellStyle name="Normal 6 68 2 3 3 3" xfId="51882"/>
    <cellStyle name="Normal 6 68 2 3 3 4" xfId="51883"/>
    <cellStyle name="Normal 6 68 2 3 4" xfId="51884"/>
    <cellStyle name="Normal 6 68 2 3 4 2" xfId="51885"/>
    <cellStyle name="Normal 6 68 2 3 5" xfId="51886"/>
    <cellStyle name="Normal 6 68 2 3 6" xfId="51887"/>
    <cellStyle name="Normal 6 68 2 3 7" xfId="51888"/>
    <cellStyle name="Normal 6 68 2 4" xfId="51889"/>
    <cellStyle name="Normal 6 68 2 4 2" xfId="51890"/>
    <cellStyle name="Normal 6 68 2 4 2 2" xfId="51891"/>
    <cellStyle name="Normal 6 68 2 4 3" xfId="51892"/>
    <cellStyle name="Normal 6 68 2 4 4" xfId="51893"/>
    <cellStyle name="Normal 6 68 2 5" xfId="51894"/>
    <cellStyle name="Normal 6 68 2 5 2" xfId="51895"/>
    <cellStyle name="Normal 6 68 2 5 2 2" xfId="51896"/>
    <cellStyle name="Normal 6 68 2 5 3" xfId="51897"/>
    <cellStyle name="Normal 6 68 2 5 4" xfId="51898"/>
    <cellStyle name="Normal 6 68 2 6" xfId="51899"/>
    <cellStyle name="Normal 6 68 2 6 2" xfId="51900"/>
    <cellStyle name="Normal 6 68 2 7" xfId="51901"/>
    <cellStyle name="Normal 6 68 2 8" xfId="51902"/>
    <cellStyle name="Normal 6 68 2 9" xfId="51903"/>
    <cellStyle name="Normal 6 68 3" xfId="9649"/>
    <cellStyle name="Normal 6 68 3 2" xfId="14414"/>
    <cellStyle name="Normal 6 68 3 2 2" xfId="51906"/>
    <cellStyle name="Normal 6 68 3 2 2 2" xfId="51907"/>
    <cellStyle name="Normal 6 68 3 2 3" xfId="51908"/>
    <cellStyle name="Normal 6 68 3 2 4" xfId="51909"/>
    <cellStyle name="Normal 6 68 3 2 5" xfId="51905"/>
    <cellStyle name="Normal 6 68 3 3" xfId="51910"/>
    <cellStyle name="Normal 6 68 3 3 2" xfId="51911"/>
    <cellStyle name="Normal 6 68 3 3 2 2" xfId="51912"/>
    <cellStyle name="Normal 6 68 3 3 3" xfId="51913"/>
    <cellStyle name="Normal 6 68 3 3 4" xfId="51914"/>
    <cellStyle name="Normal 6 68 3 4" xfId="51915"/>
    <cellStyle name="Normal 6 68 3 4 2" xfId="51916"/>
    <cellStyle name="Normal 6 68 3 5" xfId="51917"/>
    <cellStyle name="Normal 6 68 3 6" xfId="51918"/>
    <cellStyle name="Normal 6 68 3 7" xfId="51919"/>
    <cellStyle name="Normal 6 68 3 8" xfId="51904"/>
    <cellStyle name="Normal 6 68 4" xfId="9650"/>
    <cellStyle name="Normal 6 68 4 2" xfId="14415"/>
    <cellStyle name="Normal 6 68 4 2 2" xfId="51922"/>
    <cellStyle name="Normal 6 68 4 2 2 2" xfId="51923"/>
    <cellStyle name="Normal 6 68 4 2 3" xfId="51924"/>
    <cellStyle name="Normal 6 68 4 2 4" xfId="51925"/>
    <cellStyle name="Normal 6 68 4 2 5" xfId="51921"/>
    <cellStyle name="Normal 6 68 4 3" xfId="51926"/>
    <cellStyle name="Normal 6 68 4 3 2" xfId="51927"/>
    <cellStyle name="Normal 6 68 4 3 2 2" xfId="51928"/>
    <cellStyle name="Normal 6 68 4 3 3" xfId="51929"/>
    <cellStyle name="Normal 6 68 4 3 4" xfId="51930"/>
    <cellStyle name="Normal 6 68 4 4" xfId="51931"/>
    <cellStyle name="Normal 6 68 4 4 2" xfId="51932"/>
    <cellStyle name="Normal 6 68 4 5" xfId="51933"/>
    <cellStyle name="Normal 6 68 4 6" xfId="51934"/>
    <cellStyle name="Normal 6 68 4 7" xfId="51935"/>
    <cellStyle name="Normal 6 68 4 8" xfId="51920"/>
    <cellStyle name="Normal 6 68 5" xfId="14412"/>
    <cellStyle name="Normal 6 68 5 2" xfId="51937"/>
    <cellStyle name="Normal 6 68 5 2 2" xfId="51938"/>
    <cellStyle name="Normal 6 68 5 3" xfId="51939"/>
    <cellStyle name="Normal 6 68 5 4" xfId="51940"/>
    <cellStyle name="Normal 6 68 5 5" xfId="51936"/>
    <cellStyle name="Normal 6 68 6" xfId="51941"/>
    <cellStyle name="Normal 6 68 6 2" xfId="51942"/>
    <cellStyle name="Normal 6 68 6 2 2" xfId="51943"/>
    <cellStyle name="Normal 6 68 6 3" xfId="51944"/>
    <cellStyle name="Normal 6 68 6 4" xfId="51945"/>
    <cellStyle name="Normal 6 68 7" xfId="51946"/>
    <cellStyle name="Normal 6 68 7 2" xfId="51947"/>
    <cellStyle name="Normal 6 68 8" xfId="51948"/>
    <cellStyle name="Normal 6 68 9" xfId="51949"/>
    <cellStyle name="Normal 6 69" xfId="9651"/>
    <cellStyle name="Normal 6 69 10" xfId="51951"/>
    <cellStyle name="Normal 6 69 11" xfId="51950"/>
    <cellStyle name="Normal 6 69 2" xfId="9652"/>
    <cellStyle name="Normal 6 69 2 10" xfId="51952"/>
    <cellStyle name="Normal 6 69 2 2" xfId="14417"/>
    <cellStyle name="Normal 6 69 2 2 2" xfId="51954"/>
    <cellStyle name="Normal 6 69 2 2 2 2" xfId="51955"/>
    <cellStyle name="Normal 6 69 2 2 2 2 2" xfId="51956"/>
    <cellStyle name="Normal 6 69 2 2 2 3" xfId="51957"/>
    <cellStyle name="Normal 6 69 2 2 2 4" xfId="51958"/>
    <cellStyle name="Normal 6 69 2 2 3" xfId="51959"/>
    <cellStyle name="Normal 6 69 2 2 3 2" xfId="51960"/>
    <cellStyle name="Normal 6 69 2 2 3 2 2" xfId="51961"/>
    <cellStyle name="Normal 6 69 2 2 3 3" xfId="51962"/>
    <cellStyle name="Normal 6 69 2 2 3 4" xfId="51963"/>
    <cellStyle name="Normal 6 69 2 2 4" xfId="51964"/>
    <cellStyle name="Normal 6 69 2 2 4 2" xfId="51965"/>
    <cellStyle name="Normal 6 69 2 2 5" xfId="51966"/>
    <cellStyle name="Normal 6 69 2 2 6" xfId="51967"/>
    <cellStyle name="Normal 6 69 2 2 7" xfId="51968"/>
    <cellStyle name="Normal 6 69 2 2 8" xfId="51953"/>
    <cellStyle name="Normal 6 69 2 3" xfId="51969"/>
    <cellStyle name="Normal 6 69 2 3 2" xfId="51970"/>
    <cellStyle name="Normal 6 69 2 3 2 2" xfId="51971"/>
    <cellStyle name="Normal 6 69 2 3 2 2 2" xfId="51972"/>
    <cellStyle name="Normal 6 69 2 3 2 3" xfId="51973"/>
    <cellStyle name="Normal 6 69 2 3 2 4" xfId="51974"/>
    <cellStyle name="Normal 6 69 2 3 3" xfId="51975"/>
    <cellStyle name="Normal 6 69 2 3 3 2" xfId="51976"/>
    <cellStyle name="Normal 6 69 2 3 3 2 2" xfId="51977"/>
    <cellStyle name="Normal 6 69 2 3 3 3" xfId="51978"/>
    <cellStyle name="Normal 6 69 2 3 3 4" xfId="51979"/>
    <cellStyle name="Normal 6 69 2 3 4" xfId="51980"/>
    <cellStyle name="Normal 6 69 2 3 4 2" xfId="51981"/>
    <cellStyle name="Normal 6 69 2 3 5" xfId="51982"/>
    <cellStyle name="Normal 6 69 2 3 6" xfId="51983"/>
    <cellStyle name="Normal 6 69 2 3 7" xfId="51984"/>
    <cellStyle name="Normal 6 69 2 4" xfId="51985"/>
    <cellStyle name="Normal 6 69 2 4 2" xfId="51986"/>
    <cellStyle name="Normal 6 69 2 4 2 2" xfId="51987"/>
    <cellStyle name="Normal 6 69 2 4 3" xfId="51988"/>
    <cellStyle name="Normal 6 69 2 4 4" xfId="51989"/>
    <cellStyle name="Normal 6 69 2 5" xfId="51990"/>
    <cellStyle name="Normal 6 69 2 5 2" xfId="51991"/>
    <cellStyle name="Normal 6 69 2 5 2 2" xfId="51992"/>
    <cellStyle name="Normal 6 69 2 5 3" xfId="51993"/>
    <cellStyle name="Normal 6 69 2 5 4" xfId="51994"/>
    <cellStyle name="Normal 6 69 2 6" xfId="51995"/>
    <cellStyle name="Normal 6 69 2 6 2" xfId="51996"/>
    <cellStyle name="Normal 6 69 2 7" xfId="51997"/>
    <cellStyle name="Normal 6 69 2 8" xfId="51998"/>
    <cellStyle name="Normal 6 69 2 9" xfId="51999"/>
    <cellStyle name="Normal 6 69 3" xfId="9653"/>
    <cellStyle name="Normal 6 69 3 2" xfId="14418"/>
    <cellStyle name="Normal 6 69 3 2 2" xfId="52002"/>
    <cellStyle name="Normal 6 69 3 2 2 2" xfId="52003"/>
    <cellStyle name="Normal 6 69 3 2 3" xfId="52004"/>
    <cellStyle name="Normal 6 69 3 2 4" xfId="52005"/>
    <cellStyle name="Normal 6 69 3 2 5" xfId="52001"/>
    <cellStyle name="Normal 6 69 3 3" xfId="52006"/>
    <cellStyle name="Normal 6 69 3 3 2" xfId="52007"/>
    <cellStyle name="Normal 6 69 3 3 2 2" xfId="52008"/>
    <cellStyle name="Normal 6 69 3 3 3" xfId="52009"/>
    <cellStyle name="Normal 6 69 3 3 4" xfId="52010"/>
    <cellStyle name="Normal 6 69 3 4" xfId="52011"/>
    <cellStyle name="Normal 6 69 3 4 2" xfId="52012"/>
    <cellStyle name="Normal 6 69 3 5" xfId="52013"/>
    <cellStyle name="Normal 6 69 3 6" xfId="52014"/>
    <cellStyle name="Normal 6 69 3 7" xfId="52015"/>
    <cellStyle name="Normal 6 69 3 8" xfId="52000"/>
    <cellStyle name="Normal 6 69 4" xfId="9654"/>
    <cellStyle name="Normal 6 69 4 2" xfId="14419"/>
    <cellStyle name="Normal 6 69 4 2 2" xfId="52018"/>
    <cellStyle name="Normal 6 69 4 2 2 2" xfId="52019"/>
    <cellStyle name="Normal 6 69 4 2 3" xfId="52020"/>
    <cellStyle name="Normal 6 69 4 2 4" xfId="52021"/>
    <cellStyle name="Normal 6 69 4 2 5" xfId="52017"/>
    <cellStyle name="Normal 6 69 4 3" xfId="52022"/>
    <cellStyle name="Normal 6 69 4 3 2" xfId="52023"/>
    <cellStyle name="Normal 6 69 4 3 2 2" xfId="52024"/>
    <cellStyle name="Normal 6 69 4 3 3" xfId="52025"/>
    <cellStyle name="Normal 6 69 4 3 4" xfId="52026"/>
    <cellStyle name="Normal 6 69 4 4" xfId="52027"/>
    <cellStyle name="Normal 6 69 4 4 2" xfId="52028"/>
    <cellStyle name="Normal 6 69 4 5" xfId="52029"/>
    <cellStyle name="Normal 6 69 4 6" xfId="52030"/>
    <cellStyle name="Normal 6 69 4 7" xfId="52031"/>
    <cellStyle name="Normal 6 69 4 8" xfId="52016"/>
    <cellStyle name="Normal 6 69 5" xfId="14416"/>
    <cellStyle name="Normal 6 69 5 2" xfId="52033"/>
    <cellStyle name="Normal 6 69 5 2 2" xfId="52034"/>
    <cellStyle name="Normal 6 69 5 3" xfId="52035"/>
    <cellStyle name="Normal 6 69 5 4" xfId="52036"/>
    <cellStyle name="Normal 6 69 5 5" xfId="52032"/>
    <cellStyle name="Normal 6 69 6" xfId="52037"/>
    <cellStyle name="Normal 6 69 6 2" xfId="52038"/>
    <cellStyle name="Normal 6 69 6 2 2" xfId="52039"/>
    <cellStyle name="Normal 6 69 6 3" xfId="52040"/>
    <cellStyle name="Normal 6 69 6 4" xfId="52041"/>
    <cellStyle name="Normal 6 69 7" xfId="52042"/>
    <cellStyle name="Normal 6 69 7 2" xfId="52043"/>
    <cellStyle name="Normal 6 69 8" xfId="52044"/>
    <cellStyle name="Normal 6 69 9" xfId="52045"/>
    <cellStyle name="Normal 6 7" xfId="9655"/>
    <cellStyle name="Normal 6 7 10" xfId="52046"/>
    <cellStyle name="Normal 6 7 11" xfId="52047"/>
    <cellStyle name="Normal 6 7 2" xfId="9656"/>
    <cellStyle name="Normal 6 7 2 10" xfId="52048"/>
    <cellStyle name="Normal 6 7 2 2" xfId="16447"/>
    <cellStyle name="Normal 6 7 2 2 2" xfId="52050"/>
    <cellStyle name="Normal 6 7 2 2 2 2" xfId="52051"/>
    <cellStyle name="Normal 6 7 2 2 2 2 2" xfId="52052"/>
    <cellStyle name="Normal 6 7 2 2 2 3" xfId="52053"/>
    <cellStyle name="Normal 6 7 2 2 2 4" xfId="52054"/>
    <cellStyle name="Normal 6 7 2 2 3" xfId="52055"/>
    <cellStyle name="Normal 6 7 2 2 3 2" xfId="52056"/>
    <cellStyle name="Normal 6 7 2 2 3 2 2" xfId="52057"/>
    <cellStyle name="Normal 6 7 2 2 3 3" xfId="52058"/>
    <cellStyle name="Normal 6 7 2 2 3 4" xfId="52059"/>
    <cellStyle name="Normal 6 7 2 2 4" xfId="52060"/>
    <cellStyle name="Normal 6 7 2 2 4 2" xfId="52061"/>
    <cellStyle name="Normal 6 7 2 2 5" xfId="52062"/>
    <cellStyle name="Normal 6 7 2 2 6" xfId="52063"/>
    <cellStyle name="Normal 6 7 2 2 7" xfId="52064"/>
    <cellStyle name="Normal 6 7 2 2 8" xfId="52049"/>
    <cellStyle name="Normal 6 7 2 3" xfId="14421"/>
    <cellStyle name="Normal 6 7 2 3 2" xfId="52066"/>
    <cellStyle name="Normal 6 7 2 3 2 2" xfId="52067"/>
    <cellStyle name="Normal 6 7 2 3 2 2 2" xfId="52068"/>
    <cellStyle name="Normal 6 7 2 3 2 3" xfId="52069"/>
    <cellStyle name="Normal 6 7 2 3 2 4" xfId="52070"/>
    <cellStyle name="Normal 6 7 2 3 3" xfId="52071"/>
    <cellStyle name="Normal 6 7 2 3 3 2" xfId="52072"/>
    <cellStyle name="Normal 6 7 2 3 3 2 2" xfId="52073"/>
    <cellStyle name="Normal 6 7 2 3 3 3" xfId="52074"/>
    <cellStyle name="Normal 6 7 2 3 3 4" xfId="52075"/>
    <cellStyle name="Normal 6 7 2 3 4" xfId="52076"/>
    <cellStyle name="Normal 6 7 2 3 4 2" xfId="52077"/>
    <cellStyle name="Normal 6 7 2 3 5" xfId="52078"/>
    <cellStyle name="Normal 6 7 2 3 6" xfId="52079"/>
    <cellStyle name="Normal 6 7 2 3 7" xfId="52080"/>
    <cellStyle name="Normal 6 7 2 3 8" xfId="52065"/>
    <cellStyle name="Normal 6 7 2 4" xfId="52081"/>
    <cellStyle name="Normal 6 7 2 4 2" xfId="52082"/>
    <cellStyle name="Normal 6 7 2 4 2 2" xfId="52083"/>
    <cellStyle name="Normal 6 7 2 4 3" xfId="52084"/>
    <cellStyle name="Normal 6 7 2 4 4" xfId="52085"/>
    <cellStyle name="Normal 6 7 2 5" xfId="52086"/>
    <cellStyle name="Normal 6 7 2 5 2" xfId="52087"/>
    <cellStyle name="Normal 6 7 2 5 2 2" xfId="52088"/>
    <cellStyle name="Normal 6 7 2 5 3" xfId="52089"/>
    <cellStyle name="Normal 6 7 2 5 4" xfId="52090"/>
    <cellStyle name="Normal 6 7 2 6" xfId="52091"/>
    <cellStyle name="Normal 6 7 2 6 2" xfId="52092"/>
    <cellStyle name="Normal 6 7 2 7" xfId="52093"/>
    <cellStyle name="Normal 6 7 2 8" xfId="52094"/>
    <cellStyle name="Normal 6 7 2 9" xfId="52095"/>
    <cellStyle name="Normal 6 7 3" xfId="9657"/>
    <cellStyle name="Normal 6 7 3 2" xfId="16663"/>
    <cellStyle name="Normal 6 7 3 2 2" xfId="52098"/>
    <cellStyle name="Normal 6 7 3 2 2 2" xfId="52099"/>
    <cellStyle name="Normal 6 7 3 2 3" xfId="52100"/>
    <cellStyle name="Normal 6 7 3 2 4" xfId="52101"/>
    <cellStyle name="Normal 6 7 3 2 5" xfId="52097"/>
    <cellStyle name="Normal 6 7 3 3" xfId="14422"/>
    <cellStyle name="Normal 6 7 3 3 2" xfId="52103"/>
    <cellStyle name="Normal 6 7 3 3 2 2" xfId="52104"/>
    <cellStyle name="Normal 6 7 3 3 3" xfId="52105"/>
    <cellStyle name="Normal 6 7 3 3 4" xfId="52106"/>
    <cellStyle name="Normal 6 7 3 3 5" xfId="52102"/>
    <cellStyle name="Normal 6 7 3 4" xfId="52107"/>
    <cellStyle name="Normal 6 7 3 4 2" xfId="52108"/>
    <cellStyle name="Normal 6 7 3 5" xfId="52109"/>
    <cellStyle name="Normal 6 7 3 6" xfId="52110"/>
    <cellStyle name="Normal 6 7 3 7" xfId="52111"/>
    <cellStyle name="Normal 6 7 3 8" xfId="52096"/>
    <cellStyle name="Normal 6 7 4" xfId="9658"/>
    <cellStyle name="Normal 6 7 4 2" xfId="16876"/>
    <cellStyle name="Normal 6 7 4 2 2" xfId="52114"/>
    <cellStyle name="Normal 6 7 4 2 2 2" xfId="52115"/>
    <cellStyle name="Normal 6 7 4 2 3" xfId="52116"/>
    <cellStyle name="Normal 6 7 4 2 4" xfId="52117"/>
    <cellStyle name="Normal 6 7 4 2 5" xfId="52113"/>
    <cellStyle name="Normal 6 7 4 3" xfId="14423"/>
    <cellStyle name="Normal 6 7 4 3 2" xfId="52119"/>
    <cellStyle name="Normal 6 7 4 3 2 2" xfId="52120"/>
    <cellStyle name="Normal 6 7 4 3 3" xfId="52121"/>
    <cellStyle name="Normal 6 7 4 3 4" xfId="52122"/>
    <cellStyle name="Normal 6 7 4 3 5" xfId="52118"/>
    <cellStyle name="Normal 6 7 4 4" xfId="52123"/>
    <cellStyle name="Normal 6 7 4 4 2" xfId="52124"/>
    <cellStyle name="Normal 6 7 4 5" xfId="52125"/>
    <cellStyle name="Normal 6 7 4 6" xfId="52126"/>
    <cellStyle name="Normal 6 7 4 7" xfId="52127"/>
    <cellStyle name="Normal 6 7 4 8" xfId="52112"/>
    <cellStyle name="Normal 6 7 5" xfId="16248"/>
    <cellStyle name="Normal 6 7 5 2" xfId="52129"/>
    <cellStyle name="Normal 6 7 5 2 2" xfId="52130"/>
    <cellStyle name="Normal 6 7 5 3" xfId="52131"/>
    <cellStyle name="Normal 6 7 5 4" xfId="52132"/>
    <cellStyle name="Normal 6 7 5 5" xfId="52128"/>
    <cellStyle name="Normal 6 7 6" xfId="14420"/>
    <cellStyle name="Normal 6 7 6 2" xfId="52134"/>
    <cellStyle name="Normal 6 7 6 2 2" xfId="52135"/>
    <cellStyle name="Normal 6 7 6 3" xfId="52136"/>
    <cellStyle name="Normal 6 7 6 4" xfId="52137"/>
    <cellStyle name="Normal 6 7 6 5" xfId="52133"/>
    <cellStyle name="Normal 6 7 7" xfId="52138"/>
    <cellStyle name="Normal 6 7 7 2" xfId="52139"/>
    <cellStyle name="Normal 6 7 8" xfId="52140"/>
    <cellStyle name="Normal 6 7 9" xfId="52141"/>
    <cellStyle name="Normal 6 70" xfId="9659"/>
    <cellStyle name="Normal 6 70 10" xfId="52143"/>
    <cellStyle name="Normal 6 70 11" xfId="52142"/>
    <cellStyle name="Normal 6 70 2" xfId="9660"/>
    <cellStyle name="Normal 6 70 2 10" xfId="52144"/>
    <cellStyle name="Normal 6 70 2 2" xfId="14425"/>
    <cellStyle name="Normal 6 70 2 2 2" xfId="52146"/>
    <cellStyle name="Normal 6 70 2 2 2 2" xfId="52147"/>
    <cellStyle name="Normal 6 70 2 2 2 2 2" xfId="52148"/>
    <cellStyle name="Normal 6 70 2 2 2 3" xfId="52149"/>
    <cellStyle name="Normal 6 70 2 2 2 4" xfId="52150"/>
    <cellStyle name="Normal 6 70 2 2 3" xfId="52151"/>
    <cellStyle name="Normal 6 70 2 2 3 2" xfId="52152"/>
    <cellStyle name="Normal 6 70 2 2 3 2 2" xfId="52153"/>
    <cellStyle name="Normal 6 70 2 2 3 3" xfId="52154"/>
    <cellStyle name="Normal 6 70 2 2 3 4" xfId="52155"/>
    <cellStyle name="Normal 6 70 2 2 4" xfId="52156"/>
    <cellStyle name="Normal 6 70 2 2 4 2" xfId="52157"/>
    <cellStyle name="Normal 6 70 2 2 5" xfId="52158"/>
    <cellStyle name="Normal 6 70 2 2 6" xfId="52159"/>
    <cellStyle name="Normal 6 70 2 2 7" xfId="52160"/>
    <cellStyle name="Normal 6 70 2 2 8" xfId="52145"/>
    <cellStyle name="Normal 6 70 2 3" xfId="52161"/>
    <cellStyle name="Normal 6 70 2 3 2" xfId="52162"/>
    <cellStyle name="Normal 6 70 2 3 2 2" xfId="52163"/>
    <cellStyle name="Normal 6 70 2 3 2 2 2" xfId="52164"/>
    <cellStyle name="Normal 6 70 2 3 2 3" xfId="52165"/>
    <cellStyle name="Normal 6 70 2 3 2 4" xfId="52166"/>
    <cellStyle name="Normal 6 70 2 3 3" xfId="52167"/>
    <cellStyle name="Normal 6 70 2 3 3 2" xfId="52168"/>
    <cellStyle name="Normal 6 70 2 3 3 2 2" xfId="52169"/>
    <cellStyle name="Normal 6 70 2 3 3 3" xfId="52170"/>
    <cellStyle name="Normal 6 70 2 3 3 4" xfId="52171"/>
    <cellStyle name="Normal 6 70 2 3 4" xfId="52172"/>
    <cellStyle name="Normal 6 70 2 3 4 2" xfId="52173"/>
    <cellStyle name="Normal 6 70 2 3 5" xfId="52174"/>
    <cellStyle name="Normal 6 70 2 3 6" xfId="52175"/>
    <cellStyle name="Normal 6 70 2 3 7" xfId="52176"/>
    <cellStyle name="Normal 6 70 2 4" xfId="52177"/>
    <cellStyle name="Normal 6 70 2 4 2" xfId="52178"/>
    <cellStyle name="Normal 6 70 2 4 2 2" xfId="52179"/>
    <cellStyle name="Normal 6 70 2 4 3" xfId="52180"/>
    <cellStyle name="Normal 6 70 2 4 4" xfId="52181"/>
    <cellStyle name="Normal 6 70 2 5" xfId="52182"/>
    <cellStyle name="Normal 6 70 2 5 2" xfId="52183"/>
    <cellStyle name="Normal 6 70 2 5 2 2" xfId="52184"/>
    <cellStyle name="Normal 6 70 2 5 3" xfId="52185"/>
    <cellStyle name="Normal 6 70 2 5 4" xfId="52186"/>
    <cellStyle name="Normal 6 70 2 6" xfId="52187"/>
    <cellStyle name="Normal 6 70 2 6 2" xfId="52188"/>
    <cellStyle name="Normal 6 70 2 7" xfId="52189"/>
    <cellStyle name="Normal 6 70 2 8" xfId="52190"/>
    <cellStyle name="Normal 6 70 2 9" xfId="52191"/>
    <cellStyle name="Normal 6 70 3" xfId="9661"/>
    <cellStyle name="Normal 6 70 3 2" xfId="14426"/>
    <cellStyle name="Normal 6 70 3 2 2" xfId="52194"/>
    <cellStyle name="Normal 6 70 3 2 2 2" xfId="52195"/>
    <cellStyle name="Normal 6 70 3 2 3" xfId="52196"/>
    <cellStyle name="Normal 6 70 3 2 4" xfId="52197"/>
    <cellStyle name="Normal 6 70 3 2 5" xfId="52193"/>
    <cellStyle name="Normal 6 70 3 3" xfId="52198"/>
    <cellStyle name="Normal 6 70 3 3 2" xfId="52199"/>
    <cellStyle name="Normal 6 70 3 3 2 2" xfId="52200"/>
    <cellStyle name="Normal 6 70 3 3 3" xfId="52201"/>
    <cellStyle name="Normal 6 70 3 3 4" xfId="52202"/>
    <cellStyle name="Normal 6 70 3 4" xfId="52203"/>
    <cellStyle name="Normal 6 70 3 4 2" xfId="52204"/>
    <cellStyle name="Normal 6 70 3 5" xfId="52205"/>
    <cellStyle name="Normal 6 70 3 6" xfId="52206"/>
    <cellStyle name="Normal 6 70 3 7" xfId="52207"/>
    <cellStyle name="Normal 6 70 3 8" xfId="52192"/>
    <cellStyle name="Normal 6 70 4" xfId="9662"/>
    <cellStyle name="Normal 6 70 4 2" xfId="14427"/>
    <cellStyle name="Normal 6 70 4 2 2" xfId="52210"/>
    <cellStyle name="Normal 6 70 4 2 2 2" xfId="52211"/>
    <cellStyle name="Normal 6 70 4 2 3" xfId="52212"/>
    <cellStyle name="Normal 6 70 4 2 4" xfId="52213"/>
    <cellStyle name="Normal 6 70 4 2 5" xfId="52209"/>
    <cellStyle name="Normal 6 70 4 3" xfId="52214"/>
    <cellStyle name="Normal 6 70 4 3 2" xfId="52215"/>
    <cellStyle name="Normal 6 70 4 3 2 2" xfId="52216"/>
    <cellStyle name="Normal 6 70 4 3 3" xfId="52217"/>
    <cellStyle name="Normal 6 70 4 3 4" xfId="52218"/>
    <cellStyle name="Normal 6 70 4 4" xfId="52219"/>
    <cellStyle name="Normal 6 70 4 4 2" xfId="52220"/>
    <cellStyle name="Normal 6 70 4 5" xfId="52221"/>
    <cellStyle name="Normal 6 70 4 6" xfId="52222"/>
    <cellStyle name="Normal 6 70 4 7" xfId="52223"/>
    <cellStyle name="Normal 6 70 4 8" xfId="52208"/>
    <cellStyle name="Normal 6 70 5" xfId="14424"/>
    <cellStyle name="Normal 6 70 5 2" xfId="52225"/>
    <cellStyle name="Normal 6 70 5 2 2" xfId="52226"/>
    <cellStyle name="Normal 6 70 5 3" xfId="52227"/>
    <cellStyle name="Normal 6 70 5 4" xfId="52228"/>
    <cellStyle name="Normal 6 70 5 5" xfId="52224"/>
    <cellStyle name="Normal 6 70 6" xfId="52229"/>
    <cellStyle name="Normal 6 70 6 2" xfId="52230"/>
    <cellStyle name="Normal 6 70 6 2 2" xfId="52231"/>
    <cellStyle name="Normal 6 70 6 3" xfId="52232"/>
    <cellStyle name="Normal 6 70 6 4" xfId="52233"/>
    <cellStyle name="Normal 6 70 7" xfId="52234"/>
    <cellStyle name="Normal 6 70 7 2" xfId="52235"/>
    <cellStyle name="Normal 6 70 8" xfId="52236"/>
    <cellStyle name="Normal 6 70 9" xfId="52237"/>
    <cellStyle name="Normal 6 71" xfId="9663"/>
    <cellStyle name="Normal 6 71 10" xfId="52239"/>
    <cellStyle name="Normal 6 71 11" xfId="52238"/>
    <cellStyle name="Normal 6 71 2" xfId="9664"/>
    <cellStyle name="Normal 6 71 2 10" xfId="52240"/>
    <cellStyle name="Normal 6 71 2 2" xfId="14429"/>
    <cellStyle name="Normal 6 71 2 2 2" xfId="52242"/>
    <cellStyle name="Normal 6 71 2 2 2 2" xfId="52243"/>
    <cellStyle name="Normal 6 71 2 2 2 2 2" xfId="52244"/>
    <cellStyle name="Normal 6 71 2 2 2 3" xfId="52245"/>
    <cellStyle name="Normal 6 71 2 2 2 4" xfId="52246"/>
    <cellStyle name="Normal 6 71 2 2 3" xfId="52247"/>
    <cellStyle name="Normal 6 71 2 2 3 2" xfId="52248"/>
    <cellStyle name="Normal 6 71 2 2 3 2 2" xfId="52249"/>
    <cellStyle name="Normal 6 71 2 2 3 3" xfId="52250"/>
    <cellStyle name="Normal 6 71 2 2 3 4" xfId="52251"/>
    <cellStyle name="Normal 6 71 2 2 4" xfId="52252"/>
    <cellStyle name="Normal 6 71 2 2 4 2" xfId="52253"/>
    <cellStyle name="Normal 6 71 2 2 5" xfId="52254"/>
    <cellStyle name="Normal 6 71 2 2 6" xfId="52255"/>
    <cellStyle name="Normal 6 71 2 2 7" xfId="52256"/>
    <cellStyle name="Normal 6 71 2 2 8" xfId="52241"/>
    <cellStyle name="Normal 6 71 2 3" xfId="52257"/>
    <cellStyle name="Normal 6 71 2 3 2" xfId="52258"/>
    <cellStyle name="Normal 6 71 2 3 2 2" xfId="52259"/>
    <cellStyle name="Normal 6 71 2 3 2 2 2" xfId="52260"/>
    <cellStyle name="Normal 6 71 2 3 2 3" xfId="52261"/>
    <cellStyle name="Normal 6 71 2 3 2 4" xfId="52262"/>
    <cellStyle name="Normal 6 71 2 3 3" xfId="52263"/>
    <cellStyle name="Normal 6 71 2 3 3 2" xfId="52264"/>
    <cellStyle name="Normal 6 71 2 3 3 2 2" xfId="52265"/>
    <cellStyle name="Normal 6 71 2 3 3 3" xfId="52266"/>
    <cellStyle name="Normal 6 71 2 3 3 4" xfId="52267"/>
    <cellStyle name="Normal 6 71 2 3 4" xfId="52268"/>
    <cellStyle name="Normal 6 71 2 3 4 2" xfId="52269"/>
    <cellStyle name="Normal 6 71 2 3 5" xfId="52270"/>
    <cellStyle name="Normal 6 71 2 3 6" xfId="52271"/>
    <cellStyle name="Normal 6 71 2 3 7" xfId="52272"/>
    <cellStyle name="Normal 6 71 2 4" xfId="52273"/>
    <cellStyle name="Normal 6 71 2 4 2" xfId="52274"/>
    <cellStyle name="Normal 6 71 2 4 2 2" xfId="52275"/>
    <cellStyle name="Normal 6 71 2 4 3" xfId="52276"/>
    <cellStyle name="Normal 6 71 2 4 4" xfId="52277"/>
    <cellStyle name="Normal 6 71 2 5" xfId="52278"/>
    <cellStyle name="Normal 6 71 2 5 2" xfId="52279"/>
    <cellStyle name="Normal 6 71 2 5 2 2" xfId="52280"/>
    <cellStyle name="Normal 6 71 2 5 3" xfId="52281"/>
    <cellStyle name="Normal 6 71 2 5 4" xfId="52282"/>
    <cellStyle name="Normal 6 71 2 6" xfId="52283"/>
    <cellStyle name="Normal 6 71 2 6 2" xfId="52284"/>
    <cellStyle name="Normal 6 71 2 7" xfId="52285"/>
    <cellStyle name="Normal 6 71 2 8" xfId="52286"/>
    <cellStyle name="Normal 6 71 2 9" xfId="52287"/>
    <cellStyle name="Normal 6 71 3" xfId="9665"/>
    <cellStyle name="Normal 6 71 3 2" xfId="14430"/>
    <cellStyle name="Normal 6 71 3 2 2" xfId="52290"/>
    <cellStyle name="Normal 6 71 3 2 2 2" xfId="52291"/>
    <cellStyle name="Normal 6 71 3 2 3" xfId="52292"/>
    <cellStyle name="Normal 6 71 3 2 4" xfId="52293"/>
    <cellStyle name="Normal 6 71 3 2 5" xfId="52289"/>
    <cellStyle name="Normal 6 71 3 3" xfId="52294"/>
    <cellStyle name="Normal 6 71 3 3 2" xfId="52295"/>
    <cellStyle name="Normal 6 71 3 3 2 2" xfId="52296"/>
    <cellStyle name="Normal 6 71 3 3 3" xfId="52297"/>
    <cellStyle name="Normal 6 71 3 3 4" xfId="52298"/>
    <cellStyle name="Normal 6 71 3 4" xfId="52299"/>
    <cellStyle name="Normal 6 71 3 4 2" xfId="52300"/>
    <cellStyle name="Normal 6 71 3 5" xfId="52301"/>
    <cellStyle name="Normal 6 71 3 6" xfId="52302"/>
    <cellStyle name="Normal 6 71 3 7" xfId="52303"/>
    <cellStyle name="Normal 6 71 3 8" xfId="52288"/>
    <cellStyle name="Normal 6 71 4" xfId="9666"/>
    <cellStyle name="Normal 6 71 4 2" xfId="14431"/>
    <cellStyle name="Normal 6 71 4 2 2" xfId="52306"/>
    <cellStyle name="Normal 6 71 4 2 2 2" xfId="52307"/>
    <cellStyle name="Normal 6 71 4 2 3" xfId="52308"/>
    <cellStyle name="Normal 6 71 4 2 4" xfId="52309"/>
    <cellStyle name="Normal 6 71 4 2 5" xfId="52305"/>
    <cellStyle name="Normal 6 71 4 3" xfId="52310"/>
    <cellStyle name="Normal 6 71 4 3 2" xfId="52311"/>
    <cellStyle name="Normal 6 71 4 3 2 2" xfId="52312"/>
    <cellStyle name="Normal 6 71 4 3 3" xfId="52313"/>
    <cellStyle name="Normal 6 71 4 3 4" xfId="52314"/>
    <cellStyle name="Normal 6 71 4 4" xfId="52315"/>
    <cellStyle name="Normal 6 71 4 4 2" xfId="52316"/>
    <cellStyle name="Normal 6 71 4 5" xfId="52317"/>
    <cellStyle name="Normal 6 71 4 6" xfId="52318"/>
    <cellStyle name="Normal 6 71 4 7" xfId="52319"/>
    <cellStyle name="Normal 6 71 4 8" xfId="52304"/>
    <cellStyle name="Normal 6 71 5" xfId="14428"/>
    <cellStyle name="Normal 6 71 5 2" xfId="52321"/>
    <cellStyle name="Normal 6 71 5 2 2" xfId="52322"/>
    <cellStyle name="Normal 6 71 5 3" xfId="52323"/>
    <cellStyle name="Normal 6 71 5 4" xfId="52324"/>
    <cellStyle name="Normal 6 71 5 5" xfId="52320"/>
    <cellStyle name="Normal 6 71 6" xfId="52325"/>
    <cellStyle name="Normal 6 71 6 2" xfId="52326"/>
    <cellStyle name="Normal 6 71 6 2 2" xfId="52327"/>
    <cellStyle name="Normal 6 71 6 3" xfId="52328"/>
    <cellStyle name="Normal 6 71 6 4" xfId="52329"/>
    <cellStyle name="Normal 6 71 7" xfId="52330"/>
    <cellStyle name="Normal 6 71 7 2" xfId="52331"/>
    <cellStyle name="Normal 6 71 8" xfId="52332"/>
    <cellStyle name="Normal 6 71 9" xfId="52333"/>
    <cellStyle name="Normal 6 72" xfId="9667"/>
    <cellStyle name="Normal 6 72 10" xfId="52335"/>
    <cellStyle name="Normal 6 72 11" xfId="52334"/>
    <cellStyle name="Normal 6 72 2" xfId="9668"/>
    <cellStyle name="Normal 6 72 2 10" xfId="52336"/>
    <cellStyle name="Normal 6 72 2 2" xfId="14433"/>
    <cellStyle name="Normal 6 72 2 2 2" xfId="52338"/>
    <cellStyle name="Normal 6 72 2 2 2 2" xfId="52339"/>
    <cellStyle name="Normal 6 72 2 2 2 2 2" xfId="52340"/>
    <cellStyle name="Normal 6 72 2 2 2 3" xfId="52341"/>
    <cellStyle name="Normal 6 72 2 2 2 4" xfId="52342"/>
    <cellStyle name="Normal 6 72 2 2 3" xfId="52343"/>
    <cellStyle name="Normal 6 72 2 2 3 2" xfId="52344"/>
    <cellStyle name="Normal 6 72 2 2 3 2 2" xfId="52345"/>
    <cellStyle name="Normal 6 72 2 2 3 3" xfId="52346"/>
    <cellStyle name="Normal 6 72 2 2 3 4" xfId="52347"/>
    <cellStyle name="Normal 6 72 2 2 4" xfId="52348"/>
    <cellStyle name="Normal 6 72 2 2 4 2" xfId="52349"/>
    <cellStyle name="Normal 6 72 2 2 5" xfId="52350"/>
    <cellStyle name="Normal 6 72 2 2 6" xfId="52351"/>
    <cellStyle name="Normal 6 72 2 2 7" xfId="52352"/>
    <cellStyle name="Normal 6 72 2 2 8" xfId="52337"/>
    <cellStyle name="Normal 6 72 2 3" xfId="52353"/>
    <cellStyle name="Normal 6 72 2 3 2" xfId="52354"/>
    <cellStyle name="Normal 6 72 2 3 2 2" xfId="52355"/>
    <cellStyle name="Normal 6 72 2 3 2 2 2" xfId="52356"/>
    <cellStyle name="Normal 6 72 2 3 2 3" xfId="52357"/>
    <cellStyle name="Normal 6 72 2 3 2 4" xfId="52358"/>
    <cellStyle name="Normal 6 72 2 3 3" xfId="52359"/>
    <cellStyle name="Normal 6 72 2 3 3 2" xfId="52360"/>
    <cellStyle name="Normal 6 72 2 3 3 2 2" xfId="52361"/>
    <cellStyle name="Normal 6 72 2 3 3 3" xfId="52362"/>
    <cellStyle name="Normal 6 72 2 3 3 4" xfId="52363"/>
    <cellStyle name="Normal 6 72 2 3 4" xfId="52364"/>
    <cellStyle name="Normal 6 72 2 3 4 2" xfId="52365"/>
    <cellStyle name="Normal 6 72 2 3 5" xfId="52366"/>
    <cellStyle name="Normal 6 72 2 3 6" xfId="52367"/>
    <cellStyle name="Normal 6 72 2 3 7" xfId="52368"/>
    <cellStyle name="Normal 6 72 2 4" xfId="52369"/>
    <cellStyle name="Normal 6 72 2 4 2" xfId="52370"/>
    <cellStyle name="Normal 6 72 2 4 2 2" xfId="52371"/>
    <cellStyle name="Normal 6 72 2 4 3" xfId="52372"/>
    <cellStyle name="Normal 6 72 2 4 4" xfId="52373"/>
    <cellStyle name="Normal 6 72 2 5" xfId="52374"/>
    <cellStyle name="Normal 6 72 2 5 2" xfId="52375"/>
    <cellStyle name="Normal 6 72 2 5 2 2" xfId="52376"/>
    <cellStyle name="Normal 6 72 2 5 3" xfId="52377"/>
    <cellStyle name="Normal 6 72 2 5 4" xfId="52378"/>
    <cellStyle name="Normal 6 72 2 6" xfId="52379"/>
    <cellStyle name="Normal 6 72 2 6 2" xfId="52380"/>
    <cellStyle name="Normal 6 72 2 7" xfId="52381"/>
    <cellStyle name="Normal 6 72 2 8" xfId="52382"/>
    <cellStyle name="Normal 6 72 2 9" xfId="52383"/>
    <cellStyle name="Normal 6 72 3" xfId="9669"/>
    <cellStyle name="Normal 6 72 3 2" xfId="14434"/>
    <cellStyle name="Normal 6 72 3 2 2" xfId="52386"/>
    <cellStyle name="Normal 6 72 3 2 2 2" xfId="52387"/>
    <cellStyle name="Normal 6 72 3 2 3" xfId="52388"/>
    <cellStyle name="Normal 6 72 3 2 4" xfId="52389"/>
    <cellStyle name="Normal 6 72 3 2 5" xfId="52385"/>
    <cellStyle name="Normal 6 72 3 3" xfId="52390"/>
    <cellStyle name="Normal 6 72 3 3 2" xfId="52391"/>
    <cellStyle name="Normal 6 72 3 3 2 2" xfId="52392"/>
    <cellStyle name="Normal 6 72 3 3 3" xfId="52393"/>
    <cellStyle name="Normal 6 72 3 3 4" xfId="52394"/>
    <cellStyle name="Normal 6 72 3 4" xfId="52395"/>
    <cellStyle name="Normal 6 72 3 4 2" xfId="52396"/>
    <cellStyle name="Normal 6 72 3 5" xfId="52397"/>
    <cellStyle name="Normal 6 72 3 6" xfId="52398"/>
    <cellStyle name="Normal 6 72 3 7" xfId="52399"/>
    <cellStyle name="Normal 6 72 3 8" xfId="52384"/>
    <cellStyle name="Normal 6 72 4" xfId="9670"/>
    <cellStyle name="Normal 6 72 4 2" xfId="14435"/>
    <cellStyle name="Normal 6 72 4 2 2" xfId="52402"/>
    <cellStyle name="Normal 6 72 4 2 2 2" xfId="52403"/>
    <cellStyle name="Normal 6 72 4 2 3" xfId="52404"/>
    <cellStyle name="Normal 6 72 4 2 4" xfId="52405"/>
    <cellStyle name="Normal 6 72 4 2 5" xfId="52401"/>
    <cellStyle name="Normal 6 72 4 3" xfId="52406"/>
    <cellStyle name="Normal 6 72 4 3 2" xfId="52407"/>
    <cellStyle name="Normal 6 72 4 3 2 2" xfId="52408"/>
    <cellStyle name="Normal 6 72 4 3 3" xfId="52409"/>
    <cellStyle name="Normal 6 72 4 3 4" xfId="52410"/>
    <cellStyle name="Normal 6 72 4 4" xfId="52411"/>
    <cellStyle name="Normal 6 72 4 4 2" xfId="52412"/>
    <cellStyle name="Normal 6 72 4 5" xfId="52413"/>
    <cellStyle name="Normal 6 72 4 6" xfId="52414"/>
    <cellStyle name="Normal 6 72 4 7" xfId="52415"/>
    <cellStyle name="Normal 6 72 4 8" xfId="52400"/>
    <cellStyle name="Normal 6 72 5" xfId="14432"/>
    <cellStyle name="Normal 6 72 5 2" xfId="52417"/>
    <cellStyle name="Normal 6 72 5 2 2" xfId="52418"/>
    <cellStyle name="Normal 6 72 5 3" xfId="52419"/>
    <cellStyle name="Normal 6 72 5 4" xfId="52420"/>
    <cellStyle name="Normal 6 72 5 5" xfId="52416"/>
    <cellStyle name="Normal 6 72 6" xfId="52421"/>
    <cellStyle name="Normal 6 72 6 2" xfId="52422"/>
    <cellStyle name="Normal 6 72 6 2 2" xfId="52423"/>
    <cellStyle name="Normal 6 72 6 3" xfId="52424"/>
    <cellStyle name="Normal 6 72 6 4" xfId="52425"/>
    <cellStyle name="Normal 6 72 7" xfId="52426"/>
    <cellStyle name="Normal 6 72 7 2" xfId="52427"/>
    <cellStyle name="Normal 6 72 8" xfId="52428"/>
    <cellStyle name="Normal 6 72 9" xfId="52429"/>
    <cellStyle name="Normal 6 73" xfId="9671"/>
    <cellStyle name="Normal 6 73 10" xfId="52431"/>
    <cellStyle name="Normal 6 73 11" xfId="52430"/>
    <cellStyle name="Normal 6 73 2" xfId="9672"/>
    <cellStyle name="Normal 6 73 2 10" xfId="52432"/>
    <cellStyle name="Normal 6 73 2 2" xfId="14437"/>
    <cellStyle name="Normal 6 73 2 2 2" xfId="52434"/>
    <cellStyle name="Normal 6 73 2 2 2 2" xfId="52435"/>
    <cellStyle name="Normal 6 73 2 2 2 2 2" xfId="52436"/>
    <cellStyle name="Normal 6 73 2 2 2 3" xfId="52437"/>
    <cellStyle name="Normal 6 73 2 2 2 4" xfId="52438"/>
    <cellStyle name="Normal 6 73 2 2 3" xfId="52439"/>
    <cellStyle name="Normal 6 73 2 2 3 2" xfId="52440"/>
    <cellStyle name="Normal 6 73 2 2 3 2 2" xfId="52441"/>
    <cellStyle name="Normal 6 73 2 2 3 3" xfId="52442"/>
    <cellStyle name="Normal 6 73 2 2 3 4" xfId="52443"/>
    <cellStyle name="Normal 6 73 2 2 4" xfId="52444"/>
    <cellStyle name="Normal 6 73 2 2 4 2" xfId="52445"/>
    <cellStyle name="Normal 6 73 2 2 5" xfId="52446"/>
    <cellStyle name="Normal 6 73 2 2 6" xfId="52447"/>
    <cellStyle name="Normal 6 73 2 2 7" xfId="52448"/>
    <cellStyle name="Normal 6 73 2 2 8" xfId="52433"/>
    <cellStyle name="Normal 6 73 2 3" xfId="52449"/>
    <cellStyle name="Normal 6 73 2 3 2" xfId="52450"/>
    <cellStyle name="Normal 6 73 2 3 2 2" xfId="52451"/>
    <cellStyle name="Normal 6 73 2 3 2 2 2" xfId="52452"/>
    <cellStyle name="Normal 6 73 2 3 2 3" xfId="52453"/>
    <cellStyle name="Normal 6 73 2 3 2 4" xfId="52454"/>
    <cellStyle name="Normal 6 73 2 3 3" xfId="52455"/>
    <cellStyle name="Normal 6 73 2 3 3 2" xfId="52456"/>
    <cellStyle name="Normal 6 73 2 3 3 2 2" xfId="52457"/>
    <cellStyle name="Normal 6 73 2 3 3 3" xfId="52458"/>
    <cellStyle name="Normal 6 73 2 3 3 4" xfId="52459"/>
    <cellStyle name="Normal 6 73 2 3 4" xfId="52460"/>
    <cellStyle name="Normal 6 73 2 3 4 2" xfId="52461"/>
    <cellStyle name="Normal 6 73 2 3 5" xfId="52462"/>
    <cellStyle name="Normal 6 73 2 3 6" xfId="52463"/>
    <cellStyle name="Normal 6 73 2 3 7" xfId="52464"/>
    <cellStyle name="Normal 6 73 2 4" xfId="52465"/>
    <cellStyle name="Normal 6 73 2 4 2" xfId="52466"/>
    <cellStyle name="Normal 6 73 2 4 2 2" xfId="52467"/>
    <cellStyle name="Normal 6 73 2 4 3" xfId="52468"/>
    <cellStyle name="Normal 6 73 2 4 4" xfId="52469"/>
    <cellStyle name="Normal 6 73 2 5" xfId="52470"/>
    <cellStyle name="Normal 6 73 2 5 2" xfId="52471"/>
    <cellStyle name="Normal 6 73 2 5 2 2" xfId="52472"/>
    <cellStyle name="Normal 6 73 2 5 3" xfId="52473"/>
    <cellStyle name="Normal 6 73 2 5 4" xfId="52474"/>
    <cellStyle name="Normal 6 73 2 6" xfId="52475"/>
    <cellStyle name="Normal 6 73 2 6 2" xfId="52476"/>
    <cellStyle name="Normal 6 73 2 7" xfId="52477"/>
    <cellStyle name="Normal 6 73 2 8" xfId="52478"/>
    <cellStyle name="Normal 6 73 2 9" xfId="52479"/>
    <cellStyle name="Normal 6 73 3" xfId="9673"/>
    <cellStyle name="Normal 6 73 3 2" xfId="14438"/>
    <cellStyle name="Normal 6 73 3 2 2" xfId="52482"/>
    <cellStyle name="Normal 6 73 3 2 2 2" xfId="52483"/>
    <cellStyle name="Normal 6 73 3 2 3" xfId="52484"/>
    <cellStyle name="Normal 6 73 3 2 4" xfId="52485"/>
    <cellStyle name="Normal 6 73 3 2 5" xfId="52481"/>
    <cellStyle name="Normal 6 73 3 3" xfId="52486"/>
    <cellStyle name="Normal 6 73 3 3 2" xfId="52487"/>
    <cellStyle name="Normal 6 73 3 3 2 2" xfId="52488"/>
    <cellStyle name="Normal 6 73 3 3 3" xfId="52489"/>
    <cellStyle name="Normal 6 73 3 3 4" xfId="52490"/>
    <cellStyle name="Normal 6 73 3 4" xfId="52491"/>
    <cellStyle name="Normal 6 73 3 4 2" xfId="52492"/>
    <cellStyle name="Normal 6 73 3 5" xfId="52493"/>
    <cellStyle name="Normal 6 73 3 6" xfId="52494"/>
    <cellStyle name="Normal 6 73 3 7" xfId="52495"/>
    <cellStyle name="Normal 6 73 3 8" xfId="52480"/>
    <cellStyle name="Normal 6 73 4" xfId="9674"/>
    <cellStyle name="Normal 6 73 4 2" xfId="14439"/>
    <cellStyle name="Normal 6 73 4 2 2" xfId="52498"/>
    <cellStyle name="Normal 6 73 4 2 2 2" xfId="52499"/>
    <cellStyle name="Normal 6 73 4 2 3" xfId="52500"/>
    <cellStyle name="Normal 6 73 4 2 4" xfId="52501"/>
    <cellStyle name="Normal 6 73 4 2 5" xfId="52497"/>
    <cellStyle name="Normal 6 73 4 3" xfId="52502"/>
    <cellStyle name="Normal 6 73 4 3 2" xfId="52503"/>
    <cellStyle name="Normal 6 73 4 3 2 2" xfId="52504"/>
    <cellStyle name="Normal 6 73 4 3 3" xfId="52505"/>
    <cellStyle name="Normal 6 73 4 3 4" xfId="52506"/>
    <cellStyle name="Normal 6 73 4 4" xfId="52507"/>
    <cellStyle name="Normal 6 73 4 4 2" xfId="52508"/>
    <cellStyle name="Normal 6 73 4 5" xfId="52509"/>
    <cellStyle name="Normal 6 73 4 6" xfId="52510"/>
    <cellStyle name="Normal 6 73 4 7" xfId="52511"/>
    <cellStyle name="Normal 6 73 4 8" xfId="52496"/>
    <cellStyle name="Normal 6 73 5" xfId="14436"/>
    <cellStyle name="Normal 6 73 5 2" xfId="52513"/>
    <cellStyle name="Normal 6 73 5 2 2" xfId="52514"/>
    <cellStyle name="Normal 6 73 5 3" xfId="52515"/>
    <cellStyle name="Normal 6 73 5 4" xfId="52516"/>
    <cellStyle name="Normal 6 73 5 5" xfId="52512"/>
    <cellStyle name="Normal 6 73 6" xfId="52517"/>
    <cellStyle name="Normal 6 73 6 2" xfId="52518"/>
    <cellStyle name="Normal 6 73 6 2 2" xfId="52519"/>
    <cellStyle name="Normal 6 73 6 3" xfId="52520"/>
    <cellStyle name="Normal 6 73 6 4" xfId="52521"/>
    <cellStyle name="Normal 6 73 7" xfId="52522"/>
    <cellStyle name="Normal 6 73 7 2" xfId="52523"/>
    <cellStyle name="Normal 6 73 8" xfId="52524"/>
    <cellStyle name="Normal 6 73 9" xfId="52525"/>
    <cellStyle name="Normal 6 74" xfId="9675"/>
    <cellStyle name="Normal 6 74 10" xfId="52527"/>
    <cellStyle name="Normal 6 74 11" xfId="52526"/>
    <cellStyle name="Normal 6 74 2" xfId="9676"/>
    <cellStyle name="Normal 6 74 2 10" xfId="52528"/>
    <cellStyle name="Normal 6 74 2 2" xfId="14441"/>
    <cellStyle name="Normal 6 74 2 2 2" xfId="52530"/>
    <cellStyle name="Normal 6 74 2 2 2 2" xfId="52531"/>
    <cellStyle name="Normal 6 74 2 2 2 2 2" xfId="52532"/>
    <cellStyle name="Normal 6 74 2 2 2 3" xfId="52533"/>
    <cellStyle name="Normal 6 74 2 2 2 4" xfId="52534"/>
    <cellStyle name="Normal 6 74 2 2 3" xfId="52535"/>
    <cellStyle name="Normal 6 74 2 2 3 2" xfId="52536"/>
    <cellStyle name="Normal 6 74 2 2 3 2 2" xfId="52537"/>
    <cellStyle name="Normal 6 74 2 2 3 3" xfId="52538"/>
    <cellStyle name="Normal 6 74 2 2 3 4" xfId="52539"/>
    <cellStyle name="Normal 6 74 2 2 4" xfId="52540"/>
    <cellStyle name="Normal 6 74 2 2 4 2" xfId="52541"/>
    <cellStyle name="Normal 6 74 2 2 5" xfId="52542"/>
    <cellStyle name="Normal 6 74 2 2 6" xfId="52543"/>
    <cellStyle name="Normal 6 74 2 2 7" xfId="52544"/>
    <cellStyle name="Normal 6 74 2 2 8" xfId="52529"/>
    <cellStyle name="Normal 6 74 2 3" xfId="52545"/>
    <cellStyle name="Normal 6 74 2 3 2" xfId="52546"/>
    <cellStyle name="Normal 6 74 2 3 2 2" xfId="52547"/>
    <cellStyle name="Normal 6 74 2 3 2 2 2" xfId="52548"/>
    <cellStyle name="Normal 6 74 2 3 2 3" xfId="52549"/>
    <cellStyle name="Normal 6 74 2 3 2 4" xfId="52550"/>
    <cellStyle name="Normal 6 74 2 3 3" xfId="52551"/>
    <cellStyle name="Normal 6 74 2 3 3 2" xfId="52552"/>
    <cellStyle name="Normal 6 74 2 3 3 2 2" xfId="52553"/>
    <cellStyle name="Normal 6 74 2 3 3 3" xfId="52554"/>
    <cellStyle name="Normal 6 74 2 3 3 4" xfId="52555"/>
    <cellStyle name="Normal 6 74 2 3 4" xfId="52556"/>
    <cellStyle name="Normal 6 74 2 3 4 2" xfId="52557"/>
    <cellStyle name="Normal 6 74 2 3 5" xfId="52558"/>
    <cellStyle name="Normal 6 74 2 3 6" xfId="52559"/>
    <cellStyle name="Normal 6 74 2 3 7" xfId="52560"/>
    <cellStyle name="Normal 6 74 2 4" xfId="52561"/>
    <cellStyle name="Normal 6 74 2 4 2" xfId="52562"/>
    <cellStyle name="Normal 6 74 2 4 2 2" xfId="52563"/>
    <cellStyle name="Normal 6 74 2 4 3" xfId="52564"/>
    <cellStyle name="Normal 6 74 2 4 4" xfId="52565"/>
    <cellStyle name="Normal 6 74 2 5" xfId="52566"/>
    <cellStyle name="Normal 6 74 2 5 2" xfId="52567"/>
    <cellStyle name="Normal 6 74 2 5 2 2" xfId="52568"/>
    <cellStyle name="Normal 6 74 2 5 3" xfId="52569"/>
    <cellStyle name="Normal 6 74 2 5 4" xfId="52570"/>
    <cellStyle name="Normal 6 74 2 6" xfId="52571"/>
    <cellStyle name="Normal 6 74 2 6 2" xfId="52572"/>
    <cellStyle name="Normal 6 74 2 7" xfId="52573"/>
    <cellStyle name="Normal 6 74 2 8" xfId="52574"/>
    <cellStyle name="Normal 6 74 2 9" xfId="52575"/>
    <cellStyle name="Normal 6 74 3" xfId="9677"/>
    <cellStyle name="Normal 6 74 3 2" xfId="14442"/>
    <cellStyle name="Normal 6 74 3 2 2" xfId="52578"/>
    <cellStyle name="Normal 6 74 3 2 2 2" xfId="52579"/>
    <cellStyle name="Normal 6 74 3 2 3" xfId="52580"/>
    <cellStyle name="Normal 6 74 3 2 4" xfId="52581"/>
    <cellStyle name="Normal 6 74 3 2 5" xfId="52577"/>
    <cellStyle name="Normal 6 74 3 3" xfId="52582"/>
    <cellStyle name="Normal 6 74 3 3 2" xfId="52583"/>
    <cellStyle name="Normal 6 74 3 3 2 2" xfId="52584"/>
    <cellStyle name="Normal 6 74 3 3 3" xfId="52585"/>
    <cellStyle name="Normal 6 74 3 3 4" xfId="52586"/>
    <cellStyle name="Normal 6 74 3 4" xfId="52587"/>
    <cellStyle name="Normal 6 74 3 4 2" xfId="52588"/>
    <cellStyle name="Normal 6 74 3 5" xfId="52589"/>
    <cellStyle name="Normal 6 74 3 6" xfId="52590"/>
    <cellStyle name="Normal 6 74 3 7" xfId="52591"/>
    <cellStyle name="Normal 6 74 3 8" xfId="52576"/>
    <cellStyle name="Normal 6 74 4" xfId="9678"/>
    <cellStyle name="Normal 6 74 4 2" xfId="14443"/>
    <cellStyle name="Normal 6 74 4 2 2" xfId="52594"/>
    <cellStyle name="Normal 6 74 4 2 2 2" xfId="52595"/>
    <cellStyle name="Normal 6 74 4 2 3" xfId="52596"/>
    <cellStyle name="Normal 6 74 4 2 4" xfId="52597"/>
    <cellStyle name="Normal 6 74 4 2 5" xfId="52593"/>
    <cellStyle name="Normal 6 74 4 3" xfId="52598"/>
    <cellStyle name="Normal 6 74 4 3 2" xfId="52599"/>
    <cellStyle name="Normal 6 74 4 3 2 2" xfId="52600"/>
    <cellStyle name="Normal 6 74 4 3 3" xfId="52601"/>
    <cellStyle name="Normal 6 74 4 3 4" xfId="52602"/>
    <cellStyle name="Normal 6 74 4 4" xfId="52603"/>
    <cellStyle name="Normal 6 74 4 4 2" xfId="52604"/>
    <cellStyle name="Normal 6 74 4 5" xfId="52605"/>
    <cellStyle name="Normal 6 74 4 6" xfId="52606"/>
    <cellStyle name="Normal 6 74 4 7" xfId="52607"/>
    <cellStyle name="Normal 6 74 4 8" xfId="52592"/>
    <cellStyle name="Normal 6 74 5" xfId="14440"/>
    <cellStyle name="Normal 6 74 5 2" xfId="52609"/>
    <cellStyle name="Normal 6 74 5 2 2" xfId="52610"/>
    <cellStyle name="Normal 6 74 5 3" xfId="52611"/>
    <cellStyle name="Normal 6 74 5 4" xfId="52612"/>
    <cellStyle name="Normal 6 74 5 5" xfId="52608"/>
    <cellStyle name="Normal 6 74 6" xfId="52613"/>
    <cellStyle name="Normal 6 74 6 2" xfId="52614"/>
    <cellStyle name="Normal 6 74 6 2 2" xfId="52615"/>
    <cellStyle name="Normal 6 74 6 3" xfId="52616"/>
    <cellStyle name="Normal 6 74 6 4" xfId="52617"/>
    <cellStyle name="Normal 6 74 7" xfId="52618"/>
    <cellStyle name="Normal 6 74 7 2" xfId="52619"/>
    <cellStyle name="Normal 6 74 8" xfId="52620"/>
    <cellStyle name="Normal 6 74 9" xfId="52621"/>
    <cellStyle name="Normal 6 75" xfId="9679"/>
    <cellStyle name="Normal 6 75 10" xfId="52623"/>
    <cellStyle name="Normal 6 75 11" xfId="52622"/>
    <cellStyle name="Normal 6 75 2" xfId="9680"/>
    <cellStyle name="Normal 6 75 2 10" xfId="52624"/>
    <cellStyle name="Normal 6 75 2 2" xfId="14445"/>
    <cellStyle name="Normal 6 75 2 2 2" xfId="52626"/>
    <cellStyle name="Normal 6 75 2 2 2 2" xfId="52627"/>
    <cellStyle name="Normal 6 75 2 2 2 2 2" xfId="52628"/>
    <cellStyle name="Normal 6 75 2 2 2 3" xfId="52629"/>
    <cellStyle name="Normal 6 75 2 2 2 4" xfId="52630"/>
    <cellStyle name="Normal 6 75 2 2 3" xfId="52631"/>
    <cellStyle name="Normal 6 75 2 2 3 2" xfId="52632"/>
    <cellStyle name="Normal 6 75 2 2 3 2 2" xfId="52633"/>
    <cellStyle name="Normal 6 75 2 2 3 3" xfId="52634"/>
    <cellStyle name="Normal 6 75 2 2 3 4" xfId="52635"/>
    <cellStyle name="Normal 6 75 2 2 4" xfId="52636"/>
    <cellStyle name="Normal 6 75 2 2 4 2" xfId="52637"/>
    <cellStyle name="Normal 6 75 2 2 5" xfId="52638"/>
    <cellStyle name="Normal 6 75 2 2 6" xfId="52639"/>
    <cellStyle name="Normal 6 75 2 2 7" xfId="52640"/>
    <cellStyle name="Normal 6 75 2 2 8" xfId="52625"/>
    <cellStyle name="Normal 6 75 2 3" xfId="52641"/>
    <cellStyle name="Normal 6 75 2 3 2" xfId="52642"/>
    <cellStyle name="Normal 6 75 2 3 2 2" xfId="52643"/>
    <cellStyle name="Normal 6 75 2 3 2 2 2" xfId="52644"/>
    <cellStyle name="Normal 6 75 2 3 2 3" xfId="52645"/>
    <cellStyle name="Normal 6 75 2 3 2 4" xfId="52646"/>
    <cellStyle name="Normal 6 75 2 3 3" xfId="52647"/>
    <cellStyle name="Normal 6 75 2 3 3 2" xfId="52648"/>
    <cellStyle name="Normal 6 75 2 3 3 2 2" xfId="52649"/>
    <cellStyle name="Normal 6 75 2 3 3 3" xfId="52650"/>
    <cellStyle name="Normal 6 75 2 3 3 4" xfId="52651"/>
    <cellStyle name="Normal 6 75 2 3 4" xfId="52652"/>
    <cellStyle name="Normal 6 75 2 3 4 2" xfId="52653"/>
    <cellStyle name="Normal 6 75 2 3 5" xfId="52654"/>
    <cellStyle name="Normal 6 75 2 3 6" xfId="52655"/>
    <cellStyle name="Normal 6 75 2 3 7" xfId="52656"/>
    <cellStyle name="Normal 6 75 2 4" xfId="52657"/>
    <cellStyle name="Normal 6 75 2 4 2" xfId="52658"/>
    <cellStyle name="Normal 6 75 2 4 2 2" xfId="52659"/>
    <cellStyle name="Normal 6 75 2 4 3" xfId="52660"/>
    <cellStyle name="Normal 6 75 2 4 4" xfId="52661"/>
    <cellStyle name="Normal 6 75 2 5" xfId="52662"/>
    <cellStyle name="Normal 6 75 2 5 2" xfId="52663"/>
    <cellStyle name="Normal 6 75 2 5 2 2" xfId="52664"/>
    <cellStyle name="Normal 6 75 2 5 3" xfId="52665"/>
    <cellStyle name="Normal 6 75 2 5 4" xfId="52666"/>
    <cellStyle name="Normal 6 75 2 6" xfId="52667"/>
    <cellStyle name="Normal 6 75 2 6 2" xfId="52668"/>
    <cellStyle name="Normal 6 75 2 7" xfId="52669"/>
    <cellStyle name="Normal 6 75 2 8" xfId="52670"/>
    <cellStyle name="Normal 6 75 2 9" xfId="52671"/>
    <cellStyle name="Normal 6 75 3" xfId="9681"/>
    <cellStyle name="Normal 6 75 3 2" xfId="14446"/>
    <cellStyle name="Normal 6 75 3 2 2" xfId="52674"/>
    <cellStyle name="Normal 6 75 3 2 2 2" xfId="52675"/>
    <cellStyle name="Normal 6 75 3 2 3" xfId="52676"/>
    <cellStyle name="Normal 6 75 3 2 4" xfId="52677"/>
    <cellStyle name="Normal 6 75 3 2 5" xfId="52673"/>
    <cellStyle name="Normal 6 75 3 3" xfId="52678"/>
    <cellStyle name="Normal 6 75 3 3 2" xfId="52679"/>
    <cellStyle name="Normal 6 75 3 3 2 2" xfId="52680"/>
    <cellStyle name="Normal 6 75 3 3 3" xfId="52681"/>
    <cellStyle name="Normal 6 75 3 3 4" xfId="52682"/>
    <cellStyle name="Normal 6 75 3 4" xfId="52683"/>
    <cellStyle name="Normal 6 75 3 4 2" xfId="52684"/>
    <cellStyle name="Normal 6 75 3 5" xfId="52685"/>
    <cellStyle name="Normal 6 75 3 6" xfId="52686"/>
    <cellStyle name="Normal 6 75 3 7" xfId="52687"/>
    <cellStyle name="Normal 6 75 3 8" xfId="52672"/>
    <cellStyle name="Normal 6 75 4" xfId="9682"/>
    <cellStyle name="Normal 6 75 4 2" xfId="14447"/>
    <cellStyle name="Normal 6 75 4 2 2" xfId="52690"/>
    <cellStyle name="Normal 6 75 4 2 2 2" xfId="52691"/>
    <cellStyle name="Normal 6 75 4 2 3" xfId="52692"/>
    <cellStyle name="Normal 6 75 4 2 4" xfId="52693"/>
    <cellStyle name="Normal 6 75 4 2 5" xfId="52689"/>
    <cellStyle name="Normal 6 75 4 3" xfId="52694"/>
    <cellStyle name="Normal 6 75 4 3 2" xfId="52695"/>
    <cellStyle name="Normal 6 75 4 3 2 2" xfId="52696"/>
    <cellStyle name="Normal 6 75 4 3 3" xfId="52697"/>
    <cellStyle name="Normal 6 75 4 3 4" xfId="52698"/>
    <cellStyle name="Normal 6 75 4 4" xfId="52699"/>
    <cellStyle name="Normal 6 75 4 4 2" xfId="52700"/>
    <cellStyle name="Normal 6 75 4 5" xfId="52701"/>
    <cellStyle name="Normal 6 75 4 6" xfId="52702"/>
    <cellStyle name="Normal 6 75 4 7" xfId="52703"/>
    <cellStyle name="Normal 6 75 4 8" xfId="52688"/>
    <cellStyle name="Normal 6 75 5" xfId="14444"/>
    <cellStyle name="Normal 6 75 5 2" xfId="52705"/>
    <cellStyle name="Normal 6 75 5 2 2" xfId="52706"/>
    <cellStyle name="Normal 6 75 5 3" xfId="52707"/>
    <cellStyle name="Normal 6 75 5 4" xfId="52708"/>
    <cellStyle name="Normal 6 75 5 5" xfId="52704"/>
    <cellStyle name="Normal 6 75 6" xfId="52709"/>
    <cellStyle name="Normal 6 75 6 2" xfId="52710"/>
    <cellStyle name="Normal 6 75 6 2 2" xfId="52711"/>
    <cellStyle name="Normal 6 75 6 3" xfId="52712"/>
    <cellStyle name="Normal 6 75 6 4" xfId="52713"/>
    <cellStyle name="Normal 6 75 7" xfId="52714"/>
    <cellStyle name="Normal 6 75 7 2" xfId="52715"/>
    <cellStyle name="Normal 6 75 8" xfId="52716"/>
    <cellStyle name="Normal 6 75 9" xfId="52717"/>
    <cellStyle name="Normal 6 76" xfId="9683"/>
    <cellStyle name="Normal 6 76 10" xfId="52719"/>
    <cellStyle name="Normal 6 76 11" xfId="52718"/>
    <cellStyle name="Normal 6 76 2" xfId="9684"/>
    <cellStyle name="Normal 6 76 2 10" xfId="52720"/>
    <cellStyle name="Normal 6 76 2 2" xfId="14449"/>
    <cellStyle name="Normal 6 76 2 2 2" xfId="52722"/>
    <cellStyle name="Normal 6 76 2 2 2 2" xfId="52723"/>
    <cellStyle name="Normal 6 76 2 2 2 2 2" xfId="52724"/>
    <cellStyle name="Normal 6 76 2 2 2 3" xfId="52725"/>
    <cellStyle name="Normal 6 76 2 2 2 4" xfId="52726"/>
    <cellStyle name="Normal 6 76 2 2 3" xfId="52727"/>
    <cellStyle name="Normal 6 76 2 2 3 2" xfId="52728"/>
    <cellStyle name="Normal 6 76 2 2 3 2 2" xfId="52729"/>
    <cellStyle name="Normal 6 76 2 2 3 3" xfId="52730"/>
    <cellStyle name="Normal 6 76 2 2 3 4" xfId="52731"/>
    <cellStyle name="Normal 6 76 2 2 4" xfId="52732"/>
    <cellStyle name="Normal 6 76 2 2 4 2" xfId="52733"/>
    <cellStyle name="Normal 6 76 2 2 5" xfId="52734"/>
    <cellStyle name="Normal 6 76 2 2 6" xfId="52735"/>
    <cellStyle name="Normal 6 76 2 2 7" xfId="52736"/>
    <cellStyle name="Normal 6 76 2 2 8" xfId="52721"/>
    <cellStyle name="Normal 6 76 2 3" xfId="52737"/>
    <cellStyle name="Normal 6 76 2 3 2" xfId="52738"/>
    <cellStyle name="Normal 6 76 2 3 2 2" xfId="52739"/>
    <cellStyle name="Normal 6 76 2 3 2 2 2" xfId="52740"/>
    <cellStyle name="Normal 6 76 2 3 2 3" xfId="52741"/>
    <cellStyle name="Normal 6 76 2 3 2 4" xfId="52742"/>
    <cellStyle name="Normal 6 76 2 3 3" xfId="52743"/>
    <cellStyle name="Normal 6 76 2 3 3 2" xfId="52744"/>
    <cellStyle name="Normal 6 76 2 3 3 2 2" xfId="52745"/>
    <cellStyle name="Normal 6 76 2 3 3 3" xfId="52746"/>
    <cellStyle name="Normal 6 76 2 3 3 4" xfId="52747"/>
    <cellStyle name="Normal 6 76 2 3 4" xfId="52748"/>
    <cellStyle name="Normal 6 76 2 3 4 2" xfId="52749"/>
    <cellStyle name="Normal 6 76 2 3 5" xfId="52750"/>
    <cellStyle name="Normal 6 76 2 3 6" xfId="52751"/>
    <cellStyle name="Normal 6 76 2 3 7" xfId="52752"/>
    <cellStyle name="Normal 6 76 2 4" xfId="52753"/>
    <cellStyle name="Normal 6 76 2 4 2" xfId="52754"/>
    <cellStyle name="Normal 6 76 2 4 2 2" xfId="52755"/>
    <cellStyle name="Normal 6 76 2 4 3" xfId="52756"/>
    <cellStyle name="Normal 6 76 2 4 4" xfId="52757"/>
    <cellStyle name="Normal 6 76 2 5" xfId="52758"/>
    <cellStyle name="Normal 6 76 2 5 2" xfId="52759"/>
    <cellStyle name="Normal 6 76 2 5 2 2" xfId="52760"/>
    <cellStyle name="Normal 6 76 2 5 3" xfId="52761"/>
    <cellStyle name="Normal 6 76 2 5 4" xfId="52762"/>
    <cellStyle name="Normal 6 76 2 6" xfId="52763"/>
    <cellStyle name="Normal 6 76 2 6 2" xfId="52764"/>
    <cellStyle name="Normal 6 76 2 7" xfId="52765"/>
    <cellStyle name="Normal 6 76 2 8" xfId="52766"/>
    <cellStyle name="Normal 6 76 2 9" xfId="52767"/>
    <cellStyle name="Normal 6 76 3" xfId="9685"/>
    <cellStyle name="Normal 6 76 3 2" xfId="14450"/>
    <cellStyle name="Normal 6 76 3 2 2" xfId="52770"/>
    <cellStyle name="Normal 6 76 3 2 2 2" xfId="52771"/>
    <cellStyle name="Normal 6 76 3 2 3" xfId="52772"/>
    <cellStyle name="Normal 6 76 3 2 4" xfId="52773"/>
    <cellStyle name="Normal 6 76 3 2 5" xfId="52769"/>
    <cellStyle name="Normal 6 76 3 3" xfId="52774"/>
    <cellStyle name="Normal 6 76 3 3 2" xfId="52775"/>
    <cellStyle name="Normal 6 76 3 3 2 2" xfId="52776"/>
    <cellStyle name="Normal 6 76 3 3 3" xfId="52777"/>
    <cellStyle name="Normal 6 76 3 3 4" xfId="52778"/>
    <cellStyle name="Normal 6 76 3 4" xfId="52779"/>
    <cellStyle name="Normal 6 76 3 4 2" xfId="52780"/>
    <cellStyle name="Normal 6 76 3 5" xfId="52781"/>
    <cellStyle name="Normal 6 76 3 6" xfId="52782"/>
    <cellStyle name="Normal 6 76 3 7" xfId="52783"/>
    <cellStyle name="Normal 6 76 3 8" xfId="52768"/>
    <cellStyle name="Normal 6 76 4" xfId="9686"/>
    <cellStyle name="Normal 6 76 4 2" xfId="14451"/>
    <cellStyle name="Normal 6 76 4 2 2" xfId="52786"/>
    <cellStyle name="Normal 6 76 4 2 2 2" xfId="52787"/>
    <cellStyle name="Normal 6 76 4 2 3" xfId="52788"/>
    <cellStyle name="Normal 6 76 4 2 4" xfId="52789"/>
    <cellStyle name="Normal 6 76 4 2 5" xfId="52785"/>
    <cellStyle name="Normal 6 76 4 3" xfId="52790"/>
    <cellStyle name="Normal 6 76 4 3 2" xfId="52791"/>
    <cellStyle name="Normal 6 76 4 3 2 2" xfId="52792"/>
    <cellStyle name="Normal 6 76 4 3 3" xfId="52793"/>
    <cellStyle name="Normal 6 76 4 3 4" xfId="52794"/>
    <cellStyle name="Normal 6 76 4 4" xfId="52795"/>
    <cellStyle name="Normal 6 76 4 4 2" xfId="52796"/>
    <cellStyle name="Normal 6 76 4 5" xfId="52797"/>
    <cellStyle name="Normal 6 76 4 6" xfId="52798"/>
    <cellStyle name="Normal 6 76 4 7" xfId="52799"/>
    <cellStyle name="Normal 6 76 4 8" xfId="52784"/>
    <cellStyle name="Normal 6 76 5" xfId="14448"/>
    <cellStyle name="Normal 6 76 5 2" xfId="52801"/>
    <cellStyle name="Normal 6 76 5 2 2" xfId="52802"/>
    <cellStyle name="Normal 6 76 5 3" xfId="52803"/>
    <cellStyle name="Normal 6 76 5 4" xfId="52804"/>
    <cellStyle name="Normal 6 76 5 5" xfId="52800"/>
    <cellStyle name="Normal 6 76 6" xfId="52805"/>
    <cellStyle name="Normal 6 76 6 2" xfId="52806"/>
    <cellStyle name="Normal 6 76 6 2 2" xfId="52807"/>
    <cellStyle name="Normal 6 76 6 3" xfId="52808"/>
    <cellStyle name="Normal 6 76 6 4" xfId="52809"/>
    <cellStyle name="Normal 6 76 7" xfId="52810"/>
    <cellStyle name="Normal 6 76 7 2" xfId="52811"/>
    <cellStyle name="Normal 6 76 8" xfId="52812"/>
    <cellStyle name="Normal 6 76 9" xfId="52813"/>
    <cellStyle name="Normal 6 77" xfId="9687"/>
    <cellStyle name="Normal 6 77 10" xfId="52815"/>
    <cellStyle name="Normal 6 77 11" xfId="52814"/>
    <cellStyle name="Normal 6 77 2" xfId="9688"/>
    <cellStyle name="Normal 6 77 2 10" xfId="52816"/>
    <cellStyle name="Normal 6 77 2 2" xfId="14453"/>
    <cellStyle name="Normal 6 77 2 2 2" xfId="52818"/>
    <cellStyle name="Normal 6 77 2 2 2 2" xfId="52819"/>
    <cellStyle name="Normal 6 77 2 2 2 2 2" xfId="52820"/>
    <cellStyle name="Normal 6 77 2 2 2 3" xfId="52821"/>
    <cellStyle name="Normal 6 77 2 2 2 4" xfId="52822"/>
    <cellStyle name="Normal 6 77 2 2 3" xfId="52823"/>
    <cellStyle name="Normal 6 77 2 2 3 2" xfId="52824"/>
    <cellStyle name="Normal 6 77 2 2 3 2 2" xfId="52825"/>
    <cellStyle name="Normal 6 77 2 2 3 3" xfId="52826"/>
    <cellStyle name="Normal 6 77 2 2 3 4" xfId="52827"/>
    <cellStyle name="Normal 6 77 2 2 4" xfId="52828"/>
    <cellStyle name="Normal 6 77 2 2 4 2" xfId="52829"/>
    <cellStyle name="Normal 6 77 2 2 5" xfId="52830"/>
    <cellStyle name="Normal 6 77 2 2 6" xfId="52831"/>
    <cellStyle name="Normal 6 77 2 2 7" xfId="52832"/>
    <cellStyle name="Normal 6 77 2 2 8" xfId="52817"/>
    <cellStyle name="Normal 6 77 2 3" xfId="52833"/>
    <cellStyle name="Normal 6 77 2 3 2" xfId="52834"/>
    <cellStyle name="Normal 6 77 2 3 2 2" xfId="52835"/>
    <cellStyle name="Normal 6 77 2 3 2 2 2" xfId="52836"/>
    <cellStyle name="Normal 6 77 2 3 2 3" xfId="52837"/>
    <cellStyle name="Normal 6 77 2 3 2 4" xfId="52838"/>
    <cellStyle name="Normal 6 77 2 3 3" xfId="52839"/>
    <cellStyle name="Normal 6 77 2 3 3 2" xfId="52840"/>
    <cellStyle name="Normal 6 77 2 3 3 2 2" xfId="52841"/>
    <cellStyle name="Normal 6 77 2 3 3 3" xfId="52842"/>
    <cellStyle name="Normal 6 77 2 3 3 4" xfId="52843"/>
    <cellStyle name="Normal 6 77 2 3 4" xfId="52844"/>
    <cellStyle name="Normal 6 77 2 3 4 2" xfId="52845"/>
    <cellStyle name="Normal 6 77 2 3 5" xfId="52846"/>
    <cellStyle name="Normal 6 77 2 3 6" xfId="52847"/>
    <cellStyle name="Normal 6 77 2 3 7" xfId="52848"/>
    <cellStyle name="Normal 6 77 2 4" xfId="52849"/>
    <cellStyle name="Normal 6 77 2 4 2" xfId="52850"/>
    <cellStyle name="Normal 6 77 2 4 2 2" xfId="52851"/>
    <cellStyle name="Normal 6 77 2 4 3" xfId="52852"/>
    <cellStyle name="Normal 6 77 2 4 4" xfId="52853"/>
    <cellStyle name="Normal 6 77 2 5" xfId="52854"/>
    <cellStyle name="Normal 6 77 2 5 2" xfId="52855"/>
    <cellStyle name="Normal 6 77 2 5 2 2" xfId="52856"/>
    <cellStyle name="Normal 6 77 2 5 3" xfId="52857"/>
    <cellStyle name="Normal 6 77 2 5 4" xfId="52858"/>
    <cellStyle name="Normal 6 77 2 6" xfId="52859"/>
    <cellStyle name="Normal 6 77 2 6 2" xfId="52860"/>
    <cellStyle name="Normal 6 77 2 7" xfId="52861"/>
    <cellStyle name="Normal 6 77 2 8" xfId="52862"/>
    <cellStyle name="Normal 6 77 2 9" xfId="52863"/>
    <cellStyle name="Normal 6 77 3" xfId="9689"/>
    <cellStyle name="Normal 6 77 3 2" xfId="14454"/>
    <cellStyle name="Normal 6 77 3 2 2" xfId="52866"/>
    <cellStyle name="Normal 6 77 3 2 2 2" xfId="52867"/>
    <cellStyle name="Normal 6 77 3 2 3" xfId="52868"/>
    <cellStyle name="Normal 6 77 3 2 4" xfId="52869"/>
    <cellStyle name="Normal 6 77 3 2 5" xfId="52865"/>
    <cellStyle name="Normal 6 77 3 3" xfId="52870"/>
    <cellStyle name="Normal 6 77 3 3 2" xfId="52871"/>
    <cellStyle name="Normal 6 77 3 3 2 2" xfId="52872"/>
    <cellStyle name="Normal 6 77 3 3 3" xfId="52873"/>
    <cellStyle name="Normal 6 77 3 3 4" xfId="52874"/>
    <cellStyle name="Normal 6 77 3 4" xfId="52875"/>
    <cellStyle name="Normal 6 77 3 4 2" xfId="52876"/>
    <cellStyle name="Normal 6 77 3 5" xfId="52877"/>
    <cellStyle name="Normal 6 77 3 6" xfId="52878"/>
    <cellStyle name="Normal 6 77 3 7" xfId="52879"/>
    <cellStyle name="Normal 6 77 3 8" xfId="52864"/>
    <cellStyle name="Normal 6 77 4" xfId="9690"/>
    <cellStyle name="Normal 6 77 4 2" xfId="14455"/>
    <cellStyle name="Normal 6 77 4 2 2" xfId="52882"/>
    <cellStyle name="Normal 6 77 4 2 2 2" xfId="52883"/>
    <cellStyle name="Normal 6 77 4 2 3" xfId="52884"/>
    <cellStyle name="Normal 6 77 4 2 4" xfId="52885"/>
    <cellStyle name="Normal 6 77 4 2 5" xfId="52881"/>
    <cellStyle name="Normal 6 77 4 3" xfId="52886"/>
    <cellStyle name="Normal 6 77 4 3 2" xfId="52887"/>
    <cellStyle name="Normal 6 77 4 3 2 2" xfId="52888"/>
    <cellStyle name="Normal 6 77 4 3 3" xfId="52889"/>
    <cellStyle name="Normal 6 77 4 3 4" xfId="52890"/>
    <cellStyle name="Normal 6 77 4 4" xfId="52891"/>
    <cellStyle name="Normal 6 77 4 4 2" xfId="52892"/>
    <cellStyle name="Normal 6 77 4 5" xfId="52893"/>
    <cellStyle name="Normal 6 77 4 6" xfId="52894"/>
    <cellStyle name="Normal 6 77 4 7" xfId="52895"/>
    <cellStyle name="Normal 6 77 4 8" xfId="52880"/>
    <cellStyle name="Normal 6 77 5" xfId="14452"/>
    <cellStyle name="Normal 6 77 5 2" xfId="52897"/>
    <cellStyle name="Normal 6 77 5 2 2" xfId="52898"/>
    <cellStyle name="Normal 6 77 5 3" xfId="52899"/>
    <cellStyle name="Normal 6 77 5 4" xfId="52900"/>
    <cellStyle name="Normal 6 77 5 5" xfId="52896"/>
    <cellStyle name="Normal 6 77 6" xfId="52901"/>
    <cellStyle name="Normal 6 77 6 2" xfId="52902"/>
    <cellStyle name="Normal 6 77 6 2 2" xfId="52903"/>
    <cellStyle name="Normal 6 77 6 3" xfId="52904"/>
    <cellStyle name="Normal 6 77 6 4" xfId="52905"/>
    <cellStyle name="Normal 6 77 7" xfId="52906"/>
    <cellStyle name="Normal 6 77 7 2" xfId="52907"/>
    <cellStyle name="Normal 6 77 8" xfId="52908"/>
    <cellStyle name="Normal 6 77 9" xfId="52909"/>
    <cellStyle name="Normal 6 78" xfId="9691"/>
    <cellStyle name="Normal 6 78 10" xfId="52911"/>
    <cellStyle name="Normal 6 78 11" xfId="52910"/>
    <cellStyle name="Normal 6 78 2" xfId="9692"/>
    <cellStyle name="Normal 6 78 2 10" xfId="52912"/>
    <cellStyle name="Normal 6 78 2 2" xfId="14457"/>
    <cellStyle name="Normal 6 78 2 2 2" xfId="52914"/>
    <cellStyle name="Normal 6 78 2 2 2 2" xfId="52915"/>
    <cellStyle name="Normal 6 78 2 2 2 2 2" xfId="52916"/>
    <cellStyle name="Normal 6 78 2 2 2 3" xfId="52917"/>
    <cellStyle name="Normal 6 78 2 2 2 4" xfId="52918"/>
    <cellStyle name="Normal 6 78 2 2 3" xfId="52919"/>
    <cellStyle name="Normal 6 78 2 2 3 2" xfId="52920"/>
    <cellStyle name="Normal 6 78 2 2 3 2 2" xfId="52921"/>
    <cellStyle name="Normal 6 78 2 2 3 3" xfId="52922"/>
    <cellStyle name="Normal 6 78 2 2 3 4" xfId="52923"/>
    <cellStyle name="Normal 6 78 2 2 4" xfId="52924"/>
    <cellStyle name="Normal 6 78 2 2 4 2" xfId="52925"/>
    <cellStyle name="Normal 6 78 2 2 5" xfId="52926"/>
    <cellStyle name="Normal 6 78 2 2 6" xfId="52927"/>
    <cellStyle name="Normal 6 78 2 2 7" xfId="52928"/>
    <cellStyle name="Normal 6 78 2 2 8" xfId="52913"/>
    <cellStyle name="Normal 6 78 2 3" xfId="52929"/>
    <cellStyle name="Normal 6 78 2 3 2" xfId="52930"/>
    <cellStyle name="Normal 6 78 2 3 2 2" xfId="52931"/>
    <cellStyle name="Normal 6 78 2 3 2 2 2" xfId="52932"/>
    <cellStyle name="Normal 6 78 2 3 2 3" xfId="52933"/>
    <cellStyle name="Normal 6 78 2 3 2 4" xfId="52934"/>
    <cellStyle name="Normal 6 78 2 3 3" xfId="52935"/>
    <cellStyle name="Normal 6 78 2 3 3 2" xfId="52936"/>
    <cellStyle name="Normal 6 78 2 3 3 2 2" xfId="52937"/>
    <cellStyle name="Normal 6 78 2 3 3 3" xfId="52938"/>
    <cellStyle name="Normal 6 78 2 3 3 4" xfId="52939"/>
    <cellStyle name="Normal 6 78 2 3 4" xfId="52940"/>
    <cellStyle name="Normal 6 78 2 3 4 2" xfId="52941"/>
    <cellStyle name="Normal 6 78 2 3 5" xfId="52942"/>
    <cellStyle name="Normal 6 78 2 3 6" xfId="52943"/>
    <cellStyle name="Normal 6 78 2 3 7" xfId="52944"/>
    <cellStyle name="Normal 6 78 2 4" xfId="52945"/>
    <cellStyle name="Normal 6 78 2 4 2" xfId="52946"/>
    <cellStyle name="Normal 6 78 2 4 2 2" xfId="52947"/>
    <cellStyle name="Normal 6 78 2 4 3" xfId="52948"/>
    <cellStyle name="Normal 6 78 2 4 4" xfId="52949"/>
    <cellStyle name="Normal 6 78 2 5" xfId="52950"/>
    <cellStyle name="Normal 6 78 2 5 2" xfId="52951"/>
    <cellStyle name="Normal 6 78 2 5 2 2" xfId="52952"/>
    <cellStyle name="Normal 6 78 2 5 3" xfId="52953"/>
    <cellStyle name="Normal 6 78 2 5 4" xfId="52954"/>
    <cellStyle name="Normal 6 78 2 6" xfId="52955"/>
    <cellStyle name="Normal 6 78 2 6 2" xfId="52956"/>
    <cellStyle name="Normal 6 78 2 7" xfId="52957"/>
    <cellStyle name="Normal 6 78 2 8" xfId="52958"/>
    <cellStyle name="Normal 6 78 2 9" xfId="52959"/>
    <cellStyle name="Normal 6 78 3" xfId="9693"/>
    <cellStyle name="Normal 6 78 3 2" xfId="14458"/>
    <cellStyle name="Normal 6 78 3 2 2" xfId="52962"/>
    <cellStyle name="Normal 6 78 3 2 2 2" xfId="52963"/>
    <cellStyle name="Normal 6 78 3 2 3" xfId="52964"/>
    <cellStyle name="Normal 6 78 3 2 4" xfId="52965"/>
    <cellStyle name="Normal 6 78 3 2 5" xfId="52961"/>
    <cellStyle name="Normal 6 78 3 3" xfId="52966"/>
    <cellStyle name="Normal 6 78 3 3 2" xfId="52967"/>
    <cellStyle name="Normal 6 78 3 3 2 2" xfId="52968"/>
    <cellStyle name="Normal 6 78 3 3 3" xfId="52969"/>
    <cellStyle name="Normal 6 78 3 3 4" xfId="52970"/>
    <cellStyle name="Normal 6 78 3 4" xfId="52971"/>
    <cellStyle name="Normal 6 78 3 4 2" xfId="52972"/>
    <cellStyle name="Normal 6 78 3 5" xfId="52973"/>
    <cellStyle name="Normal 6 78 3 6" xfId="52974"/>
    <cellStyle name="Normal 6 78 3 7" xfId="52975"/>
    <cellStyle name="Normal 6 78 3 8" xfId="52960"/>
    <cellStyle name="Normal 6 78 4" xfId="9694"/>
    <cellStyle name="Normal 6 78 4 2" xfId="14459"/>
    <cellStyle name="Normal 6 78 4 2 2" xfId="52978"/>
    <cellStyle name="Normal 6 78 4 2 2 2" xfId="52979"/>
    <cellStyle name="Normal 6 78 4 2 3" xfId="52980"/>
    <cellStyle name="Normal 6 78 4 2 4" xfId="52981"/>
    <cellStyle name="Normal 6 78 4 2 5" xfId="52977"/>
    <cellStyle name="Normal 6 78 4 3" xfId="52982"/>
    <cellStyle name="Normal 6 78 4 3 2" xfId="52983"/>
    <cellStyle name="Normal 6 78 4 3 2 2" xfId="52984"/>
    <cellStyle name="Normal 6 78 4 3 3" xfId="52985"/>
    <cellStyle name="Normal 6 78 4 3 4" xfId="52986"/>
    <cellStyle name="Normal 6 78 4 4" xfId="52987"/>
    <cellStyle name="Normal 6 78 4 4 2" xfId="52988"/>
    <cellStyle name="Normal 6 78 4 5" xfId="52989"/>
    <cellStyle name="Normal 6 78 4 6" xfId="52990"/>
    <cellStyle name="Normal 6 78 4 7" xfId="52991"/>
    <cellStyle name="Normal 6 78 4 8" xfId="52976"/>
    <cellStyle name="Normal 6 78 5" xfId="14456"/>
    <cellStyle name="Normal 6 78 5 2" xfId="52993"/>
    <cellStyle name="Normal 6 78 5 2 2" xfId="52994"/>
    <cellStyle name="Normal 6 78 5 3" xfId="52995"/>
    <cellStyle name="Normal 6 78 5 4" xfId="52996"/>
    <cellStyle name="Normal 6 78 5 5" xfId="52992"/>
    <cellStyle name="Normal 6 78 6" xfId="52997"/>
    <cellStyle name="Normal 6 78 6 2" xfId="52998"/>
    <cellStyle name="Normal 6 78 6 2 2" xfId="52999"/>
    <cellStyle name="Normal 6 78 6 3" xfId="53000"/>
    <cellStyle name="Normal 6 78 6 4" xfId="53001"/>
    <cellStyle name="Normal 6 78 7" xfId="53002"/>
    <cellStyle name="Normal 6 78 7 2" xfId="53003"/>
    <cellStyle name="Normal 6 78 8" xfId="53004"/>
    <cellStyle name="Normal 6 78 9" xfId="53005"/>
    <cellStyle name="Normal 6 79" xfId="9695"/>
    <cellStyle name="Normal 6 79 10" xfId="53007"/>
    <cellStyle name="Normal 6 79 11" xfId="53006"/>
    <cellStyle name="Normal 6 79 2" xfId="9696"/>
    <cellStyle name="Normal 6 79 2 10" xfId="53008"/>
    <cellStyle name="Normal 6 79 2 2" xfId="14461"/>
    <cellStyle name="Normal 6 79 2 2 2" xfId="53010"/>
    <cellStyle name="Normal 6 79 2 2 2 2" xfId="53011"/>
    <cellStyle name="Normal 6 79 2 2 2 2 2" xfId="53012"/>
    <cellStyle name="Normal 6 79 2 2 2 3" xfId="53013"/>
    <cellStyle name="Normal 6 79 2 2 2 4" xfId="53014"/>
    <cellStyle name="Normal 6 79 2 2 3" xfId="53015"/>
    <cellStyle name="Normal 6 79 2 2 3 2" xfId="53016"/>
    <cellStyle name="Normal 6 79 2 2 3 2 2" xfId="53017"/>
    <cellStyle name="Normal 6 79 2 2 3 3" xfId="53018"/>
    <cellStyle name="Normal 6 79 2 2 3 4" xfId="53019"/>
    <cellStyle name="Normal 6 79 2 2 4" xfId="53020"/>
    <cellStyle name="Normal 6 79 2 2 4 2" xfId="53021"/>
    <cellStyle name="Normal 6 79 2 2 5" xfId="53022"/>
    <cellStyle name="Normal 6 79 2 2 6" xfId="53023"/>
    <cellStyle name="Normal 6 79 2 2 7" xfId="53024"/>
    <cellStyle name="Normal 6 79 2 2 8" xfId="53009"/>
    <cellStyle name="Normal 6 79 2 3" xfId="53025"/>
    <cellStyle name="Normal 6 79 2 3 2" xfId="53026"/>
    <cellStyle name="Normal 6 79 2 3 2 2" xfId="53027"/>
    <cellStyle name="Normal 6 79 2 3 2 2 2" xfId="53028"/>
    <cellStyle name="Normal 6 79 2 3 2 3" xfId="53029"/>
    <cellStyle name="Normal 6 79 2 3 2 4" xfId="53030"/>
    <cellStyle name="Normal 6 79 2 3 3" xfId="53031"/>
    <cellStyle name="Normal 6 79 2 3 3 2" xfId="53032"/>
    <cellStyle name="Normal 6 79 2 3 3 2 2" xfId="53033"/>
    <cellStyle name="Normal 6 79 2 3 3 3" xfId="53034"/>
    <cellStyle name="Normal 6 79 2 3 3 4" xfId="53035"/>
    <cellStyle name="Normal 6 79 2 3 4" xfId="53036"/>
    <cellStyle name="Normal 6 79 2 3 4 2" xfId="53037"/>
    <cellStyle name="Normal 6 79 2 3 5" xfId="53038"/>
    <cellStyle name="Normal 6 79 2 3 6" xfId="53039"/>
    <cellStyle name="Normal 6 79 2 3 7" xfId="53040"/>
    <cellStyle name="Normal 6 79 2 4" xfId="53041"/>
    <cellStyle name="Normal 6 79 2 4 2" xfId="53042"/>
    <cellStyle name="Normal 6 79 2 4 2 2" xfId="53043"/>
    <cellStyle name="Normal 6 79 2 4 3" xfId="53044"/>
    <cellStyle name="Normal 6 79 2 4 4" xfId="53045"/>
    <cellStyle name="Normal 6 79 2 5" xfId="53046"/>
    <cellStyle name="Normal 6 79 2 5 2" xfId="53047"/>
    <cellStyle name="Normal 6 79 2 5 2 2" xfId="53048"/>
    <cellStyle name="Normal 6 79 2 5 3" xfId="53049"/>
    <cellStyle name="Normal 6 79 2 5 4" xfId="53050"/>
    <cellStyle name="Normal 6 79 2 6" xfId="53051"/>
    <cellStyle name="Normal 6 79 2 6 2" xfId="53052"/>
    <cellStyle name="Normal 6 79 2 7" xfId="53053"/>
    <cellStyle name="Normal 6 79 2 8" xfId="53054"/>
    <cellStyle name="Normal 6 79 2 9" xfId="53055"/>
    <cellStyle name="Normal 6 79 3" xfId="9697"/>
    <cellStyle name="Normal 6 79 3 2" xfId="14462"/>
    <cellStyle name="Normal 6 79 3 2 2" xfId="53058"/>
    <cellStyle name="Normal 6 79 3 2 2 2" xfId="53059"/>
    <cellStyle name="Normal 6 79 3 2 3" xfId="53060"/>
    <cellStyle name="Normal 6 79 3 2 4" xfId="53061"/>
    <cellStyle name="Normal 6 79 3 2 5" xfId="53057"/>
    <cellStyle name="Normal 6 79 3 3" xfId="53062"/>
    <cellStyle name="Normal 6 79 3 3 2" xfId="53063"/>
    <cellStyle name="Normal 6 79 3 3 2 2" xfId="53064"/>
    <cellStyle name="Normal 6 79 3 3 3" xfId="53065"/>
    <cellStyle name="Normal 6 79 3 3 4" xfId="53066"/>
    <cellStyle name="Normal 6 79 3 4" xfId="53067"/>
    <cellStyle name="Normal 6 79 3 4 2" xfId="53068"/>
    <cellStyle name="Normal 6 79 3 5" xfId="53069"/>
    <cellStyle name="Normal 6 79 3 6" xfId="53070"/>
    <cellStyle name="Normal 6 79 3 7" xfId="53071"/>
    <cellStyle name="Normal 6 79 3 8" xfId="53056"/>
    <cellStyle name="Normal 6 79 4" xfId="9698"/>
    <cellStyle name="Normal 6 79 4 2" xfId="14463"/>
    <cellStyle name="Normal 6 79 4 2 2" xfId="53074"/>
    <cellStyle name="Normal 6 79 4 2 2 2" xfId="53075"/>
    <cellStyle name="Normal 6 79 4 2 3" xfId="53076"/>
    <cellStyle name="Normal 6 79 4 2 4" xfId="53077"/>
    <cellStyle name="Normal 6 79 4 2 5" xfId="53073"/>
    <cellStyle name="Normal 6 79 4 3" xfId="53078"/>
    <cellStyle name="Normal 6 79 4 3 2" xfId="53079"/>
    <cellStyle name="Normal 6 79 4 3 2 2" xfId="53080"/>
    <cellStyle name="Normal 6 79 4 3 3" xfId="53081"/>
    <cellStyle name="Normal 6 79 4 3 4" xfId="53082"/>
    <cellStyle name="Normal 6 79 4 4" xfId="53083"/>
    <cellStyle name="Normal 6 79 4 4 2" xfId="53084"/>
    <cellStyle name="Normal 6 79 4 5" xfId="53085"/>
    <cellStyle name="Normal 6 79 4 6" xfId="53086"/>
    <cellStyle name="Normal 6 79 4 7" xfId="53087"/>
    <cellStyle name="Normal 6 79 4 8" xfId="53072"/>
    <cellStyle name="Normal 6 79 5" xfId="14460"/>
    <cellStyle name="Normal 6 79 5 2" xfId="53089"/>
    <cellStyle name="Normal 6 79 5 2 2" xfId="53090"/>
    <cellStyle name="Normal 6 79 5 3" xfId="53091"/>
    <cellStyle name="Normal 6 79 5 4" xfId="53092"/>
    <cellStyle name="Normal 6 79 5 5" xfId="53088"/>
    <cellStyle name="Normal 6 79 6" xfId="53093"/>
    <cellStyle name="Normal 6 79 6 2" xfId="53094"/>
    <cellStyle name="Normal 6 79 6 2 2" xfId="53095"/>
    <cellStyle name="Normal 6 79 6 3" xfId="53096"/>
    <cellStyle name="Normal 6 79 6 4" xfId="53097"/>
    <cellStyle name="Normal 6 79 7" xfId="53098"/>
    <cellStyle name="Normal 6 79 7 2" xfId="53099"/>
    <cellStyle name="Normal 6 79 8" xfId="53100"/>
    <cellStyle name="Normal 6 79 9" xfId="53101"/>
    <cellStyle name="Normal 6 8" xfId="9699"/>
    <cellStyle name="Normal 6 8 10" xfId="53103"/>
    <cellStyle name="Normal 6 8 11" xfId="53102"/>
    <cellStyle name="Normal 6 8 2" xfId="9700"/>
    <cellStyle name="Normal 6 8 2 10" xfId="53104"/>
    <cellStyle name="Normal 6 8 2 2" xfId="16460"/>
    <cellStyle name="Normal 6 8 2 2 2" xfId="53106"/>
    <cellStyle name="Normal 6 8 2 2 2 2" xfId="53107"/>
    <cellStyle name="Normal 6 8 2 2 2 2 2" xfId="53108"/>
    <cellStyle name="Normal 6 8 2 2 2 3" xfId="53109"/>
    <cellStyle name="Normal 6 8 2 2 2 4" xfId="53110"/>
    <cellStyle name="Normal 6 8 2 2 3" xfId="53111"/>
    <cellStyle name="Normal 6 8 2 2 3 2" xfId="53112"/>
    <cellStyle name="Normal 6 8 2 2 3 2 2" xfId="53113"/>
    <cellStyle name="Normal 6 8 2 2 3 3" xfId="53114"/>
    <cellStyle name="Normal 6 8 2 2 3 4" xfId="53115"/>
    <cellStyle name="Normal 6 8 2 2 4" xfId="53116"/>
    <cellStyle name="Normal 6 8 2 2 4 2" xfId="53117"/>
    <cellStyle name="Normal 6 8 2 2 5" xfId="53118"/>
    <cellStyle name="Normal 6 8 2 2 6" xfId="53119"/>
    <cellStyle name="Normal 6 8 2 2 7" xfId="53120"/>
    <cellStyle name="Normal 6 8 2 2 8" xfId="53105"/>
    <cellStyle name="Normal 6 8 2 3" xfId="14465"/>
    <cellStyle name="Normal 6 8 2 3 2" xfId="53122"/>
    <cellStyle name="Normal 6 8 2 3 2 2" xfId="53123"/>
    <cellStyle name="Normal 6 8 2 3 2 2 2" xfId="53124"/>
    <cellStyle name="Normal 6 8 2 3 2 3" xfId="53125"/>
    <cellStyle name="Normal 6 8 2 3 2 4" xfId="53126"/>
    <cellStyle name="Normal 6 8 2 3 3" xfId="53127"/>
    <cellStyle name="Normal 6 8 2 3 3 2" xfId="53128"/>
    <cellStyle name="Normal 6 8 2 3 3 2 2" xfId="53129"/>
    <cellStyle name="Normal 6 8 2 3 3 3" xfId="53130"/>
    <cellStyle name="Normal 6 8 2 3 3 4" xfId="53131"/>
    <cellStyle name="Normal 6 8 2 3 4" xfId="53132"/>
    <cellStyle name="Normal 6 8 2 3 4 2" xfId="53133"/>
    <cellStyle name="Normal 6 8 2 3 5" xfId="53134"/>
    <cellStyle name="Normal 6 8 2 3 6" xfId="53135"/>
    <cellStyle name="Normal 6 8 2 3 7" xfId="53136"/>
    <cellStyle name="Normal 6 8 2 3 8" xfId="53121"/>
    <cellStyle name="Normal 6 8 2 4" xfId="53137"/>
    <cellStyle name="Normal 6 8 2 4 2" xfId="53138"/>
    <cellStyle name="Normal 6 8 2 4 2 2" xfId="53139"/>
    <cellStyle name="Normal 6 8 2 4 3" xfId="53140"/>
    <cellStyle name="Normal 6 8 2 4 4" xfId="53141"/>
    <cellStyle name="Normal 6 8 2 5" xfId="53142"/>
    <cellStyle name="Normal 6 8 2 5 2" xfId="53143"/>
    <cellStyle name="Normal 6 8 2 5 2 2" xfId="53144"/>
    <cellStyle name="Normal 6 8 2 5 3" xfId="53145"/>
    <cellStyle name="Normal 6 8 2 5 4" xfId="53146"/>
    <cellStyle name="Normal 6 8 2 6" xfId="53147"/>
    <cellStyle name="Normal 6 8 2 6 2" xfId="53148"/>
    <cellStyle name="Normal 6 8 2 7" xfId="53149"/>
    <cellStyle name="Normal 6 8 2 8" xfId="53150"/>
    <cellStyle name="Normal 6 8 2 9" xfId="53151"/>
    <cellStyle name="Normal 6 8 3" xfId="9701"/>
    <cellStyle name="Normal 6 8 3 2" xfId="16676"/>
    <cellStyle name="Normal 6 8 3 2 2" xfId="53154"/>
    <cellStyle name="Normal 6 8 3 2 2 2" xfId="53155"/>
    <cellStyle name="Normal 6 8 3 2 3" xfId="53156"/>
    <cellStyle name="Normal 6 8 3 2 4" xfId="53157"/>
    <cellStyle name="Normal 6 8 3 2 5" xfId="53153"/>
    <cellStyle name="Normal 6 8 3 3" xfId="14466"/>
    <cellStyle name="Normal 6 8 3 3 2" xfId="53159"/>
    <cellStyle name="Normal 6 8 3 3 2 2" xfId="53160"/>
    <cellStyle name="Normal 6 8 3 3 3" xfId="53161"/>
    <cellStyle name="Normal 6 8 3 3 4" xfId="53162"/>
    <cellStyle name="Normal 6 8 3 3 5" xfId="53158"/>
    <cellStyle name="Normal 6 8 3 4" xfId="53163"/>
    <cellStyle name="Normal 6 8 3 4 2" xfId="53164"/>
    <cellStyle name="Normal 6 8 3 5" xfId="53165"/>
    <cellStyle name="Normal 6 8 3 6" xfId="53166"/>
    <cellStyle name="Normal 6 8 3 7" xfId="53167"/>
    <cellStyle name="Normal 6 8 3 8" xfId="53152"/>
    <cellStyle name="Normal 6 8 4" xfId="9702"/>
    <cellStyle name="Normal 6 8 4 2" xfId="16889"/>
    <cellStyle name="Normal 6 8 4 2 2" xfId="53170"/>
    <cellStyle name="Normal 6 8 4 2 2 2" xfId="53171"/>
    <cellStyle name="Normal 6 8 4 2 3" xfId="53172"/>
    <cellStyle name="Normal 6 8 4 2 4" xfId="53173"/>
    <cellStyle name="Normal 6 8 4 2 5" xfId="53169"/>
    <cellStyle name="Normal 6 8 4 3" xfId="14467"/>
    <cellStyle name="Normal 6 8 4 3 2" xfId="53175"/>
    <cellStyle name="Normal 6 8 4 3 2 2" xfId="53176"/>
    <cellStyle name="Normal 6 8 4 3 3" xfId="53177"/>
    <cellStyle name="Normal 6 8 4 3 4" xfId="53178"/>
    <cellStyle name="Normal 6 8 4 3 5" xfId="53174"/>
    <cellStyle name="Normal 6 8 4 4" xfId="53179"/>
    <cellStyle name="Normal 6 8 4 4 2" xfId="53180"/>
    <cellStyle name="Normal 6 8 4 5" xfId="53181"/>
    <cellStyle name="Normal 6 8 4 6" xfId="53182"/>
    <cellStyle name="Normal 6 8 4 7" xfId="53183"/>
    <cellStyle name="Normal 6 8 4 8" xfId="53168"/>
    <cellStyle name="Normal 6 8 5" xfId="16258"/>
    <cellStyle name="Normal 6 8 5 2" xfId="53185"/>
    <cellStyle name="Normal 6 8 5 2 2" xfId="53186"/>
    <cellStyle name="Normal 6 8 5 3" xfId="53187"/>
    <cellStyle name="Normal 6 8 5 4" xfId="53188"/>
    <cellStyle name="Normal 6 8 5 5" xfId="53184"/>
    <cellStyle name="Normal 6 8 6" xfId="14464"/>
    <cellStyle name="Normal 6 8 6 2" xfId="53190"/>
    <cellStyle name="Normal 6 8 6 2 2" xfId="53191"/>
    <cellStyle name="Normal 6 8 6 3" xfId="53192"/>
    <cellStyle name="Normal 6 8 6 4" xfId="53193"/>
    <cellStyle name="Normal 6 8 6 5" xfId="53189"/>
    <cellStyle name="Normal 6 8 7" xfId="53194"/>
    <cellStyle name="Normal 6 8 7 2" xfId="53195"/>
    <cellStyle name="Normal 6 8 8" xfId="53196"/>
    <cellStyle name="Normal 6 8 9" xfId="53197"/>
    <cellStyle name="Normal 6 80" xfId="9703"/>
    <cellStyle name="Normal 6 80 10" xfId="53199"/>
    <cellStyle name="Normal 6 80 11" xfId="53198"/>
    <cellStyle name="Normal 6 80 2" xfId="9704"/>
    <cellStyle name="Normal 6 80 2 10" xfId="53200"/>
    <cellStyle name="Normal 6 80 2 2" xfId="14469"/>
    <cellStyle name="Normal 6 80 2 2 2" xfId="53202"/>
    <cellStyle name="Normal 6 80 2 2 2 2" xfId="53203"/>
    <cellStyle name="Normal 6 80 2 2 2 2 2" xfId="53204"/>
    <cellStyle name="Normal 6 80 2 2 2 3" xfId="53205"/>
    <cellStyle name="Normal 6 80 2 2 2 4" xfId="53206"/>
    <cellStyle name="Normal 6 80 2 2 3" xfId="53207"/>
    <cellStyle name="Normal 6 80 2 2 3 2" xfId="53208"/>
    <cellStyle name="Normal 6 80 2 2 3 2 2" xfId="53209"/>
    <cellStyle name="Normal 6 80 2 2 3 3" xfId="53210"/>
    <cellStyle name="Normal 6 80 2 2 3 4" xfId="53211"/>
    <cellStyle name="Normal 6 80 2 2 4" xfId="53212"/>
    <cellStyle name="Normal 6 80 2 2 4 2" xfId="53213"/>
    <cellStyle name="Normal 6 80 2 2 5" xfId="53214"/>
    <cellStyle name="Normal 6 80 2 2 6" xfId="53215"/>
    <cellStyle name="Normal 6 80 2 2 7" xfId="53216"/>
    <cellStyle name="Normal 6 80 2 2 8" xfId="53201"/>
    <cellStyle name="Normal 6 80 2 3" xfId="53217"/>
    <cellStyle name="Normal 6 80 2 3 2" xfId="53218"/>
    <cellStyle name="Normal 6 80 2 3 2 2" xfId="53219"/>
    <cellStyle name="Normal 6 80 2 3 2 2 2" xfId="53220"/>
    <cellStyle name="Normal 6 80 2 3 2 3" xfId="53221"/>
    <cellStyle name="Normal 6 80 2 3 2 4" xfId="53222"/>
    <cellStyle name="Normal 6 80 2 3 3" xfId="53223"/>
    <cellStyle name="Normal 6 80 2 3 3 2" xfId="53224"/>
    <cellStyle name="Normal 6 80 2 3 3 2 2" xfId="53225"/>
    <cellStyle name="Normal 6 80 2 3 3 3" xfId="53226"/>
    <cellStyle name="Normal 6 80 2 3 3 4" xfId="53227"/>
    <cellStyle name="Normal 6 80 2 3 4" xfId="53228"/>
    <cellStyle name="Normal 6 80 2 3 4 2" xfId="53229"/>
    <cellStyle name="Normal 6 80 2 3 5" xfId="53230"/>
    <cellStyle name="Normal 6 80 2 3 6" xfId="53231"/>
    <cellStyle name="Normal 6 80 2 3 7" xfId="53232"/>
    <cellStyle name="Normal 6 80 2 4" xfId="53233"/>
    <cellStyle name="Normal 6 80 2 4 2" xfId="53234"/>
    <cellStyle name="Normal 6 80 2 4 2 2" xfId="53235"/>
    <cellStyle name="Normal 6 80 2 4 3" xfId="53236"/>
    <cellStyle name="Normal 6 80 2 4 4" xfId="53237"/>
    <cellStyle name="Normal 6 80 2 5" xfId="53238"/>
    <cellStyle name="Normal 6 80 2 5 2" xfId="53239"/>
    <cellStyle name="Normal 6 80 2 5 2 2" xfId="53240"/>
    <cellStyle name="Normal 6 80 2 5 3" xfId="53241"/>
    <cellStyle name="Normal 6 80 2 5 4" xfId="53242"/>
    <cellStyle name="Normal 6 80 2 6" xfId="53243"/>
    <cellStyle name="Normal 6 80 2 6 2" xfId="53244"/>
    <cellStyle name="Normal 6 80 2 7" xfId="53245"/>
    <cellStyle name="Normal 6 80 2 8" xfId="53246"/>
    <cellStyle name="Normal 6 80 2 9" xfId="53247"/>
    <cellStyle name="Normal 6 80 3" xfId="9705"/>
    <cellStyle name="Normal 6 80 3 2" xfId="14470"/>
    <cellStyle name="Normal 6 80 3 2 2" xfId="53250"/>
    <cellStyle name="Normal 6 80 3 2 2 2" xfId="53251"/>
    <cellStyle name="Normal 6 80 3 2 3" xfId="53252"/>
    <cellStyle name="Normal 6 80 3 2 4" xfId="53253"/>
    <cellStyle name="Normal 6 80 3 2 5" xfId="53249"/>
    <cellStyle name="Normal 6 80 3 3" xfId="53254"/>
    <cellStyle name="Normal 6 80 3 3 2" xfId="53255"/>
    <cellStyle name="Normal 6 80 3 3 2 2" xfId="53256"/>
    <cellStyle name="Normal 6 80 3 3 3" xfId="53257"/>
    <cellStyle name="Normal 6 80 3 3 4" xfId="53258"/>
    <cellStyle name="Normal 6 80 3 4" xfId="53259"/>
    <cellStyle name="Normal 6 80 3 4 2" xfId="53260"/>
    <cellStyle name="Normal 6 80 3 5" xfId="53261"/>
    <cellStyle name="Normal 6 80 3 6" xfId="53262"/>
    <cellStyle name="Normal 6 80 3 7" xfId="53263"/>
    <cellStyle name="Normal 6 80 3 8" xfId="53248"/>
    <cellStyle name="Normal 6 80 4" xfId="9706"/>
    <cellStyle name="Normal 6 80 4 2" xfId="14471"/>
    <cellStyle name="Normal 6 80 4 2 2" xfId="53266"/>
    <cellStyle name="Normal 6 80 4 2 2 2" xfId="53267"/>
    <cellStyle name="Normal 6 80 4 2 3" xfId="53268"/>
    <cellStyle name="Normal 6 80 4 2 4" xfId="53269"/>
    <cellStyle name="Normal 6 80 4 2 5" xfId="53265"/>
    <cellStyle name="Normal 6 80 4 3" xfId="53270"/>
    <cellStyle name="Normal 6 80 4 3 2" xfId="53271"/>
    <cellStyle name="Normal 6 80 4 3 2 2" xfId="53272"/>
    <cellStyle name="Normal 6 80 4 3 3" xfId="53273"/>
    <cellStyle name="Normal 6 80 4 3 4" xfId="53274"/>
    <cellStyle name="Normal 6 80 4 4" xfId="53275"/>
    <cellStyle name="Normal 6 80 4 4 2" xfId="53276"/>
    <cellStyle name="Normal 6 80 4 5" xfId="53277"/>
    <cellStyle name="Normal 6 80 4 6" xfId="53278"/>
    <cellStyle name="Normal 6 80 4 7" xfId="53279"/>
    <cellStyle name="Normal 6 80 4 8" xfId="53264"/>
    <cellStyle name="Normal 6 80 5" xfId="14468"/>
    <cellStyle name="Normal 6 80 5 2" xfId="53281"/>
    <cellStyle name="Normal 6 80 5 2 2" xfId="53282"/>
    <cellStyle name="Normal 6 80 5 3" xfId="53283"/>
    <cellStyle name="Normal 6 80 5 4" xfId="53284"/>
    <cellStyle name="Normal 6 80 5 5" xfId="53280"/>
    <cellStyle name="Normal 6 80 6" xfId="53285"/>
    <cellStyle name="Normal 6 80 6 2" xfId="53286"/>
    <cellStyle name="Normal 6 80 6 2 2" xfId="53287"/>
    <cellStyle name="Normal 6 80 6 3" xfId="53288"/>
    <cellStyle name="Normal 6 80 6 4" xfId="53289"/>
    <cellStyle name="Normal 6 80 7" xfId="53290"/>
    <cellStyle name="Normal 6 80 7 2" xfId="53291"/>
    <cellStyle name="Normal 6 80 8" xfId="53292"/>
    <cellStyle name="Normal 6 80 9" xfId="53293"/>
    <cellStyle name="Normal 6 81" xfId="9707"/>
    <cellStyle name="Normal 6 81 10" xfId="53295"/>
    <cellStyle name="Normal 6 81 11" xfId="53294"/>
    <cellStyle name="Normal 6 81 2" xfId="9708"/>
    <cellStyle name="Normal 6 81 2 10" xfId="53296"/>
    <cellStyle name="Normal 6 81 2 2" xfId="14473"/>
    <cellStyle name="Normal 6 81 2 2 2" xfId="53298"/>
    <cellStyle name="Normal 6 81 2 2 2 2" xfId="53299"/>
    <cellStyle name="Normal 6 81 2 2 2 2 2" xfId="53300"/>
    <cellStyle name="Normal 6 81 2 2 2 3" xfId="53301"/>
    <cellStyle name="Normal 6 81 2 2 2 4" xfId="53302"/>
    <cellStyle name="Normal 6 81 2 2 3" xfId="53303"/>
    <cellStyle name="Normal 6 81 2 2 3 2" xfId="53304"/>
    <cellStyle name="Normal 6 81 2 2 3 2 2" xfId="53305"/>
    <cellStyle name="Normal 6 81 2 2 3 3" xfId="53306"/>
    <cellStyle name="Normal 6 81 2 2 3 4" xfId="53307"/>
    <cellStyle name="Normal 6 81 2 2 4" xfId="53308"/>
    <cellStyle name="Normal 6 81 2 2 4 2" xfId="53309"/>
    <cellStyle name="Normal 6 81 2 2 5" xfId="53310"/>
    <cellStyle name="Normal 6 81 2 2 6" xfId="53311"/>
    <cellStyle name="Normal 6 81 2 2 7" xfId="53312"/>
    <cellStyle name="Normal 6 81 2 2 8" xfId="53297"/>
    <cellStyle name="Normal 6 81 2 3" xfId="53313"/>
    <cellStyle name="Normal 6 81 2 3 2" xfId="53314"/>
    <cellStyle name="Normal 6 81 2 3 2 2" xfId="53315"/>
    <cellStyle name="Normal 6 81 2 3 2 2 2" xfId="53316"/>
    <cellStyle name="Normal 6 81 2 3 2 3" xfId="53317"/>
    <cellStyle name="Normal 6 81 2 3 2 4" xfId="53318"/>
    <cellStyle name="Normal 6 81 2 3 3" xfId="53319"/>
    <cellStyle name="Normal 6 81 2 3 3 2" xfId="53320"/>
    <cellStyle name="Normal 6 81 2 3 3 2 2" xfId="53321"/>
    <cellStyle name="Normal 6 81 2 3 3 3" xfId="53322"/>
    <cellStyle name="Normal 6 81 2 3 3 4" xfId="53323"/>
    <cellStyle name="Normal 6 81 2 3 4" xfId="53324"/>
    <cellStyle name="Normal 6 81 2 3 4 2" xfId="53325"/>
    <cellStyle name="Normal 6 81 2 3 5" xfId="53326"/>
    <cellStyle name="Normal 6 81 2 3 6" xfId="53327"/>
    <cellStyle name="Normal 6 81 2 3 7" xfId="53328"/>
    <cellStyle name="Normal 6 81 2 4" xfId="53329"/>
    <cellStyle name="Normal 6 81 2 4 2" xfId="53330"/>
    <cellStyle name="Normal 6 81 2 4 2 2" xfId="53331"/>
    <cellStyle name="Normal 6 81 2 4 3" xfId="53332"/>
    <cellStyle name="Normal 6 81 2 4 4" xfId="53333"/>
    <cellStyle name="Normal 6 81 2 5" xfId="53334"/>
    <cellStyle name="Normal 6 81 2 5 2" xfId="53335"/>
    <cellStyle name="Normal 6 81 2 5 2 2" xfId="53336"/>
    <cellStyle name="Normal 6 81 2 5 3" xfId="53337"/>
    <cellStyle name="Normal 6 81 2 5 4" xfId="53338"/>
    <cellStyle name="Normal 6 81 2 6" xfId="53339"/>
    <cellStyle name="Normal 6 81 2 6 2" xfId="53340"/>
    <cellStyle name="Normal 6 81 2 7" xfId="53341"/>
    <cellStyle name="Normal 6 81 2 8" xfId="53342"/>
    <cellStyle name="Normal 6 81 2 9" xfId="53343"/>
    <cellStyle name="Normal 6 81 3" xfId="9709"/>
    <cellStyle name="Normal 6 81 3 2" xfId="14474"/>
    <cellStyle name="Normal 6 81 3 2 2" xfId="53346"/>
    <cellStyle name="Normal 6 81 3 2 2 2" xfId="53347"/>
    <cellStyle name="Normal 6 81 3 2 3" xfId="53348"/>
    <cellStyle name="Normal 6 81 3 2 4" xfId="53349"/>
    <cellStyle name="Normal 6 81 3 2 5" xfId="53345"/>
    <cellStyle name="Normal 6 81 3 3" xfId="53350"/>
    <cellStyle name="Normal 6 81 3 3 2" xfId="53351"/>
    <cellStyle name="Normal 6 81 3 3 2 2" xfId="53352"/>
    <cellStyle name="Normal 6 81 3 3 3" xfId="53353"/>
    <cellStyle name="Normal 6 81 3 3 4" xfId="53354"/>
    <cellStyle name="Normal 6 81 3 4" xfId="53355"/>
    <cellStyle name="Normal 6 81 3 4 2" xfId="53356"/>
    <cellStyle name="Normal 6 81 3 5" xfId="53357"/>
    <cellStyle name="Normal 6 81 3 6" xfId="53358"/>
    <cellStyle name="Normal 6 81 3 7" xfId="53359"/>
    <cellStyle name="Normal 6 81 3 8" xfId="53344"/>
    <cellStyle name="Normal 6 81 4" xfId="9710"/>
    <cellStyle name="Normal 6 81 4 2" xfId="14475"/>
    <cellStyle name="Normal 6 81 4 2 2" xfId="53362"/>
    <cellStyle name="Normal 6 81 4 2 2 2" xfId="53363"/>
    <cellStyle name="Normal 6 81 4 2 3" xfId="53364"/>
    <cellStyle name="Normal 6 81 4 2 4" xfId="53365"/>
    <cellStyle name="Normal 6 81 4 2 5" xfId="53361"/>
    <cellStyle name="Normal 6 81 4 3" xfId="53366"/>
    <cellStyle name="Normal 6 81 4 3 2" xfId="53367"/>
    <cellStyle name="Normal 6 81 4 3 2 2" xfId="53368"/>
    <cellStyle name="Normal 6 81 4 3 3" xfId="53369"/>
    <cellStyle name="Normal 6 81 4 3 4" xfId="53370"/>
    <cellStyle name="Normal 6 81 4 4" xfId="53371"/>
    <cellStyle name="Normal 6 81 4 4 2" xfId="53372"/>
    <cellStyle name="Normal 6 81 4 5" xfId="53373"/>
    <cellStyle name="Normal 6 81 4 6" xfId="53374"/>
    <cellStyle name="Normal 6 81 4 7" xfId="53375"/>
    <cellStyle name="Normal 6 81 4 8" xfId="53360"/>
    <cellStyle name="Normal 6 81 5" xfId="14472"/>
    <cellStyle name="Normal 6 81 5 2" xfId="53377"/>
    <cellStyle name="Normal 6 81 5 2 2" xfId="53378"/>
    <cellStyle name="Normal 6 81 5 3" xfId="53379"/>
    <cellStyle name="Normal 6 81 5 4" xfId="53380"/>
    <cellStyle name="Normal 6 81 5 5" xfId="53376"/>
    <cellStyle name="Normal 6 81 6" xfId="53381"/>
    <cellStyle name="Normal 6 81 6 2" xfId="53382"/>
    <cellStyle name="Normal 6 81 6 2 2" xfId="53383"/>
    <cellStyle name="Normal 6 81 6 3" xfId="53384"/>
    <cellStyle name="Normal 6 81 6 4" xfId="53385"/>
    <cellStyle name="Normal 6 81 7" xfId="53386"/>
    <cellStyle name="Normal 6 81 7 2" xfId="53387"/>
    <cellStyle name="Normal 6 81 8" xfId="53388"/>
    <cellStyle name="Normal 6 81 9" xfId="53389"/>
    <cellStyle name="Normal 6 82" xfId="9711"/>
    <cellStyle name="Normal 6 82 10" xfId="53391"/>
    <cellStyle name="Normal 6 82 11" xfId="53390"/>
    <cellStyle name="Normal 6 82 2" xfId="9712"/>
    <cellStyle name="Normal 6 82 2 10" xfId="53392"/>
    <cellStyle name="Normal 6 82 2 2" xfId="14477"/>
    <cellStyle name="Normal 6 82 2 2 2" xfId="53394"/>
    <cellStyle name="Normal 6 82 2 2 2 2" xfId="53395"/>
    <cellStyle name="Normal 6 82 2 2 2 2 2" xfId="53396"/>
    <cellStyle name="Normal 6 82 2 2 2 3" xfId="53397"/>
    <cellStyle name="Normal 6 82 2 2 2 4" xfId="53398"/>
    <cellStyle name="Normal 6 82 2 2 3" xfId="53399"/>
    <cellStyle name="Normal 6 82 2 2 3 2" xfId="53400"/>
    <cellStyle name="Normal 6 82 2 2 3 2 2" xfId="53401"/>
    <cellStyle name="Normal 6 82 2 2 3 3" xfId="53402"/>
    <cellStyle name="Normal 6 82 2 2 3 4" xfId="53403"/>
    <cellStyle name="Normal 6 82 2 2 4" xfId="53404"/>
    <cellStyle name="Normal 6 82 2 2 4 2" xfId="53405"/>
    <cellStyle name="Normal 6 82 2 2 5" xfId="53406"/>
    <cellStyle name="Normal 6 82 2 2 6" xfId="53407"/>
    <cellStyle name="Normal 6 82 2 2 7" xfId="53408"/>
    <cellStyle name="Normal 6 82 2 2 8" xfId="53393"/>
    <cellStyle name="Normal 6 82 2 3" xfId="53409"/>
    <cellStyle name="Normal 6 82 2 3 2" xfId="53410"/>
    <cellStyle name="Normal 6 82 2 3 2 2" xfId="53411"/>
    <cellStyle name="Normal 6 82 2 3 2 2 2" xfId="53412"/>
    <cellStyle name="Normal 6 82 2 3 2 3" xfId="53413"/>
    <cellStyle name="Normal 6 82 2 3 2 4" xfId="53414"/>
    <cellStyle name="Normal 6 82 2 3 3" xfId="53415"/>
    <cellStyle name="Normal 6 82 2 3 3 2" xfId="53416"/>
    <cellStyle name="Normal 6 82 2 3 3 2 2" xfId="53417"/>
    <cellStyle name="Normal 6 82 2 3 3 3" xfId="53418"/>
    <cellStyle name="Normal 6 82 2 3 3 4" xfId="53419"/>
    <cellStyle name="Normal 6 82 2 3 4" xfId="53420"/>
    <cellStyle name="Normal 6 82 2 3 4 2" xfId="53421"/>
    <cellStyle name="Normal 6 82 2 3 5" xfId="53422"/>
    <cellStyle name="Normal 6 82 2 3 6" xfId="53423"/>
    <cellStyle name="Normal 6 82 2 3 7" xfId="53424"/>
    <cellStyle name="Normal 6 82 2 4" xfId="53425"/>
    <cellStyle name="Normal 6 82 2 4 2" xfId="53426"/>
    <cellStyle name="Normal 6 82 2 4 2 2" xfId="53427"/>
    <cellStyle name="Normal 6 82 2 4 3" xfId="53428"/>
    <cellStyle name="Normal 6 82 2 4 4" xfId="53429"/>
    <cellStyle name="Normal 6 82 2 5" xfId="53430"/>
    <cellStyle name="Normal 6 82 2 5 2" xfId="53431"/>
    <cellStyle name="Normal 6 82 2 5 2 2" xfId="53432"/>
    <cellStyle name="Normal 6 82 2 5 3" xfId="53433"/>
    <cellStyle name="Normal 6 82 2 5 4" xfId="53434"/>
    <cellStyle name="Normal 6 82 2 6" xfId="53435"/>
    <cellStyle name="Normal 6 82 2 6 2" xfId="53436"/>
    <cellStyle name="Normal 6 82 2 7" xfId="53437"/>
    <cellStyle name="Normal 6 82 2 8" xfId="53438"/>
    <cellStyle name="Normal 6 82 2 9" xfId="53439"/>
    <cellStyle name="Normal 6 82 3" xfId="9713"/>
    <cellStyle name="Normal 6 82 3 2" xfId="14478"/>
    <cellStyle name="Normal 6 82 3 2 2" xfId="53442"/>
    <cellStyle name="Normal 6 82 3 2 2 2" xfId="53443"/>
    <cellStyle name="Normal 6 82 3 2 3" xfId="53444"/>
    <cellStyle name="Normal 6 82 3 2 4" xfId="53445"/>
    <cellStyle name="Normal 6 82 3 2 5" xfId="53441"/>
    <cellStyle name="Normal 6 82 3 3" xfId="53446"/>
    <cellStyle name="Normal 6 82 3 3 2" xfId="53447"/>
    <cellStyle name="Normal 6 82 3 3 2 2" xfId="53448"/>
    <cellStyle name="Normal 6 82 3 3 3" xfId="53449"/>
    <cellStyle name="Normal 6 82 3 3 4" xfId="53450"/>
    <cellStyle name="Normal 6 82 3 4" xfId="53451"/>
    <cellStyle name="Normal 6 82 3 4 2" xfId="53452"/>
    <cellStyle name="Normal 6 82 3 5" xfId="53453"/>
    <cellStyle name="Normal 6 82 3 6" xfId="53454"/>
    <cellStyle name="Normal 6 82 3 7" xfId="53455"/>
    <cellStyle name="Normal 6 82 3 8" xfId="53440"/>
    <cellStyle name="Normal 6 82 4" xfId="9714"/>
    <cellStyle name="Normal 6 82 4 2" xfId="14479"/>
    <cellStyle name="Normal 6 82 4 2 2" xfId="53458"/>
    <cellStyle name="Normal 6 82 4 2 2 2" xfId="53459"/>
    <cellStyle name="Normal 6 82 4 2 3" xfId="53460"/>
    <cellStyle name="Normal 6 82 4 2 4" xfId="53461"/>
    <cellStyle name="Normal 6 82 4 2 5" xfId="53457"/>
    <cellStyle name="Normal 6 82 4 3" xfId="53462"/>
    <cellStyle name="Normal 6 82 4 3 2" xfId="53463"/>
    <cellStyle name="Normal 6 82 4 3 2 2" xfId="53464"/>
    <cellStyle name="Normal 6 82 4 3 3" xfId="53465"/>
    <cellStyle name="Normal 6 82 4 3 4" xfId="53466"/>
    <cellStyle name="Normal 6 82 4 4" xfId="53467"/>
    <cellStyle name="Normal 6 82 4 4 2" xfId="53468"/>
    <cellStyle name="Normal 6 82 4 5" xfId="53469"/>
    <cellStyle name="Normal 6 82 4 6" xfId="53470"/>
    <cellStyle name="Normal 6 82 4 7" xfId="53471"/>
    <cellStyle name="Normal 6 82 4 8" xfId="53456"/>
    <cellStyle name="Normal 6 82 5" xfId="14476"/>
    <cellStyle name="Normal 6 82 5 2" xfId="53473"/>
    <cellStyle name="Normal 6 82 5 2 2" xfId="53474"/>
    <cellStyle name="Normal 6 82 5 3" xfId="53475"/>
    <cellStyle name="Normal 6 82 5 4" xfId="53476"/>
    <cellStyle name="Normal 6 82 5 5" xfId="53472"/>
    <cellStyle name="Normal 6 82 6" xfId="53477"/>
    <cellStyle name="Normal 6 82 6 2" xfId="53478"/>
    <cellStyle name="Normal 6 82 6 2 2" xfId="53479"/>
    <cellStyle name="Normal 6 82 6 3" xfId="53480"/>
    <cellStyle name="Normal 6 82 6 4" xfId="53481"/>
    <cellStyle name="Normal 6 82 7" xfId="53482"/>
    <cellStyle name="Normal 6 82 7 2" xfId="53483"/>
    <cellStyle name="Normal 6 82 8" xfId="53484"/>
    <cellStyle name="Normal 6 82 9" xfId="53485"/>
    <cellStyle name="Normal 6 83" xfId="9715"/>
    <cellStyle name="Normal 6 83 10" xfId="53487"/>
    <cellStyle name="Normal 6 83 11" xfId="53486"/>
    <cellStyle name="Normal 6 83 2" xfId="9716"/>
    <cellStyle name="Normal 6 83 2 10" xfId="53488"/>
    <cellStyle name="Normal 6 83 2 2" xfId="14481"/>
    <cellStyle name="Normal 6 83 2 2 2" xfId="53490"/>
    <cellStyle name="Normal 6 83 2 2 2 2" xfId="53491"/>
    <cellStyle name="Normal 6 83 2 2 2 2 2" xfId="53492"/>
    <cellStyle name="Normal 6 83 2 2 2 3" xfId="53493"/>
    <cellStyle name="Normal 6 83 2 2 2 4" xfId="53494"/>
    <cellStyle name="Normal 6 83 2 2 3" xfId="53495"/>
    <cellStyle name="Normal 6 83 2 2 3 2" xfId="53496"/>
    <cellStyle name="Normal 6 83 2 2 3 2 2" xfId="53497"/>
    <cellStyle name="Normal 6 83 2 2 3 3" xfId="53498"/>
    <cellStyle name="Normal 6 83 2 2 3 4" xfId="53499"/>
    <cellStyle name="Normal 6 83 2 2 4" xfId="53500"/>
    <cellStyle name="Normal 6 83 2 2 4 2" xfId="53501"/>
    <cellStyle name="Normal 6 83 2 2 5" xfId="53502"/>
    <cellStyle name="Normal 6 83 2 2 6" xfId="53503"/>
    <cellStyle name="Normal 6 83 2 2 7" xfId="53504"/>
    <cellStyle name="Normal 6 83 2 2 8" xfId="53489"/>
    <cellStyle name="Normal 6 83 2 3" xfId="53505"/>
    <cellStyle name="Normal 6 83 2 3 2" xfId="53506"/>
    <cellStyle name="Normal 6 83 2 3 2 2" xfId="53507"/>
    <cellStyle name="Normal 6 83 2 3 2 2 2" xfId="53508"/>
    <cellStyle name="Normal 6 83 2 3 2 3" xfId="53509"/>
    <cellStyle name="Normal 6 83 2 3 2 4" xfId="53510"/>
    <cellStyle name="Normal 6 83 2 3 3" xfId="53511"/>
    <cellStyle name="Normal 6 83 2 3 3 2" xfId="53512"/>
    <cellStyle name="Normal 6 83 2 3 3 2 2" xfId="53513"/>
    <cellStyle name="Normal 6 83 2 3 3 3" xfId="53514"/>
    <cellStyle name="Normal 6 83 2 3 3 4" xfId="53515"/>
    <cellStyle name="Normal 6 83 2 3 4" xfId="53516"/>
    <cellStyle name="Normal 6 83 2 3 4 2" xfId="53517"/>
    <cellStyle name="Normal 6 83 2 3 5" xfId="53518"/>
    <cellStyle name="Normal 6 83 2 3 6" xfId="53519"/>
    <cellStyle name="Normal 6 83 2 3 7" xfId="53520"/>
    <cellStyle name="Normal 6 83 2 4" xfId="53521"/>
    <cellStyle name="Normal 6 83 2 4 2" xfId="53522"/>
    <cellStyle name="Normal 6 83 2 4 2 2" xfId="53523"/>
    <cellStyle name="Normal 6 83 2 4 3" xfId="53524"/>
    <cellStyle name="Normal 6 83 2 4 4" xfId="53525"/>
    <cellStyle name="Normal 6 83 2 5" xfId="53526"/>
    <cellStyle name="Normal 6 83 2 5 2" xfId="53527"/>
    <cellStyle name="Normal 6 83 2 5 2 2" xfId="53528"/>
    <cellStyle name="Normal 6 83 2 5 3" xfId="53529"/>
    <cellStyle name="Normal 6 83 2 5 4" xfId="53530"/>
    <cellStyle name="Normal 6 83 2 6" xfId="53531"/>
    <cellStyle name="Normal 6 83 2 6 2" xfId="53532"/>
    <cellStyle name="Normal 6 83 2 7" xfId="53533"/>
    <cellStyle name="Normal 6 83 2 8" xfId="53534"/>
    <cellStyle name="Normal 6 83 2 9" xfId="53535"/>
    <cellStyle name="Normal 6 83 3" xfId="9717"/>
    <cellStyle name="Normal 6 83 3 2" xfId="14482"/>
    <cellStyle name="Normal 6 83 3 2 2" xfId="53538"/>
    <cellStyle name="Normal 6 83 3 2 2 2" xfId="53539"/>
    <cellStyle name="Normal 6 83 3 2 3" xfId="53540"/>
    <cellStyle name="Normal 6 83 3 2 4" xfId="53541"/>
    <cellStyle name="Normal 6 83 3 2 5" xfId="53537"/>
    <cellStyle name="Normal 6 83 3 3" xfId="53542"/>
    <cellStyle name="Normal 6 83 3 3 2" xfId="53543"/>
    <cellStyle name="Normal 6 83 3 3 2 2" xfId="53544"/>
    <cellStyle name="Normal 6 83 3 3 3" xfId="53545"/>
    <cellStyle name="Normal 6 83 3 3 4" xfId="53546"/>
    <cellStyle name="Normal 6 83 3 4" xfId="53547"/>
    <cellStyle name="Normal 6 83 3 4 2" xfId="53548"/>
    <cellStyle name="Normal 6 83 3 5" xfId="53549"/>
    <cellStyle name="Normal 6 83 3 6" xfId="53550"/>
    <cellStyle name="Normal 6 83 3 7" xfId="53551"/>
    <cellStyle name="Normal 6 83 3 8" xfId="53536"/>
    <cellStyle name="Normal 6 83 4" xfId="9718"/>
    <cellStyle name="Normal 6 83 4 2" xfId="14483"/>
    <cellStyle name="Normal 6 83 4 2 2" xfId="53554"/>
    <cellStyle name="Normal 6 83 4 2 2 2" xfId="53555"/>
    <cellStyle name="Normal 6 83 4 2 3" xfId="53556"/>
    <cellStyle name="Normal 6 83 4 2 4" xfId="53557"/>
    <cellStyle name="Normal 6 83 4 2 5" xfId="53553"/>
    <cellStyle name="Normal 6 83 4 3" xfId="53558"/>
    <cellStyle name="Normal 6 83 4 3 2" xfId="53559"/>
    <cellStyle name="Normal 6 83 4 3 2 2" xfId="53560"/>
    <cellStyle name="Normal 6 83 4 3 3" xfId="53561"/>
    <cellStyle name="Normal 6 83 4 3 4" xfId="53562"/>
    <cellStyle name="Normal 6 83 4 4" xfId="53563"/>
    <cellStyle name="Normal 6 83 4 4 2" xfId="53564"/>
    <cellStyle name="Normal 6 83 4 5" xfId="53565"/>
    <cellStyle name="Normal 6 83 4 6" xfId="53566"/>
    <cellStyle name="Normal 6 83 4 7" xfId="53567"/>
    <cellStyle name="Normal 6 83 4 8" xfId="53552"/>
    <cellStyle name="Normal 6 83 5" xfId="14480"/>
    <cellStyle name="Normal 6 83 5 2" xfId="53569"/>
    <cellStyle name="Normal 6 83 5 2 2" xfId="53570"/>
    <cellStyle name="Normal 6 83 5 3" xfId="53571"/>
    <cellStyle name="Normal 6 83 5 4" xfId="53572"/>
    <cellStyle name="Normal 6 83 5 5" xfId="53568"/>
    <cellStyle name="Normal 6 83 6" xfId="53573"/>
    <cellStyle name="Normal 6 83 6 2" xfId="53574"/>
    <cellStyle name="Normal 6 83 6 2 2" xfId="53575"/>
    <cellStyle name="Normal 6 83 6 3" xfId="53576"/>
    <cellStyle name="Normal 6 83 6 4" xfId="53577"/>
    <cellStyle name="Normal 6 83 7" xfId="53578"/>
    <cellStyle name="Normal 6 83 7 2" xfId="53579"/>
    <cellStyle name="Normal 6 83 8" xfId="53580"/>
    <cellStyle name="Normal 6 83 9" xfId="53581"/>
    <cellStyle name="Normal 6 84" xfId="9719"/>
    <cellStyle name="Normal 6 84 10" xfId="53583"/>
    <cellStyle name="Normal 6 84 11" xfId="53582"/>
    <cellStyle name="Normal 6 84 2" xfId="9720"/>
    <cellStyle name="Normal 6 84 2 10" xfId="53584"/>
    <cellStyle name="Normal 6 84 2 2" xfId="14485"/>
    <cellStyle name="Normal 6 84 2 2 2" xfId="53586"/>
    <cellStyle name="Normal 6 84 2 2 2 2" xfId="53587"/>
    <cellStyle name="Normal 6 84 2 2 2 2 2" xfId="53588"/>
    <cellStyle name="Normal 6 84 2 2 2 3" xfId="53589"/>
    <cellStyle name="Normal 6 84 2 2 2 4" xfId="53590"/>
    <cellStyle name="Normal 6 84 2 2 3" xfId="53591"/>
    <cellStyle name="Normal 6 84 2 2 3 2" xfId="53592"/>
    <cellStyle name="Normal 6 84 2 2 3 2 2" xfId="53593"/>
    <cellStyle name="Normal 6 84 2 2 3 3" xfId="53594"/>
    <cellStyle name="Normal 6 84 2 2 3 4" xfId="53595"/>
    <cellStyle name="Normal 6 84 2 2 4" xfId="53596"/>
    <cellStyle name="Normal 6 84 2 2 4 2" xfId="53597"/>
    <cellStyle name="Normal 6 84 2 2 5" xfId="53598"/>
    <cellStyle name="Normal 6 84 2 2 6" xfId="53599"/>
    <cellStyle name="Normal 6 84 2 2 7" xfId="53600"/>
    <cellStyle name="Normal 6 84 2 2 8" xfId="53585"/>
    <cellStyle name="Normal 6 84 2 3" xfId="53601"/>
    <cellStyle name="Normal 6 84 2 3 2" xfId="53602"/>
    <cellStyle name="Normal 6 84 2 3 2 2" xfId="53603"/>
    <cellStyle name="Normal 6 84 2 3 2 2 2" xfId="53604"/>
    <cellStyle name="Normal 6 84 2 3 2 3" xfId="53605"/>
    <cellStyle name="Normal 6 84 2 3 2 4" xfId="53606"/>
    <cellStyle name="Normal 6 84 2 3 3" xfId="53607"/>
    <cellStyle name="Normal 6 84 2 3 3 2" xfId="53608"/>
    <cellStyle name="Normal 6 84 2 3 3 2 2" xfId="53609"/>
    <cellStyle name="Normal 6 84 2 3 3 3" xfId="53610"/>
    <cellStyle name="Normal 6 84 2 3 3 4" xfId="53611"/>
    <cellStyle name="Normal 6 84 2 3 4" xfId="53612"/>
    <cellStyle name="Normal 6 84 2 3 4 2" xfId="53613"/>
    <cellStyle name="Normal 6 84 2 3 5" xfId="53614"/>
    <cellStyle name="Normal 6 84 2 3 6" xfId="53615"/>
    <cellStyle name="Normal 6 84 2 3 7" xfId="53616"/>
    <cellStyle name="Normal 6 84 2 4" xfId="53617"/>
    <cellStyle name="Normal 6 84 2 4 2" xfId="53618"/>
    <cellStyle name="Normal 6 84 2 4 2 2" xfId="53619"/>
    <cellStyle name="Normal 6 84 2 4 3" xfId="53620"/>
    <cellStyle name="Normal 6 84 2 4 4" xfId="53621"/>
    <cellStyle name="Normal 6 84 2 5" xfId="53622"/>
    <cellStyle name="Normal 6 84 2 5 2" xfId="53623"/>
    <cellStyle name="Normal 6 84 2 5 2 2" xfId="53624"/>
    <cellStyle name="Normal 6 84 2 5 3" xfId="53625"/>
    <cellStyle name="Normal 6 84 2 5 4" xfId="53626"/>
    <cellStyle name="Normal 6 84 2 6" xfId="53627"/>
    <cellStyle name="Normal 6 84 2 6 2" xfId="53628"/>
    <cellStyle name="Normal 6 84 2 7" xfId="53629"/>
    <cellStyle name="Normal 6 84 2 8" xfId="53630"/>
    <cellStyle name="Normal 6 84 2 9" xfId="53631"/>
    <cellStyle name="Normal 6 84 3" xfId="9721"/>
    <cellStyle name="Normal 6 84 3 2" xfId="14486"/>
    <cellStyle name="Normal 6 84 3 2 2" xfId="53634"/>
    <cellStyle name="Normal 6 84 3 2 2 2" xfId="53635"/>
    <cellStyle name="Normal 6 84 3 2 3" xfId="53636"/>
    <cellStyle name="Normal 6 84 3 2 4" xfId="53637"/>
    <cellStyle name="Normal 6 84 3 2 5" xfId="53633"/>
    <cellStyle name="Normal 6 84 3 3" xfId="53638"/>
    <cellStyle name="Normal 6 84 3 3 2" xfId="53639"/>
    <cellStyle name="Normal 6 84 3 3 2 2" xfId="53640"/>
    <cellStyle name="Normal 6 84 3 3 3" xfId="53641"/>
    <cellStyle name="Normal 6 84 3 3 4" xfId="53642"/>
    <cellStyle name="Normal 6 84 3 4" xfId="53643"/>
    <cellStyle name="Normal 6 84 3 4 2" xfId="53644"/>
    <cellStyle name="Normal 6 84 3 5" xfId="53645"/>
    <cellStyle name="Normal 6 84 3 6" xfId="53646"/>
    <cellStyle name="Normal 6 84 3 7" xfId="53647"/>
    <cellStyle name="Normal 6 84 3 8" xfId="53632"/>
    <cellStyle name="Normal 6 84 4" xfId="9722"/>
    <cellStyle name="Normal 6 84 4 2" xfId="14487"/>
    <cellStyle name="Normal 6 84 4 2 2" xfId="53650"/>
    <cellStyle name="Normal 6 84 4 2 2 2" xfId="53651"/>
    <cellStyle name="Normal 6 84 4 2 3" xfId="53652"/>
    <cellStyle name="Normal 6 84 4 2 4" xfId="53653"/>
    <cellStyle name="Normal 6 84 4 2 5" xfId="53649"/>
    <cellStyle name="Normal 6 84 4 3" xfId="53654"/>
    <cellStyle name="Normal 6 84 4 3 2" xfId="53655"/>
    <cellStyle name="Normal 6 84 4 3 2 2" xfId="53656"/>
    <cellStyle name="Normal 6 84 4 3 3" xfId="53657"/>
    <cellStyle name="Normal 6 84 4 3 4" xfId="53658"/>
    <cellStyle name="Normal 6 84 4 4" xfId="53659"/>
    <cellStyle name="Normal 6 84 4 4 2" xfId="53660"/>
    <cellStyle name="Normal 6 84 4 5" xfId="53661"/>
    <cellStyle name="Normal 6 84 4 6" xfId="53662"/>
    <cellStyle name="Normal 6 84 4 7" xfId="53663"/>
    <cellStyle name="Normal 6 84 4 8" xfId="53648"/>
    <cellStyle name="Normal 6 84 5" xfId="14484"/>
    <cellStyle name="Normal 6 84 5 2" xfId="53665"/>
    <cellStyle name="Normal 6 84 5 2 2" xfId="53666"/>
    <cellStyle name="Normal 6 84 5 3" xfId="53667"/>
    <cellStyle name="Normal 6 84 5 4" xfId="53668"/>
    <cellStyle name="Normal 6 84 5 5" xfId="53664"/>
    <cellStyle name="Normal 6 84 6" xfId="53669"/>
    <cellStyle name="Normal 6 84 6 2" xfId="53670"/>
    <cellStyle name="Normal 6 84 6 2 2" xfId="53671"/>
    <cellStyle name="Normal 6 84 6 3" xfId="53672"/>
    <cellStyle name="Normal 6 84 6 4" xfId="53673"/>
    <cellStyle name="Normal 6 84 7" xfId="53674"/>
    <cellStyle name="Normal 6 84 7 2" xfId="53675"/>
    <cellStyle name="Normal 6 84 8" xfId="53676"/>
    <cellStyle name="Normal 6 84 9" xfId="53677"/>
    <cellStyle name="Normal 6 85" xfId="9723"/>
    <cellStyle name="Normal 6 85 10" xfId="53679"/>
    <cellStyle name="Normal 6 85 11" xfId="53678"/>
    <cellStyle name="Normal 6 85 2" xfId="9724"/>
    <cellStyle name="Normal 6 85 2 10" xfId="53680"/>
    <cellStyle name="Normal 6 85 2 2" xfId="14489"/>
    <cellStyle name="Normal 6 85 2 2 2" xfId="53682"/>
    <cellStyle name="Normal 6 85 2 2 2 2" xfId="53683"/>
    <cellStyle name="Normal 6 85 2 2 2 2 2" xfId="53684"/>
    <cellStyle name="Normal 6 85 2 2 2 3" xfId="53685"/>
    <cellStyle name="Normal 6 85 2 2 2 4" xfId="53686"/>
    <cellStyle name="Normal 6 85 2 2 3" xfId="53687"/>
    <cellStyle name="Normal 6 85 2 2 3 2" xfId="53688"/>
    <cellStyle name="Normal 6 85 2 2 3 2 2" xfId="53689"/>
    <cellStyle name="Normal 6 85 2 2 3 3" xfId="53690"/>
    <cellStyle name="Normal 6 85 2 2 3 4" xfId="53691"/>
    <cellStyle name="Normal 6 85 2 2 4" xfId="53692"/>
    <cellStyle name="Normal 6 85 2 2 4 2" xfId="53693"/>
    <cellStyle name="Normal 6 85 2 2 5" xfId="53694"/>
    <cellStyle name="Normal 6 85 2 2 6" xfId="53695"/>
    <cellStyle name="Normal 6 85 2 2 7" xfId="53696"/>
    <cellStyle name="Normal 6 85 2 2 8" xfId="53681"/>
    <cellStyle name="Normal 6 85 2 3" xfId="53697"/>
    <cellStyle name="Normal 6 85 2 3 2" xfId="53698"/>
    <cellStyle name="Normal 6 85 2 3 2 2" xfId="53699"/>
    <cellStyle name="Normal 6 85 2 3 2 2 2" xfId="53700"/>
    <cellStyle name="Normal 6 85 2 3 2 3" xfId="53701"/>
    <cellStyle name="Normal 6 85 2 3 2 4" xfId="53702"/>
    <cellStyle name="Normal 6 85 2 3 3" xfId="53703"/>
    <cellStyle name="Normal 6 85 2 3 3 2" xfId="53704"/>
    <cellStyle name="Normal 6 85 2 3 3 2 2" xfId="53705"/>
    <cellStyle name="Normal 6 85 2 3 3 3" xfId="53706"/>
    <cellStyle name="Normal 6 85 2 3 3 4" xfId="53707"/>
    <cellStyle name="Normal 6 85 2 3 4" xfId="53708"/>
    <cellStyle name="Normal 6 85 2 3 4 2" xfId="53709"/>
    <cellStyle name="Normal 6 85 2 3 5" xfId="53710"/>
    <cellStyle name="Normal 6 85 2 3 6" xfId="53711"/>
    <cellStyle name="Normal 6 85 2 3 7" xfId="53712"/>
    <cellStyle name="Normal 6 85 2 4" xfId="53713"/>
    <cellStyle name="Normal 6 85 2 4 2" xfId="53714"/>
    <cellStyle name="Normal 6 85 2 4 2 2" xfId="53715"/>
    <cellStyle name="Normal 6 85 2 4 3" xfId="53716"/>
    <cellStyle name="Normal 6 85 2 4 4" xfId="53717"/>
    <cellStyle name="Normal 6 85 2 5" xfId="53718"/>
    <cellStyle name="Normal 6 85 2 5 2" xfId="53719"/>
    <cellStyle name="Normal 6 85 2 5 2 2" xfId="53720"/>
    <cellStyle name="Normal 6 85 2 5 3" xfId="53721"/>
    <cellStyle name="Normal 6 85 2 5 4" xfId="53722"/>
    <cellStyle name="Normal 6 85 2 6" xfId="53723"/>
    <cellStyle name="Normal 6 85 2 6 2" xfId="53724"/>
    <cellStyle name="Normal 6 85 2 7" xfId="53725"/>
    <cellStyle name="Normal 6 85 2 8" xfId="53726"/>
    <cellStyle name="Normal 6 85 2 9" xfId="53727"/>
    <cellStyle name="Normal 6 85 3" xfId="9725"/>
    <cellStyle name="Normal 6 85 3 2" xfId="14490"/>
    <cellStyle name="Normal 6 85 3 2 2" xfId="53730"/>
    <cellStyle name="Normal 6 85 3 2 2 2" xfId="53731"/>
    <cellStyle name="Normal 6 85 3 2 3" xfId="53732"/>
    <cellStyle name="Normal 6 85 3 2 4" xfId="53733"/>
    <cellStyle name="Normal 6 85 3 2 5" xfId="53729"/>
    <cellStyle name="Normal 6 85 3 3" xfId="53734"/>
    <cellStyle name="Normal 6 85 3 3 2" xfId="53735"/>
    <cellStyle name="Normal 6 85 3 3 2 2" xfId="53736"/>
    <cellStyle name="Normal 6 85 3 3 3" xfId="53737"/>
    <cellStyle name="Normal 6 85 3 3 4" xfId="53738"/>
    <cellStyle name="Normal 6 85 3 4" xfId="53739"/>
    <cellStyle name="Normal 6 85 3 4 2" xfId="53740"/>
    <cellStyle name="Normal 6 85 3 5" xfId="53741"/>
    <cellStyle name="Normal 6 85 3 6" xfId="53742"/>
    <cellStyle name="Normal 6 85 3 7" xfId="53743"/>
    <cellStyle name="Normal 6 85 3 8" xfId="53728"/>
    <cellStyle name="Normal 6 85 4" xfId="9726"/>
    <cellStyle name="Normal 6 85 4 2" xfId="14491"/>
    <cellStyle name="Normal 6 85 4 2 2" xfId="53746"/>
    <cellStyle name="Normal 6 85 4 2 2 2" xfId="53747"/>
    <cellStyle name="Normal 6 85 4 2 3" xfId="53748"/>
    <cellStyle name="Normal 6 85 4 2 4" xfId="53749"/>
    <cellStyle name="Normal 6 85 4 2 5" xfId="53745"/>
    <cellStyle name="Normal 6 85 4 3" xfId="53750"/>
    <cellStyle name="Normal 6 85 4 3 2" xfId="53751"/>
    <cellStyle name="Normal 6 85 4 3 2 2" xfId="53752"/>
    <cellStyle name="Normal 6 85 4 3 3" xfId="53753"/>
    <cellStyle name="Normal 6 85 4 3 4" xfId="53754"/>
    <cellStyle name="Normal 6 85 4 4" xfId="53755"/>
    <cellStyle name="Normal 6 85 4 4 2" xfId="53756"/>
    <cellStyle name="Normal 6 85 4 5" xfId="53757"/>
    <cellStyle name="Normal 6 85 4 6" xfId="53758"/>
    <cellStyle name="Normal 6 85 4 7" xfId="53759"/>
    <cellStyle name="Normal 6 85 4 8" xfId="53744"/>
    <cellStyle name="Normal 6 85 5" xfId="14488"/>
    <cellStyle name="Normal 6 85 5 2" xfId="53761"/>
    <cellStyle name="Normal 6 85 5 2 2" xfId="53762"/>
    <cellStyle name="Normal 6 85 5 3" xfId="53763"/>
    <cellStyle name="Normal 6 85 5 4" xfId="53764"/>
    <cellStyle name="Normal 6 85 5 5" xfId="53760"/>
    <cellStyle name="Normal 6 85 6" xfId="53765"/>
    <cellStyle name="Normal 6 85 6 2" xfId="53766"/>
    <cellStyle name="Normal 6 85 6 2 2" xfId="53767"/>
    <cellStyle name="Normal 6 85 6 3" xfId="53768"/>
    <cellStyle name="Normal 6 85 6 4" xfId="53769"/>
    <cellStyle name="Normal 6 85 7" xfId="53770"/>
    <cellStyle name="Normal 6 85 7 2" xfId="53771"/>
    <cellStyle name="Normal 6 85 8" xfId="53772"/>
    <cellStyle name="Normal 6 85 9" xfId="53773"/>
    <cellStyle name="Normal 6 86" xfId="9727"/>
    <cellStyle name="Normal 6 86 10" xfId="53775"/>
    <cellStyle name="Normal 6 86 11" xfId="53774"/>
    <cellStyle name="Normal 6 86 2" xfId="9728"/>
    <cellStyle name="Normal 6 86 2 10" xfId="53776"/>
    <cellStyle name="Normal 6 86 2 2" xfId="14493"/>
    <cellStyle name="Normal 6 86 2 2 2" xfId="53778"/>
    <cellStyle name="Normal 6 86 2 2 2 2" xfId="53779"/>
    <cellStyle name="Normal 6 86 2 2 2 2 2" xfId="53780"/>
    <cellStyle name="Normal 6 86 2 2 2 3" xfId="53781"/>
    <cellStyle name="Normal 6 86 2 2 2 4" xfId="53782"/>
    <cellStyle name="Normal 6 86 2 2 3" xfId="53783"/>
    <cellStyle name="Normal 6 86 2 2 3 2" xfId="53784"/>
    <cellStyle name="Normal 6 86 2 2 3 2 2" xfId="53785"/>
    <cellStyle name="Normal 6 86 2 2 3 3" xfId="53786"/>
    <cellStyle name="Normal 6 86 2 2 3 4" xfId="53787"/>
    <cellStyle name="Normal 6 86 2 2 4" xfId="53788"/>
    <cellStyle name="Normal 6 86 2 2 4 2" xfId="53789"/>
    <cellStyle name="Normal 6 86 2 2 5" xfId="53790"/>
    <cellStyle name="Normal 6 86 2 2 6" xfId="53791"/>
    <cellStyle name="Normal 6 86 2 2 7" xfId="53792"/>
    <cellStyle name="Normal 6 86 2 2 8" xfId="53777"/>
    <cellStyle name="Normal 6 86 2 3" xfId="53793"/>
    <cellStyle name="Normal 6 86 2 3 2" xfId="53794"/>
    <cellStyle name="Normal 6 86 2 3 2 2" xfId="53795"/>
    <cellStyle name="Normal 6 86 2 3 2 2 2" xfId="53796"/>
    <cellStyle name="Normal 6 86 2 3 2 3" xfId="53797"/>
    <cellStyle name="Normal 6 86 2 3 2 4" xfId="53798"/>
    <cellStyle name="Normal 6 86 2 3 3" xfId="53799"/>
    <cellStyle name="Normal 6 86 2 3 3 2" xfId="53800"/>
    <cellStyle name="Normal 6 86 2 3 3 2 2" xfId="53801"/>
    <cellStyle name="Normal 6 86 2 3 3 3" xfId="53802"/>
    <cellStyle name="Normal 6 86 2 3 3 4" xfId="53803"/>
    <cellStyle name="Normal 6 86 2 3 4" xfId="53804"/>
    <cellStyle name="Normal 6 86 2 3 4 2" xfId="53805"/>
    <cellStyle name="Normal 6 86 2 3 5" xfId="53806"/>
    <cellStyle name="Normal 6 86 2 3 6" xfId="53807"/>
    <cellStyle name="Normal 6 86 2 3 7" xfId="53808"/>
    <cellStyle name="Normal 6 86 2 4" xfId="53809"/>
    <cellStyle name="Normal 6 86 2 4 2" xfId="53810"/>
    <cellStyle name="Normal 6 86 2 4 2 2" xfId="53811"/>
    <cellStyle name="Normal 6 86 2 4 3" xfId="53812"/>
    <cellStyle name="Normal 6 86 2 4 4" xfId="53813"/>
    <cellStyle name="Normal 6 86 2 5" xfId="53814"/>
    <cellStyle name="Normal 6 86 2 5 2" xfId="53815"/>
    <cellStyle name="Normal 6 86 2 5 2 2" xfId="53816"/>
    <cellStyle name="Normal 6 86 2 5 3" xfId="53817"/>
    <cellStyle name="Normal 6 86 2 5 4" xfId="53818"/>
    <cellStyle name="Normal 6 86 2 6" xfId="53819"/>
    <cellStyle name="Normal 6 86 2 6 2" xfId="53820"/>
    <cellStyle name="Normal 6 86 2 7" xfId="53821"/>
    <cellStyle name="Normal 6 86 2 8" xfId="53822"/>
    <cellStyle name="Normal 6 86 2 9" xfId="53823"/>
    <cellStyle name="Normal 6 86 3" xfId="9729"/>
    <cellStyle name="Normal 6 86 3 2" xfId="14494"/>
    <cellStyle name="Normal 6 86 3 2 2" xfId="53826"/>
    <cellStyle name="Normal 6 86 3 2 2 2" xfId="53827"/>
    <cellStyle name="Normal 6 86 3 2 3" xfId="53828"/>
    <cellStyle name="Normal 6 86 3 2 4" xfId="53829"/>
    <cellStyle name="Normal 6 86 3 2 5" xfId="53825"/>
    <cellStyle name="Normal 6 86 3 3" xfId="53830"/>
    <cellStyle name="Normal 6 86 3 3 2" xfId="53831"/>
    <cellStyle name="Normal 6 86 3 3 2 2" xfId="53832"/>
    <cellStyle name="Normal 6 86 3 3 3" xfId="53833"/>
    <cellStyle name="Normal 6 86 3 3 4" xfId="53834"/>
    <cellStyle name="Normal 6 86 3 4" xfId="53835"/>
    <cellStyle name="Normal 6 86 3 4 2" xfId="53836"/>
    <cellStyle name="Normal 6 86 3 5" xfId="53837"/>
    <cellStyle name="Normal 6 86 3 6" xfId="53838"/>
    <cellStyle name="Normal 6 86 3 7" xfId="53839"/>
    <cellStyle name="Normal 6 86 3 8" xfId="53824"/>
    <cellStyle name="Normal 6 86 4" xfId="9730"/>
    <cellStyle name="Normal 6 86 4 2" xfId="14495"/>
    <cellStyle name="Normal 6 86 4 2 2" xfId="53842"/>
    <cellStyle name="Normal 6 86 4 2 2 2" xfId="53843"/>
    <cellStyle name="Normal 6 86 4 2 3" xfId="53844"/>
    <cellStyle name="Normal 6 86 4 2 4" xfId="53845"/>
    <cellStyle name="Normal 6 86 4 2 5" xfId="53841"/>
    <cellStyle name="Normal 6 86 4 3" xfId="53846"/>
    <cellStyle name="Normal 6 86 4 3 2" xfId="53847"/>
    <cellStyle name="Normal 6 86 4 3 2 2" xfId="53848"/>
    <cellStyle name="Normal 6 86 4 3 3" xfId="53849"/>
    <cellStyle name="Normal 6 86 4 3 4" xfId="53850"/>
    <cellStyle name="Normal 6 86 4 4" xfId="53851"/>
    <cellStyle name="Normal 6 86 4 4 2" xfId="53852"/>
    <cellStyle name="Normal 6 86 4 5" xfId="53853"/>
    <cellStyle name="Normal 6 86 4 6" xfId="53854"/>
    <cellStyle name="Normal 6 86 4 7" xfId="53855"/>
    <cellStyle name="Normal 6 86 4 8" xfId="53840"/>
    <cellStyle name="Normal 6 86 5" xfId="14492"/>
    <cellStyle name="Normal 6 86 5 2" xfId="53857"/>
    <cellStyle name="Normal 6 86 5 2 2" xfId="53858"/>
    <cellStyle name="Normal 6 86 5 3" xfId="53859"/>
    <cellStyle name="Normal 6 86 5 4" xfId="53860"/>
    <cellStyle name="Normal 6 86 5 5" xfId="53856"/>
    <cellStyle name="Normal 6 86 6" xfId="53861"/>
    <cellStyle name="Normal 6 86 6 2" xfId="53862"/>
    <cellStyle name="Normal 6 86 6 2 2" xfId="53863"/>
    <cellStyle name="Normal 6 86 6 3" xfId="53864"/>
    <cellStyle name="Normal 6 86 6 4" xfId="53865"/>
    <cellStyle name="Normal 6 86 7" xfId="53866"/>
    <cellStyle name="Normal 6 86 7 2" xfId="53867"/>
    <cellStyle name="Normal 6 86 8" xfId="53868"/>
    <cellStyle name="Normal 6 86 9" xfId="53869"/>
    <cellStyle name="Normal 6 87" xfId="9731"/>
    <cellStyle name="Normal 6 87 10" xfId="53871"/>
    <cellStyle name="Normal 6 87 11" xfId="53870"/>
    <cellStyle name="Normal 6 87 2" xfId="9732"/>
    <cellStyle name="Normal 6 87 2 10" xfId="53872"/>
    <cellStyle name="Normal 6 87 2 2" xfId="14497"/>
    <cellStyle name="Normal 6 87 2 2 2" xfId="53874"/>
    <cellStyle name="Normal 6 87 2 2 2 2" xfId="53875"/>
    <cellStyle name="Normal 6 87 2 2 2 2 2" xfId="53876"/>
    <cellStyle name="Normal 6 87 2 2 2 3" xfId="53877"/>
    <cellStyle name="Normal 6 87 2 2 2 4" xfId="53878"/>
    <cellStyle name="Normal 6 87 2 2 3" xfId="53879"/>
    <cellStyle name="Normal 6 87 2 2 3 2" xfId="53880"/>
    <cellStyle name="Normal 6 87 2 2 3 2 2" xfId="53881"/>
    <cellStyle name="Normal 6 87 2 2 3 3" xfId="53882"/>
    <cellStyle name="Normal 6 87 2 2 3 4" xfId="53883"/>
    <cellStyle name="Normal 6 87 2 2 4" xfId="53884"/>
    <cellStyle name="Normal 6 87 2 2 4 2" xfId="53885"/>
    <cellStyle name="Normal 6 87 2 2 5" xfId="53886"/>
    <cellStyle name="Normal 6 87 2 2 6" xfId="53887"/>
    <cellStyle name="Normal 6 87 2 2 7" xfId="53888"/>
    <cellStyle name="Normal 6 87 2 2 8" xfId="53873"/>
    <cellStyle name="Normal 6 87 2 3" xfId="53889"/>
    <cellStyle name="Normal 6 87 2 3 2" xfId="53890"/>
    <cellStyle name="Normal 6 87 2 3 2 2" xfId="53891"/>
    <cellStyle name="Normal 6 87 2 3 2 2 2" xfId="53892"/>
    <cellStyle name="Normal 6 87 2 3 2 3" xfId="53893"/>
    <cellStyle name="Normal 6 87 2 3 2 4" xfId="53894"/>
    <cellStyle name="Normal 6 87 2 3 3" xfId="53895"/>
    <cellStyle name="Normal 6 87 2 3 3 2" xfId="53896"/>
    <cellStyle name="Normal 6 87 2 3 3 2 2" xfId="53897"/>
    <cellStyle name="Normal 6 87 2 3 3 3" xfId="53898"/>
    <cellStyle name="Normal 6 87 2 3 3 4" xfId="53899"/>
    <cellStyle name="Normal 6 87 2 3 4" xfId="53900"/>
    <cellStyle name="Normal 6 87 2 3 4 2" xfId="53901"/>
    <cellStyle name="Normal 6 87 2 3 5" xfId="53902"/>
    <cellStyle name="Normal 6 87 2 3 6" xfId="53903"/>
    <cellStyle name="Normal 6 87 2 3 7" xfId="53904"/>
    <cellStyle name="Normal 6 87 2 4" xfId="53905"/>
    <cellStyle name="Normal 6 87 2 4 2" xfId="53906"/>
    <cellStyle name="Normal 6 87 2 4 2 2" xfId="53907"/>
    <cellStyle name="Normal 6 87 2 4 3" xfId="53908"/>
    <cellStyle name="Normal 6 87 2 4 4" xfId="53909"/>
    <cellStyle name="Normal 6 87 2 5" xfId="53910"/>
    <cellStyle name="Normal 6 87 2 5 2" xfId="53911"/>
    <cellStyle name="Normal 6 87 2 5 2 2" xfId="53912"/>
    <cellStyle name="Normal 6 87 2 5 3" xfId="53913"/>
    <cellStyle name="Normal 6 87 2 5 4" xfId="53914"/>
    <cellStyle name="Normal 6 87 2 6" xfId="53915"/>
    <cellStyle name="Normal 6 87 2 6 2" xfId="53916"/>
    <cellStyle name="Normal 6 87 2 7" xfId="53917"/>
    <cellStyle name="Normal 6 87 2 8" xfId="53918"/>
    <cellStyle name="Normal 6 87 2 9" xfId="53919"/>
    <cellStyle name="Normal 6 87 3" xfId="9733"/>
    <cellStyle name="Normal 6 87 3 2" xfId="14498"/>
    <cellStyle name="Normal 6 87 3 2 2" xfId="53922"/>
    <cellStyle name="Normal 6 87 3 2 2 2" xfId="53923"/>
    <cellStyle name="Normal 6 87 3 2 3" xfId="53924"/>
    <cellStyle name="Normal 6 87 3 2 4" xfId="53925"/>
    <cellStyle name="Normal 6 87 3 2 5" xfId="53921"/>
    <cellStyle name="Normal 6 87 3 3" xfId="53926"/>
    <cellStyle name="Normal 6 87 3 3 2" xfId="53927"/>
    <cellStyle name="Normal 6 87 3 3 2 2" xfId="53928"/>
    <cellStyle name="Normal 6 87 3 3 3" xfId="53929"/>
    <cellStyle name="Normal 6 87 3 3 4" xfId="53930"/>
    <cellStyle name="Normal 6 87 3 4" xfId="53931"/>
    <cellStyle name="Normal 6 87 3 4 2" xfId="53932"/>
    <cellStyle name="Normal 6 87 3 5" xfId="53933"/>
    <cellStyle name="Normal 6 87 3 6" xfId="53934"/>
    <cellStyle name="Normal 6 87 3 7" xfId="53935"/>
    <cellStyle name="Normal 6 87 3 8" xfId="53920"/>
    <cellStyle name="Normal 6 87 4" xfId="9734"/>
    <cellStyle name="Normal 6 87 4 2" xfId="14499"/>
    <cellStyle name="Normal 6 87 4 2 2" xfId="53938"/>
    <cellStyle name="Normal 6 87 4 2 2 2" xfId="53939"/>
    <cellStyle name="Normal 6 87 4 2 3" xfId="53940"/>
    <cellStyle name="Normal 6 87 4 2 4" xfId="53941"/>
    <cellStyle name="Normal 6 87 4 2 5" xfId="53937"/>
    <cellStyle name="Normal 6 87 4 3" xfId="53942"/>
    <cellStyle name="Normal 6 87 4 3 2" xfId="53943"/>
    <cellStyle name="Normal 6 87 4 3 2 2" xfId="53944"/>
    <cellStyle name="Normal 6 87 4 3 3" xfId="53945"/>
    <cellStyle name="Normal 6 87 4 3 4" xfId="53946"/>
    <cellStyle name="Normal 6 87 4 4" xfId="53947"/>
    <cellStyle name="Normal 6 87 4 4 2" xfId="53948"/>
    <cellStyle name="Normal 6 87 4 5" xfId="53949"/>
    <cellStyle name="Normal 6 87 4 6" xfId="53950"/>
    <cellStyle name="Normal 6 87 4 7" xfId="53951"/>
    <cellStyle name="Normal 6 87 4 8" xfId="53936"/>
    <cellStyle name="Normal 6 87 5" xfId="14496"/>
    <cellStyle name="Normal 6 87 5 2" xfId="53953"/>
    <cellStyle name="Normal 6 87 5 2 2" xfId="53954"/>
    <cellStyle name="Normal 6 87 5 3" xfId="53955"/>
    <cellStyle name="Normal 6 87 5 4" xfId="53956"/>
    <cellStyle name="Normal 6 87 5 5" xfId="53952"/>
    <cellStyle name="Normal 6 87 6" xfId="53957"/>
    <cellStyle name="Normal 6 87 6 2" xfId="53958"/>
    <cellStyle name="Normal 6 87 6 2 2" xfId="53959"/>
    <cellStyle name="Normal 6 87 6 3" xfId="53960"/>
    <cellStyle name="Normal 6 87 6 4" xfId="53961"/>
    <cellStyle name="Normal 6 87 7" xfId="53962"/>
    <cellStyle name="Normal 6 87 7 2" xfId="53963"/>
    <cellStyle name="Normal 6 87 8" xfId="53964"/>
    <cellStyle name="Normal 6 87 9" xfId="53965"/>
    <cellStyle name="Normal 6 88" xfId="9735"/>
    <cellStyle name="Normal 6 88 10" xfId="53967"/>
    <cellStyle name="Normal 6 88 11" xfId="53966"/>
    <cellStyle name="Normal 6 88 2" xfId="9736"/>
    <cellStyle name="Normal 6 88 2 10" xfId="53968"/>
    <cellStyle name="Normal 6 88 2 2" xfId="14501"/>
    <cellStyle name="Normal 6 88 2 2 2" xfId="53970"/>
    <cellStyle name="Normal 6 88 2 2 2 2" xfId="53971"/>
    <cellStyle name="Normal 6 88 2 2 2 2 2" xfId="53972"/>
    <cellStyle name="Normal 6 88 2 2 2 3" xfId="53973"/>
    <cellStyle name="Normal 6 88 2 2 2 4" xfId="53974"/>
    <cellStyle name="Normal 6 88 2 2 3" xfId="53975"/>
    <cellStyle name="Normal 6 88 2 2 3 2" xfId="53976"/>
    <cellStyle name="Normal 6 88 2 2 3 2 2" xfId="53977"/>
    <cellStyle name="Normal 6 88 2 2 3 3" xfId="53978"/>
    <cellStyle name="Normal 6 88 2 2 3 4" xfId="53979"/>
    <cellStyle name="Normal 6 88 2 2 4" xfId="53980"/>
    <cellStyle name="Normal 6 88 2 2 4 2" xfId="53981"/>
    <cellStyle name="Normal 6 88 2 2 5" xfId="53982"/>
    <cellStyle name="Normal 6 88 2 2 6" xfId="53983"/>
    <cellStyle name="Normal 6 88 2 2 7" xfId="53984"/>
    <cellStyle name="Normal 6 88 2 2 8" xfId="53969"/>
    <cellStyle name="Normal 6 88 2 3" xfId="53985"/>
    <cellStyle name="Normal 6 88 2 3 2" xfId="53986"/>
    <cellStyle name="Normal 6 88 2 3 2 2" xfId="53987"/>
    <cellStyle name="Normal 6 88 2 3 2 2 2" xfId="53988"/>
    <cellStyle name="Normal 6 88 2 3 2 3" xfId="53989"/>
    <cellStyle name="Normal 6 88 2 3 2 4" xfId="53990"/>
    <cellStyle name="Normal 6 88 2 3 3" xfId="53991"/>
    <cellStyle name="Normal 6 88 2 3 3 2" xfId="53992"/>
    <cellStyle name="Normal 6 88 2 3 3 2 2" xfId="53993"/>
    <cellStyle name="Normal 6 88 2 3 3 3" xfId="53994"/>
    <cellStyle name="Normal 6 88 2 3 3 4" xfId="53995"/>
    <cellStyle name="Normal 6 88 2 3 4" xfId="53996"/>
    <cellStyle name="Normal 6 88 2 3 4 2" xfId="53997"/>
    <cellStyle name="Normal 6 88 2 3 5" xfId="53998"/>
    <cellStyle name="Normal 6 88 2 3 6" xfId="53999"/>
    <cellStyle name="Normal 6 88 2 3 7" xfId="54000"/>
    <cellStyle name="Normal 6 88 2 4" xfId="54001"/>
    <cellStyle name="Normal 6 88 2 4 2" xfId="54002"/>
    <cellStyle name="Normal 6 88 2 4 2 2" xfId="54003"/>
    <cellStyle name="Normal 6 88 2 4 3" xfId="54004"/>
    <cellStyle name="Normal 6 88 2 4 4" xfId="54005"/>
    <cellStyle name="Normal 6 88 2 5" xfId="54006"/>
    <cellStyle name="Normal 6 88 2 5 2" xfId="54007"/>
    <cellStyle name="Normal 6 88 2 5 2 2" xfId="54008"/>
    <cellStyle name="Normal 6 88 2 5 3" xfId="54009"/>
    <cellStyle name="Normal 6 88 2 5 4" xfId="54010"/>
    <cellStyle name="Normal 6 88 2 6" xfId="54011"/>
    <cellStyle name="Normal 6 88 2 6 2" xfId="54012"/>
    <cellStyle name="Normal 6 88 2 7" xfId="54013"/>
    <cellStyle name="Normal 6 88 2 8" xfId="54014"/>
    <cellStyle name="Normal 6 88 2 9" xfId="54015"/>
    <cellStyle name="Normal 6 88 3" xfId="9737"/>
    <cellStyle name="Normal 6 88 3 2" xfId="14502"/>
    <cellStyle name="Normal 6 88 3 2 2" xfId="54018"/>
    <cellStyle name="Normal 6 88 3 2 2 2" xfId="54019"/>
    <cellStyle name="Normal 6 88 3 2 3" xfId="54020"/>
    <cellStyle name="Normal 6 88 3 2 4" xfId="54021"/>
    <cellStyle name="Normal 6 88 3 2 5" xfId="54017"/>
    <cellStyle name="Normal 6 88 3 3" xfId="54022"/>
    <cellStyle name="Normal 6 88 3 3 2" xfId="54023"/>
    <cellStyle name="Normal 6 88 3 3 2 2" xfId="54024"/>
    <cellStyle name="Normal 6 88 3 3 3" xfId="54025"/>
    <cellStyle name="Normal 6 88 3 3 4" xfId="54026"/>
    <cellStyle name="Normal 6 88 3 4" xfId="54027"/>
    <cellStyle name="Normal 6 88 3 4 2" xfId="54028"/>
    <cellStyle name="Normal 6 88 3 5" xfId="54029"/>
    <cellStyle name="Normal 6 88 3 6" xfId="54030"/>
    <cellStyle name="Normal 6 88 3 7" xfId="54031"/>
    <cellStyle name="Normal 6 88 3 8" xfId="54016"/>
    <cellStyle name="Normal 6 88 4" xfId="9738"/>
    <cellStyle name="Normal 6 88 4 2" xfId="14503"/>
    <cellStyle name="Normal 6 88 4 2 2" xfId="54034"/>
    <cellStyle name="Normal 6 88 4 2 2 2" xfId="54035"/>
    <cellStyle name="Normal 6 88 4 2 3" xfId="54036"/>
    <cellStyle name="Normal 6 88 4 2 4" xfId="54037"/>
    <cellStyle name="Normal 6 88 4 2 5" xfId="54033"/>
    <cellStyle name="Normal 6 88 4 3" xfId="54038"/>
    <cellStyle name="Normal 6 88 4 3 2" xfId="54039"/>
    <cellStyle name="Normal 6 88 4 3 2 2" xfId="54040"/>
    <cellStyle name="Normal 6 88 4 3 3" xfId="54041"/>
    <cellStyle name="Normal 6 88 4 3 4" xfId="54042"/>
    <cellStyle name="Normal 6 88 4 4" xfId="54043"/>
    <cellStyle name="Normal 6 88 4 4 2" xfId="54044"/>
    <cellStyle name="Normal 6 88 4 5" xfId="54045"/>
    <cellStyle name="Normal 6 88 4 6" xfId="54046"/>
    <cellStyle name="Normal 6 88 4 7" xfId="54047"/>
    <cellStyle name="Normal 6 88 4 8" xfId="54032"/>
    <cellStyle name="Normal 6 88 5" xfId="14500"/>
    <cellStyle name="Normal 6 88 5 2" xfId="54049"/>
    <cellStyle name="Normal 6 88 5 2 2" xfId="54050"/>
    <cellStyle name="Normal 6 88 5 3" xfId="54051"/>
    <cellStyle name="Normal 6 88 5 4" xfId="54052"/>
    <cellStyle name="Normal 6 88 5 5" xfId="54048"/>
    <cellStyle name="Normal 6 88 6" xfId="54053"/>
    <cellStyle name="Normal 6 88 6 2" xfId="54054"/>
    <cellStyle name="Normal 6 88 6 2 2" xfId="54055"/>
    <cellStyle name="Normal 6 88 6 3" xfId="54056"/>
    <cellStyle name="Normal 6 88 6 4" xfId="54057"/>
    <cellStyle name="Normal 6 88 7" xfId="54058"/>
    <cellStyle name="Normal 6 88 7 2" xfId="54059"/>
    <cellStyle name="Normal 6 88 8" xfId="54060"/>
    <cellStyle name="Normal 6 88 9" xfId="54061"/>
    <cellStyle name="Normal 6 89" xfId="9739"/>
    <cellStyle name="Normal 6 89 10" xfId="54063"/>
    <cellStyle name="Normal 6 89 11" xfId="54062"/>
    <cellStyle name="Normal 6 89 2" xfId="9740"/>
    <cellStyle name="Normal 6 89 2 10" xfId="54064"/>
    <cellStyle name="Normal 6 89 2 2" xfId="14505"/>
    <cellStyle name="Normal 6 89 2 2 2" xfId="54066"/>
    <cellStyle name="Normal 6 89 2 2 2 2" xfId="54067"/>
    <cellStyle name="Normal 6 89 2 2 2 2 2" xfId="54068"/>
    <cellStyle name="Normal 6 89 2 2 2 3" xfId="54069"/>
    <cellStyle name="Normal 6 89 2 2 2 4" xfId="54070"/>
    <cellStyle name="Normal 6 89 2 2 3" xfId="54071"/>
    <cellStyle name="Normal 6 89 2 2 3 2" xfId="54072"/>
    <cellStyle name="Normal 6 89 2 2 3 2 2" xfId="54073"/>
    <cellStyle name="Normal 6 89 2 2 3 3" xfId="54074"/>
    <cellStyle name="Normal 6 89 2 2 3 4" xfId="54075"/>
    <cellStyle name="Normal 6 89 2 2 4" xfId="54076"/>
    <cellStyle name="Normal 6 89 2 2 4 2" xfId="54077"/>
    <cellStyle name="Normal 6 89 2 2 5" xfId="54078"/>
    <cellStyle name="Normal 6 89 2 2 6" xfId="54079"/>
    <cellStyle name="Normal 6 89 2 2 7" xfId="54080"/>
    <cellStyle name="Normal 6 89 2 2 8" xfId="54065"/>
    <cellStyle name="Normal 6 89 2 3" xfId="54081"/>
    <cellStyle name="Normal 6 89 2 3 2" xfId="54082"/>
    <cellStyle name="Normal 6 89 2 3 2 2" xfId="54083"/>
    <cellStyle name="Normal 6 89 2 3 2 2 2" xfId="54084"/>
    <cellStyle name="Normal 6 89 2 3 2 3" xfId="54085"/>
    <cellStyle name="Normal 6 89 2 3 2 4" xfId="54086"/>
    <cellStyle name="Normal 6 89 2 3 3" xfId="54087"/>
    <cellStyle name="Normal 6 89 2 3 3 2" xfId="54088"/>
    <cellStyle name="Normal 6 89 2 3 3 2 2" xfId="54089"/>
    <cellStyle name="Normal 6 89 2 3 3 3" xfId="54090"/>
    <cellStyle name="Normal 6 89 2 3 3 4" xfId="54091"/>
    <cellStyle name="Normal 6 89 2 3 4" xfId="54092"/>
    <cellStyle name="Normal 6 89 2 3 4 2" xfId="54093"/>
    <cellStyle name="Normal 6 89 2 3 5" xfId="54094"/>
    <cellStyle name="Normal 6 89 2 3 6" xfId="54095"/>
    <cellStyle name="Normal 6 89 2 3 7" xfId="54096"/>
    <cellStyle name="Normal 6 89 2 4" xfId="54097"/>
    <cellStyle name="Normal 6 89 2 4 2" xfId="54098"/>
    <cellStyle name="Normal 6 89 2 4 2 2" xfId="54099"/>
    <cellStyle name="Normal 6 89 2 4 3" xfId="54100"/>
    <cellStyle name="Normal 6 89 2 4 4" xfId="54101"/>
    <cellStyle name="Normal 6 89 2 5" xfId="54102"/>
    <cellStyle name="Normal 6 89 2 5 2" xfId="54103"/>
    <cellStyle name="Normal 6 89 2 5 2 2" xfId="54104"/>
    <cellStyle name="Normal 6 89 2 5 3" xfId="54105"/>
    <cellStyle name="Normal 6 89 2 5 4" xfId="54106"/>
    <cellStyle name="Normal 6 89 2 6" xfId="54107"/>
    <cellStyle name="Normal 6 89 2 6 2" xfId="54108"/>
    <cellStyle name="Normal 6 89 2 7" xfId="54109"/>
    <cellStyle name="Normal 6 89 2 8" xfId="54110"/>
    <cellStyle name="Normal 6 89 2 9" xfId="54111"/>
    <cellStyle name="Normal 6 89 3" xfId="9741"/>
    <cellStyle name="Normal 6 89 3 2" xfId="14506"/>
    <cellStyle name="Normal 6 89 3 2 2" xfId="54114"/>
    <cellStyle name="Normal 6 89 3 2 2 2" xfId="54115"/>
    <cellStyle name="Normal 6 89 3 2 3" xfId="54116"/>
    <cellStyle name="Normal 6 89 3 2 4" xfId="54117"/>
    <cellStyle name="Normal 6 89 3 2 5" xfId="54113"/>
    <cellStyle name="Normal 6 89 3 3" xfId="54118"/>
    <cellStyle name="Normal 6 89 3 3 2" xfId="54119"/>
    <cellStyle name="Normal 6 89 3 3 2 2" xfId="54120"/>
    <cellStyle name="Normal 6 89 3 3 3" xfId="54121"/>
    <cellStyle name="Normal 6 89 3 3 4" xfId="54122"/>
    <cellStyle name="Normal 6 89 3 4" xfId="54123"/>
    <cellStyle name="Normal 6 89 3 4 2" xfId="54124"/>
    <cellStyle name="Normal 6 89 3 5" xfId="54125"/>
    <cellStyle name="Normal 6 89 3 6" xfId="54126"/>
    <cellStyle name="Normal 6 89 3 7" xfId="54127"/>
    <cellStyle name="Normal 6 89 3 8" xfId="54112"/>
    <cellStyle name="Normal 6 89 4" xfId="9742"/>
    <cellStyle name="Normal 6 89 4 2" xfId="14507"/>
    <cellStyle name="Normal 6 89 4 2 2" xfId="54130"/>
    <cellStyle name="Normal 6 89 4 2 2 2" xfId="54131"/>
    <cellStyle name="Normal 6 89 4 2 3" xfId="54132"/>
    <cellStyle name="Normal 6 89 4 2 4" xfId="54133"/>
    <cellStyle name="Normal 6 89 4 2 5" xfId="54129"/>
    <cellStyle name="Normal 6 89 4 3" xfId="54134"/>
    <cellStyle name="Normal 6 89 4 3 2" xfId="54135"/>
    <cellStyle name="Normal 6 89 4 3 2 2" xfId="54136"/>
    <cellStyle name="Normal 6 89 4 3 3" xfId="54137"/>
    <cellStyle name="Normal 6 89 4 3 4" xfId="54138"/>
    <cellStyle name="Normal 6 89 4 4" xfId="54139"/>
    <cellStyle name="Normal 6 89 4 4 2" xfId="54140"/>
    <cellStyle name="Normal 6 89 4 5" xfId="54141"/>
    <cellStyle name="Normal 6 89 4 6" xfId="54142"/>
    <cellStyle name="Normal 6 89 4 7" xfId="54143"/>
    <cellStyle name="Normal 6 89 4 8" xfId="54128"/>
    <cellStyle name="Normal 6 89 5" xfId="14504"/>
    <cellStyle name="Normal 6 89 5 2" xfId="54145"/>
    <cellStyle name="Normal 6 89 5 2 2" xfId="54146"/>
    <cellStyle name="Normal 6 89 5 3" xfId="54147"/>
    <cellStyle name="Normal 6 89 5 4" xfId="54148"/>
    <cellStyle name="Normal 6 89 5 5" xfId="54144"/>
    <cellStyle name="Normal 6 89 6" xfId="54149"/>
    <cellStyle name="Normal 6 89 6 2" xfId="54150"/>
    <cellStyle name="Normal 6 89 6 2 2" xfId="54151"/>
    <cellStyle name="Normal 6 89 6 3" xfId="54152"/>
    <cellStyle name="Normal 6 89 6 4" xfId="54153"/>
    <cellStyle name="Normal 6 89 7" xfId="54154"/>
    <cellStyle name="Normal 6 89 7 2" xfId="54155"/>
    <cellStyle name="Normal 6 89 8" xfId="54156"/>
    <cellStyle name="Normal 6 89 9" xfId="54157"/>
    <cellStyle name="Normal 6 9" xfId="9743"/>
    <cellStyle name="Normal 6 9 10" xfId="54159"/>
    <cellStyle name="Normal 6 9 11" xfId="54158"/>
    <cellStyle name="Normal 6 9 2" xfId="9744"/>
    <cellStyle name="Normal 6 9 2 10" xfId="54160"/>
    <cellStyle name="Normal 6 9 2 2" xfId="16474"/>
    <cellStyle name="Normal 6 9 2 2 2" xfId="54162"/>
    <cellStyle name="Normal 6 9 2 2 2 2" xfId="54163"/>
    <cellStyle name="Normal 6 9 2 2 2 2 2" xfId="54164"/>
    <cellStyle name="Normal 6 9 2 2 2 3" xfId="54165"/>
    <cellStyle name="Normal 6 9 2 2 2 4" xfId="54166"/>
    <cellStyle name="Normal 6 9 2 2 3" xfId="54167"/>
    <cellStyle name="Normal 6 9 2 2 3 2" xfId="54168"/>
    <cellStyle name="Normal 6 9 2 2 3 2 2" xfId="54169"/>
    <cellStyle name="Normal 6 9 2 2 3 3" xfId="54170"/>
    <cellStyle name="Normal 6 9 2 2 3 4" xfId="54171"/>
    <cellStyle name="Normal 6 9 2 2 4" xfId="54172"/>
    <cellStyle name="Normal 6 9 2 2 4 2" xfId="54173"/>
    <cellStyle name="Normal 6 9 2 2 5" xfId="54174"/>
    <cellStyle name="Normal 6 9 2 2 6" xfId="54175"/>
    <cellStyle name="Normal 6 9 2 2 7" xfId="54176"/>
    <cellStyle name="Normal 6 9 2 2 8" xfId="54161"/>
    <cellStyle name="Normal 6 9 2 3" xfId="14509"/>
    <cellStyle name="Normal 6 9 2 3 2" xfId="54178"/>
    <cellStyle name="Normal 6 9 2 3 2 2" xfId="54179"/>
    <cellStyle name="Normal 6 9 2 3 2 2 2" xfId="54180"/>
    <cellStyle name="Normal 6 9 2 3 2 3" xfId="54181"/>
    <cellStyle name="Normal 6 9 2 3 2 4" xfId="54182"/>
    <cellStyle name="Normal 6 9 2 3 3" xfId="54183"/>
    <cellStyle name="Normal 6 9 2 3 3 2" xfId="54184"/>
    <cellStyle name="Normal 6 9 2 3 3 2 2" xfId="54185"/>
    <cellStyle name="Normal 6 9 2 3 3 3" xfId="54186"/>
    <cellStyle name="Normal 6 9 2 3 3 4" xfId="54187"/>
    <cellStyle name="Normal 6 9 2 3 4" xfId="54188"/>
    <cellStyle name="Normal 6 9 2 3 4 2" xfId="54189"/>
    <cellStyle name="Normal 6 9 2 3 5" xfId="54190"/>
    <cellStyle name="Normal 6 9 2 3 6" xfId="54191"/>
    <cellStyle name="Normal 6 9 2 3 7" xfId="54192"/>
    <cellStyle name="Normal 6 9 2 3 8" xfId="54177"/>
    <cellStyle name="Normal 6 9 2 4" xfId="54193"/>
    <cellStyle name="Normal 6 9 2 4 2" xfId="54194"/>
    <cellStyle name="Normal 6 9 2 4 2 2" xfId="54195"/>
    <cellStyle name="Normal 6 9 2 4 3" xfId="54196"/>
    <cellStyle name="Normal 6 9 2 4 4" xfId="54197"/>
    <cellStyle name="Normal 6 9 2 5" xfId="54198"/>
    <cellStyle name="Normal 6 9 2 5 2" xfId="54199"/>
    <cellStyle name="Normal 6 9 2 5 2 2" xfId="54200"/>
    <cellStyle name="Normal 6 9 2 5 3" xfId="54201"/>
    <cellStyle name="Normal 6 9 2 5 4" xfId="54202"/>
    <cellStyle name="Normal 6 9 2 6" xfId="54203"/>
    <cellStyle name="Normal 6 9 2 6 2" xfId="54204"/>
    <cellStyle name="Normal 6 9 2 7" xfId="54205"/>
    <cellStyle name="Normal 6 9 2 8" xfId="54206"/>
    <cellStyle name="Normal 6 9 2 9" xfId="54207"/>
    <cellStyle name="Normal 6 9 3" xfId="9745"/>
    <cellStyle name="Normal 6 9 3 2" xfId="16689"/>
    <cellStyle name="Normal 6 9 3 2 2" xfId="54210"/>
    <cellStyle name="Normal 6 9 3 2 2 2" xfId="54211"/>
    <cellStyle name="Normal 6 9 3 2 3" xfId="54212"/>
    <cellStyle name="Normal 6 9 3 2 4" xfId="54213"/>
    <cellStyle name="Normal 6 9 3 2 5" xfId="54209"/>
    <cellStyle name="Normal 6 9 3 3" xfId="14510"/>
    <cellStyle name="Normal 6 9 3 3 2" xfId="54215"/>
    <cellStyle name="Normal 6 9 3 3 2 2" xfId="54216"/>
    <cellStyle name="Normal 6 9 3 3 3" xfId="54217"/>
    <cellStyle name="Normal 6 9 3 3 4" xfId="54218"/>
    <cellStyle name="Normal 6 9 3 3 5" xfId="54214"/>
    <cellStyle name="Normal 6 9 3 4" xfId="54219"/>
    <cellStyle name="Normal 6 9 3 4 2" xfId="54220"/>
    <cellStyle name="Normal 6 9 3 5" xfId="54221"/>
    <cellStyle name="Normal 6 9 3 6" xfId="54222"/>
    <cellStyle name="Normal 6 9 3 7" xfId="54223"/>
    <cellStyle name="Normal 6 9 3 8" xfId="54208"/>
    <cellStyle name="Normal 6 9 4" xfId="9746"/>
    <cellStyle name="Normal 6 9 4 2" xfId="16903"/>
    <cellStyle name="Normal 6 9 4 2 2" xfId="54226"/>
    <cellStyle name="Normal 6 9 4 2 2 2" xfId="54227"/>
    <cellStyle name="Normal 6 9 4 2 3" xfId="54228"/>
    <cellStyle name="Normal 6 9 4 2 4" xfId="54229"/>
    <cellStyle name="Normal 6 9 4 2 5" xfId="54225"/>
    <cellStyle name="Normal 6 9 4 3" xfId="14511"/>
    <cellStyle name="Normal 6 9 4 3 2" xfId="54231"/>
    <cellStyle name="Normal 6 9 4 3 2 2" xfId="54232"/>
    <cellStyle name="Normal 6 9 4 3 3" xfId="54233"/>
    <cellStyle name="Normal 6 9 4 3 4" xfId="54234"/>
    <cellStyle name="Normal 6 9 4 3 5" xfId="54230"/>
    <cellStyle name="Normal 6 9 4 4" xfId="54235"/>
    <cellStyle name="Normal 6 9 4 4 2" xfId="54236"/>
    <cellStyle name="Normal 6 9 4 5" xfId="54237"/>
    <cellStyle name="Normal 6 9 4 6" xfId="54238"/>
    <cellStyle name="Normal 6 9 4 7" xfId="54239"/>
    <cellStyle name="Normal 6 9 4 8" xfId="54224"/>
    <cellStyle name="Normal 6 9 5" xfId="16268"/>
    <cellStyle name="Normal 6 9 5 2" xfId="54241"/>
    <cellStyle name="Normal 6 9 5 2 2" xfId="54242"/>
    <cellStyle name="Normal 6 9 5 3" xfId="54243"/>
    <cellStyle name="Normal 6 9 5 4" xfId="54244"/>
    <cellStyle name="Normal 6 9 5 5" xfId="54240"/>
    <cellStyle name="Normal 6 9 6" xfId="14508"/>
    <cellStyle name="Normal 6 9 6 2" xfId="54246"/>
    <cellStyle name="Normal 6 9 6 2 2" xfId="54247"/>
    <cellStyle name="Normal 6 9 6 3" xfId="54248"/>
    <cellStyle name="Normal 6 9 6 4" xfId="54249"/>
    <cellStyle name="Normal 6 9 6 5" xfId="54245"/>
    <cellStyle name="Normal 6 9 7" xfId="54250"/>
    <cellStyle name="Normal 6 9 7 2" xfId="54251"/>
    <cellStyle name="Normal 6 9 8" xfId="54252"/>
    <cellStyle name="Normal 6 9 9" xfId="54253"/>
    <cellStyle name="Normal 6 90" xfId="9747"/>
    <cellStyle name="Normal 6 90 10" xfId="54255"/>
    <cellStyle name="Normal 6 90 11" xfId="54254"/>
    <cellStyle name="Normal 6 90 2" xfId="9748"/>
    <cellStyle name="Normal 6 90 2 10" xfId="54256"/>
    <cellStyle name="Normal 6 90 2 2" xfId="14513"/>
    <cellStyle name="Normal 6 90 2 2 2" xfId="54258"/>
    <cellStyle name="Normal 6 90 2 2 2 2" xfId="54259"/>
    <cellStyle name="Normal 6 90 2 2 2 2 2" xfId="54260"/>
    <cellStyle name="Normal 6 90 2 2 2 3" xfId="54261"/>
    <cellStyle name="Normal 6 90 2 2 2 4" xfId="54262"/>
    <cellStyle name="Normal 6 90 2 2 3" xfId="54263"/>
    <cellStyle name="Normal 6 90 2 2 3 2" xfId="54264"/>
    <cellStyle name="Normal 6 90 2 2 3 2 2" xfId="54265"/>
    <cellStyle name="Normal 6 90 2 2 3 3" xfId="54266"/>
    <cellStyle name="Normal 6 90 2 2 3 4" xfId="54267"/>
    <cellStyle name="Normal 6 90 2 2 4" xfId="54268"/>
    <cellStyle name="Normal 6 90 2 2 4 2" xfId="54269"/>
    <cellStyle name="Normal 6 90 2 2 5" xfId="54270"/>
    <cellStyle name="Normal 6 90 2 2 6" xfId="54271"/>
    <cellStyle name="Normal 6 90 2 2 7" xfId="54272"/>
    <cellStyle name="Normal 6 90 2 2 8" xfId="54257"/>
    <cellStyle name="Normal 6 90 2 3" xfId="54273"/>
    <cellStyle name="Normal 6 90 2 3 2" xfId="54274"/>
    <cellStyle name="Normal 6 90 2 3 2 2" xfId="54275"/>
    <cellStyle name="Normal 6 90 2 3 2 2 2" xfId="54276"/>
    <cellStyle name="Normal 6 90 2 3 2 3" xfId="54277"/>
    <cellStyle name="Normal 6 90 2 3 2 4" xfId="54278"/>
    <cellStyle name="Normal 6 90 2 3 3" xfId="54279"/>
    <cellStyle name="Normal 6 90 2 3 3 2" xfId="54280"/>
    <cellStyle name="Normal 6 90 2 3 3 2 2" xfId="54281"/>
    <cellStyle name="Normal 6 90 2 3 3 3" xfId="54282"/>
    <cellStyle name="Normal 6 90 2 3 3 4" xfId="54283"/>
    <cellStyle name="Normal 6 90 2 3 4" xfId="54284"/>
    <cellStyle name="Normal 6 90 2 3 4 2" xfId="54285"/>
    <cellStyle name="Normal 6 90 2 3 5" xfId="54286"/>
    <cellStyle name="Normal 6 90 2 3 6" xfId="54287"/>
    <cellStyle name="Normal 6 90 2 3 7" xfId="54288"/>
    <cellStyle name="Normal 6 90 2 4" xfId="54289"/>
    <cellStyle name="Normal 6 90 2 4 2" xfId="54290"/>
    <cellStyle name="Normal 6 90 2 4 2 2" xfId="54291"/>
    <cellStyle name="Normal 6 90 2 4 3" xfId="54292"/>
    <cellStyle name="Normal 6 90 2 4 4" xfId="54293"/>
    <cellStyle name="Normal 6 90 2 5" xfId="54294"/>
    <cellStyle name="Normal 6 90 2 5 2" xfId="54295"/>
    <cellStyle name="Normal 6 90 2 5 2 2" xfId="54296"/>
    <cellStyle name="Normal 6 90 2 5 3" xfId="54297"/>
    <cellStyle name="Normal 6 90 2 5 4" xfId="54298"/>
    <cellStyle name="Normal 6 90 2 6" xfId="54299"/>
    <cellStyle name="Normal 6 90 2 6 2" xfId="54300"/>
    <cellStyle name="Normal 6 90 2 7" xfId="54301"/>
    <cellStyle name="Normal 6 90 2 8" xfId="54302"/>
    <cellStyle name="Normal 6 90 2 9" xfId="54303"/>
    <cellStyle name="Normal 6 90 3" xfId="9749"/>
    <cellStyle name="Normal 6 90 3 2" xfId="14514"/>
    <cellStyle name="Normal 6 90 3 2 2" xfId="54306"/>
    <cellStyle name="Normal 6 90 3 2 2 2" xfId="54307"/>
    <cellStyle name="Normal 6 90 3 2 3" xfId="54308"/>
    <cellStyle name="Normal 6 90 3 2 4" xfId="54309"/>
    <cellStyle name="Normal 6 90 3 2 5" xfId="54305"/>
    <cellStyle name="Normal 6 90 3 3" xfId="54310"/>
    <cellStyle name="Normal 6 90 3 3 2" xfId="54311"/>
    <cellStyle name="Normal 6 90 3 3 2 2" xfId="54312"/>
    <cellStyle name="Normal 6 90 3 3 3" xfId="54313"/>
    <cellStyle name="Normal 6 90 3 3 4" xfId="54314"/>
    <cellStyle name="Normal 6 90 3 4" xfId="54315"/>
    <cellStyle name="Normal 6 90 3 4 2" xfId="54316"/>
    <cellStyle name="Normal 6 90 3 5" xfId="54317"/>
    <cellStyle name="Normal 6 90 3 6" xfId="54318"/>
    <cellStyle name="Normal 6 90 3 7" xfId="54319"/>
    <cellStyle name="Normal 6 90 3 8" xfId="54304"/>
    <cellStyle name="Normal 6 90 4" xfId="9750"/>
    <cellStyle name="Normal 6 90 4 2" xfId="14515"/>
    <cellStyle name="Normal 6 90 4 2 2" xfId="54322"/>
    <cellStyle name="Normal 6 90 4 2 2 2" xfId="54323"/>
    <cellStyle name="Normal 6 90 4 2 3" xfId="54324"/>
    <cellStyle name="Normal 6 90 4 2 4" xfId="54325"/>
    <cellStyle name="Normal 6 90 4 2 5" xfId="54321"/>
    <cellStyle name="Normal 6 90 4 3" xfId="54326"/>
    <cellStyle name="Normal 6 90 4 3 2" xfId="54327"/>
    <cellStyle name="Normal 6 90 4 3 2 2" xfId="54328"/>
    <cellStyle name="Normal 6 90 4 3 3" xfId="54329"/>
    <cellStyle name="Normal 6 90 4 3 4" xfId="54330"/>
    <cellStyle name="Normal 6 90 4 4" xfId="54331"/>
    <cellStyle name="Normal 6 90 4 4 2" xfId="54332"/>
    <cellStyle name="Normal 6 90 4 5" xfId="54333"/>
    <cellStyle name="Normal 6 90 4 6" xfId="54334"/>
    <cellStyle name="Normal 6 90 4 7" xfId="54335"/>
    <cellStyle name="Normal 6 90 4 8" xfId="54320"/>
    <cellStyle name="Normal 6 90 5" xfId="14512"/>
    <cellStyle name="Normal 6 90 5 2" xfId="54337"/>
    <cellStyle name="Normal 6 90 5 2 2" xfId="54338"/>
    <cellStyle name="Normal 6 90 5 3" xfId="54339"/>
    <cellStyle name="Normal 6 90 5 4" xfId="54340"/>
    <cellStyle name="Normal 6 90 5 5" xfId="54336"/>
    <cellStyle name="Normal 6 90 6" xfId="54341"/>
    <cellStyle name="Normal 6 90 6 2" xfId="54342"/>
    <cellStyle name="Normal 6 90 6 2 2" xfId="54343"/>
    <cellStyle name="Normal 6 90 6 3" xfId="54344"/>
    <cellStyle name="Normal 6 90 6 4" xfId="54345"/>
    <cellStyle name="Normal 6 90 7" xfId="54346"/>
    <cellStyle name="Normal 6 90 7 2" xfId="54347"/>
    <cellStyle name="Normal 6 90 8" xfId="54348"/>
    <cellStyle name="Normal 6 90 9" xfId="54349"/>
    <cellStyle name="Normal 6 91" xfId="9751"/>
    <cellStyle name="Normal 6 91 10" xfId="54351"/>
    <cellStyle name="Normal 6 91 11" xfId="54350"/>
    <cellStyle name="Normal 6 91 2" xfId="9752"/>
    <cellStyle name="Normal 6 91 2 10" xfId="54352"/>
    <cellStyle name="Normal 6 91 2 2" xfId="14517"/>
    <cellStyle name="Normal 6 91 2 2 2" xfId="54354"/>
    <cellStyle name="Normal 6 91 2 2 2 2" xfId="54355"/>
    <cellStyle name="Normal 6 91 2 2 2 2 2" xfId="54356"/>
    <cellStyle name="Normal 6 91 2 2 2 3" xfId="54357"/>
    <cellStyle name="Normal 6 91 2 2 2 4" xfId="54358"/>
    <cellStyle name="Normal 6 91 2 2 3" xfId="54359"/>
    <cellStyle name="Normal 6 91 2 2 3 2" xfId="54360"/>
    <cellStyle name="Normal 6 91 2 2 3 2 2" xfId="54361"/>
    <cellStyle name="Normal 6 91 2 2 3 3" xfId="54362"/>
    <cellStyle name="Normal 6 91 2 2 3 4" xfId="54363"/>
    <cellStyle name="Normal 6 91 2 2 4" xfId="54364"/>
    <cellStyle name="Normal 6 91 2 2 4 2" xfId="54365"/>
    <cellStyle name="Normal 6 91 2 2 5" xfId="54366"/>
    <cellStyle name="Normal 6 91 2 2 6" xfId="54367"/>
    <cellStyle name="Normal 6 91 2 2 7" xfId="54368"/>
    <cellStyle name="Normal 6 91 2 2 8" xfId="54353"/>
    <cellStyle name="Normal 6 91 2 3" xfId="54369"/>
    <cellStyle name="Normal 6 91 2 3 2" xfId="54370"/>
    <cellStyle name="Normal 6 91 2 3 2 2" xfId="54371"/>
    <cellStyle name="Normal 6 91 2 3 2 2 2" xfId="54372"/>
    <cellStyle name="Normal 6 91 2 3 2 3" xfId="54373"/>
    <cellStyle name="Normal 6 91 2 3 2 4" xfId="54374"/>
    <cellStyle name="Normal 6 91 2 3 3" xfId="54375"/>
    <cellStyle name="Normal 6 91 2 3 3 2" xfId="54376"/>
    <cellStyle name="Normal 6 91 2 3 3 2 2" xfId="54377"/>
    <cellStyle name="Normal 6 91 2 3 3 3" xfId="54378"/>
    <cellStyle name="Normal 6 91 2 3 3 4" xfId="54379"/>
    <cellStyle name="Normal 6 91 2 3 4" xfId="54380"/>
    <cellStyle name="Normal 6 91 2 3 4 2" xfId="54381"/>
    <cellStyle name="Normal 6 91 2 3 5" xfId="54382"/>
    <cellStyle name="Normal 6 91 2 3 6" xfId="54383"/>
    <cellStyle name="Normal 6 91 2 3 7" xfId="54384"/>
    <cellStyle name="Normal 6 91 2 4" xfId="54385"/>
    <cellStyle name="Normal 6 91 2 4 2" xfId="54386"/>
    <cellStyle name="Normal 6 91 2 4 2 2" xfId="54387"/>
    <cellStyle name="Normal 6 91 2 4 3" xfId="54388"/>
    <cellStyle name="Normal 6 91 2 4 4" xfId="54389"/>
    <cellStyle name="Normal 6 91 2 5" xfId="54390"/>
    <cellStyle name="Normal 6 91 2 5 2" xfId="54391"/>
    <cellStyle name="Normal 6 91 2 5 2 2" xfId="54392"/>
    <cellStyle name="Normal 6 91 2 5 3" xfId="54393"/>
    <cellStyle name="Normal 6 91 2 5 4" xfId="54394"/>
    <cellStyle name="Normal 6 91 2 6" xfId="54395"/>
    <cellStyle name="Normal 6 91 2 6 2" xfId="54396"/>
    <cellStyle name="Normal 6 91 2 7" xfId="54397"/>
    <cellStyle name="Normal 6 91 2 8" xfId="54398"/>
    <cellStyle name="Normal 6 91 2 9" xfId="54399"/>
    <cellStyle name="Normal 6 91 3" xfId="9753"/>
    <cellStyle name="Normal 6 91 3 2" xfId="14518"/>
    <cellStyle name="Normal 6 91 3 2 2" xfId="54402"/>
    <cellStyle name="Normal 6 91 3 2 2 2" xfId="54403"/>
    <cellStyle name="Normal 6 91 3 2 3" xfId="54404"/>
    <cellStyle name="Normal 6 91 3 2 4" xfId="54405"/>
    <cellStyle name="Normal 6 91 3 2 5" xfId="54401"/>
    <cellStyle name="Normal 6 91 3 3" xfId="54406"/>
    <cellStyle name="Normal 6 91 3 3 2" xfId="54407"/>
    <cellStyle name="Normal 6 91 3 3 2 2" xfId="54408"/>
    <cellStyle name="Normal 6 91 3 3 3" xfId="54409"/>
    <cellStyle name="Normal 6 91 3 3 4" xfId="54410"/>
    <cellStyle name="Normal 6 91 3 4" xfId="54411"/>
    <cellStyle name="Normal 6 91 3 4 2" xfId="54412"/>
    <cellStyle name="Normal 6 91 3 5" xfId="54413"/>
    <cellStyle name="Normal 6 91 3 6" xfId="54414"/>
    <cellStyle name="Normal 6 91 3 7" xfId="54415"/>
    <cellStyle name="Normal 6 91 3 8" xfId="54400"/>
    <cellStyle name="Normal 6 91 4" xfId="9754"/>
    <cellStyle name="Normal 6 91 4 2" xfId="14519"/>
    <cellStyle name="Normal 6 91 4 2 2" xfId="54418"/>
    <cellStyle name="Normal 6 91 4 2 2 2" xfId="54419"/>
    <cellStyle name="Normal 6 91 4 2 3" xfId="54420"/>
    <cellStyle name="Normal 6 91 4 2 4" xfId="54421"/>
    <cellStyle name="Normal 6 91 4 2 5" xfId="54417"/>
    <cellStyle name="Normal 6 91 4 3" xfId="54422"/>
    <cellStyle name="Normal 6 91 4 3 2" xfId="54423"/>
    <cellStyle name="Normal 6 91 4 3 2 2" xfId="54424"/>
    <cellStyle name="Normal 6 91 4 3 3" xfId="54425"/>
    <cellStyle name="Normal 6 91 4 3 4" xfId="54426"/>
    <cellStyle name="Normal 6 91 4 4" xfId="54427"/>
    <cellStyle name="Normal 6 91 4 4 2" xfId="54428"/>
    <cellStyle name="Normal 6 91 4 5" xfId="54429"/>
    <cellStyle name="Normal 6 91 4 6" xfId="54430"/>
    <cellStyle name="Normal 6 91 4 7" xfId="54431"/>
    <cellStyle name="Normal 6 91 4 8" xfId="54416"/>
    <cellStyle name="Normal 6 91 5" xfId="14516"/>
    <cellStyle name="Normal 6 91 5 2" xfId="54433"/>
    <cellStyle name="Normal 6 91 5 2 2" xfId="54434"/>
    <cellStyle name="Normal 6 91 5 3" xfId="54435"/>
    <cellStyle name="Normal 6 91 5 4" xfId="54436"/>
    <cellStyle name="Normal 6 91 5 5" xfId="54432"/>
    <cellStyle name="Normal 6 91 6" xfId="54437"/>
    <cellStyle name="Normal 6 91 6 2" xfId="54438"/>
    <cellStyle name="Normal 6 91 6 2 2" xfId="54439"/>
    <cellStyle name="Normal 6 91 6 3" xfId="54440"/>
    <cellStyle name="Normal 6 91 6 4" xfId="54441"/>
    <cellStyle name="Normal 6 91 7" xfId="54442"/>
    <cellStyle name="Normal 6 91 7 2" xfId="54443"/>
    <cellStyle name="Normal 6 91 8" xfId="54444"/>
    <cellStyle name="Normal 6 91 9" xfId="54445"/>
    <cellStyle name="Normal 6 92" xfId="9755"/>
    <cellStyle name="Normal 6 92 10" xfId="54447"/>
    <cellStyle name="Normal 6 92 11" xfId="54446"/>
    <cellStyle name="Normal 6 92 2" xfId="9756"/>
    <cellStyle name="Normal 6 92 2 10" xfId="54448"/>
    <cellStyle name="Normal 6 92 2 2" xfId="14521"/>
    <cellStyle name="Normal 6 92 2 2 2" xfId="54450"/>
    <cellStyle name="Normal 6 92 2 2 2 2" xfId="54451"/>
    <cellStyle name="Normal 6 92 2 2 2 2 2" xfId="54452"/>
    <cellStyle name="Normal 6 92 2 2 2 3" xfId="54453"/>
    <cellStyle name="Normal 6 92 2 2 2 4" xfId="54454"/>
    <cellStyle name="Normal 6 92 2 2 3" xfId="54455"/>
    <cellStyle name="Normal 6 92 2 2 3 2" xfId="54456"/>
    <cellStyle name="Normal 6 92 2 2 3 2 2" xfId="54457"/>
    <cellStyle name="Normal 6 92 2 2 3 3" xfId="54458"/>
    <cellStyle name="Normal 6 92 2 2 3 4" xfId="54459"/>
    <cellStyle name="Normal 6 92 2 2 4" xfId="54460"/>
    <cellStyle name="Normal 6 92 2 2 4 2" xfId="54461"/>
    <cellStyle name="Normal 6 92 2 2 5" xfId="54462"/>
    <cellStyle name="Normal 6 92 2 2 6" xfId="54463"/>
    <cellStyle name="Normal 6 92 2 2 7" xfId="54464"/>
    <cellStyle name="Normal 6 92 2 2 8" xfId="54449"/>
    <cellStyle name="Normal 6 92 2 3" xfId="54465"/>
    <cellStyle name="Normal 6 92 2 3 2" xfId="54466"/>
    <cellStyle name="Normal 6 92 2 3 2 2" xfId="54467"/>
    <cellStyle name="Normal 6 92 2 3 2 2 2" xfId="54468"/>
    <cellStyle name="Normal 6 92 2 3 2 3" xfId="54469"/>
    <cellStyle name="Normal 6 92 2 3 2 4" xfId="54470"/>
    <cellStyle name="Normal 6 92 2 3 3" xfId="54471"/>
    <cellStyle name="Normal 6 92 2 3 3 2" xfId="54472"/>
    <cellStyle name="Normal 6 92 2 3 3 2 2" xfId="54473"/>
    <cellStyle name="Normal 6 92 2 3 3 3" xfId="54474"/>
    <cellStyle name="Normal 6 92 2 3 3 4" xfId="54475"/>
    <cellStyle name="Normal 6 92 2 3 4" xfId="54476"/>
    <cellStyle name="Normal 6 92 2 3 4 2" xfId="54477"/>
    <cellStyle name="Normal 6 92 2 3 5" xfId="54478"/>
    <cellStyle name="Normal 6 92 2 3 6" xfId="54479"/>
    <cellStyle name="Normal 6 92 2 3 7" xfId="54480"/>
    <cellStyle name="Normal 6 92 2 4" xfId="54481"/>
    <cellStyle name="Normal 6 92 2 4 2" xfId="54482"/>
    <cellStyle name="Normal 6 92 2 4 2 2" xfId="54483"/>
    <cellStyle name="Normal 6 92 2 4 3" xfId="54484"/>
    <cellStyle name="Normal 6 92 2 4 4" xfId="54485"/>
    <cellStyle name="Normal 6 92 2 5" xfId="54486"/>
    <cellStyle name="Normal 6 92 2 5 2" xfId="54487"/>
    <cellStyle name="Normal 6 92 2 5 2 2" xfId="54488"/>
    <cellStyle name="Normal 6 92 2 5 3" xfId="54489"/>
    <cellStyle name="Normal 6 92 2 5 4" xfId="54490"/>
    <cellStyle name="Normal 6 92 2 6" xfId="54491"/>
    <cellStyle name="Normal 6 92 2 6 2" xfId="54492"/>
    <cellStyle name="Normal 6 92 2 7" xfId="54493"/>
    <cellStyle name="Normal 6 92 2 8" xfId="54494"/>
    <cellStyle name="Normal 6 92 2 9" xfId="54495"/>
    <cellStyle name="Normal 6 92 3" xfId="9757"/>
    <cellStyle name="Normal 6 92 3 2" xfId="14522"/>
    <cellStyle name="Normal 6 92 3 2 2" xfId="54498"/>
    <cellStyle name="Normal 6 92 3 2 2 2" xfId="54499"/>
    <cellStyle name="Normal 6 92 3 2 3" xfId="54500"/>
    <cellStyle name="Normal 6 92 3 2 4" xfId="54501"/>
    <cellStyle name="Normal 6 92 3 2 5" xfId="54497"/>
    <cellStyle name="Normal 6 92 3 3" xfId="54502"/>
    <cellStyle name="Normal 6 92 3 3 2" xfId="54503"/>
    <cellStyle name="Normal 6 92 3 3 2 2" xfId="54504"/>
    <cellStyle name="Normal 6 92 3 3 3" xfId="54505"/>
    <cellStyle name="Normal 6 92 3 3 4" xfId="54506"/>
    <cellStyle name="Normal 6 92 3 4" xfId="54507"/>
    <cellStyle name="Normal 6 92 3 4 2" xfId="54508"/>
    <cellStyle name="Normal 6 92 3 5" xfId="54509"/>
    <cellStyle name="Normal 6 92 3 6" xfId="54510"/>
    <cellStyle name="Normal 6 92 3 7" xfId="54511"/>
    <cellStyle name="Normal 6 92 3 8" xfId="54496"/>
    <cellStyle name="Normal 6 92 4" xfId="9758"/>
    <cellStyle name="Normal 6 92 4 2" xfId="14523"/>
    <cellStyle name="Normal 6 92 4 2 2" xfId="54514"/>
    <cellStyle name="Normal 6 92 4 2 2 2" xfId="54515"/>
    <cellStyle name="Normal 6 92 4 2 3" xfId="54516"/>
    <cellStyle name="Normal 6 92 4 2 4" xfId="54517"/>
    <cellStyle name="Normal 6 92 4 2 5" xfId="54513"/>
    <cellStyle name="Normal 6 92 4 3" xfId="54518"/>
    <cellStyle name="Normal 6 92 4 3 2" xfId="54519"/>
    <cellStyle name="Normal 6 92 4 3 2 2" xfId="54520"/>
    <cellStyle name="Normal 6 92 4 3 3" xfId="54521"/>
    <cellStyle name="Normal 6 92 4 3 4" xfId="54522"/>
    <cellStyle name="Normal 6 92 4 4" xfId="54523"/>
    <cellStyle name="Normal 6 92 4 4 2" xfId="54524"/>
    <cellStyle name="Normal 6 92 4 5" xfId="54525"/>
    <cellStyle name="Normal 6 92 4 6" xfId="54526"/>
    <cellStyle name="Normal 6 92 4 7" xfId="54527"/>
    <cellStyle name="Normal 6 92 4 8" xfId="54512"/>
    <cellStyle name="Normal 6 92 5" xfId="14520"/>
    <cellStyle name="Normal 6 92 5 2" xfId="54529"/>
    <cellStyle name="Normal 6 92 5 2 2" xfId="54530"/>
    <cellStyle name="Normal 6 92 5 3" xfId="54531"/>
    <cellStyle name="Normal 6 92 5 4" xfId="54532"/>
    <cellStyle name="Normal 6 92 5 5" xfId="54528"/>
    <cellStyle name="Normal 6 92 6" xfId="54533"/>
    <cellStyle name="Normal 6 92 6 2" xfId="54534"/>
    <cellStyle name="Normal 6 92 6 2 2" xfId="54535"/>
    <cellStyle name="Normal 6 92 6 3" xfId="54536"/>
    <cellStyle name="Normal 6 92 6 4" xfId="54537"/>
    <cellStyle name="Normal 6 92 7" xfId="54538"/>
    <cellStyle name="Normal 6 92 7 2" xfId="54539"/>
    <cellStyle name="Normal 6 92 8" xfId="54540"/>
    <cellStyle name="Normal 6 92 9" xfId="54541"/>
    <cellStyle name="Normal 6 93" xfId="9759"/>
    <cellStyle name="Normal 6 93 10" xfId="54543"/>
    <cellStyle name="Normal 6 93 11" xfId="54542"/>
    <cellStyle name="Normal 6 93 2" xfId="9760"/>
    <cellStyle name="Normal 6 93 2 10" xfId="54544"/>
    <cellStyle name="Normal 6 93 2 2" xfId="14525"/>
    <cellStyle name="Normal 6 93 2 2 2" xfId="54546"/>
    <cellStyle name="Normal 6 93 2 2 2 2" xfId="54547"/>
    <cellStyle name="Normal 6 93 2 2 2 2 2" xfId="54548"/>
    <cellStyle name="Normal 6 93 2 2 2 3" xfId="54549"/>
    <cellStyle name="Normal 6 93 2 2 2 4" xfId="54550"/>
    <cellStyle name="Normal 6 93 2 2 3" xfId="54551"/>
    <cellStyle name="Normal 6 93 2 2 3 2" xfId="54552"/>
    <cellStyle name="Normal 6 93 2 2 3 2 2" xfId="54553"/>
    <cellStyle name="Normal 6 93 2 2 3 3" xfId="54554"/>
    <cellStyle name="Normal 6 93 2 2 3 4" xfId="54555"/>
    <cellStyle name="Normal 6 93 2 2 4" xfId="54556"/>
    <cellStyle name="Normal 6 93 2 2 4 2" xfId="54557"/>
    <cellStyle name="Normal 6 93 2 2 5" xfId="54558"/>
    <cellStyle name="Normal 6 93 2 2 6" xfId="54559"/>
    <cellStyle name="Normal 6 93 2 2 7" xfId="54560"/>
    <cellStyle name="Normal 6 93 2 2 8" xfId="54545"/>
    <cellStyle name="Normal 6 93 2 3" xfId="54561"/>
    <cellStyle name="Normal 6 93 2 3 2" xfId="54562"/>
    <cellStyle name="Normal 6 93 2 3 2 2" xfId="54563"/>
    <cellStyle name="Normal 6 93 2 3 2 2 2" xfId="54564"/>
    <cellStyle name="Normal 6 93 2 3 2 3" xfId="54565"/>
    <cellStyle name="Normal 6 93 2 3 2 4" xfId="54566"/>
    <cellStyle name="Normal 6 93 2 3 3" xfId="54567"/>
    <cellStyle name="Normal 6 93 2 3 3 2" xfId="54568"/>
    <cellStyle name="Normal 6 93 2 3 3 2 2" xfId="54569"/>
    <cellStyle name="Normal 6 93 2 3 3 3" xfId="54570"/>
    <cellStyle name="Normal 6 93 2 3 3 4" xfId="54571"/>
    <cellStyle name="Normal 6 93 2 3 4" xfId="54572"/>
    <cellStyle name="Normal 6 93 2 3 4 2" xfId="54573"/>
    <cellStyle name="Normal 6 93 2 3 5" xfId="54574"/>
    <cellStyle name="Normal 6 93 2 3 6" xfId="54575"/>
    <cellStyle name="Normal 6 93 2 3 7" xfId="54576"/>
    <cellStyle name="Normal 6 93 2 4" xfId="54577"/>
    <cellStyle name="Normal 6 93 2 4 2" xfId="54578"/>
    <cellStyle name="Normal 6 93 2 4 2 2" xfId="54579"/>
    <cellStyle name="Normal 6 93 2 4 3" xfId="54580"/>
    <cellStyle name="Normal 6 93 2 4 4" xfId="54581"/>
    <cellStyle name="Normal 6 93 2 5" xfId="54582"/>
    <cellStyle name="Normal 6 93 2 5 2" xfId="54583"/>
    <cellStyle name="Normal 6 93 2 5 2 2" xfId="54584"/>
    <cellStyle name="Normal 6 93 2 5 3" xfId="54585"/>
    <cellStyle name="Normal 6 93 2 5 4" xfId="54586"/>
    <cellStyle name="Normal 6 93 2 6" xfId="54587"/>
    <cellStyle name="Normal 6 93 2 6 2" xfId="54588"/>
    <cellStyle name="Normal 6 93 2 7" xfId="54589"/>
    <cellStyle name="Normal 6 93 2 8" xfId="54590"/>
    <cellStyle name="Normal 6 93 2 9" xfId="54591"/>
    <cellStyle name="Normal 6 93 3" xfId="9761"/>
    <cellStyle name="Normal 6 93 3 2" xfId="14526"/>
    <cellStyle name="Normal 6 93 3 2 2" xfId="54594"/>
    <cellStyle name="Normal 6 93 3 2 2 2" xfId="54595"/>
    <cellStyle name="Normal 6 93 3 2 3" xfId="54596"/>
    <cellStyle name="Normal 6 93 3 2 4" xfId="54597"/>
    <cellStyle name="Normal 6 93 3 2 5" xfId="54593"/>
    <cellStyle name="Normal 6 93 3 3" xfId="54598"/>
    <cellStyle name="Normal 6 93 3 3 2" xfId="54599"/>
    <cellStyle name="Normal 6 93 3 3 2 2" xfId="54600"/>
    <cellStyle name="Normal 6 93 3 3 3" xfId="54601"/>
    <cellStyle name="Normal 6 93 3 3 4" xfId="54602"/>
    <cellStyle name="Normal 6 93 3 4" xfId="54603"/>
    <cellStyle name="Normal 6 93 3 4 2" xfId="54604"/>
    <cellStyle name="Normal 6 93 3 5" xfId="54605"/>
    <cellStyle name="Normal 6 93 3 6" xfId="54606"/>
    <cellStyle name="Normal 6 93 3 7" xfId="54607"/>
    <cellStyle name="Normal 6 93 3 8" xfId="54592"/>
    <cellStyle name="Normal 6 93 4" xfId="9762"/>
    <cellStyle name="Normal 6 93 4 2" xfId="14527"/>
    <cellStyle name="Normal 6 93 4 2 2" xfId="54610"/>
    <cellStyle name="Normal 6 93 4 2 2 2" xfId="54611"/>
    <cellStyle name="Normal 6 93 4 2 3" xfId="54612"/>
    <cellStyle name="Normal 6 93 4 2 4" xfId="54613"/>
    <cellStyle name="Normal 6 93 4 2 5" xfId="54609"/>
    <cellStyle name="Normal 6 93 4 3" xfId="54614"/>
    <cellStyle name="Normal 6 93 4 3 2" xfId="54615"/>
    <cellStyle name="Normal 6 93 4 3 2 2" xfId="54616"/>
    <cellStyle name="Normal 6 93 4 3 3" xfId="54617"/>
    <cellStyle name="Normal 6 93 4 3 4" xfId="54618"/>
    <cellStyle name="Normal 6 93 4 4" xfId="54619"/>
    <cellStyle name="Normal 6 93 4 4 2" xfId="54620"/>
    <cellStyle name="Normal 6 93 4 5" xfId="54621"/>
    <cellStyle name="Normal 6 93 4 6" xfId="54622"/>
    <cellStyle name="Normal 6 93 4 7" xfId="54623"/>
    <cellStyle name="Normal 6 93 4 8" xfId="54608"/>
    <cellStyle name="Normal 6 93 5" xfId="14524"/>
    <cellStyle name="Normal 6 93 5 2" xfId="54625"/>
    <cellStyle name="Normal 6 93 5 2 2" xfId="54626"/>
    <cellStyle name="Normal 6 93 5 3" xfId="54627"/>
    <cellStyle name="Normal 6 93 5 4" xfId="54628"/>
    <cellStyle name="Normal 6 93 5 5" xfId="54624"/>
    <cellStyle name="Normal 6 93 6" xfId="54629"/>
    <cellStyle name="Normal 6 93 6 2" xfId="54630"/>
    <cellStyle name="Normal 6 93 6 2 2" xfId="54631"/>
    <cellStyle name="Normal 6 93 6 3" xfId="54632"/>
    <cellStyle name="Normal 6 93 6 4" xfId="54633"/>
    <cellStyle name="Normal 6 93 7" xfId="54634"/>
    <cellStyle name="Normal 6 93 7 2" xfId="54635"/>
    <cellStyle name="Normal 6 93 8" xfId="54636"/>
    <cellStyle name="Normal 6 93 9" xfId="54637"/>
    <cellStyle name="Normal 6 94" xfId="9763"/>
    <cellStyle name="Normal 6 94 10" xfId="54639"/>
    <cellStyle name="Normal 6 94 11" xfId="54638"/>
    <cellStyle name="Normal 6 94 2" xfId="9764"/>
    <cellStyle name="Normal 6 94 2 10" xfId="54640"/>
    <cellStyle name="Normal 6 94 2 2" xfId="14529"/>
    <cellStyle name="Normal 6 94 2 2 2" xfId="54642"/>
    <cellStyle name="Normal 6 94 2 2 2 2" xfId="54643"/>
    <cellStyle name="Normal 6 94 2 2 2 2 2" xfId="54644"/>
    <cellStyle name="Normal 6 94 2 2 2 3" xfId="54645"/>
    <cellStyle name="Normal 6 94 2 2 2 4" xfId="54646"/>
    <cellStyle name="Normal 6 94 2 2 3" xfId="54647"/>
    <cellStyle name="Normal 6 94 2 2 3 2" xfId="54648"/>
    <cellStyle name="Normal 6 94 2 2 3 2 2" xfId="54649"/>
    <cellStyle name="Normal 6 94 2 2 3 3" xfId="54650"/>
    <cellStyle name="Normal 6 94 2 2 3 4" xfId="54651"/>
    <cellStyle name="Normal 6 94 2 2 4" xfId="54652"/>
    <cellStyle name="Normal 6 94 2 2 4 2" xfId="54653"/>
    <cellStyle name="Normal 6 94 2 2 5" xfId="54654"/>
    <cellStyle name="Normal 6 94 2 2 6" xfId="54655"/>
    <cellStyle name="Normal 6 94 2 2 7" xfId="54656"/>
    <cellStyle name="Normal 6 94 2 2 8" xfId="54641"/>
    <cellStyle name="Normal 6 94 2 3" xfId="54657"/>
    <cellStyle name="Normal 6 94 2 3 2" xfId="54658"/>
    <cellStyle name="Normal 6 94 2 3 2 2" xfId="54659"/>
    <cellStyle name="Normal 6 94 2 3 2 2 2" xfId="54660"/>
    <cellStyle name="Normal 6 94 2 3 2 3" xfId="54661"/>
    <cellStyle name="Normal 6 94 2 3 2 4" xfId="54662"/>
    <cellStyle name="Normal 6 94 2 3 3" xfId="54663"/>
    <cellStyle name="Normal 6 94 2 3 3 2" xfId="54664"/>
    <cellStyle name="Normal 6 94 2 3 3 2 2" xfId="54665"/>
    <cellStyle name="Normal 6 94 2 3 3 3" xfId="54666"/>
    <cellStyle name="Normal 6 94 2 3 3 4" xfId="54667"/>
    <cellStyle name="Normal 6 94 2 3 4" xfId="54668"/>
    <cellStyle name="Normal 6 94 2 3 4 2" xfId="54669"/>
    <cellStyle name="Normal 6 94 2 3 5" xfId="54670"/>
    <cellStyle name="Normal 6 94 2 3 6" xfId="54671"/>
    <cellStyle name="Normal 6 94 2 3 7" xfId="54672"/>
    <cellStyle name="Normal 6 94 2 4" xfId="54673"/>
    <cellStyle name="Normal 6 94 2 4 2" xfId="54674"/>
    <cellStyle name="Normal 6 94 2 4 2 2" xfId="54675"/>
    <cellStyle name="Normal 6 94 2 4 3" xfId="54676"/>
    <cellStyle name="Normal 6 94 2 4 4" xfId="54677"/>
    <cellStyle name="Normal 6 94 2 5" xfId="54678"/>
    <cellStyle name="Normal 6 94 2 5 2" xfId="54679"/>
    <cellStyle name="Normal 6 94 2 5 2 2" xfId="54680"/>
    <cellStyle name="Normal 6 94 2 5 3" xfId="54681"/>
    <cellStyle name="Normal 6 94 2 5 4" xfId="54682"/>
    <cellStyle name="Normal 6 94 2 6" xfId="54683"/>
    <cellStyle name="Normal 6 94 2 6 2" xfId="54684"/>
    <cellStyle name="Normal 6 94 2 7" xfId="54685"/>
    <cellStyle name="Normal 6 94 2 8" xfId="54686"/>
    <cellStyle name="Normal 6 94 2 9" xfId="54687"/>
    <cellStyle name="Normal 6 94 3" xfId="9765"/>
    <cellStyle name="Normal 6 94 3 2" xfId="14530"/>
    <cellStyle name="Normal 6 94 3 2 2" xfId="54690"/>
    <cellStyle name="Normal 6 94 3 2 2 2" xfId="54691"/>
    <cellStyle name="Normal 6 94 3 2 3" xfId="54692"/>
    <cellStyle name="Normal 6 94 3 2 4" xfId="54693"/>
    <cellStyle name="Normal 6 94 3 2 5" xfId="54689"/>
    <cellStyle name="Normal 6 94 3 3" xfId="54694"/>
    <cellStyle name="Normal 6 94 3 3 2" xfId="54695"/>
    <cellStyle name="Normal 6 94 3 3 2 2" xfId="54696"/>
    <cellStyle name="Normal 6 94 3 3 3" xfId="54697"/>
    <cellStyle name="Normal 6 94 3 3 4" xfId="54698"/>
    <cellStyle name="Normal 6 94 3 4" xfId="54699"/>
    <cellStyle name="Normal 6 94 3 4 2" xfId="54700"/>
    <cellStyle name="Normal 6 94 3 5" xfId="54701"/>
    <cellStyle name="Normal 6 94 3 6" xfId="54702"/>
    <cellStyle name="Normal 6 94 3 7" xfId="54703"/>
    <cellStyle name="Normal 6 94 3 8" xfId="54688"/>
    <cellStyle name="Normal 6 94 4" xfId="9766"/>
    <cellStyle name="Normal 6 94 4 2" xfId="14531"/>
    <cellStyle name="Normal 6 94 4 2 2" xfId="54706"/>
    <cellStyle name="Normal 6 94 4 2 2 2" xfId="54707"/>
    <cellStyle name="Normal 6 94 4 2 3" xfId="54708"/>
    <cellStyle name="Normal 6 94 4 2 4" xfId="54709"/>
    <cellStyle name="Normal 6 94 4 2 5" xfId="54705"/>
    <cellStyle name="Normal 6 94 4 3" xfId="54710"/>
    <cellStyle name="Normal 6 94 4 3 2" xfId="54711"/>
    <cellStyle name="Normal 6 94 4 3 2 2" xfId="54712"/>
    <cellStyle name="Normal 6 94 4 3 3" xfId="54713"/>
    <cellStyle name="Normal 6 94 4 3 4" xfId="54714"/>
    <cellStyle name="Normal 6 94 4 4" xfId="54715"/>
    <cellStyle name="Normal 6 94 4 4 2" xfId="54716"/>
    <cellStyle name="Normal 6 94 4 5" xfId="54717"/>
    <cellStyle name="Normal 6 94 4 6" xfId="54718"/>
    <cellStyle name="Normal 6 94 4 7" xfId="54719"/>
    <cellStyle name="Normal 6 94 4 8" xfId="54704"/>
    <cellStyle name="Normal 6 94 5" xfId="14528"/>
    <cellStyle name="Normal 6 94 5 2" xfId="54721"/>
    <cellStyle name="Normal 6 94 5 2 2" xfId="54722"/>
    <cellStyle name="Normal 6 94 5 3" xfId="54723"/>
    <cellStyle name="Normal 6 94 5 4" xfId="54724"/>
    <cellStyle name="Normal 6 94 5 5" xfId="54720"/>
    <cellStyle name="Normal 6 94 6" xfId="54725"/>
    <cellStyle name="Normal 6 94 6 2" xfId="54726"/>
    <cellStyle name="Normal 6 94 6 2 2" xfId="54727"/>
    <cellStyle name="Normal 6 94 6 3" xfId="54728"/>
    <cellStyle name="Normal 6 94 6 4" xfId="54729"/>
    <cellStyle name="Normal 6 94 7" xfId="54730"/>
    <cellStyle name="Normal 6 94 7 2" xfId="54731"/>
    <cellStyle name="Normal 6 94 8" xfId="54732"/>
    <cellStyle name="Normal 6 94 9" xfId="54733"/>
    <cellStyle name="Normal 6 95" xfId="9767"/>
    <cellStyle name="Normal 6 95 10" xfId="54735"/>
    <cellStyle name="Normal 6 95 11" xfId="54734"/>
    <cellStyle name="Normal 6 95 2" xfId="9768"/>
    <cellStyle name="Normal 6 95 2 10" xfId="54736"/>
    <cellStyle name="Normal 6 95 2 2" xfId="14533"/>
    <cellStyle name="Normal 6 95 2 2 2" xfId="54738"/>
    <cellStyle name="Normal 6 95 2 2 2 2" xfId="54739"/>
    <cellStyle name="Normal 6 95 2 2 2 2 2" xfId="54740"/>
    <cellStyle name="Normal 6 95 2 2 2 3" xfId="54741"/>
    <cellStyle name="Normal 6 95 2 2 2 4" xfId="54742"/>
    <cellStyle name="Normal 6 95 2 2 3" xfId="54743"/>
    <cellStyle name="Normal 6 95 2 2 3 2" xfId="54744"/>
    <cellStyle name="Normal 6 95 2 2 3 2 2" xfId="54745"/>
    <cellStyle name="Normal 6 95 2 2 3 3" xfId="54746"/>
    <cellStyle name="Normal 6 95 2 2 3 4" xfId="54747"/>
    <cellStyle name="Normal 6 95 2 2 4" xfId="54748"/>
    <cellStyle name="Normal 6 95 2 2 4 2" xfId="54749"/>
    <cellStyle name="Normal 6 95 2 2 5" xfId="54750"/>
    <cellStyle name="Normal 6 95 2 2 6" xfId="54751"/>
    <cellStyle name="Normal 6 95 2 2 7" xfId="54752"/>
    <cellStyle name="Normal 6 95 2 2 8" xfId="54737"/>
    <cellStyle name="Normal 6 95 2 3" xfId="54753"/>
    <cellStyle name="Normal 6 95 2 3 2" xfId="54754"/>
    <cellStyle name="Normal 6 95 2 3 2 2" xfId="54755"/>
    <cellStyle name="Normal 6 95 2 3 2 2 2" xfId="54756"/>
    <cellStyle name="Normal 6 95 2 3 2 3" xfId="54757"/>
    <cellStyle name="Normal 6 95 2 3 2 4" xfId="54758"/>
    <cellStyle name="Normal 6 95 2 3 3" xfId="54759"/>
    <cellStyle name="Normal 6 95 2 3 3 2" xfId="54760"/>
    <cellStyle name="Normal 6 95 2 3 3 2 2" xfId="54761"/>
    <cellStyle name="Normal 6 95 2 3 3 3" xfId="54762"/>
    <cellStyle name="Normal 6 95 2 3 3 4" xfId="54763"/>
    <cellStyle name="Normal 6 95 2 3 4" xfId="54764"/>
    <cellStyle name="Normal 6 95 2 3 4 2" xfId="54765"/>
    <cellStyle name="Normal 6 95 2 3 5" xfId="54766"/>
    <cellStyle name="Normal 6 95 2 3 6" xfId="54767"/>
    <cellStyle name="Normal 6 95 2 3 7" xfId="54768"/>
    <cellStyle name="Normal 6 95 2 4" xfId="54769"/>
    <cellStyle name="Normal 6 95 2 4 2" xfId="54770"/>
    <cellStyle name="Normal 6 95 2 4 2 2" xfId="54771"/>
    <cellStyle name="Normal 6 95 2 4 3" xfId="54772"/>
    <cellStyle name="Normal 6 95 2 4 4" xfId="54773"/>
    <cellStyle name="Normal 6 95 2 5" xfId="54774"/>
    <cellStyle name="Normal 6 95 2 5 2" xfId="54775"/>
    <cellStyle name="Normal 6 95 2 5 2 2" xfId="54776"/>
    <cellStyle name="Normal 6 95 2 5 3" xfId="54777"/>
    <cellStyle name="Normal 6 95 2 5 4" xfId="54778"/>
    <cellStyle name="Normal 6 95 2 6" xfId="54779"/>
    <cellStyle name="Normal 6 95 2 6 2" xfId="54780"/>
    <cellStyle name="Normal 6 95 2 7" xfId="54781"/>
    <cellStyle name="Normal 6 95 2 8" xfId="54782"/>
    <cellStyle name="Normal 6 95 2 9" xfId="54783"/>
    <cellStyle name="Normal 6 95 3" xfId="9769"/>
    <cellStyle name="Normal 6 95 3 2" xfId="14534"/>
    <cellStyle name="Normal 6 95 3 2 2" xfId="54786"/>
    <cellStyle name="Normal 6 95 3 2 2 2" xfId="54787"/>
    <cellStyle name="Normal 6 95 3 2 3" xfId="54788"/>
    <cellStyle name="Normal 6 95 3 2 4" xfId="54789"/>
    <cellStyle name="Normal 6 95 3 2 5" xfId="54785"/>
    <cellStyle name="Normal 6 95 3 3" xfId="54790"/>
    <cellStyle name="Normal 6 95 3 3 2" xfId="54791"/>
    <cellStyle name="Normal 6 95 3 3 2 2" xfId="54792"/>
    <cellStyle name="Normal 6 95 3 3 3" xfId="54793"/>
    <cellStyle name="Normal 6 95 3 3 4" xfId="54794"/>
    <cellStyle name="Normal 6 95 3 4" xfId="54795"/>
    <cellStyle name="Normal 6 95 3 4 2" xfId="54796"/>
    <cellStyle name="Normal 6 95 3 5" xfId="54797"/>
    <cellStyle name="Normal 6 95 3 6" xfId="54798"/>
    <cellStyle name="Normal 6 95 3 7" xfId="54799"/>
    <cellStyle name="Normal 6 95 3 8" xfId="54784"/>
    <cellStyle name="Normal 6 95 4" xfId="9770"/>
    <cellStyle name="Normal 6 95 4 2" xfId="14535"/>
    <cellStyle name="Normal 6 95 4 2 2" xfId="54802"/>
    <cellStyle name="Normal 6 95 4 2 2 2" xfId="54803"/>
    <cellStyle name="Normal 6 95 4 2 3" xfId="54804"/>
    <cellStyle name="Normal 6 95 4 2 4" xfId="54805"/>
    <cellStyle name="Normal 6 95 4 2 5" xfId="54801"/>
    <cellStyle name="Normal 6 95 4 3" xfId="54806"/>
    <cellStyle name="Normal 6 95 4 3 2" xfId="54807"/>
    <cellStyle name="Normal 6 95 4 3 2 2" xfId="54808"/>
    <cellStyle name="Normal 6 95 4 3 3" xfId="54809"/>
    <cellStyle name="Normal 6 95 4 3 4" xfId="54810"/>
    <cellStyle name="Normal 6 95 4 4" xfId="54811"/>
    <cellStyle name="Normal 6 95 4 4 2" xfId="54812"/>
    <cellStyle name="Normal 6 95 4 5" xfId="54813"/>
    <cellStyle name="Normal 6 95 4 6" xfId="54814"/>
    <cellStyle name="Normal 6 95 4 7" xfId="54815"/>
    <cellStyle name="Normal 6 95 4 8" xfId="54800"/>
    <cellStyle name="Normal 6 95 5" xfId="14532"/>
    <cellStyle name="Normal 6 95 5 2" xfId="54817"/>
    <cellStyle name="Normal 6 95 5 2 2" xfId="54818"/>
    <cellStyle name="Normal 6 95 5 3" xfId="54819"/>
    <cellStyle name="Normal 6 95 5 4" xfId="54820"/>
    <cellStyle name="Normal 6 95 5 5" xfId="54816"/>
    <cellStyle name="Normal 6 95 6" xfId="54821"/>
    <cellStyle name="Normal 6 95 6 2" xfId="54822"/>
    <cellStyle name="Normal 6 95 6 2 2" xfId="54823"/>
    <cellStyle name="Normal 6 95 6 3" xfId="54824"/>
    <cellStyle name="Normal 6 95 6 4" xfId="54825"/>
    <cellStyle name="Normal 6 95 7" xfId="54826"/>
    <cellStyle name="Normal 6 95 7 2" xfId="54827"/>
    <cellStyle name="Normal 6 95 8" xfId="54828"/>
    <cellStyle name="Normal 6 95 9" xfId="54829"/>
    <cellStyle name="Normal 6 96" xfId="9771"/>
    <cellStyle name="Normal 6 96 10" xfId="54831"/>
    <cellStyle name="Normal 6 96 11" xfId="54830"/>
    <cellStyle name="Normal 6 96 2" xfId="9772"/>
    <cellStyle name="Normal 6 96 2 10" xfId="54832"/>
    <cellStyle name="Normal 6 96 2 2" xfId="14537"/>
    <cellStyle name="Normal 6 96 2 2 2" xfId="54834"/>
    <cellStyle name="Normal 6 96 2 2 2 2" xfId="54835"/>
    <cellStyle name="Normal 6 96 2 2 2 2 2" xfId="54836"/>
    <cellStyle name="Normal 6 96 2 2 2 3" xfId="54837"/>
    <cellStyle name="Normal 6 96 2 2 2 4" xfId="54838"/>
    <cellStyle name="Normal 6 96 2 2 3" xfId="54839"/>
    <cellStyle name="Normal 6 96 2 2 3 2" xfId="54840"/>
    <cellStyle name="Normal 6 96 2 2 3 2 2" xfId="54841"/>
    <cellStyle name="Normal 6 96 2 2 3 3" xfId="54842"/>
    <cellStyle name="Normal 6 96 2 2 3 4" xfId="54843"/>
    <cellStyle name="Normal 6 96 2 2 4" xfId="54844"/>
    <cellStyle name="Normal 6 96 2 2 4 2" xfId="54845"/>
    <cellStyle name="Normal 6 96 2 2 5" xfId="54846"/>
    <cellStyle name="Normal 6 96 2 2 6" xfId="54847"/>
    <cellStyle name="Normal 6 96 2 2 7" xfId="54848"/>
    <cellStyle name="Normal 6 96 2 2 8" xfId="54833"/>
    <cellStyle name="Normal 6 96 2 3" xfId="54849"/>
    <cellStyle name="Normal 6 96 2 3 2" xfId="54850"/>
    <cellStyle name="Normal 6 96 2 3 2 2" xfId="54851"/>
    <cellStyle name="Normal 6 96 2 3 2 2 2" xfId="54852"/>
    <cellStyle name="Normal 6 96 2 3 2 3" xfId="54853"/>
    <cellStyle name="Normal 6 96 2 3 2 4" xfId="54854"/>
    <cellStyle name="Normal 6 96 2 3 3" xfId="54855"/>
    <cellStyle name="Normal 6 96 2 3 3 2" xfId="54856"/>
    <cellStyle name="Normal 6 96 2 3 3 2 2" xfId="54857"/>
    <cellStyle name="Normal 6 96 2 3 3 3" xfId="54858"/>
    <cellStyle name="Normal 6 96 2 3 3 4" xfId="54859"/>
    <cellStyle name="Normal 6 96 2 3 4" xfId="54860"/>
    <cellStyle name="Normal 6 96 2 3 4 2" xfId="54861"/>
    <cellStyle name="Normal 6 96 2 3 5" xfId="54862"/>
    <cellStyle name="Normal 6 96 2 3 6" xfId="54863"/>
    <cellStyle name="Normal 6 96 2 3 7" xfId="54864"/>
    <cellStyle name="Normal 6 96 2 4" xfId="54865"/>
    <cellStyle name="Normal 6 96 2 4 2" xfId="54866"/>
    <cellStyle name="Normal 6 96 2 4 2 2" xfId="54867"/>
    <cellStyle name="Normal 6 96 2 4 3" xfId="54868"/>
    <cellStyle name="Normal 6 96 2 4 4" xfId="54869"/>
    <cellStyle name="Normal 6 96 2 5" xfId="54870"/>
    <cellStyle name="Normal 6 96 2 5 2" xfId="54871"/>
    <cellStyle name="Normal 6 96 2 5 2 2" xfId="54872"/>
    <cellStyle name="Normal 6 96 2 5 3" xfId="54873"/>
    <cellStyle name="Normal 6 96 2 5 4" xfId="54874"/>
    <cellStyle name="Normal 6 96 2 6" xfId="54875"/>
    <cellStyle name="Normal 6 96 2 6 2" xfId="54876"/>
    <cellStyle name="Normal 6 96 2 7" xfId="54877"/>
    <cellStyle name="Normal 6 96 2 8" xfId="54878"/>
    <cellStyle name="Normal 6 96 2 9" xfId="54879"/>
    <cellStyle name="Normal 6 96 3" xfId="9773"/>
    <cellStyle name="Normal 6 96 3 2" xfId="14538"/>
    <cellStyle name="Normal 6 96 3 2 2" xfId="54882"/>
    <cellStyle name="Normal 6 96 3 2 2 2" xfId="54883"/>
    <cellStyle name="Normal 6 96 3 2 3" xfId="54884"/>
    <cellStyle name="Normal 6 96 3 2 4" xfId="54885"/>
    <cellStyle name="Normal 6 96 3 2 5" xfId="54881"/>
    <cellStyle name="Normal 6 96 3 3" xfId="54886"/>
    <cellStyle name="Normal 6 96 3 3 2" xfId="54887"/>
    <cellStyle name="Normal 6 96 3 3 2 2" xfId="54888"/>
    <cellStyle name="Normal 6 96 3 3 3" xfId="54889"/>
    <cellStyle name="Normal 6 96 3 3 4" xfId="54890"/>
    <cellStyle name="Normal 6 96 3 4" xfId="54891"/>
    <cellStyle name="Normal 6 96 3 4 2" xfId="54892"/>
    <cellStyle name="Normal 6 96 3 5" xfId="54893"/>
    <cellStyle name="Normal 6 96 3 6" xfId="54894"/>
    <cellStyle name="Normal 6 96 3 7" xfId="54895"/>
    <cellStyle name="Normal 6 96 3 8" xfId="54880"/>
    <cellStyle name="Normal 6 96 4" xfId="9774"/>
    <cellStyle name="Normal 6 96 4 2" xfId="14539"/>
    <cellStyle name="Normal 6 96 4 2 2" xfId="54898"/>
    <cellStyle name="Normal 6 96 4 2 2 2" xfId="54899"/>
    <cellStyle name="Normal 6 96 4 2 3" xfId="54900"/>
    <cellStyle name="Normal 6 96 4 2 4" xfId="54901"/>
    <cellStyle name="Normal 6 96 4 2 5" xfId="54897"/>
    <cellStyle name="Normal 6 96 4 3" xfId="54902"/>
    <cellStyle name="Normal 6 96 4 3 2" xfId="54903"/>
    <cellStyle name="Normal 6 96 4 3 2 2" xfId="54904"/>
    <cellStyle name="Normal 6 96 4 3 3" xfId="54905"/>
    <cellStyle name="Normal 6 96 4 3 4" xfId="54906"/>
    <cellStyle name="Normal 6 96 4 4" xfId="54907"/>
    <cellStyle name="Normal 6 96 4 4 2" xfId="54908"/>
    <cellStyle name="Normal 6 96 4 5" xfId="54909"/>
    <cellStyle name="Normal 6 96 4 6" xfId="54910"/>
    <cellStyle name="Normal 6 96 4 7" xfId="54911"/>
    <cellStyle name="Normal 6 96 4 8" xfId="54896"/>
    <cellStyle name="Normal 6 96 5" xfId="14536"/>
    <cellStyle name="Normal 6 96 5 2" xfId="54913"/>
    <cellStyle name="Normal 6 96 5 2 2" xfId="54914"/>
    <cellStyle name="Normal 6 96 5 3" xfId="54915"/>
    <cellStyle name="Normal 6 96 5 4" xfId="54916"/>
    <cellStyle name="Normal 6 96 5 5" xfId="54912"/>
    <cellStyle name="Normal 6 96 6" xfId="54917"/>
    <cellStyle name="Normal 6 96 6 2" xfId="54918"/>
    <cellStyle name="Normal 6 96 6 2 2" xfId="54919"/>
    <cellStyle name="Normal 6 96 6 3" xfId="54920"/>
    <cellStyle name="Normal 6 96 6 4" xfId="54921"/>
    <cellStyle name="Normal 6 96 7" xfId="54922"/>
    <cellStyle name="Normal 6 96 7 2" xfId="54923"/>
    <cellStyle name="Normal 6 96 8" xfId="54924"/>
    <cellStyle name="Normal 6 96 9" xfId="54925"/>
    <cellStyle name="Normal 6 97" xfId="9775"/>
    <cellStyle name="Normal 6 97 10" xfId="54927"/>
    <cellStyle name="Normal 6 97 11" xfId="54926"/>
    <cellStyle name="Normal 6 97 2" xfId="9776"/>
    <cellStyle name="Normal 6 97 2 10" xfId="54928"/>
    <cellStyle name="Normal 6 97 2 2" xfId="14541"/>
    <cellStyle name="Normal 6 97 2 2 2" xfId="54930"/>
    <cellStyle name="Normal 6 97 2 2 2 2" xfId="54931"/>
    <cellStyle name="Normal 6 97 2 2 2 2 2" xfId="54932"/>
    <cellStyle name="Normal 6 97 2 2 2 3" xfId="54933"/>
    <cellStyle name="Normal 6 97 2 2 2 4" xfId="54934"/>
    <cellStyle name="Normal 6 97 2 2 3" xfId="54935"/>
    <cellStyle name="Normal 6 97 2 2 3 2" xfId="54936"/>
    <cellStyle name="Normal 6 97 2 2 3 2 2" xfId="54937"/>
    <cellStyle name="Normal 6 97 2 2 3 3" xfId="54938"/>
    <cellStyle name="Normal 6 97 2 2 3 4" xfId="54939"/>
    <cellStyle name="Normal 6 97 2 2 4" xfId="54940"/>
    <cellStyle name="Normal 6 97 2 2 4 2" xfId="54941"/>
    <cellStyle name="Normal 6 97 2 2 5" xfId="54942"/>
    <cellStyle name="Normal 6 97 2 2 6" xfId="54943"/>
    <cellStyle name="Normal 6 97 2 2 7" xfId="54944"/>
    <cellStyle name="Normal 6 97 2 2 8" xfId="54929"/>
    <cellStyle name="Normal 6 97 2 3" xfId="54945"/>
    <cellStyle name="Normal 6 97 2 3 2" xfId="54946"/>
    <cellStyle name="Normal 6 97 2 3 2 2" xfId="54947"/>
    <cellStyle name="Normal 6 97 2 3 2 2 2" xfId="54948"/>
    <cellStyle name="Normal 6 97 2 3 2 3" xfId="54949"/>
    <cellStyle name="Normal 6 97 2 3 2 4" xfId="54950"/>
    <cellStyle name="Normal 6 97 2 3 3" xfId="54951"/>
    <cellStyle name="Normal 6 97 2 3 3 2" xfId="54952"/>
    <cellStyle name="Normal 6 97 2 3 3 2 2" xfId="54953"/>
    <cellStyle name="Normal 6 97 2 3 3 3" xfId="54954"/>
    <cellStyle name="Normal 6 97 2 3 3 4" xfId="54955"/>
    <cellStyle name="Normal 6 97 2 3 4" xfId="54956"/>
    <cellStyle name="Normal 6 97 2 3 4 2" xfId="54957"/>
    <cellStyle name="Normal 6 97 2 3 5" xfId="54958"/>
    <cellStyle name="Normal 6 97 2 3 6" xfId="54959"/>
    <cellStyle name="Normal 6 97 2 3 7" xfId="54960"/>
    <cellStyle name="Normal 6 97 2 4" xfId="54961"/>
    <cellStyle name="Normal 6 97 2 4 2" xfId="54962"/>
    <cellStyle name="Normal 6 97 2 4 2 2" xfId="54963"/>
    <cellStyle name="Normal 6 97 2 4 3" xfId="54964"/>
    <cellStyle name="Normal 6 97 2 4 4" xfId="54965"/>
    <cellStyle name="Normal 6 97 2 5" xfId="54966"/>
    <cellStyle name="Normal 6 97 2 5 2" xfId="54967"/>
    <cellStyle name="Normal 6 97 2 5 2 2" xfId="54968"/>
    <cellStyle name="Normal 6 97 2 5 3" xfId="54969"/>
    <cellStyle name="Normal 6 97 2 5 4" xfId="54970"/>
    <cellStyle name="Normal 6 97 2 6" xfId="54971"/>
    <cellStyle name="Normal 6 97 2 6 2" xfId="54972"/>
    <cellStyle name="Normal 6 97 2 7" xfId="54973"/>
    <cellStyle name="Normal 6 97 2 8" xfId="54974"/>
    <cellStyle name="Normal 6 97 2 9" xfId="54975"/>
    <cellStyle name="Normal 6 97 3" xfId="9777"/>
    <cellStyle name="Normal 6 97 3 2" xfId="14542"/>
    <cellStyle name="Normal 6 97 3 2 2" xfId="54978"/>
    <cellStyle name="Normal 6 97 3 2 2 2" xfId="54979"/>
    <cellStyle name="Normal 6 97 3 2 3" xfId="54980"/>
    <cellStyle name="Normal 6 97 3 2 4" xfId="54981"/>
    <cellStyle name="Normal 6 97 3 2 5" xfId="54977"/>
    <cellStyle name="Normal 6 97 3 3" xfId="54982"/>
    <cellStyle name="Normal 6 97 3 3 2" xfId="54983"/>
    <cellStyle name="Normal 6 97 3 3 2 2" xfId="54984"/>
    <cellStyle name="Normal 6 97 3 3 3" xfId="54985"/>
    <cellStyle name="Normal 6 97 3 3 4" xfId="54986"/>
    <cellStyle name="Normal 6 97 3 4" xfId="54987"/>
    <cellStyle name="Normal 6 97 3 4 2" xfId="54988"/>
    <cellStyle name="Normal 6 97 3 5" xfId="54989"/>
    <cellStyle name="Normal 6 97 3 6" xfId="54990"/>
    <cellStyle name="Normal 6 97 3 7" xfId="54991"/>
    <cellStyle name="Normal 6 97 3 8" xfId="54976"/>
    <cellStyle name="Normal 6 97 4" xfId="9778"/>
    <cellStyle name="Normal 6 97 4 2" xfId="14543"/>
    <cellStyle name="Normal 6 97 4 2 2" xfId="54994"/>
    <cellStyle name="Normal 6 97 4 2 2 2" xfId="54995"/>
    <cellStyle name="Normal 6 97 4 2 3" xfId="54996"/>
    <cellStyle name="Normal 6 97 4 2 4" xfId="54997"/>
    <cellStyle name="Normal 6 97 4 2 5" xfId="54993"/>
    <cellStyle name="Normal 6 97 4 3" xfId="54998"/>
    <cellStyle name="Normal 6 97 4 3 2" xfId="54999"/>
    <cellStyle name="Normal 6 97 4 3 2 2" xfId="55000"/>
    <cellStyle name="Normal 6 97 4 3 3" xfId="55001"/>
    <cellStyle name="Normal 6 97 4 3 4" xfId="55002"/>
    <cellStyle name="Normal 6 97 4 4" xfId="55003"/>
    <cellStyle name="Normal 6 97 4 4 2" xfId="55004"/>
    <cellStyle name="Normal 6 97 4 5" xfId="55005"/>
    <cellStyle name="Normal 6 97 4 6" xfId="55006"/>
    <cellStyle name="Normal 6 97 4 7" xfId="55007"/>
    <cellStyle name="Normal 6 97 4 8" xfId="54992"/>
    <cellStyle name="Normal 6 97 5" xfId="14540"/>
    <cellStyle name="Normal 6 97 5 2" xfId="55009"/>
    <cellStyle name="Normal 6 97 5 2 2" xfId="55010"/>
    <cellStyle name="Normal 6 97 5 3" xfId="55011"/>
    <cellStyle name="Normal 6 97 5 4" xfId="55012"/>
    <cellStyle name="Normal 6 97 5 5" xfId="55008"/>
    <cellStyle name="Normal 6 97 6" xfId="55013"/>
    <cellStyle name="Normal 6 97 6 2" xfId="55014"/>
    <cellStyle name="Normal 6 97 6 2 2" xfId="55015"/>
    <cellStyle name="Normal 6 97 6 3" xfId="55016"/>
    <cellStyle name="Normal 6 97 6 4" xfId="55017"/>
    <cellStyle name="Normal 6 97 7" xfId="55018"/>
    <cellStyle name="Normal 6 97 7 2" xfId="55019"/>
    <cellStyle name="Normal 6 97 8" xfId="55020"/>
    <cellStyle name="Normal 6 97 9" xfId="55021"/>
    <cellStyle name="Normal 6 98" xfId="9779"/>
    <cellStyle name="Normal 6 98 10" xfId="55023"/>
    <cellStyle name="Normal 6 98 11" xfId="55022"/>
    <cellStyle name="Normal 6 98 2" xfId="9780"/>
    <cellStyle name="Normal 6 98 2 10" xfId="55024"/>
    <cellStyle name="Normal 6 98 2 2" xfId="14545"/>
    <cellStyle name="Normal 6 98 2 2 2" xfId="55026"/>
    <cellStyle name="Normal 6 98 2 2 2 2" xfId="55027"/>
    <cellStyle name="Normal 6 98 2 2 2 2 2" xfId="55028"/>
    <cellStyle name="Normal 6 98 2 2 2 3" xfId="55029"/>
    <cellStyle name="Normal 6 98 2 2 2 4" xfId="55030"/>
    <cellStyle name="Normal 6 98 2 2 3" xfId="55031"/>
    <cellStyle name="Normal 6 98 2 2 3 2" xfId="55032"/>
    <cellStyle name="Normal 6 98 2 2 3 2 2" xfId="55033"/>
    <cellStyle name="Normal 6 98 2 2 3 3" xfId="55034"/>
    <cellStyle name="Normal 6 98 2 2 3 4" xfId="55035"/>
    <cellStyle name="Normal 6 98 2 2 4" xfId="55036"/>
    <cellStyle name="Normal 6 98 2 2 4 2" xfId="55037"/>
    <cellStyle name="Normal 6 98 2 2 5" xfId="55038"/>
    <cellStyle name="Normal 6 98 2 2 6" xfId="55039"/>
    <cellStyle name="Normal 6 98 2 2 7" xfId="55040"/>
    <cellStyle name="Normal 6 98 2 2 8" xfId="55025"/>
    <cellStyle name="Normal 6 98 2 3" xfId="55041"/>
    <cellStyle name="Normal 6 98 2 3 2" xfId="55042"/>
    <cellStyle name="Normal 6 98 2 3 2 2" xfId="55043"/>
    <cellStyle name="Normal 6 98 2 3 2 2 2" xfId="55044"/>
    <cellStyle name="Normal 6 98 2 3 2 3" xfId="55045"/>
    <cellStyle name="Normal 6 98 2 3 2 4" xfId="55046"/>
    <cellStyle name="Normal 6 98 2 3 3" xfId="55047"/>
    <cellStyle name="Normal 6 98 2 3 3 2" xfId="55048"/>
    <cellStyle name="Normal 6 98 2 3 3 2 2" xfId="55049"/>
    <cellStyle name="Normal 6 98 2 3 3 3" xfId="55050"/>
    <cellStyle name="Normal 6 98 2 3 3 4" xfId="55051"/>
    <cellStyle name="Normal 6 98 2 3 4" xfId="55052"/>
    <cellStyle name="Normal 6 98 2 3 4 2" xfId="55053"/>
    <cellStyle name="Normal 6 98 2 3 5" xfId="55054"/>
    <cellStyle name="Normal 6 98 2 3 6" xfId="55055"/>
    <cellStyle name="Normal 6 98 2 3 7" xfId="55056"/>
    <cellStyle name="Normal 6 98 2 4" xfId="55057"/>
    <cellStyle name="Normal 6 98 2 4 2" xfId="55058"/>
    <cellStyle name="Normal 6 98 2 4 2 2" xfId="55059"/>
    <cellStyle name="Normal 6 98 2 4 3" xfId="55060"/>
    <cellStyle name="Normal 6 98 2 4 4" xfId="55061"/>
    <cellStyle name="Normal 6 98 2 5" xfId="55062"/>
    <cellStyle name="Normal 6 98 2 5 2" xfId="55063"/>
    <cellStyle name="Normal 6 98 2 5 2 2" xfId="55064"/>
    <cellStyle name="Normal 6 98 2 5 3" xfId="55065"/>
    <cellStyle name="Normal 6 98 2 5 4" xfId="55066"/>
    <cellStyle name="Normal 6 98 2 6" xfId="55067"/>
    <cellStyle name="Normal 6 98 2 6 2" xfId="55068"/>
    <cellStyle name="Normal 6 98 2 7" xfId="55069"/>
    <cellStyle name="Normal 6 98 2 8" xfId="55070"/>
    <cellStyle name="Normal 6 98 2 9" xfId="55071"/>
    <cellStyle name="Normal 6 98 3" xfId="9781"/>
    <cellStyle name="Normal 6 98 3 2" xfId="14546"/>
    <cellStyle name="Normal 6 98 3 2 2" xfId="55074"/>
    <cellStyle name="Normal 6 98 3 2 2 2" xfId="55075"/>
    <cellStyle name="Normal 6 98 3 2 3" xfId="55076"/>
    <cellStyle name="Normal 6 98 3 2 4" xfId="55077"/>
    <cellStyle name="Normal 6 98 3 2 5" xfId="55073"/>
    <cellStyle name="Normal 6 98 3 3" xfId="55078"/>
    <cellStyle name="Normal 6 98 3 3 2" xfId="55079"/>
    <cellStyle name="Normal 6 98 3 3 2 2" xfId="55080"/>
    <cellStyle name="Normal 6 98 3 3 3" xfId="55081"/>
    <cellStyle name="Normal 6 98 3 3 4" xfId="55082"/>
    <cellStyle name="Normal 6 98 3 4" xfId="55083"/>
    <cellStyle name="Normal 6 98 3 4 2" xfId="55084"/>
    <cellStyle name="Normal 6 98 3 5" xfId="55085"/>
    <cellStyle name="Normal 6 98 3 6" xfId="55086"/>
    <cellStyle name="Normal 6 98 3 7" xfId="55087"/>
    <cellStyle name="Normal 6 98 3 8" xfId="55072"/>
    <cellStyle name="Normal 6 98 4" xfId="9782"/>
    <cellStyle name="Normal 6 98 4 2" xfId="14547"/>
    <cellStyle name="Normal 6 98 4 2 2" xfId="55090"/>
    <cellStyle name="Normal 6 98 4 2 2 2" xfId="55091"/>
    <cellStyle name="Normal 6 98 4 2 3" xfId="55092"/>
    <cellStyle name="Normal 6 98 4 2 4" xfId="55093"/>
    <cellStyle name="Normal 6 98 4 2 5" xfId="55089"/>
    <cellStyle name="Normal 6 98 4 3" xfId="55094"/>
    <cellStyle name="Normal 6 98 4 3 2" xfId="55095"/>
    <cellStyle name="Normal 6 98 4 3 2 2" xfId="55096"/>
    <cellStyle name="Normal 6 98 4 3 3" xfId="55097"/>
    <cellStyle name="Normal 6 98 4 3 4" xfId="55098"/>
    <cellStyle name="Normal 6 98 4 4" xfId="55099"/>
    <cellStyle name="Normal 6 98 4 4 2" xfId="55100"/>
    <cellStyle name="Normal 6 98 4 5" xfId="55101"/>
    <cellStyle name="Normal 6 98 4 6" xfId="55102"/>
    <cellStyle name="Normal 6 98 4 7" xfId="55103"/>
    <cellStyle name="Normal 6 98 4 8" xfId="55088"/>
    <cellStyle name="Normal 6 98 5" xfId="14544"/>
    <cellStyle name="Normal 6 98 5 2" xfId="55105"/>
    <cellStyle name="Normal 6 98 5 2 2" xfId="55106"/>
    <cellStyle name="Normal 6 98 5 3" xfId="55107"/>
    <cellStyle name="Normal 6 98 5 4" xfId="55108"/>
    <cellStyle name="Normal 6 98 5 5" xfId="55104"/>
    <cellStyle name="Normal 6 98 6" xfId="55109"/>
    <cellStyle name="Normal 6 98 6 2" xfId="55110"/>
    <cellStyle name="Normal 6 98 6 2 2" xfId="55111"/>
    <cellStyle name="Normal 6 98 6 3" xfId="55112"/>
    <cellStyle name="Normal 6 98 6 4" xfId="55113"/>
    <cellStyle name="Normal 6 98 7" xfId="55114"/>
    <cellStyle name="Normal 6 98 7 2" xfId="55115"/>
    <cellStyle name="Normal 6 98 8" xfId="55116"/>
    <cellStyle name="Normal 6 98 9" xfId="55117"/>
    <cellStyle name="Normal 6 99" xfId="9783"/>
    <cellStyle name="Normal 6 99 10" xfId="55119"/>
    <cellStyle name="Normal 6 99 11" xfId="55118"/>
    <cellStyle name="Normal 6 99 2" xfId="9784"/>
    <cellStyle name="Normal 6 99 2 10" xfId="55120"/>
    <cellStyle name="Normal 6 99 2 2" xfId="14549"/>
    <cellStyle name="Normal 6 99 2 2 2" xfId="55122"/>
    <cellStyle name="Normal 6 99 2 2 2 2" xfId="55123"/>
    <cellStyle name="Normal 6 99 2 2 2 2 2" xfId="55124"/>
    <cellStyle name="Normal 6 99 2 2 2 3" xfId="55125"/>
    <cellStyle name="Normal 6 99 2 2 2 4" xfId="55126"/>
    <cellStyle name="Normal 6 99 2 2 3" xfId="55127"/>
    <cellStyle name="Normal 6 99 2 2 3 2" xfId="55128"/>
    <cellStyle name="Normal 6 99 2 2 3 2 2" xfId="55129"/>
    <cellStyle name="Normal 6 99 2 2 3 3" xfId="55130"/>
    <cellStyle name="Normal 6 99 2 2 3 4" xfId="55131"/>
    <cellStyle name="Normal 6 99 2 2 4" xfId="55132"/>
    <cellStyle name="Normal 6 99 2 2 4 2" xfId="55133"/>
    <cellStyle name="Normal 6 99 2 2 5" xfId="55134"/>
    <cellStyle name="Normal 6 99 2 2 6" xfId="55135"/>
    <cellStyle name="Normal 6 99 2 2 7" xfId="55136"/>
    <cellStyle name="Normal 6 99 2 2 8" xfId="55121"/>
    <cellStyle name="Normal 6 99 2 3" xfId="55137"/>
    <cellStyle name="Normal 6 99 2 3 2" xfId="55138"/>
    <cellStyle name="Normal 6 99 2 3 2 2" xfId="55139"/>
    <cellStyle name="Normal 6 99 2 3 2 2 2" xfId="55140"/>
    <cellStyle name="Normal 6 99 2 3 2 3" xfId="55141"/>
    <cellStyle name="Normal 6 99 2 3 2 4" xfId="55142"/>
    <cellStyle name="Normal 6 99 2 3 3" xfId="55143"/>
    <cellStyle name="Normal 6 99 2 3 3 2" xfId="55144"/>
    <cellStyle name="Normal 6 99 2 3 3 2 2" xfId="55145"/>
    <cellStyle name="Normal 6 99 2 3 3 3" xfId="55146"/>
    <cellStyle name="Normal 6 99 2 3 3 4" xfId="55147"/>
    <cellStyle name="Normal 6 99 2 3 4" xfId="55148"/>
    <cellStyle name="Normal 6 99 2 3 4 2" xfId="55149"/>
    <cellStyle name="Normal 6 99 2 3 5" xfId="55150"/>
    <cellStyle name="Normal 6 99 2 3 6" xfId="55151"/>
    <cellStyle name="Normal 6 99 2 3 7" xfId="55152"/>
    <cellStyle name="Normal 6 99 2 4" xfId="55153"/>
    <cellStyle name="Normal 6 99 2 4 2" xfId="55154"/>
    <cellStyle name="Normal 6 99 2 4 2 2" xfId="55155"/>
    <cellStyle name="Normal 6 99 2 4 3" xfId="55156"/>
    <cellStyle name="Normal 6 99 2 4 4" xfId="55157"/>
    <cellStyle name="Normal 6 99 2 5" xfId="55158"/>
    <cellStyle name="Normal 6 99 2 5 2" xfId="55159"/>
    <cellStyle name="Normal 6 99 2 5 2 2" xfId="55160"/>
    <cellStyle name="Normal 6 99 2 5 3" xfId="55161"/>
    <cellStyle name="Normal 6 99 2 5 4" xfId="55162"/>
    <cellStyle name="Normal 6 99 2 6" xfId="55163"/>
    <cellStyle name="Normal 6 99 2 6 2" xfId="55164"/>
    <cellStyle name="Normal 6 99 2 7" xfId="55165"/>
    <cellStyle name="Normal 6 99 2 8" xfId="55166"/>
    <cellStyle name="Normal 6 99 2 9" xfId="55167"/>
    <cellStyle name="Normal 6 99 3" xfId="9785"/>
    <cellStyle name="Normal 6 99 3 2" xfId="14550"/>
    <cellStyle name="Normal 6 99 3 2 2" xfId="55170"/>
    <cellStyle name="Normal 6 99 3 2 2 2" xfId="55171"/>
    <cellStyle name="Normal 6 99 3 2 3" xfId="55172"/>
    <cellStyle name="Normal 6 99 3 2 4" xfId="55173"/>
    <cellStyle name="Normal 6 99 3 2 5" xfId="55169"/>
    <cellStyle name="Normal 6 99 3 3" xfId="55174"/>
    <cellStyle name="Normal 6 99 3 3 2" xfId="55175"/>
    <cellStyle name="Normal 6 99 3 3 2 2" xfId="55176"/>
    <cellStyle name="Normal 6 99 3 3 3" xfId="55177"/>
    <cellStyle name="Normal 6 99 3 3 4" xfId="55178"/>
    <cellStyle name="Normal 6 99 3 4" xfId="55179"/>
    <cellStyle name="Normal 6 99 3 4 2" xfId="55180"/>
    <cellStyle name="Normal 6 99 3 5" xfId="55181"/>
    <cellStyle name="Normal 6 99 3 6" xfId="55182"/>
    <cellStyle name="Normal 6 99 3 7" xfId="55183"/>
    <cellStyle name="Normal 6 99 3 8" xfId="55168"/>
    <cellStyle name="Normal 6 99 4" xfId="9786"/>
    <cellStyle name="Normal 6 99 4 2" xfId="14551"/>
    <cellStyle name="Normal 6 99 4 2 2" xfId="55186"/>
    <cellStyle name="Normal 6 99 4 2 2 2" xfId="55187"/>
    <cellStyle name="Normal 6 99 4 2 3" xfId="55188"/>
    <cellStyle name="Normal 6 99 4 2 4" xfId="55189"/>
    <cellStyle name="Normal 6 99 4 2 5" xfId="55185"/>
    <cellStyle name="Normal 6 99 4 3" xfId="55190"/>
    <cellStyle name="Normal 6 99 4 3 2" xfId="55191"/>
    <cellStyle name="Normal 6 99 4 3 2 2" xfId="55192"/>
    <cellStyle name="Normal 6 99 4 3 3" xfId="55193"/>
    <cellStyle name="Normal 6 99 4 3 4" xfId="55194"/>
    <cellStyle name="Normal 6 99 4 4" xfId="55195"/>
    <cellStyle name="Normal 6 99 4 4 2" xfId="55196"/>
    <cellStyle name="Normal 6 99 4 5" xfId="55197"/>
    <cellStyle name="Normal 6 99 4 6" xfId="55198"/>
    <cellStyle name="Normal 6 99 4 7" xfId="55199"/>
    <cellStyle name="Normal 6 99 4 8" xfId="55184"/>
    <cellStyle name="Normal 6 99 5" xfId="14548"/>
    <cellStyle name="Normal 6 99 5 2" xfId="55201"/>
    <cellStyle name="Normal 6 99 5 2 2" xfId="55202"/>
    <cellStyle name="Normal 6 99 5 3" xfId="55203"/>
    <cellStyle name="Normal 6 99 5 4" xfId="55204"/>
    <cellStyle name="Normal 6 99 5 5" xfId="55200"/>
    <cellStyle name="Normal 6 99 6" xfId="55205"/>
    <cellStyle name="Normal 6 99 6 2" xfId="55206"/>
    <cellStyle name="Normal 6 99 6 2 2" xfId="55207"/>
    <cellStyle name="Normal 6 99 6 3" xfId="55208"/>
    <cellStyle name="Normal 6 99 6 4" xfId="55209"/>
    <cellStyle name="Normal 6 99 7" xfId="55210"/>
    <cellStyle name="Normal 6 99 7 2" xfId="55211"/>
    <cellStyle name="Normal 6 99 8" xfId="55212"/>
    <cellStyle name="Normal 6 99 9" xfId="55213"/>
    <cellStyle name="Normal 60" xfId="1700"/>
    <cellStyle name="Normal 60 2" xfId="9787"/>
    <cellStyle name="Normal 60 2 2" xfId="14552"/>
    <cellStyle name="Normal 60 2 3" xfId="55215"/>
    <cellStyle name="Normal 60 3" xfId="9788"/>
    <cellStyle name="Normal 60 3 2" xfId="9789"/>
    <cellStyle name="Normal 60 3 2 2" xfId="14554"/>
    <cellStyle name="Normal 60 3 3" xfId="9790"/>
    <cellStyle name="Normal 60 3 3 2" xfId="14555"/>
    <cellStyle name="Normal 60 3 4" xfId="14553"/>
    <cellStyle name="Normal 60 3 5" xfId="55216"/>
    <cellStyle name="Normal 60 4" xfId="9791"/>
    <cellStyle name="Normal 60 4 2" xfId="14556"/>
    <cellStyle name="Normal 60 4 3" xfId="55217"/>
    <cellStyle name="Normal 60 5" xfId="9792"/>
    <cellStyle name="Normal 60 5 2" xfId="14557"/>
    <cellStyle name="Normal 60 6" xfId="19073"/>
    <cellStyle name="Normal 60 7" xfId="55214"/>
    <cellStyle name="Normal 600" xfId="9793"/>
    <cellStyle name="Normal 600 2" xfId="9794"/>
    <cellStyle name="Normal 600 2 2" xfId="14559"/>
    <cellStyle name="Normal 600 3" xfId="9795"/>
    <cellStyle name="Normal 600 3 2" xfId="14560"/>
    <cellStyle name="Normal 600 4" xfId="14558"/>
    <cellStyle name="Normal 601" xfId="9796"/>
    <cellStyle name="Normal 601 2" xfId="9797"/>
    <cellStyle name="Normal 601 2 2" xfId="14562"/>
    <cellStyle name="Normal 601 3" xfId="9798"/>
    <cellStyle name="Normal 601 3 2" xfId="14563"/>
    <cellStyle name="Normal 601 4" xfId="14561"/>
    <cellStyle name="Normal 602" xfId="9799"/>
    <cellStyle name="Normal 602 2" xfId="9800"/>
    <cellStyle name="Normal 602 2 2" xfId="14565"/>
    <cellStyle name="Normal 602 3" xfId="9801"/>
    <cellStyle name="Normal 602 3 2" xfId="14566"/>
    <cellStyle name="Normal 602 4" xfId="14564"/>
    <cellStyle name="Normal 607" xfId="9802"/>
    <cellStyle name="Normal 607 2" xfId="9803"/>
    <cellStyle name="Normal 607 2 2" xfId="14568"/>
    <cellStyle name="Normal 607 3" xfId="9804"/>
    <cellStyle name="Normal 607 3 2" xfId="14569"/>
    <cellStyle name="Normal 607 4" xfId="14567"/>
    <cellStyle name="Normal 608" xfId="9805"/>
    <cellStyle name="Normal 608 2" xfId="9806"/>
    <cellStyle name="Normal 608 2 2" xfId="14571"/>
    <cellStyle name="Normal 608 3" xfId="9807"/>
    <cellStyle name="Normal 608 3 2" xfId="14572"/>
    <cellStyle name="Normal 608 4" xfId="14570"/>
    <cellStyle name="Normal 609" xfId="9808"/>
    <cellStyle name="Normal 609 2" xfId="9809"/>
    <cellStyle name="Normal 609 2 2" xfId="14574"/>
    <cellStyle name="Normal 609 3" xfId="9810"/>
    <cellStyle name="Normal 609 3 2" xfId="14575"/>
    <cellStyle name="Normal 609 4" xfId="14573"/>
    <cellStyle name="Normal 61" xfId="1701"/>
    <cellStyle name="Normal 61 2" xfId="9811"/>
    <cellStyle name="Normal 61 2 2" xfId="9812"/>
    <cellStyle name="Normal 61 2 2 2" xfId="14577"/>
    <cellStyle name="Normal 61 2 2 3" xfId="55220"/>
    <cellStyle name="Normal 61 2 3" xfId="9813"/>
    <cellStyle name="Normal 61 2 3 2" xfId="14578"/>
    <cellStyle name="Normal 61 2 4" xfId="14576"/>
    <cellStyle name="Normal 61 2 5" xfId="55219"/>
    <cellStyle name="Normal 61 3" xfId="9814"/>
    <cellStyle name="Normal 61 3 2" xfId="14579"/>
    <cellStyle name="Normal 61 3 3" xfId="55221"/>
    <cellStyle name="Normal 61 4" xfId="9815"/>
    <cellStyle name="Normal 61 4 2" xfId="14580"/>
    <cellStyle name="Normal 61 5" xfId="9816"/>
    <cellStyle name="Normal 61 5 2" xfId="14581"/>
    <cellStyle name="Normal 61 6" xfId="55218"/>
    <cellStyle name="Normal 610" xfId="9817"/>
    <cellStyle name="Normal 610 2" xfId="9818"/>
    <cellStyle name="Normal 610 2 2" xfId="14583"/>
    <cellStyle name="Normal 610 3" xfId="9819"/>
    <cellStyle name="Normal 610 3 2" xfId="14584"/>
    <cellStyle name="Normal 610 4" xfId="14582"/>
    <cellStyle name="Normal 611" xfId="9820"/>
    <cellStyle name="Normal 611 2" xfId="9821"/>
    <cellStyle name="Normal 611 2 2" xfId="14586"/>
    <cellStyle name="Normal 611 3" xfId="9822"/>
    <cellStyle name="Normal 611 3 2" xfId="14587"/>
    <cellStyle name="Normal 611 4" xfId="14585"/>
    <cellStyle name="Normal 612" xfId="9823"/>
    <cellStyle name="Normal 612 2" xfId="9824"/>
    <cellStyle name="Normal 612 2 2" xfId="14589"/>
    <cellStyle name="Normal 612 3" xfId="9825"/>
    <cellStyle name="Normal 612 3 2" xfId="14590"/>
    <cellStyle name="Normal 612 4" xfId="14588"/>
    <cellStyle name="Normal 613" xfId="9826"/>
    <cellStyle name="Normal 613 2" xfId="9827"/>
    <cellStyle name="Normal 613 2 2" xfId="14592"/>
    <cellStyle name="Normal 613 3" xfId="9828"/>
    <cellStyle name="Normal 613 3 2" xfId="14593"/>
    <cellStyle name="Normal 613 4" xfId="14591"/>
    <cellStyle name="Normal 614" xfId="9829"/>
    <cellStyle name="Normal 614 2" xfId="9830"/>
    <cellStyle name="Normal 614 2 2" xfId="14595"/>
    <cellStyle name="Normal 614 3" xfId="9831"/>
    <cellStyle name="Normal 614 3 2" xfId="14596"/>
    <cellStyle name="Normal 614 4" xfId="14594"/>
    <cellStyle name="Normal 615" xfId="9832"/>
    <cellStyle name="Normal 615 2" xfId="9833"/>
    <cellStyle name="Normal 615 2 2" xfId="14598"/>
    <cellStyle name="Normal 615 3" xfId="9834"/>
    <cellStyle name="Normal 615 3 2" xfId="14599"/>
    <cellStyle name="Normal 615 4" xfId="14597"/>
    <cellStyle name="Normal 616" xfId="9835"/>
    <cellStyle name="Normal 616 2" xfId="9836"/>
    <cellStyle name="Normal 616 2 2" xfId="14601"/>
    <cellStyle name="Normal 616 3" xfId="9837"/>
    <cellStyle name="Normal 616 3 2" xfId="14602"/>
    <cellStyle name="Normal 616 4" xfId="14600"/>
    <cellStyle name="Normal 617" xfId="9838"/>
    <cellStyle name="Normal 617 2" xfId="9839"/>
    <cellStyle name="Normal 617 2 2" xfId="14604"/>
    <cellStyle name="Normal 617 3" xfId="9840"/>
    <cellStyle name="Normal 617 3 2" xfId="14605"/>
    <cellStyle name="Normal 617 4" xfId="14603"/>
    <cellStyle name="Normal 618" xfId="9841"/>
    <cellStyle name="Normal 618 2" xfId="9842"/>
    <cellStyle name="Normal 618 2 2" xfId="14607"/>
    <cellStyle name="Normal 618 3" xfId="9843"/>
    <cellStyle name="Normal 618 3 2" xfId="14608"/>
    <cellStyle name="Normal 618 4" xfId="14606"/>
    <cellStyle name="Normal 619" xfId="9844"/>
    <cellStyle name="Normal 619 2" xfId="9845"/>
    <cellStyle name="Normal 619 2 2" xfId="14610"/>
    <cellStyle name="Normal 619 3" xfId="9846"/>
    <cellStyle name="Normal 619 3 2" xfId="14611"/>
    <cellStyle name="Normal 619 4" xfId="14609"/>
    <cellStyle name="Normal 62" xfId="1702"/>
    <cellStyle name="Normal 62 2" xfId="9847"/>
    <cellStyle name="Normal 62 2 2" xfId="14612"/>
    <cellStyle name="Normal 62 2 2 2" xfId="55225"/>
    <cellStyle name="Normal 62 2 2 3" xfId="55226"/>
    <cellStyle name="Normal 62 2 2 4" xfId="55227"/>
    <cellStyle name="Normal 62 2 2 5" xfId="55224"/>
    <cellStyle name="Normal 62 2 3" xfId="55228"/>
    <cellStyle name="Normal 62 2 3 2" xfId="55229"/>
    <cellStyle name="Normal 62 2 4" xfId="55230"/>
    <cellStyle name="Normal 62 2 5" xfId="55231"/>
    <cellStyle name="Normal 62 2 6" xfId="55232"/>
    <cellStyle name="Normal 62 2 7" xfId="55223"/>
    <cellStyle name="Normal 62 3" xfId="9848"/>
    <cellStyle name="Normal 62 3 2" xfId="14613"/>
    <cellStyle name="Normal 62 3 3" xfId="55233"/>
    <cellStyle name="Normal 62 4" xfId="9849"/>
    <cellStyle name="Normal 62 4 2" xfId="14614"/>
    <cellStyle name="Normal 62 4 3" xfId="55234"/>
    <cellStyle name="Normal 62 5" xfId="19054"/>
    <cellStyle name="Normal 62 5 2" xfId="55235"/>
    <cellStyle name="Normal 62 6" xfId="55222"/>
    <cellStyle name="Normal 620" xfId="9850"/>
    <cellStyle name="Normal 620 2" xfId="9851"/>
    <cellStyle name="Normal 620 2 2" xfId="14616"/>
    <cellStyle name="Normal 620 3" xfId="9852"/>
    <cellStyle name="Normal 620 3 2" xfId="14617"/>
    <cellStyle name="Normal 620 4" xfId="14615"/>
    <cellStyle name="Normal 621" xfId="9853"/>
    <cellStyle name="Normal 621 2" xfId="9854"/>
    <cellStyle name="Normal 621 2 2" xfId="14619"/>
    <cellStyle name="Normal 621 3" xfId="9855"/>
    <cellStyle name="Normal 621 3 2" xfId="14620"/>
    <cellStyle name="Normal 621 4" xfId="14618"/>
    <cellStyle name="Normal 622" xfId="9856"/>
    <cellStyle name="Normal 622 2" xfId="9857"/>
    <cellStyle name="Normal 622 2 2" xfId="14622"/>
    <cellStyle name="Normal 622 3" xfId="9858"/>
    <cellStyle name="Normal 622 3 2" xfId="14623"/>
    <cellStyle name="Normal 622 4" xfId="14621"/>
    <cellStyle name="Normal 623" xfId="9859"/>
    <cellStyle name="Normal 623 2" xfId="9860"/>
    <cellStyle name="Normal 623 2 2" xfId="14625"/>
    <cellStyle name="Normal 623 3" xfId="9861"/>
    <cellStyle name="Normal 623 3 2" xfId="14626"/>
    <cellStyle name="Normal 623 4" xfId="14624"/>
    <cellStyle name="Normal 624" xfId="9862"/>
    <cellStyle name="Normal 624 2" xfId="9863"/>
    <cellStyle name="Normal 624 2 2" xfId="14628"/>
    <cellStyle name="Normal 624 3" xfId="9864"/>
    <cellStyle name="Normal 624 3 2" xfId="14629"/>
    <cellStyle name="Normal 624 4" xfId="14627"/>
    <cellStyle name="Normal 625" xfId="9865"/>
    <cellStyle name="Normal 625 2" xfId="9866"/>
    <cellStyle name="Normal 625 2 2" xfId="14631"/>
    <cellStyle name="Normal 625 3" xfId="9867"/>
    <cellStyle name="Normal 625 3 2" xfId="14632"/>
    <cellStyle name="Normal 625 4" xfId="14630"/>
    <cellStyle name="Normal 626" xfId="9868"/>
    <cellStyle name="Normal 626 2" xfId="9869"/>
    <cellStyle name="Normal 626 2 2" xfId="14634"/>
    <cellStyle name="Normal 626 3" xfId="9870"/>
    <cellStyle name="Normal 626 3 2" xfId="14635"/>
    <cellStyle name="Normal 626 4" xfId="14633"/>
    <cellStyle name="Normal 627" xfId="9871"/>
    <cellStyle name="Normal 627 2" xfId="9872"/>
    <cellStyle name="Normal 627 2 2" xfId="14637"/>
    <cellStyle name="Normal 627 3" xfId="9873"/>
    <cellStyle name="Normal 627 3 2" xfId="14638"/>
    <cellStyle name="Normal 627 4" xfId="14636"/>
    <cellStyle name="Normal 628" xfId="9874"/>
    <cellStyle name="Normal 628 2" xfId="9875"/>
    <cellStyle name="Normal 628 2 2" xfId="14640"/>
    <cellStyle name="Normal 628 3" xfId="9876"/>
    <cellStyle name="Normal 628 3 2" xfId="14641"/>
    <cellStyle name="Normal 628 4" xfId="14639"/>
    <cellStyle name="Normal 629" xfId="9877"/>
    <cellStyle name="Normal 629 2" xfId="9878"/>
    <cellStyle name="Normal 629 2 2" xfId="14643"/>
    <cellStyle name="Normal 629 3" xfId="9879"/>
    <cellStyle name="Normal 629 3 2" xfId="14644"/>
    <cellStyle name="Normal 629 4" xfId="14642"/>
    <cellStyle name="Normal 63" xfId="1703"/>
    <cellStyle name="Normal 63 2" xfId="9880"/>
    <cellStyle name="Normal 63 2 2" xfId="14645"/>
    <cellStyle name="Normal 63 2 2 2" xfId="55239"/>
    <cellStyle name="Normal 63 2 2 3" xfId="55240"/>
    <cellStyle name="Normal 63 2 2 4" xfId="55241"/>
    <cellStyle name="Normal 63 2 2 5" xfId="55238"/>
    <cellStyle name="Normal 63 2 3" xfId="55242"/>
    <cellStyle name="Normal 63 2 3 2" xfId="55243"/>
    <cellStyle name="Normal 63 2 4" xfId="55244"/>
    <cellStyle name="Normal 63 2 5" xfId="55245"/>
    <cellStyle name="Normal 63 2 6" xfId="55246"/>
    <cellStyle name="Normal 63 2 7" xfId="55237"/>
    <cellStyle name="Normal 63 3" xfId="9881"/>
    <cellStyle name="Normal 63 3 2" xfId="14646"/>
    <cellStyle name="Normal 63 3 3" xfId="55247"/>
    <cellStyle name="Normal 63 4" xfId="9882"/>
    <cellStyle name="Normal 63 4 2" xfId="14647"/>
    <cellStyle name="Normal 63 4 3" xfId="55248"/>
    <cellStyle name="Normal 63 5" xfId="19020"/>
    <cellStyle name="Normal 63 5 2" xfId="55249"/>
    <cellStyle name="Normal 63 6" xfId="55236"/>
    <cellStyle name="Normal 630" xfId="9883"/>
    <cellStyle name="Normal 630 2" xfId="9884"/>
    <cellStyle name="Normal 630 2 2" xfId="14649"/>
    <cellStyle name="Normal 630 3" xfId="9885"/>
    <cellStyle name="Normal 630 3 2" xfId="14650"/>
    <cellStyle name="Normal 630 4" xfId="14648"/>
    <cellStyle name="Normal 631" xfId="9886"/>
    <cellStyle name="Normal 631 2" xfId="9887"/>
    <cellStyle name="Normal 631 2 2" xfId="14652"/>
    <cellStyle name="Normal 631 3" xfId="9888"/>
    <cellStyle name="Normal 631 3 2" xfId="14653"/>
    <cellStyle name="Normal 631 4" xfId="14651"/>
    <cellStyle name="Normal 632" xfId="9889"/>
    <cellStyle name="Normal 632 2" xfId="9890"/>
    <cellStyle name="Normal 632 2 2" xfId="14655"/>
    <cellStyle name="Normal 632 3" xfId="9891"/>
    <cellStyle name="Normal 632 3 2" xfId="14656"/>
    <cellStyle name="Normal 632 4" xfId="14654"/>
    <cellStyle name="Normal 633" xfId="9892"/>
    <cellStyle name="Normal 633 2" xfId="9893"/>
    <cellStyle name="Normal 633 2 2" xfId="14658"/>
    <cellStyle name="Normal 633 3" xfId="9894"/>
    <cellStyle name="Normal 633 3 2" xfId="14659"/>
    <cellStyle name="Normal 633 4" xfId="14657"/>
    <cellStyle name="Normal 634" xfId="9895"/>
    <cellStyle name="Normal 634 2" xfId="9896"/>
    <cellStyle name="Normal 634 2 2" xfId="14661"/>
    <cellStyle name="Normal 634 3" xfId="9897"/>
    <cellStyle name="Normal 634 3 2" xfId="14662"/>
    <cellStyle name="Normal 634 4" xfId="14660"/>
    <cellStyle name="Normal 635" xfId="9898"/>
    <cellStyle name="Normal 635 2" xfId="9899"/>
    <cellStyle name="Normal 635 2 2" xfId="14664"/>
    <cellStyle name="Normal 635 3" xfId="9900"/>
    <cellStyle name="Normal 635 3 2" xfId="14665"/>
    <cellStyle name="Normal 635 4" xfId="14663"/>
    <cellStyle name="Normal 636" xfId="9901"/>
    <cellStyle name="Normal 636 2" xfId="9902"/>
    <cellStyle name="Normal 636 2 2" xfId="14667"/>
    <cellStyle name="Normal 636 3" xfId="9903"/>
    <cellStyle name="Normal 636 3 2" xfId="14668"/>
    <cellStyle name="Normal 636 4" xfId="14666"/>
    <cellStyle name="Normal 637" xfId="9904"/>
    <cellStyle name="Normal 637 2" xfId="9905"/>
    <cellStyle name="Normal 637 2 2" xfId="14670"/>
    <cellStyle name="Normal 637 3" xfId="9906"/>
    <cellStyle name="Normal 637 3 2" xfId="14671"/>
    <cellStyle name="Normal 637 4" xfId="14669"/>
    <cellStyle name="Normal 638" xfId="9907"/>
    <cellStyle name="Normal 638 2" xfId="9908"/>
    <cellStyle name="Normal 638 2 2" xfId="14673"/>
    <cellStyle name="Normal 638 3" xfId="9909"/>
    <cellStyle name="Normal 638 3 2" xfId="14674"/>
    <cellStyle name="Normal 638 4" xfId="14672"/>
    <cellStyle name="Normal 639" xfId="9910"/>
    <cellStyle name="Normal 639 2" xfId="9911"/>
    <cellStyle name="Normal 639 2 2" xfId="14676"/>
    <cellStyle name="Normal 639 3" xfId="9912"/>
    <cellStyle name="Normal 639 3 2" xfId="14677"/>
    <cellStyle name="Normal 639 4" xfId="14675"/>
    <cellStyle name="Normal 64" xfId="1704"/>
    <cellStyle name="Normal 64 2" xfId="9913"/>
    <cellStyle name="Normal 64 2 2" xfId="14678"/>
    <cellStyle name="Normal 64 2 3" xfId="55251"/>
    <cellStyle name="Normal 64 3" xfId="9914"/>
    <cellStyle name="Normal 64 3 2" xfId="9915"/>
    <cellStyle name="Normal 64 3 2 2" xfId="14680"/>
    <cellStyle name="Normal 64 3 3" xfId="9916"/>
    <cellStyle name="Normal 64 3 3 2" xfId="14681"/>
    <cellStyle name="Normal 64 3 4" xfId="14679"/>
    <cellStyle name="Normal 64 4" xfId="9917"/>
    <cellStyle name="Normal 64 4 2" xfId="14682"/>
    <cellStyle name="Normal 64 5" xfId="9918"/>
    <cellStyle name="Normal 64 5 2" xfId="14683"/>
    <cellStyle name="Normal 64 6" xfId="19004"/>
    <cellStyle name="Normal 64 7" xfId="55250"/>
    <cellStyle name="Normal 640" xfId="9919"/>
    <cellStyle name="Normal 640 2" xfId="9920"/>
    <cellStyle name="Normal 640 2 2" xfId="14685"/>
    <cellStyle name="Normal 640 3" xfId="9921"/>
    <cellStyle name="Normal 640 3 2" xfId="14686"/>
    <cellStyle name="Normal 640 4" xfId="14684"/>
    <cellStyle name="Normal 641" xfId="9922"/>
    <cellStyle name="Normal 641 2" xfId="9923"/>
    <cellStyle name="Normal 641 2 2" xfId="14688"/>
    <cellStyle name="Normal 641 3" xfId="9924"/>
    <cellStyle name="Normal 641 3 2" xfId="14689"/>
    <cellStyle name="Normal 641 4" xfId="14687"/>
    <cellStyle name="Normal 642" xfId="9925"/>
    <cellStyle name="Normal 642 2" xfId="9926"/>
    <cellStyle name="Normal 642 2 2" xfId="14691"/>
    <cellStyle name="Normal 642 3" xfId="9927"/>
    <cellStyle name="Normal 642 3 2" xfId="14692"/>
    <cellStyle name="Normal 642 4" xfId="14690"/>
    <cellStyle name="Normal 643" xfId="9928"/>
    <cellStyle name="Normal 643 2" xfId="9929"/>
    <cellStyle name="Normal 643 2 2" xfId="14694"/>
    <cellStyle name="Normal 643 3" xfId="9930"/>
    <cellStyle name="Normal 643 3 2" xfId="14695"/>
    <cellStyle name="Normal 643 4" xfId="14693"/>
    <cellStyle name="Normal 644" xfId="9931"/>
    <cellStyle name="Normal 644 2" xfId="9932"/>
    <cellStyle name="Normal 644 2 2" xfId="14697"/>
    <cellStyle name="Normal 644 3" xfId="9933"/>
    <cellStyle name="Normal 644 3 2" xfId="14698"/>
    <cellStyle name="Normal 644 4" xfId="14696"/>
    <cellStyle name="Normal 645" xfId="9934"/>
    <cellStyle name="Normal 645 2" xfId="9935"/>
    <cellStyle name="Normal 645 2 2" xfId="14700"/>
    <cellStyle name="Normal 645 3" xfId="9936"/>
    <cellStyle name="Normal 645 3 2" xfId="14701"/>
    <cellStyle name="Normal 645 4" xfId="14699"/>
    <cellStyle name="Normal 646" xfId="9937"/>
    <cellStyle name="Normal 646 2" xfId="9938"/>
    <cellStyle name="Normal 646 2 2" xfId="14703"/>
    <cellStyle name="Normal 646 3" xfId="9939"/>
    <cellStyle name="Normal 646 3 2" xfId="14704"/>
    <cellStyle name="Normal 646 4" xfId="14702"/>
    <cellStyle name="Normal 647" xfId="9940"/>
    <cellStyle name="Normal 647 2" xfId="9941"/>
    <cellStyle name="Normal 647 2 2" xfId="14706"/>
    <cellStyle name="Normal 647 3" xfId="9942"/>
    <cellStyle name="Normal 647 3 2" xfId="14707"/>
    <cellStyle name="Normal 647 4" xfId="14705"/>
    <cellStyle name="Normal 648" xfId="9943"/>
    <cellStyle name="Normal 648 2" xfId="9944"/>
    <cellStyle name="Normal 648 2 2" xfId="14709"/>
    <cellStyle name="Normal 648 3" xfId="9945"/>
    <cellStyle name="Normal 648 3 2" xfId="14710"/>
    <cellStyle name="Normal 648 4" xfId="14708"/>
    <cellStyle name="Normal 649" xfId="9946"/>
    <cellStyle name="Normal 649 2" xfId="9947"/>
    <cellStyle name="Normal 649 2 2" xfId="14712"/>
    <cellStyle name="Normal 649 3" xfId="9948"/>
    <cellStyle name="Normal 649 3 2" xfId="14713"/>
    <cellStyle name="Normal 649 4" xfId="14711"/>
    <cellStyle name="Normal 65" xfId="1705"/>
    <cellStyle name="Normal 65 2" xfId="9949"/>
    <cellStyle name="Normal 65 2 2" xfId="14714"/>
    <cellStyle name="Normal 65 2 2 2" xfId="55254"/>
    <cellStyle name="Normal 65 2 3" xfId="55253"/>
    <cellStyle name="Normal 65 3" xfId="9950"/>
    <cellStyle name="Normal 65 3 2" xfId="14715"/>
    <cellStyle name="Normal 65 3 3" xfId="55255"/>
    <cellStyle name="Normal 65 4" xfId="9951"/>
    <cellStyle name="Normal 65 4 2" xfId="14716"/>
    <cellStyle name="Normal 65 5" xfId="15638"/>
    <cellStyle name="Normal 65 6" xfId="55252"/>
    <cellStyle name="Normal 650" xfId="9952"/>
    <cellStyle name="Normal 650 2" xfId="9953"/>
    <cellStyle name="Normal 650 2 2" xfId="14718"/>
    <cellStyle name="Normal 650 3" xfId="9954"/>
    <cellStyle name="Normal 650 3 2" xfId="14719"/>
    <cellStyle name="Normal 650 4" xfId="14717"/>
    <cellStyle name="Normal 651" xfId="9955"/>
    <cellStyle name="Normal 651 2" xfId="9956"/>
    <cellStyle name="Normal 651 2 2" xfId="14721"/>
    <cellStyle name="Normal 651 3" xfId="9957"/>
    <cellStyle name="Normal 651 3 2" xfId="14722"/>
    <cellStyle name="Normal 651 4" xfId="14720"/>
    <cellStyle name="Normal 652" xfId="9958"/>
    <cellStyle name="Normal 652 2" xfId="9959"/>
    <cellStyle name="Normal 652 2 2" xfId="14724"/>
    <cellStyle name="Normal 652 3" xfId="9960"/>
    <cellStyle name="Normal 652 3 2" xfId="14725"/>
    <cellStyle name="Normal 652 4" xfId="14723"/>
    <cellStyle name="Normal 653" xfId="9961"/>
    <cellStyle name="Normal 653 2" xfId="9962"/>
    <cellStyle name="Normal 653 2 2" xfId="14727"/>
    <cellStyle name="Normal 653 3" xfId="9963"/>
    <cellStyle name="Normal 653 3 2" xfId="14728"/>
    <cellStyle name="Normal 653 4" xfId="14726"/>
    <cellStyle name="Normal 654" xfId="9964"/>
    <cellStyle name="Normal 654 2" xfId="9965"/>
    <cellStyle name="Normal 654 2 2" xfId="14730"/>
    <cellStyle name="Normal 654 3" xfId="9966"/>
    <cellStyle name="Normal 654 3 2" xfId="14731"/>
    <cellStyle name="Normal 654 4" xfId="14729"/>
    <cellStyle name="Normal 655" xfId="9967"/>
    <cellStyle name="Normal 655 2" xfId="9968"/>
    <cellStyle name="Normal 655 2 2" xfId="14733"/>
    <cellStyle name="Normal 655 3" xfId="9969"/>
    <cellStyle name="Normal 655 3 2" xfId="14734"/>
    <cellStyle name="Normal 655 4" xfId="14732"/>
    <cellStyle name="Normal 656" xfId="9970"/>
    <cellStyle name="Normal 656 2" xfId="9971"/>
    <cellStyle name="Normal 656 2 2" xfId="14736"/>
    <cellStyle name="Normal 656 3" xfId="9972"/>
    <cellStyle name="Normal 656 3 2" xfId="14737"/>
    <cellStyle name="Normal 656 4" xfId="14735"/>
    <cellStyle name="Normal 657" xfId="9973"/>
    <cellStyle name="Normal 657 2" xfId="9974"/>
    <cellStyle name="Normal 657 2 2" xfId="14739"/>
    <cellStyle name="Normal 657 3" xfId="9975"/>
    <cellStyle name="Normal 657 3 2" xfId="14740"/>
    <cellStyle name="Normal 657 4" xfId="14738"/>
    <cellStyle name="Normal 658" xfId="9976"/>
    <cellStyle name="Normal 658 2" xfId="9977"/>
    <cellStyle name="Normal 658 2 2" xfId="14742"/>
    <cellStyle name="Normal 658 3" xfId="9978"/>
    <cellStyle name="Normal 658 3 2" xfId="14743"/>
    <cellStyle name="Normal 658 4" xfId="14741"/>
    <cellStyle name="Normal 659" xfId="9979"/>
    <cellStyle name="Normal 659 2" xfId="9980"/>
    <cellStyle name="Normal 659 2 2" xfId="14745"/>
    <cellStyle name="Normal 659 3" xfId="9981"/>
    <cellStyle name="Normal 659 3 2" xfId="14746"/>
    <cellStyle name="Normal 659 4" xfId="14744"/>
    <cellStyle name="Normal 66" xfId="1706"/>
    <cellStyle name="Normal 66 2" xfId="9982"/>
    <cellStyle name="Normal 66 2 2" xfId="14747"/>
    <cellStyle name="Normal 66 2 2 2" xfId="55258"/>
    <cellStyle name="Normal 66 2 3" xfId="55257"/>
    <cellStyle name="Normal 66 3" xfId="9983"/>
    <cellStyle name="Normal 66 3 2" xfId="14748"/>
    <cellStyle name="Normal 66 3 3" xfId="55259"/>
    <cellStyle name="Normal 66 4" xfId="55256"/>
    <cellStyle name="Normal 660" xfId="9984"/>
    <cellStyle name="Normal 660 2" xfId="9985"/>
    <cellStyle name="Normal 660 2 2" xfId="14750"/>
    <cellStyle name="Normal 660 3" xfId="9986"/>
    <cellStyle name="Normal 660 3 2" xfId="14751"/>
    <cellStyle name="Normal 660 4" xfId="14749"/>
    <cellStyle name="Normal 661" xfId="9987"/>
    <cellStyle name="Normal 661 2" xfId="9988"/>
    <cellStyle name="Normal 661 2 2" xfId="14753"/>
    <cellStyle name="Normal 661 3" xfId="9989"/>
    <cellStyle name="Normal 661 3 2" xfId="14754"/>
    <cellStyle name="Normal 661 4" xfId="14752"/>
    <cellStyle name="Normal 662" xfId="9990"/>
    <cellStyle name="Normal 662 2" xfId="9991"/>
    <cellStyle name="Normal 662 2 2" xfId="14756"/>
    <cellStyle name="Normal 662 3" xfId="9992"/>
    <cellStyle name="Normal 662 3 2" xfId="14757"/>
    <cellStyle name="Normal 662 4" xfId="14755"/>
    <cellStyle name="Normal 663" xfId="9993"/>
    <cellStyle name="Normal 663 2" xfId="9994"/>
    <cellStyle name="Normal 663 2 2" xfId="14759"/>
    <cellStyle name="Normal 663 3" xfId="9995"/>
    <cellStyle name="Normal 663 3 2" xfId="14760"/>
    <cellStyle name="Normal 663 4" xfId="14758"/>
    <cellStyle name="Normal 664" xfId="9996"/>
    <cellStyle name="Normal 664 2" xfId="9997"/>
    <cellStyle name="Normal 664 2 2" xfId="14762"/>
    <cellStyle name="Normal 664 3" xfId="9998"/>
    <cellStyle name="Normal 664 3 2" xfId="14763"/>
    <cellStyle name="Normal 664 4" xfId="14761"/>
    <cellStyle name="Normal 665" xfId="9999"/>
    <cellStyle name="Normal 665 2" xfId="10000"/>
    <cellStyle name="Normal 665 2 2" xfId="14765"/>
    <cellStyle name="Normal 665 3" xfId="10001"/>
    <cellStyle name="Normal 665 3 2" xfId="14766"/>
    <cellStyle name="Normal 665 4" xfId="14764"/>
    <cellStyle name="Normal 666" xfId="10002"/>
    <cellStyle name="Normal 666 2" xfId="10003"/>
    <cellStyle name="Normal 666 2 2" xfId="14768"/>
    <cellStyle name="Normal 666 3" xfId="10004"/>
    <cellStyle name="Normal 666 3 2" xfId="14769"/>
    <cellStyle name="Normal 666 4" xfId="14767"/>
    <cellStyle name="Normal 667" xfId="10005"/>
    <cellStyle name="Normal 667 2" xfId="10006"/>
    <cellStyle name="Normal 667 2 2" xfId="14771"/>
    <cellStyle name="Normal 667 3" xfId="10007"/>
    <cellStyle name="Normal 667 3 2" xfId="14772"/>
    <cellStyle name="Normal 667 4" xfId="14770"/>
    <cellStyle name="Normal 668" xfId="10008"/>
    <cellStyle name="Normal 668 2" xfId="10009"/>
    <cellStyle name="Normal 668 2 2" xfId="14774"/>
    <cellStyle name="Normal 668 3" xfId="10010"/>
    <cellStyle name="Normal 668 3 2" xfId="14775"/>
    <cellStyle name="Normal 668 4" xfId="14773"/>
    <cellStyle name="Normal 67" xfId="1707"/>
    <cellStyle name="Normal 67 2" xfId="10011"/>
    <cellStyle name="Normal 67 2 2" xfId="14776"/>
    <cellStyle name="Normal 67 2 3" xfId="55261"/>
    <cellStyle name="Normal 67 3" xfId="10012"/>
    <cellStyle name="Normal 67 3 2" xfId="10013"/>
    <cellStyle name="Normal 67 3 2 2" xfId="14778"/>
    <cellStyle name="Normal 67 3 3" xfId="10014"/>
    <cellStyle name="Normal 67 3 3 2" xfId="14779"/>
    <cellStyle name="Normal 67 3 4" xfId="14777"/>
    <cellStyle name="Normal 67 4" xfId="10015"/>
    <cellStyle name="Normal 67 4 2" xfId="14780"/>
    <cellStyle name="Normal 67 5" xfId="10016"/>
    <cellStyle name="Normal 67 5 2" xfId="14781"/>
    <cellStyle name="Normal 67 6" xfId="55260"/>
    <cellStyle name="Normal 670" xfId="10017"/>
    <cellStyle name="Normal 670 2" xfId="10018"/>
    <cellStyle name="Normal 670 2 2" xfId="14783"/>
    <cellStyle name="Normal 670 3" xfId="10019"/>
    <cellStyle name="Normal 670 3 2" xfId="14784"/>
    <cellStyle name="Normal 670 4" xfId="14782"/>
    <cellStyle name="Normal 671" xfId="10020"/>
    <cellStyle name="Normal 671 2" xfId="10021"/>
    <cellStyle name="Normal 671 2 2" xfId="14786"/>
    <cellStyle name="Normal 671 3" xfId="10022"/>
    <cellStyle name="Normal 671 3 2" xfId="14787"/>
    <cellStyle name="Normal 671 4" xfId="14785"/>
    <cellStyle name="Normal 672" xfId="10023"/>
    <cellStyle name="Normal 672 2" xfId="14788"/>
    <cellStyle name="Normal 673" xfId="10024"/>
    <cellStyle name="Normal 673 2" xfId="14789"/>
    <cellStyle name="Normal 674" xfId="10025"/>
    <cellStyle name="Normal 674 2" xfId="14790"/>
    <cellStyle name="Normal 675" xfId="10026"/>
    <cellStyle name="Normal 675 2" xfId="14791"/>
    <cellStyle name="Normal 676" xfId="10027"/>
    <cellStyle name="Normal 676 2" xfId="14792"/>
    <cellStyle name="Normal 68" xfId="1708"/>
    <cellStyle name="Normal 68 2" xfId="10028"/>
    <cellStyle name="Normal 68 2 2" xfId="14793"/>
    <cellStyle name="Normal 68 2 3" xfId="55263"/>
    <cellStyle name="Normal 68 3" xfId="10029"/>
    <cellStyle name="Normal 68 3 2" xfId="14794"/>
    <cellStyle name="Normal 68 4" xfId="55262"/>
    <cellStyle name="Normal 69" xfId="1709"/>
    <cellStyle name="Normal 69 2" xfId="10030"/>
    <cellStyle name="Normal 69 2 2" xfId="14795"/>
    <cellStyle name="Normal 69 2 2 2" xfId="55266"/>
    <cellStyle name="Normal 69 2 3" xfId="55265"/>
    <cellStyle name="Normal 69 3" xfId="10031"/>
    <cellStyle name="Normal 69 3 2" xfId="14796"/>
    <cellStyle name="Normal 69 3 3" xfId="55267"/>
    <cellStyle name="Normal 69 4" xfId="10032"/>
    <cellStyle name="Normal 69 4 2" xfId="14797"/>
    <cellStyle name="Normal 69 5" xfId="55264"/>
    <cellStyle name="Normal 696" xfId="10033"/>
    <cellStyle name="Normal 696 2" xfId="14798"/>
    <cellStyle name="Normal 697" xfId="10034"/>
    <cellStyle name="Normal 697 2" xfId="14799"/>
    <cellStyle name="Normal 698" xfId="10035"/>
    <cellStyle name="Normal 698 2" xfId="14800"/>
    <cellStyle name="Normal 699" xfId="10036"/>
    <cellStyle name="Normal 699 2" xfId="14801"/>
    <cellStyle name="Normal 7" xfId="15"/>
    <cellStyle name="Normal 7 10" xfId="10037"/>
    <cellStyle name="Normal 7 10 2" xfId="16489"/>
    <cellStyle name="Normal 7 10 3" xfId="16704"/>
    <cellStyle name="Normal 7 10 4" xfId="16918"/>
    <cellStyle name="Normal 7 10 5" xfId="16279"/>
    <cellStyle name="Normal 7 10 6" xfId="14802"/>
    <cellStyle name="Normal 7 10 7" xfId="55268"/>
    <cellStyle name="Normal 7 11" xfId="10038"/>
    <cellStyle name="Normal 7 11 2" xfId="16502"/>
    <cellStyle name="Normal 7 11 3" xfId="16717"/>
    <cellStyle name="Normal 7 11 4" xfId="16931"/>
    <cellStyle name="Normal 7 11 5" xfId="16289"/>
    <cellStyle name="Normal 7 11 6" xfId="14803"/>
    <cellStyle name="Normal 7 12" xfId="10039"/>
    <cellStyle name="Normal 7 12 2" xfId="10040"/>
    <cellStyle name="Normal 7 12 2 2" xfId="16515"/>
    <cellStyle name="Normal 7 12 2 3" xfId="14805"/>
    <cellStyle name="Normal 7 12 3" xfId="10041"/>
    <cellStyle name="Normal 7 12 3 2" xfId="16730"/>
    <cellStyle name="Normal 7 12 3 3" xfId="14806"/>
    <cellStyle name="Normal 7 12 4" xfId="16944"/>
    <cellStyle name="Normal 7 12 5" xfId="16300"/>
    <cellStyle name="Normal 7 12 6" xfId="14804"/>
    <cellStyle name="Normal 7 13" xfId="10042"/>
    <cellStyle name="Normal 7 13 2" xfId="16528"/>
    <cellStyle name="Normal 7 13 3" xfId="16743"/>
    <cellStyle name="Normal 7 13 4" xfId="16957"/>
    <cellStyle name="Normal 7 13 5" xfId="16312"/>
    <cellStyle name="Normal 7 13 6" xfId="14807"/>
    <cellStyle name="Normal 7 14" xfId="10043"/>
    <cellStyle name="Normal 7 14 2" xfId="16541"/>
    <cellStyle name="Normal 7 14 3" xfId="16756"/>
    <cellStyle name="Normal 7 14 4" xfId="16970"/>
    <cellStyle name="Normal 7 14 5" xfId="16324"/>
    <cellStyle name="Normal 7 14 6" xfId="14808"/>
    <cellStyle name="Normal 7 15" xfId="10044"/>
    <cellStyle name="Normal 7 15 2" xfId="16554"/>
    <cellStyle name="Normal 7 15 3" xfId="16769"/>
    <cellStyle name="Normal 7 15 4" xfId="16983"/>
    <cellStyle name="Normal 7 15 5" xfId="16335"/>
    <cellStyle name="Normal 7 15 6" xfId="14809"/>
    <cellStyle name="Normal 7 16" xfId="10045"/>
    <cellStyle name="Normal 7 16 2" xfId="16567"/>
    <cellStyle name="Normal 7 16 3" xfId="16782"/>
    <cellStyle name="Normal 7 16 4" xfId="16996"/>
    <cellStyle name="Normal 7 16 5" xfId="16347"/>
    <cellStyle name="Normal 7 16 6" xfId="14810"/>
    <cellStyle name="Normal 7 17" xfId="15745"/>
    <cellStyle name="Normal 7 17 2" xfId="16580"/>
    <cellStyle name="Normal 7 17 3" xfId="16795"/>
    <cellStyle name="Normal 7 17 4" xfId="17009"/>
    <cellStyle name="Normal 7 17 5" xfId="16359"/>
    <cellStyle name="Normal 7 18" xfId="17339"/>
    <cellStyle name="Normal 7 18 2" xfId="17718"/>
    <cellStyle name="Normal 7 18 2 2" xfId="18070"/>
    <cellStyle name="Normal 7 18 2 2 2" xfId="18872"/>
    <cellStyle name="Normal 7 18 2 3" xfId="18534"/>
    <cellStyle name="Normal 7 18 3" xfId="17916"/>
    <cellStyle name="Normal 7 18 3 2" xfId="18718"/>
    <cellStyle name="Normal 7 18 4" xfId="18380"/>
    <cellStyle name="Normal 7 19" xfId="16183"/>
    <cellStyle name="Normal 7 2" xfId="1710"/>
    <cellStyle name="Normal 7 2 10" xfId="1711"/>
    <cellStyle name="Normal 7 2 10 2" xfId="55269"/>
    <cellStyle name="Normal 7 2 11" xfId="1712"/>
    <cellStyle name="Normal 7 2 12" xfId="1713"/>
    <cellStyle name="Normal 7 2 13" xfId="1714"/>
    <cellStyle name="Normal 7 2 14" xfId="1715"/>
    <cellStyle name="Normal 7 2 15" xfId="1716"/>
    <cellStyle name="Normal 7 2 16" xfId="15853"/>
    <cellStyle name="Normal 7 2 2" xfId="1717"/>
    <cellStyle name="Normal 7 2 2 2" xfId="15855"/>
    <cellStyle name="Normal 7 2 2 2 2" xfId="15920"/>
    <cellStyle name="Normal 7 2 2 2 2 2" xfId="18210"/>
    <cellStyle name="Normal 7 2 2 2 3" xfId="18146"/>
    <cellStyle name="Normal 7 2 2 2 4" xfId="55270"/>
    <cellStyle name="Normal 7 2 2 3" xfId="15919"/>
    <cellStyle name="Normal 7 2 2 3 2" xfId="18209"/>
    <cellStyle name="Normal 7 2 2 3 2 2" xfId="55271"/>
    <cellStyle name="Normal 7 2 2 3 3" xfId="55272"/>
    <cellStyle name="Normal 7 2 2 3 4" xfId="55273"/>
    <cellStyle name="Normal 7 2 2 4" xfId="16382"/>
    <cellStyle name="Normal 7 2 2 4 2" xfId="55275"/>
    <cellStyle name="Normal 7 2 2 4 3" xfId="55274"/>
    <cellStyle name="Normal 7 2 2 5" xfId="18145"/>
    <cellStyle name="Normal 7 2 2 6" xfId="15854"/>
    <cellStyle name="Normal 7 2 2 7" xfId="55276"/>
    <cellStyle name="Normal 7 2 3" xfId="1718"/>
    <cellStyle name="Normal 7 2 3 2" xfId="15921"/>
    <cellStyle name="Normal 7 2 3 2 2" xfId="18211"/>
    <cellStyle name="Normal 7 2 3 2 2 2" xfId="55277"/>
    <cellStyle name="Normal 7 2 3 2 3" xfId="55278"/>
    <cellStyle name="Normal 7 2 3 2 4" xfId="55279"/>
    <cellStyle name="Normal 7 2 3 3" xfId="16599"/>
    <cellStyle name="Normal 7 2 3 3 2" xfId="55281"/>
    <cellStyle name="Normal 7 2 3 3 2 2" xfId="55282"/>
    <cellStyle name="Normal 7 2 3 3 3" xfId="55283"/>
    <cellStyle name="Normal 7 2 3 3 4" xfId="55284"/>
    <cellStyle name="Normal 7 2 3 3 5" xfId="55280"/>
    <cellStyle name="Normal 7 2 3 4" xfId="18147"/>
    <cellStyle name="Normal 7 2 3 4 2" xfId="55285"/>
    <cellStyle name="Normal 7 2 3 5" xfId="15856"/>
    <cellStyle name="Normal 7 2 3 6" xfId="55286"/>
    <cellStyle name="Normal 7 2 3 7" xfId="55287"/>
    <cellStyle name="Normal 7 2 4" xfId="1719"/>
    <cellStyle name="Normal 7 2 4 2" xfId="16810"/>
    <cellStyle name="Normal 7 2 4 2 2" xfId="55289"/>
    <cellStyle name="Normal 7 2 4 2 3" xfId="55288"/>
    <cellStyle name="Normal 7 2 4 3" xfId="18208"/>
    <cellStyle name="Normal 7 2 4 4" xfId="15918"/>
    <cellStyle name="Normal 7 2 5" xfId="1720"/>
    <cellStyle name="Normal 7 2 5 2" xfId="17750"/>
    <cellStyle name="Normal 7 2 5 2 2" xfId="18102"/>
    <cellStyle name="Normal 7 2 5 2 2 2" xfId="18904"/>
    <cellStyle name="Normal 7 2 5 2 2 3" xfId="55292"/>
    <cellStyle name="Normal 7 2 5 2 3" xfId="18566"/>
    <cellStyle name="Normal 7 2 5 2 4" xfId="55291"/>
    <cellStyle name="Normal 7 2 5 3" xfId="17948"/>
    <cellStyle name="Normal 7 2 5 3 2" xfId="18750"/>
    <cellStyle name="Normal 7 2 5 3 3" xfId="55293"/>
    <cellStyle name="Normal 7 2 5 4" xfId="18412"/>
    <cellStyle name="Normal 7 2 5 4 2" xfId="55294"/>
    <cellStyle name="Normal 7 2 5 5" xfId="17598"/>
    <cellStyle name="Normal 7 2 5 6" xfId="55290"/>
    <cellStyle name="Normal 7 2 6" xfId="1721"/>
    <cellStyle name="Normal 7 2 6 2" xfId="16197"/>
    <cellStyle name="Normal 7 2 6 2 2" xfId="55296"/>
    <cellStyle name="Normal 7 2 6 3" xfId="55295"/>
    <cellStyle name="Normal 7 2 7" xfId="1722"/>
    <cellStyle name="Normal 7 2 7 2" xfId="18598"/>
    <cellStyle name="Normal 7 2 7 3" xfId="17806"/>
    <cellStyle name="Normal 7 2 7 4" xfId="55297"/>
    <cellStyle name="Normal 7 2 8" xfId="1723"/>
    <cellStyle name="Normal 7 2 8 2" xfId="18260"/>
    <cellStyle name="Normal 7 2 8 3" xfId="16171"/>
    <cellStyle name="Normal 7 2 8 4" xfId="55298"/>
    <cellStyle name="Normal 7 2 9" xfId="1724"/>
    <cellStyle name="Normal 7 2 9 2" xfId="18144"/>
    <cellStyle name="Normal 7 20" xfId="16176"/>
    <cellStyle name="Normal 7 20 2" xfId="17812"/>
    <cellStyle name="Normal 7 20 2 2" xfId="18604"/>
    <cellStyle name="Normal 7 20 3" xfId="18266"/>
    <cellStyle name="Normal 7 21" xfId="17614"/>
    <cellStyle name="Normal 7 21 2" xfId="17956"/>
    <cellStyle name="Normal 7 21 2 2" xfId="18758"/>
    <cellStyle name="Normal 7 21 3" xfId="18420"/>
    <cellStyle name="Normal 7 22" xfId="17783"/>
    <cellStyle name="Normal 7 22 2" xfId="18575"/>
    <cellStyle name="Normal 7 23" xfId="16031"/>
    <cellStyle name="Normal 7 23 2" xfId="18237"/>
    <cellStyle name="Normal 7 24" xfId="18143"/>
    <cellStyle name="Normal 7 25" xfId="18983"/>
    <cellStyle name="Normal 7 3" xfId="1725"/>
    <cellStyle name="Normal 7 3 2" xfId="15858"/>
    <cellStyle name="Normal 7 3 2 2" xfId="15923"/>
    <cellStyle name="Normal 7 3 2 2 2" xfId="18213"/>
    <cellStyle name="Normal 7 3 2 3" xfId="16394"/>
    <cellStyle name="Normal 7 3 2 3 2" xfId="55299"/>
    <cellStyle name="Normal 7 3 2 4" xfId="18149"/>
    <cellStyle name="Normal 7 3 3" xfId="15922"/>
    <cellStyle name="Normal 7 3 3 2" xfId="16612"/>
    <cellStyle name="Normal 7 3 3 2 2" xfId="55301"/>
    <cellStyle name="Normal 7 3 3 2 3" xfId="55300"/>
    <cellStyle name="Normal 7 3 3 3" xfId="18212"/>
    <cellStyle name="Normal 7 3 3 4" xfId="55302"/>
    <cellStyle name="Normal 7 3 4" xfId="16823"/>
    <cellStyle name="Normal 7 3 4 2" xfId="55304"/>
    <cellStyle name="Normal 7 3 4 3" xfId="55303"/>
    <cellStyle name="Normal 7 3 5" xfId="16207"/>
    <cellStyle name="Normal 7 3 5 2" xfId="55305"/>
    <cellStyle name="Normal 7 3 6" xfId="18148"/>
    <cellStyle name="Normal 7 3 7" xfId="15857"/>
    <cellStyle name="Normal 7 4" xfId="10046"/>
    <cellStyle name="Normal 7 4 2" xfId="15924"/>
    <cellStyle name="Normal 7 4 2 2" xfId="16407"/>
    <cellStyle name="Normal 7 4 2 2 2" xfId="55307"/>
    <cellStyle name="Normal 7 4 2 2 3" xfId="55306"/>
    <cellStyle name="Normal 7 4 2 3" xfId="18214"/>
    <cellStyle name="Normal 7 4 2 4" xfId="55308"/>
    <cellStyle name="Normal 7 4 3" xfId="16625"/>
    <cellStyle name="Normal 7 4 3 2" xfId="55310"/>
    <cellStyle name="Normal 7 4 3 2 2" xfId="55311"/>
    <cellStyle name="Normal 7 4 3 3" xfId="55312"/>
    <cellStyle name="Normal 7 4 3 4" xfId="55313"/>
    <cellStyle name="Normal 7 4 3 5" xfId="55309"/>
    <cellStyle name="Normal 7 4 4" xfId="16836"/>
    <cellStyle name="Normal 7 4 4 2" xfId="55315"/>
    <cellStyle name="Normal 7 4 4 3" xfId="55314"/>
    <cellStyle name="Normal 7 4 5" xfId="16217"/>
    <cellStyle name="Normal 7 4 5 2" xfId="55316"/>
    <cellStyle name="Normal 7 4 6" xfId="18150"/>
    <cellStyle name="Normal 7 4 7" xfId="15859"/>
    <cellStyle name="Normal 7 4 8" xfId="14811"/>
    <cellStyle name="Normal 7 5" xfId="10047"/>
    <cellStyle name="Normal 7 5 2" xfId="16421"/>
    <cellStyle name="Normal 7 5 2 2" xfId="55318"/>
    <cellStyle name="Normal 7 5 2 3" xfId="55317"/>
    <cellStyle name="Normal 7 5 3" xfId="16638"/>
    <cellStyle name="Normal 7 5 3 2" xfId="55319"/>
    <cellStyle name="Normal 7 5 4" xfId="16850"/>
    <cellStyle name="Normal 7 5 4 2" xfId="55320"/>
    <cellStyle name="Normal 7 5 5" xfId="16228"/>
    <cellStyle name="Normal 7 5 6" xfId="18207"/>
    <cellStyle name="Normal 7 5 7" xfId="15917"/>
    <cellStyle name="Normal 7 5 8" xfId="14812"/>
    <cellStyle name="Normal 7 6" xfId="10048"/>
    <cellStyle name="Normal 7 6 2" xfId="16434"/>
    <cellStyle name="Normal 7 6 2 2" xfId="55323"/>
    <cellStyle name="Normal 7 6 2 3" xfId="55322"/>
    <cellStyle name="Normal 7 6 3" xfId="16651"/>
    <cellStyle name="Normal 7 6 3 2" xfId="55324"/>
    <cellStyle name="Normal 7 6 4" xfId="16863"/>
    <cellStyle name="Normal 7 6 4 2" xfId="55325"/>
    <cellStyle name="Normal 7 6 5" xfId="16239"/>
    <cellStyle name="Normal 7 6 6" xfId="14813"/>
    <cellStyle name="Normal 7 6 7" xfId="55321"/>
    <cellStyle name="Normal 7 7" xfId="10049"/>
    <cellStyle name="Normal 7 7 2" xfId="16448"/>
    <cellStyle name="Normal 7 7 2 2" xfId="55327"/>
    <cellStyle name="Normal 7 7 3" xfId="16664"/>
    <cellStyle name="Normal 7 7 4" xfId="16877"/>
    <cellStyle name="Normal 7 7 5" xfId="16249"/>
    <cellStyle name="Normal 7 7 6" xfId="14814"/>
    <cellStyle name="Normal 7 7 7" xfId="55326"/>
    <cellStyle name="Normal 7 8" xfId="10050"/>
    <cellStyle name="Normal 7 8 2" xfId="16461"/>
    <cellStyle name="Normal 7 8 3" xfId="16677"/>
    <cellStyle name="Normal 7 8 4" xfId="16890"/>
    <cellStyle name="Normal 7 8 5" xfId="16259"/>
    <cellStyle name="Normal 7 8 6" xfId="14815"/>
    <cellStyle name="Normal 7 8 7" xfId="55328"/>
    <cellStyle name="Normal 7 9" xfId="10051"/>
    <cellStyle name="Normal 7 9 2" xfId="16475"/>
    <cellStyle name="Normal 7 9 3" xfId="16690"/>
    <cellStyle name="Normal 7 9 4" xfId="16904"/>
    <cellStyle name="Normal 7 9 5" xfId="16269"/>
    <cellStyle name="Normal 7 9 6" xfId="14816"/>
    <cellStyle name="Normal 7 9 7" xfId="55329"/>
    <cellStyle name="Normal 70" xfId="1726"/>
    <cellStyle name="Normal 70 2" xfId="10052"/>
    <cellStyle name="Normal 70 2 2" xfId="14817"/>
    <cellStyle name="Normal 70 2 3" xfId="55330"/>
    <cellStyle name="Normal 70 3" xfId="10053"/>
    <cellStyle name="Normal 70 3 2" xfId="14818"/>
    <cellStyle name="Normal 70 4" xfId="19015"/>
    <cellStyle name="Normal 700" xfId="10054"/>
    <cellStyle name="Normal 700 2" xfId="14819"/>
    <cellStyle name="Normal 701" xfId="10055"/>
    <cellStyle name="Normal 701 2" xfId="14820"/>
    <cellStyle name="Normal 702" xfId="10056"/>
    <cellStyle name="Normal 702 2" xfId="14821"/>
    <cellStyle name="Normal 703" xfId="10057"/>
    <cellStyle name="Normal 703 2" xfId="14822"/>
    <cellStyle name="Normal 704" xfId="10058"/>
    <cellStyle name="Normal 704 2" xfId="14823"/>
    <cellStyle name="Normal 705" xfId="10059"/>
    <cellStyle name="Normal 705 2" xfId="14824"/>
    <cellStyle name="Normal 71" xfId="1727"/>
    <cellStyle name="Normal 71 2" xfId="10060"/>
    <cellStyle name="Normal 71 2 2" xfId="14825"/>
    <cellStyle name="Normal 71 2 3" xfId="55331"/>
    <cellStyle name="Normal 71 3" xfId="10061"/>
    <cellStyle name="Normal 71 3 2" xfId="14826"/>
    <cellStyle name="Normal 71 4" xfId="18906"/>
    <cellStyle name="Normal 711" xfId="10062"/>
    <cellStyle name="Normal 711 2" xfId="10063"/>
    <cellStyle name="Normal 711 2 2" xfId="14828"/>
    <cellStyle name="Normal 711 3" xfId="10064"/>
    <cellStyle name="Normal 711 3 2" xfId="14829"/>
    <cellStyle name="Normal 711 4" xfId="14827"/>
    <cellStyle name="Normal 712" xfId="10065"/>
    <cellStyle name="Normal 712 2" xfId="10066"/>
    <cellStyle name="Normal 712 2 2" xfId="14831"/>
    <cellStyle name="Normal 712 3" xfId="10067"/>
    <cellStyle name="Normal 712 3 2" xfId="14832"/>
    <cellStyle name="Normal 712 4" xfId="14830"/>
    <cellStyle name="Normal 713" xfId="10068"/>
    <cellStyle name="Normal 713 2" xfId="10069"/>
    <cellStyle name="Normal 713 2 2" xfId="14834"/>
    <cellStyle name="Normal 713 3" xfId="10070"/>
    <cellStyle name="Normal 713 3 2" xfId="14835"/>
    <cellStyle name="Normal 713 4" xfId="14833"/>
    <cellStyle name="Normal 714" xfId="10071"/>
    <cellStyle name="Normal 714 2" xfId="10072"/>
    <cellStyle name="Normal 714 2 2" xfId="14837"/>
    <cellStyle name="Normal 714 3" xfId="10073"/>
    <cellStyle name="Normal 714 3 2" xfId="14838"/>
    <cellStyle name="Normal 714 4" xfId="14836"/>
    <cellStyle name="Normal 716" xfId="10074"/>
    <cellStyle name="Normal 716 2" xfId="14839"/>
    <cellStyle name="Normal 717" xfId="10075"/>
    <cellStyle name="Normal 717 2" xfId="14840"/>
    <cellStyle name="Normal 718" xfId="10076"/>
    <cellStyle name="Normal 718 2" xfId="14841"/>
    <cellStyle name="Normal 719" xfId="10077"/>
    <cellStyle name="Normal 719 2" xfId="14842"/>
    <cellStyle name="Normal 72" xfId="1728"/>
    <cellStyle name="Normal 72 2" xfId="10078"/>
    <cellStyle name="Normal 72 2 2" xfId="14843"/>
    <cellStyle name="Normal 72 2 3" xfId="55332"/>
    <cellStyle name="Normal 72 3" xfId="10079"/>
    <cellStyle name="Normal 72 3 2" xfId="14844"/>
    <cellStyle name="Normal 72 3 2 2" xfId="55335"/>
    <cellStyle name="Normal 72 3 2 3" xfId="55336"/>
    <cellStyle name="Normal 72 3 2 4" xfId="55337"/>
    <cellStyle name="Normal 72 3 2 5" xfId="55334"/>
    <cellStyle name="Normal 72 3 3" xfId="55338"/>
    <cellStyle name="Normal 72 3 3 2" xfId="55339"/>
    <cellStyle name="Normal 72 3 3 3" xfId="55340"/>
    <cellStyle name="Normal 72 3 4" xfId="55341"/>
    <cellStyle name="Normal 72 3 5" xfId="55342"/>
    <cellStyle name="Normal 72 3 6" xfId="55333"/>
    <cellStyle name="Normal 72 4" xfId="19056"/>
    <cellStyle name="Normal 72 4 2" xfId="55343"/>
    <cellStyle name="Normal 72 5" xfId="55344"/>
    <cellStyle name="Normal 72 6" xfId="55345"/>
    <cellStyle name="Normal 72 7" xfId="19341"/>
    <cellStyle name="Normal 720" xfId="10080"/>
    <cellStyle name="Normal 720 2" xfId="14845"/>
    <cellStyle name="Normal 721" xfId="10081"/>
    <cellStyle name="Normal 721 2" xfId="14846"/>
    <cellStyle name="Normal 722" xfId="10082"/>
    <cellStyle name="Normal 722 2" xfId="14847"/>
    <cellStyle name="Normal 723" xfId="10083"/>
    <cellStyle name="Normal 723 2" xfId="14848"/>
    <cellStyle name="Normal 724" xfId="10084"/>
    <cellStyle name="Normal 724 2" xfId="14849"/>
    <cellStyle name="Normal 725" xfId="10085"/>
    <cellStyle name="Normal 725 2" xfId="14850"/>
    <cellStyle name="Normal 726" xfId="10086"/>
    <cellStyle name="Normal 726 2" xfId="14851"/>
    <cellStyle name="Normal 727" xfId="10087"/>
    <cellStyle name="Normal 727 2" xfId="14852"/>
    <cellStyle name="Normal 728" xfId="10088"/>
    <cellStyle name="Normal 728 2" xfId="14853"/>
    <cellStyle name="Normal 729" xfId="10089"/>
    <cellStyle name="Normal 729 2" xfId="14854"/>
    <cellStyle name="Normal 73" xfId="1729"/>
    <cellStyle name="Normal 73 2" xfId="10090"/>
    <cellStyle name="Normal 73 2 2" xfId="14855"/>
    <cellStyle name="Normal 73 2 2 2" xfId="55347"/>
    <cellStyle name="Normal 73 2 3" xfId="55346"/>
    <cellStyle name="Normal 73 3" xfId="10091"/>
    <cellStyle name="Normal 73 3 2" xfId="14856"/>
    <cellStyle name="Normal 73 3 3" xfId="55348"/>
    <cellStyle name="Normal 73 4" xfId="10092"/>
    <cellStyle name="Normal 73 4 2" xfId="14857"/>
    <cellStyle name="Normal 73 5" xfId="18957"/>
    <cellStyle name="Normal 730" xfId="10093"/>
    <cellStyle name="Normal 730 2" xfId="14858"/>
    <cellStyle name="Normal 731" xfId="10094"/>
    <cellStyle name="Normal 731 2" xfId="14859"/>
    <cellStyle name="Normal 732" xfId="10095"/>
    <cellStyle name="Normal 732 2" xfId="14860"/>
    <cellStyle name="Normal 733" xfId="10096"/>
    <cellStyle name="Normal 733 2" xfId="14861"/>
    <cellStyle name="Normal 734" xfId="10097"/>
    <cellStyle name="Normal 734 2" xfId="14862"/>
    <cellStyle name="Normal 735" xfId="10098"/>
    <cellStyle name="Normal 735 2" xfId="14863"/>
    <cellStyle name="Normal 736" xfId="10099"/>
    <cellStyle name="Normal 736 2" xfId="14864"/>
    <cellStyle name="Normal 738" xfId="10100"/>
    <cellStyle name="Normal 738 2" xfId="14865"/>
    <cellStyle name="Normal 739" xfId="10101"/>
    <cellStyle name="Normal 739 2" xfId="14866"/>
    <cellStyle name="Normal 74" xfId="1730"/>
    <cellStyle name="Normal 74 2" xfId="10102"/>
    <cellStyle name="Normal 74 2 2" xfId="10103"/>
    <cellStyle name="Normal 74 2 2 2" xfId="14868"/>
    <cellStyle name="Normal 74 2 2 2 2" xfId="55351"/>
    <cellStyle name="Normal 74 2 2 3" xfId="55352"/>
    <cellStyle name="Normal 74 2 2 4" xfId="55353"/>
    <cellStyle name="Normal 74 2 2 5" xfId="55350"/>
    <cellStyle name="Normal 74 2 3" xfId="10104"/>
    <cellStyle name="Normal 74 2 3 2" xfId="14869"/>
    <cellStyle name="Normal 74 2 3 2 2" xfId="55355"/>
    <cellStyle name="Normal 74 2 3 3" xfId="55354"/>
    <cellStyle name="Normal 74 2 4" xfId="14867"/>
    <cellStyle name="Normal 74 2 4 2" xfId="55356"/>
    <cellStyle name="Normal 74 2 5" xfId="55357"/>
    <cellStyle name="Normal 74 2 6" xfId="55349"/>
    <cellStyle name="Normal 74 3" xfId="10105"/>
    <cellStyle name="Normal 74 3 2" xfId="14870"/>
    <cellStyle name="Normal 74 3 2 2" xfId="55359"/>
    <cellStyle name="Normal 74 3 3" xfId="55360"/>
    <cellStyle name="Normal 74 3 4" xfId="55361"/>
    <cellStyle name="Normal 74 3 5" xfId="55362"/>
    <cellStyle name="Normal 74 3 6" xfId="55358"/>
    <cellStyle name="Normal 74 4" xfId="10106"/>
    <cellStyle name="Normal 74 4 2" xfId="10107"/>
    <cellStyle name="Normal 74 4 2 2" xfId="14872"/>
    <cellStyle name="Normal 74 4 2 3" xfId="55364"/>
    <cellStyle name="Normal 74 4 3" xfId="10108"/>
    <cellStyle name="Normal 74 4 3 2" xfId="14873"/>
    <cellStyle name="Normal 74 4 3 3" xfId="55365"/>
    <cellStyle name="Normal 74 4 4" xfId="14871"/>
    <cellStyle name="Normal 74 4 5" xfId="55363"/>
    <cellStyle name="Normal 74 5" xfId="10109"/>
    <cellStyle name="Normal 74 5 2" xfId="14874"/>
    <cellStyle name="Normal 74 5 3" xfId="55366"/>
    <cellStyle name="Normal 74 6" xfId="10110"/>
    <cellStyle name="Normal 74 6 2" xfId="14875"/>
    <cellStyle name="Normal 74 6 3" xfId="55367"/>
    <cellStyle name="Normal 74 7" xfId="10111"/>
    <cellStyle name="Normal 74 7 2" xfId="14876"/>
    <cellStyle name="Normal 74 7 3" xfId="55368"/>
    <cellStyle name="Normal 74 8" xfId="19069"/>
    <cellStyle name="Normal 740" xfId="10112"/>
    <cellStyle name="Normal 740 2" xfId="14877"/>
    <cellStyle name="Normal 741" xfId="10113"/>
    <cellStyle name="Normal 741 2" xfId="14878"/>
    <cellStyle name="Normal 742" xfId="10114"/>
    <cellStyle name="Normal 742 2" xfId="14879"/>
    <cellStyle name="Normal 744" xfId="10115"/>
    <cellStyle name="Normal 744 2" xfId="14880"/>
    <cellStyle name="Normal 745" xfId="10116"/>
    <cellStyle name="Normal 745 2" xfId="14881"/>
    <cellStyle name="Normal 746" xfId="10117"/>
    <cellStyle name="Normal 746 2" xfId="14882"/>
    <cellStyle name="Normal 747" xfId="10118"/>
    <cellStyle name="Normal 747 2" xfId="14883"/>
    <cellStyle name="Normal 748" xfId="10119"/>
    <cellStyle name="Normal 748 2" xfId="14884"/>
    <cellStyle name="Normal 749" xfId="10120"/>
    <cellStyle name="Normal 749 2" xfId="14885"/>
    <cellStyle name="Normal 75" xfId="1731"/>
    <cellStyle name="Normal 75 2" xfId="10121"/>
    <cellStyle name="Normal 75 2 2" xfId="10122"/>
    <cellStyle name="Normal 75 2 2 2" xfId="14887"/>
    <cellStyle name="Normal 75 2 2 3" xfId="55370"/>
    <cellStyle name="Normal 75 2 3" xfId="10123"/>
    <cellStyle name="Normal 75 2 3 2" xfId="14888"/>
    <cellStyle name="Normal 75 2 4" xfId="14886"/>
    <cellStyle name="Normal 75 2 5" xfId="55369"/>
    <cellStyle name="Normal 75 3" xfId="10124"/>
    <cellStyle name="Normal 75 3 2" xfId="14889"/>
    <cellStyle name="Normal 75 3 3" xfId="55371"/>
    <cellStyle name="Normal 75 4" xfId="10125"/>
    <cellStyle name="Normal 75 4 2" xfId="14890"/>
    <cellStyle name="Normal 75 5" xfId="10126"/>
    <cellStyle name="Normal 75 5 2" xfId="14891"/>
    <cellStyle name="Normal 75 6" xfId="10127"/>
    <cellStyle name="Normal 75 6 2" xfId="14892"/>
    <cellStyle name="Normal 75 7" xfId="18976"/>
    <cellStyle name="Normal 751" xfId="10128"/>
    <cellStyle name="Normal 751 2" xfId="14893"/>
    <cellStyle name="Normal 752" xfId="10129"/>
    <cellStyle name="Normal 752 2" xfId="14894"/>
    <cellStyle name="Normal 753" xfId="10130"/>
    <cellStyle name="Normal 753 2" xfId="14895"/>
    <cellStyle name="Normal 754" xfId="10131"/>
    <cellStyle name="Normal 754 2" xfId="14896"/>
    <cellStyle name="Normal 755" xfId="10132"/>
    <cellStyle name="Normal 755 2" xfId="14897"/>
    <cellStyle name="Normal 756" xfId="10133"/>
    <cellStyle name="Normal 756 2" xfId="14898"/>
    <cellStyle name="Normal 757" xfId="10134"/>
    <cellStyle name="Normal 757 2" xfId="10135"/>
    <cellStyle name="Normal 757 2 2" xfId="14900"/>
    <cellStyle name="Normal 757 3" xfId="10136"/>
    <cellStyle name="Normal 757 3 2" xfId="14901"/>
    <cellStyle name="Normal 757 4" xfId="14899"/>
    <cellStyle name="Normal 758" xfId="10137"/>
    <cellStyle name="Normal 758 2" xfId="14902"/>
    <cellStyle name="Normal 759" xfId="10138"/>
    <cellStyle name="Normal 759 2" xfId="14903"/>
    <cellStyle name="Normal 76" xfId="1732"/>
    <cellStyle name="Normal 76 2" xfId="10139"/>
    <cellStyle name="Normal 76 2 2" xfId="10140"/>
    <cellStyle name="Normal 76 2 2 2" xfId="14905"/>
    <cellStyle name="Normal 76 2 2 2 2" xfId="55374"/>
    <cellStyle name="Normal 76 2 2 3" xfId="55375"/>
    <cellStyle name="Normal 76 2 2 4" xfId="55376"/>
    <cellStyle name="Normal 76 2 2 5" xfId="55373"/>
    <cellStyle name="Normal 76 2 3" xfId="10141"/>
    <cellStyle name="Normal 76 2 3 2" xfId="14906"/>
    <cellStyle name="Normal 76 2 3 2 2" xfId="55378"/>
    <cellStyle name="Normal 76 2 3 3" xfId="55377"/>
    <cellStyle name="Normal 76 2 4" xfId="14904"/>
    <cellStyle name="Normal 76 2 4 2" xfId="55379"/>
    <cellStyle name="Normal 76 2 5" xfId="55380"/>
    <cellStyle name="Normal 76 2 6" xfId="55372"/>
    <cellStyle name="Normal 76 3" xfId="10142"/>
    <cellStyle name="Normal 76 3 2" xfId="14907"/>
    <cellStyle name="Normal 76 3 2 2" xfId="55382"/>
    <cellStyle name="Normal 76 3 3" xfId="55383"/>
    <cellStyle name="Normal 76 3 4" xfId="55384"/>
    <cellStyle name="Normal 76 3 5" xfId="55385"/>
    <cellStyle name="Normal 76 3 6" xfId="55381"/>
    <cellStyle name="Normal 76 4" xfId="10143"/>
    <cellStyle name="Normal 76 4 2" xfId="14908"/>
    <cellStyle name="Normal 76 4 2 2" xfId="55387"/>
    <cellStyle name="Normal 76 4 3" xfId="55388"/>
    <cellStyle name="Normal 76 4 4" xfId="55386"/>
    <cellStyle name="Normal 76 5" xfId="10144"/>
    <cellStyle name="Normal 76 5 2" xfId="14909"/>
    <cellStyle name="Normal 76 5 3" xfId="55389"/>
    <cellStyle name="Normal 76 6" xfId="10145"/>
    <cellStyle name="Normal 76 6 2" xfId="14910"/>
    <cellStyle name="Normal 76 6 3" xfId="55390"/>
    <cellStyle name="Normal 76 7" xfId="18997"/>
    <cellStyle name="Normal 760" xfId="10146"/>
    <cellStyle name="Normal 760 2" xfId="14911"/>
    <cellStyle name="Normal 761" xfId="10147"/>
    <cellStyle name="Normal 761 2" xfId="14912"/>
    <cellStyle name="Normal 762" xfId="10148"/>
    <cellStyle name="Normal 762 2" xfId="14913"/>
    <cellStyle name="Normal 764" xfId="10149"/>
    <cellStyle name="Normal 764 2" xfId="14914"/>
    <cellStyle name="Normal 766" xfId="10150"/>
    <cellStyle name="Normal 766 2" xfId="14915"/>
    <cellStyle name="Normal 767" xfId="10151"/>
    <cellStyle name="Normal 767 2" xfId="14916"/>
    <cellStyle name="Normal 768" xfId="10152"/>
    <cellStyle name="Normal 768 2" xfId="14917"/>
    <cellStyle name="Normal 769" xfId="10153"/>
    <cellStyle name="Normal 769 2" xfId="14918"/>
    <cellStyle name="Normal 77" xfId="1733"/>
    <cellStyle name="Normal 77 2" xfId="10154"/>
    <cellStyle name="Normal 77 2 2" xfId="10155"/>
    <cellStyle name="Normal 77 2 2 2" xfId="14920"/>
    <cellStyle name="Normal 77 2 2 2 2" xfId="55393"/>
    <cellStyle name="Normal 77 2 2 3" xfId="55394"/>
    <cellStyle name="Normal 77 2 2 4" xfId="55392"/>
    <cellStyle name="Normal 77 2 3" xfId="10156"/>
    <cellStyle name="Normal 77 2 3 2" xfId="14921"/>
    <cellStyle name="Normal 77 2 3 2 2" xfId="55396"/>
    <cellStyle name="Normal 77 2 3 3" xfId="55395"/>
    <cellStyle name="Normal 77 2 4" xfId="14919"/>
    <cellStyle name="Normal 77 2 4 2" xfId="55397"/>
    <cellStyle name="Normal 77 2 5" xfId="55391"/>
    <cellStyle name="Normal 77 3" xfId="10157"/>
    <cellStyle name="Normal 77 3 2" xfId="14922"/>
    <cellStyle name="Normal 77 3 2 2" xfId="55399"/>
    <cellStyle name="Normal 77 3 3" xfId="55400"/>
    <cellStyle name="Normal 77 3 4" xfId="55401"/>
    <cellStyle name="Normal 77 3 5" xfId="55398"/>
    <cellStyle name="Normal 77 4" xfId="10158"/>
    <cellStyle name="Normal 77 4 2" xfId="14923"/>
    <cellStyle name="Normal 77 4 2 2" xfId="55403"/>
    <cellStyle name="Normal 77 4 3" xfId="55404"/>
    <cellStyle name="Normal 77 4 4" xfId="55402"/>
    <cellStyle name="Normal 77 5" xfId="10159"/>
    <cellStyle name="Normal 77 5 2" xfId="14924"/>
    <cellStyle name="Normal 77 5 3" xfId="55405"/>
    <cellStyle name="Normal 77 6" xfId="18995"/>
    <cellStyle name="Normal 770" xfId="10160"/>
    <cellStyle name="Normal 770 2" xfId="14925"/>
    <cellStyle name="Normal 771" xfId="10161"/>
    <cellStyle name="Normal 771 2" xfId="14926"/>
    <cellStyle name="Normal 772" xfId="10162"/>
    <cellStyle name="Normal 772 2" xfId="14927"/>
    <cellStyle name="Normal 773" xfId="10163"/>
    <cellStyle name="Normal 773 2" xfId="14928"/>
    <cellStyle name="Normal 774" xfId="10164"/>
    <cellStyle name="Normal 774 2" xfId="14929"/>
    <cellStyle name="Normal 775" xfId="10165"/>
    <cellStyle name="Normal 775 2" xfId="14930"/>
    <cellStyle name="Normal 776" xfId="10166"/>
    <cellStyle name="Normal 776 2" xfId="14931"/>
    <cellStyle name="Normal 777" xfId="10167"/>
    <cellStyle name="Normal 777 2" xfId="14932"/>
    <cellStyle name="Normal 778" xfId="10168"/>
    <cellStyle name="Normal 778 2" xfId="14933"/>
    <cellStyle name="Normal 779" xfId="10169"/>
    <cellStyle name="Normal 779 2" xfId="14934"/>
    <cellStyle name="Normal 78" xfId="1734"/>
    <cellStyle name="Normal 78 2" xfId="10170"/>
    <cellStyle name="Normal 78 2 2" xfId="10171"/>
    <cellStyle name="Normal 78 2 2 2" xfId="14936"/>
    <cellStyle name="Normal 78 2 2 2 2" xfId="55408"/>
    <cellStyle name="Normal 78 2 2 3" xfId="55409"/>
    <cellStyle name="Normal 78 2 2 4" xfId="55407"/>
    <cellStyle name="Normal 78 2 3" xfId="10172"/>
    <cellStyle name="Normal 78 2 3 2" xfId="14937"/>
    <cellStyle name="Normal 78 2 3 2 2" xfId="55411"/>
    <cellStyle name="Normal 78 2 3 3" xfId="55410"/>
    <cellStyle name="Normal 78 2 4" xfId="14935"/>
    <cellStyle name="Normal 78 2 4 2" xfId="55412"/>
    <cellStyle name="Normal 78 2 5" xfId="55406"/>
    <cellStyle name="Normal 78 3" xfId="10173"/>
    <cellStyle name="Normal 78 3 2" xfId="14938"/>
    <cellStyle name="Normal 78 3 2 2" xfId="55414"/>
    <cellStyle name="Normal 78 3 3" xfId="55415"/>
    <cellStyle name="Normal 78 3 4" xfId="55416"/>
    <cellStyle name="Normal 78 3 5" xfId="55413"/>
    <cellStyle name="Normal 78 4" xfId="10174"/>
    <cellStyle name="Normal 78 4 2" xfId="14939"/>
    <cellStyle name="Normal 78 4 2 2" xfId="55418"/>
    <cellStyle name="Normal 78 4 3" xfId="55419"/>
    <cellStyle name="Normal 78 4 4" xfId="55417"/>
    <cellStyle name="Normal 78 5" xfId="10175"/>
    <cellStyle name="Normal 78 5 2" xfId="14940"/>
    <cellStyle name="Normal 78 5 3" xfId="55420"/>
    <cellStyle name="Normal 78 6" xfId="19048"/>
    <cellStyle name="Normal 780" xfId="10176"/>
    <cellStyle name="Normal 780 2" xfId="14941"/>
    <cellStyle name="Normal 781" xfId="10177"/>
    <cellStyle name="Normal 781 2" xfId="14942"/>
    <cellStyle name="Normal 782" xfId="10178"/>
    <cellStyle name="Normal 782 2" xfId="14943"/>
    <cellStyle name="Normal 783" xfId="10179"/>
    <cellStyle name="Normal 783 2" xfId="14944"/>
    <cellStyle name="Normal 784" xfId="10180"/>
    <cellStyle name="Normal 784 2" xfId="14945"/>
    <cellStyle name="Normal 786" xfId="10181"/>
    <cellStyle name="Normal 786 2" xfId="14946"/>
    <cellStyle name="Normal 787" xfId="10182"/>
    <cellStyle name="Normal 787 2" xfId="14947"/>
    <cellStyle name="Normal 788" xfId="10183"/>
    <cellStyle name="Normal 788 2" xfId="14948"/>
    <cellStyle name="Normal 79" xfId="1735"/>
    <cellStyle name="Normal 79 2" xfId="10184"/>
    <cellStyle name="Normal 79 2 2" xfId="10185"/>
    <cellStyle name="Normal 79 2 2 2" xfId="14950"/>
    <cellStyle name="Normal 79 2 2 2 2" xfId="55423"/>
    <cellStyle name="Normal 79 2 2 3" xfId="55424"/>
    <cellStyle name="Normal 79 2 2 4" xfId="55422"/>
    <cellStyle name="Normal 79 2 3" xfId="10186"/>
    <cellStyle name="Normal 79 2 3 2" xfId="14951"/>
    <cellStyle name="Normal 79 2 3 2 2" xfId="55426"/>
    <cellStyle name="Normal 79 2 3 3" xfId="55425"/>
    <cellStyle name="Normal 79 2 4" xfId="14949"/>
    <cellStyle name="Normal 79 2 4 2" xfId="55427"/>
    <cellStyle name="Normal 79 2 5" xfId="55421"/>
    <cellStyle name="Normal 79 3" xfId="10187"/>
    <cellStyle name="Normal 79 3 2" xfId="14952"/>
    <cellStyle name="Normal 79 3 2 2" xfId="55429"/>
    <cellStyle name="Normal 79 3 3" xfId="55430"/>
    <cellStyle name="Normal 79 3 4" xfId="55431"/>
    <cellStyle name="Normal 79 3 5" xfId="55428"/>
    <cellStyle name="Normal 79 4" xfId="10188"/>
    <cellStyle name="Normal 79 4 2" xfId="14953"/>
    <cellStyle name="Normal 79 4 2 2" xfId="55433"/>
    <cellStyle name="Normal 79 4 3" xfId="55434"/>
    <cellStyle name="Normal 79 4 4" xfId="55432"/>
    <cellStyle name="Normal 79 5" xfId="10189"/>
    <cellStyle name="Normal 79 5 2" xfId="14954"/>
    <cellStyle name="Normal 79 5 3" xfId="55435"/>
    <cellStyle name="Normal 79 6" xfId="18977"/>
    <cellStyle name="Normal 790" xfId="10190"/>
    <cellStyle name="Normal 790 2" xfId="14955"/>
    <cellStyle name="Normal 791" xfId="10191"/>
    <cellStyle name="Normal 791 2" xfId="14956"/>
    <cellStyle name="Normal 792" xfId="10192"/>
    <cellStyle name="Normal 792 2" xfId="14957"/>
    <cellStyle name="Normal 793" xfId="10193"/>
    <cellStyle name="Normal 793 2" xfId="14958"/>
    <cellStyle name="Normal 794" xfId="10194"/>
    <cellStyle name="Normal 794 2" xfId="14959"/>
    <cellStyle name="Normal 796" xfId="10195"/>
    <cellStyle name="Normal 796 2" xfId="14960"/>
    <cellStyle name="Normal 797" xfId="10196"/>
    <cellStyle name="Normal 797 2" xfId="14961"/>
    <cellStyle name="Normal 798" xfId="10197"/>
    <cellStyle name="Normal 798 2" xfId="14962"/>
    <cellStyle name="Normal 799" xfId="10198"/>
    <cellStyle name="Normal 799 2" xfId="14963"/>
    <cellStyle name="Normal 8" xfId="16"/>
    <cellStyle name="Normal 8 10" xfId="10199"/>
    <cellStyle name="Normal 8 10 2" xfId="16490"/>
    <cellStyle name="Normal 8 10 3" xfId="16705"/>
    <cellStyle name="Normal 8 10 4" xfId="16919"/>
    <cellStyle name="Normal 8 10 5" xfId="16280"/>
    <cellStyle name="Normal 8 10 6" xfId="14964"/>
    <cellStyle name="Normal 8 11" xfId="15746"/>
    <cellStyle name="Normal 8 11 2" xfId="16503"/>
    <cellStyle name="Normal 8 11 3" xfId="16718"/>
    <cellStyle name="Normal 8 11 4" xfId="16932"/>
    <cellStyle name="Normal 8 11 5" xfId="16290"/>
    <cellStyle name="Normal 8 12" xfId="16301"/>
    <cellStyle name="Normal 8 12 2" xfId="16516"/>
    <cellStyle name="Normal 8 12 3" xfId="16731"/>
    <cellStyle name="Normal 8 12 4" xfId="16945"/>
    <cellStyle name="Normal 8 13" xfId="16313"/>
    <cellStyle name="Normal 8 13 2" xfId="16529"/>
    <cellStyle name="Normal 8 13 3" xfId="16744"/>
    <cellStyle name="Normal 8 13 4" xfId="16958"/>
    <cellStyle name="Normal 8 14" xfId="16325"/>
    <cellStyle name="Normal 8 14 2" xfId="16542"/>
    <cellStyle name="Normal 8 14 3" xfId="16757"/>
    <cellStyle name="Normal 8 14 4" xfId="16971"/>
    <cellStyle name="Normal 8 15" xfId="16336"/>
    <cellStyle name="Normal 8 15 2" xfId="16555"/>
    <cellStyle name="Normal 8 15 3" xfId="16770"/>
    <cellStyle name="Normal 8 15 4" xfId="16984"/>
    <cellStyle name="Normal 8 16" xfId="16348"/>
    <cellStyle name="Normal 8 16 2" xfId="16568"/>
    <cellStyle name="Normal 8 16 3" xfId="16783"/>
    <cellStyle name="Normal 8 16 4" xfId="16997"/>
    <cellStyle name="Normal 8 17" xfId="16360"/>
    <cellStyle name="Normal 8 17 2" xfId="16581"/>
    <cellStyle name="Normal 8 17 3" xfId="16796"/>
    <cellStyle name="Normal 8 17 4" xfId="17010"/>
    <cellStyle name="Normal 8 18" xfId="17340"/>
    <cellStyle name="Normal 8 18 2" xfId="17719"/>
    <cellStyle name="Normal 8 18 2 2" xfId="18071"/>
    <cellStyle name="Normal 8 18 2 2 2" xfId="18873"/>
    <cellStyle name="Normal 8 18 2 3" xfId="18535"/>
    <cellStyle name="Normal 8 18 3" xfId="17917"/>
    <cellStyle name="Normal 8 18 3 2" xfId="18719"/>
    <cellStyle name="Normal 8 18 4" xfId="18381"/>
    <cellStyle name="Normal 8 19" xfId="16184"/>
    <cellStyle name="Normal 8 2" xfId="10200"/>
    <cellStyle name="Normal 8 2 2" xfId="10201"/>
    <cellStyle name="Normal 8 2 2 2" xfId="15862"/>
    <cellStyle name="Normal 8 2 2 2 2" xfId="15928"/>
    <cellStyle name="Normal 8 2 2 2 2 2" xfId="18218"/>
    <cellStyle name="Normal 8 2 2 2 3" xfId="18154"/>
    <cellStyle name="Normal 8 2 2 3" xfId="15927"/>
    <cellStyle name="Normal 8 2 2 3 2" xfId="18217"/>
    <cellStyle name="Normal 8 2 2 4" xfId="16383"/>
    <cellStyle name="Normal 8 2 2 5" xfId="18153"/>
    <cellStyle name="Normal 8 2 2 6" xfId="15861"/>
    <cellStyle name="Normal 8 2 2 7" xfId="14966"/>
    <cellStyle name="Normal 8 2 3" xfId="15863"/>
    <cellStyle name="Normal 8 2 3 2" xfId="15929"/>
    <cellStyle name="Normal 8 2 3 2 2" xfId="18219"/>
    <cellStyle name="Normal 8 2 3 3" xfId="16600"/>
    <cellStyle name="Normal 8 2 3 4" xfId="18155"/>
    <cellStyle name="Normal 8 2 4" xfId="15926"/>
    <cellStyle name="Normal 8 2 4 2" xfId="16811"/>
    <cellStyle name="Normal 8 2 4 3" xfId="18216"/>
    <cellStyle name="Normal 8 2 5" xfId="16198"/>
    <cellStyle name="Normal 8 2 6" xfId="18152"/>
    <cellStyle name="Normal 8 2 7" xfId="15860"/>
    <cellStyle name="Normal 8 2 8" xfId="14965"/>
    <cellStyle name="Normal 8 20" xfId="17788"/>
    <cellStyle name="Normal 8 20 2" xfId="18580"/>
    <cellStyle name="Normal 8 21" xfId="16117"/>
    <cellStyle name="Normal 8 21 2" xfId="18242"/>
    <cellStyle name="Normal 8 22" xfId="18151"/>
    <cellStyle name="Normal 8 3" xfId="10202"/>
    <cellStyle name="Normal 8 3 2" xfId="15865"/>
    <cellStyle name="Normal 8 3 2 2" xfId="15931"/>
    <cellStyle name="Normal 8 3 2 2 2" xfId="18221"/>
    <cellStyle name="Normal 8 3 2 3" xfId="16395"/>
    <cellStyle name="Normal 8 3 2 4" xfId="18157"/>
    <cellStyle name="Normal 8 3 3" xfId="15930"/>
    <cellStyle name="Normal 8 3 3 2" xfId="16613"/>
    <cellStyle name="Normal 8 3 3 3" xfId="18220"/>
    <cellStyle name="Normal 8 3 4" xfId="16824"/>
    <cellStyle name="Normal 8 3 5" xfId="16208"/>
    <cellStyle name="Normal 8 3 6" xfId="18156"/>
    <cellStyle name="Normal 8 3 7" xfId="15864"/>
    <cellStyle name="Normal 8 3 8" xfId="14967"/>
    <cellStyle name="Normal 8 3 9" xfId="55436"/>
    <cellStyle name="Normal 8 4" xfId="10203"/>
    <cellStyle name="Normal 8 4 2" xfId="15932"/>
    <cellStyle name="Normal 8 4 2 2" xfId="16408"/>
    <cellStyle name="Normal 8 4 2 3" xfId="18222"/>
    <cellStyle name="Normal 8 4 3" xfId="16626"/>
    <cellStyle name="Normal 8 4 4" xfId="16837"/>
    <cellStyle name="Normal 8 4 5" xfId="16218"/>
    <cellStyle name="Normal 8 4 6" xfId="18158"/>
    <cellStyle name="Normal 8 4 7" xfId="15866"/>
    <cellStyle name="Normal 8 4 8" xfId="14968"/>
    <cellStyle name="Normal 8 4 9" xfId="55437"/>
    <cellStyle name="Normal 8 5" xfId="10204"/>
    <cellStyle name="Normal 8 5 2" xfId="16422"/>
    <cellStyle name="Normal 8 5 3" xfId="16639"/>
    <cellStyle name="Normal 8 5 4" xfId="16851"/>
    <cellStyle name="Normal 8 5 5" xfId="16229"/>
    <cellStyle name="Normal 8 5 6" xfId="18215"/>
    <cellStyle name="Normal 8 5 7" xfId="15925"/>
    <cellStyle name="Normal 8 5 8" xfId="14969"/>
    <cellStyle name="Normal 8 5 9" xfId="55438"/>
    <cellStyle name="Normal 8 6" xfId="10205"/>
    <cellStyle name="Normal 8 6 2" xfId="16435"/>
    <cellStyle name="Normal 8 6 3" xfId="16652"/>
    <cellStyle name="Normal 8 6 4" xfId="16864"/>
    <cellStyle name="Normal 8 6 5" xfId="16240"/>
    <cellStyle name="Normal 8 6 6" xfId="14970"/>
    <cellStyle name="Normal 8 6 7" xfId="55439"/>
    <cellStyle name="Normal 8 7" xfId="10206"/>
    <cellStyle name="Normal 8 7 2" xfId="16449"/>
    <cellStyle name="Normal 8 7 3" xfId="16665"/>
    <cellStyle name="Normal 8 7 4" xfId="16878"/>
    <cellStyle name="Normal 8 7 5" xfId="16250"/>
    <cellStyle name="Normal 8 7 6" xfId="14971"/>
    <cellStyle name="Normal 8 8" xfId="10207"/>
    <cellStyle name="Normal 8 8 2" xfId="16462"/>
    <cellStyle name="Normal 8 8 3" xfId="16678"/>
    <cellStyle name="Normal 8 8 4" xfId="16891"/>
    <cellStyle name="Normal 8 8 5" xfId="16260"/>
    <cellStyle name="Normal 8 8 6" xfId="14972"/>
    <cellStyle name="Normal 8 9" xfId="10208"/>
    <cellStyle name="Normal 8 9 2" xfId="16476"/>
    <cellStyle name="Normal 8 9 3" xfId="16691"/>
    <cellStyle name="Normal 8 9 4" xfId="16905"/>
    <cellStyle name="Normal 8 9 5" xfId="16270"/>
    <cellStyle name="Normal 8 9 6" xfId="14973"/>
    <cellStyle name="Normal 80" xfId="1736"/>
    <cellStyle name="Normal 80 2" xfId="10209"/>
    <cellStyle name="Normal 80 2 2" xfId="10210"/>
    <cellStyle name="Normal 80 2 2 2" xfId="14975"/>
    <cellStyle name="Normal 80 2 2 2 2" xfId="55442"/>
    <cellStyle name="Normal 80 2 2 3" xfId="55443"/>
    <cellStyle name="Normal 80 2 2 4" xfId="55441"/>
    <cellStyle name="Normal 80 2 3" xfId="10211"/>
    <cellStyle name="Normal 80 2 3 2" xfId="14976"/>
    <cellStyle name="Normal 80 2 3 2 2" xfId="55445"/>
    <cellStyle name="Normal 80 2 3 3" xfId="55444"/>
    <cellStyle name="Normal 80 2 4" xfId="14974"/>
    <cellStyle name="Normal 80 2 4 2" xfId="55446"/>
    <cellStyle name="Normal 80 2 5" xfId="55440"/>
    <cellStyle name="Normal 80 3" xfId="10212"/>
    <cellStyle name="Normal 80 3 2" xfId="14977"/>
    <cellStyle name="Normal 80 3 2 2" xfId="55448"/>
    <cellStyle name="Normal 80 3 3" xfId="55449"/>
    <cellStyle name="Normal 80 3 4" xfId="55450"/>
    <cellStyle name="Normal 80 3 5" xfId="55447"/>
    <cellStyle name="Normal 80 4" xfId="10213"/>
    <cellStyle name="Normal 80 4 2" xfId="14978"/>
    <cellStyle name="Normal 80 4 2 2" xfId="55452"/>
    <cellStyle name="Normal 80 4 3" xfId="55453"/>
    <cellStyle name="Normal 80 4 4" xfId="55451"/>
    <cellStyle name="Normal 80 5" xfId="10214"/>
    <cellStyle name="Normal 80 5 2" xfId="14979"/>
    <cellStyle name="Normal 80 5 3" xfId="55454"/>
    <cellStyle name="Normal 80 6" xfId="17680"/>
    <cellStyle name="Normal 800" xfId="10215"/>
    <cellStyle name="Normal 800 2" xfId="14980"/>
    <cellStyle name="Normal 801" xfId="10216"/>
    <cellStyle name="Normal 801 2" xfId="14981"/>
    <cellStyle name="Normal 802" xfId="10217"/>
    <cellStyle name="Normal 802 2" xfId="14982"/>
    <cellStyle name="Normal 803" xfId="10218"/>
    <cellStyle name="Normal 803 2" xfId="14983"/>
    <cellStyle name="Normal 804" xfId="10219"/>
    <cellStyle name="Normal 804 2" xfId="14984"/>
    <cellStyle name="Normal 805" xfId="10220"/>
    <cellStyle name="Normal 805 2" xfId="14985"/>
    <cellStyle name="Normal 81" xfId="1737"/>
    <cellStyle name="Normal 81 2" xfId="10221"/>
    <cellStyle name="Normal 81 2 2" xfId="10222"/>
    <cellStyle name="Normal 81 2 2 2" xfId="14987"/>
    <cellStyle name="Normal 81 2 2 2 2" xfId="55457"/>
    <cellStyle name="Normal 81 2 2 3" xfId="55458"/>
    <cellStyle name="Normal 81 2 2 4" xfId="55456"/>
    <cellStyle name="Normal 81 2 3" xfId="10223"/>
    <cellStyle name="Normal 81 2 3 2" xfId="14988"/>
    <cellStyle name="Normal 81 2 3 2 2" xfId="55460"/>
    <cellStyle name="Normal 81 2 3 3" xfId="55459"/>
    <cellStyle name="Normal 81 2 4" xfId="14986"/>
    <cellStyle name="Normal 81 2 4 2" xfId="55461"/>
    <cellStyle name="Normal 81 2 5" xfId="55455"/>
    <cellStyle name="Normal 81 3" xfId="10224"/>
    <cellStyle name="Normal 81 3 2" xfId="14989"/>
    <cellStyle name="Normal 81 3 2 2" xfId="55463"/>
    <cellStyle name="Normal 81 3 3" xfId="55464"/>
    <cellStyle name="Normal 81 3 4" xfId="55465"/>
    <cellStyle name="Normal 81 3 5" xfId="55462"/>
    <cellStyle name="Normal 81 4" xfId="10225"/>
    <cellStyle name="Normal 81 4 2" xfId="14990"/>
    <cellStyle name="Normal 81 4 2 2" xfId="55467"/>
    <cellStyle name="Normal 81 4 3" xfId="55468"/>
    <cellStyle name="Normal 81 4 4" xfId="55466"/>
    <cellStyle name="Normal 81 5" xfId="10226"/>
    <cellStyle name="Normal 81 5 2" xfId="14991"/>
    <cellStyle name="Normal 81 5 3" xfId="55469"/>
    <cellStyle name="Normal 81 6" xfId="18966"/>
    <cellStyle name="Normal 819" xfId="10227"/>
    <cellStyle name="Normal 819 2" xfId="14992"/>
    <cellStyle name="Normal 82" xfId="1738"/>
    <cellStyle name="Normal 82 2" xfId="10228"/>
    <cellStyle name="Normal 82 2 2" xfId="10229"/>
    <cellStyle name="Normal 82 2 2 2" xfId="14994"/>
    <cellStyle name="Normal 82 2 2 2 2" xfId="55472"/>
    <cellStyle name="Normal 82 2 2 3" xfId="55473"/>
    <cellStyle name="Normal 82 2 2 4" xfId="55471"/>
    <cellStyle name="Normal 82 2 3" xfId="10230"/>
    <cellStyle name="Normal 82 2 3 2" xfId="14995"/>
    <cellStyle name="Normal 82 2 3 2 2" xfId="55475"/>
    <cellStyle name="Normal 82 2 3 3" xfId="55474"/>
    <cellStyle name="Normal 82 2 4" xfId="14993"/>
    <cellStyle name="Normal 82 2 4 2" xfId="55476"/>
    <cellStyle name="Normal 82 2 5" xfId="55470"/>
    <cellStyle name="Normal 82 3" xfId="10231"/>
    <cellStyle name="Normal 82 3 2" xfId="14996"/>
    <cellStyle name="Normal 82 3 2 2" xfId="55478"/>
    <cellStyle name="Normal 82 3 3" xfId="55479"/>
    <cellStyle name="Normal 82 3 4" xfId="55480"/>
    <cellStyle name="Normal 82 3 5" xfId="55477"/>
    <cellStyle name="Normal 82 4" xfId="10232"/>
    <cellStyle name="Normal 82 4 2" xfId="14997"/>
    <cellStyle name="Normal 82 4 2 2" xfId="55482"/>
    <cellStyle name="Normal 82 4 3" xfId="55483"/>
    <cellStyle name="Normal 82 4 4" xfId="55481"/>
    <cellStyle name="Normal 82 5" xfId="10233"/>
    <cellStyle name="Normal 82 5 2" xfId="14998"/>
    <cellStyle name="Normal 82 5 3" xfId="55484"/>
    <cellStyle name="Normal 82 6" xfId="18962"/>
    <cellStyle name="Normal 820" xfId="10234"/>
    <cellStyle name="Normal 820 2" xfId="14999"/>
    <cellStyle name="Normal 821" xfId="10235"/>
    <cellStyle name="Normal 821 2" xfId="15000"/>
    <cellStyle name="Normal 822" xfId="10236"/>
    <cellStyle name="Normal 822 2" xfId="15001"/>
    <cellStyle name="Normal 823" xfId="10237"/>
    <cellStyle name="Normal 823 2" xfId="15002"/>
    <cellStyle name="Normal 825" xfId="10238"/>
    <cellStyle name="Normal 825 2" xfId="10239"/>
    <cellStyle name="Normal 825 2 2" xfId="15004"/>
    <cellStyle name="Normal 825 3" xfId="10240"/>
    <cellStyle name="Normal 825 3 2" xfId="15005"/>
    <cellStyle name="Normal 825 4" xfId="15003"/>
    <cellStyle name="Normal 826" xfId="10241"/>
    <cellStyle name="Normal 826 2" xfId="10242"/>
    <cellStyle name="Normal 826 2 2" xfId="15007"/>
    <cellStyle name="Normal 826 3" xfId="10243"/>
    <cellStyle name="Normal 826 3 2" xfId="15008"/>
    <cellStyle name="Normal 826 4" xfId="15006"/>
    <cellStyle name="Normal 827" xfId="10244"/>
    <cellStyle name="Normal 827 2" xfId="10245"/>
    <cellStyle name="Normal 827 2 2" xfId="15010"/>
    <cellStyle name="Normal 827 3" xfId="10246"/>
    <cellStyle name="Normal 827 3 2" xfId="15011"/>
    <cellStyle name="Normal 827 4" xfId="15009"/>
    <cellStyle name="Normal 828" xfId="10247"/>
    <cellStyle name="Normal 828 2" xfId="10248"/>
    <cellStyle name="Normal 828 2 2" xfId="15013"/>
    <cellStyle name="Normal 828 3" xfId="10249"/>
    <cellStyle name="Normal 828 3 2" xfId="15014"/>
    <cellStyle name="Normal 828 4" xfId="15012"/>
    <cellStyle name="Normal 829" xfId="10250"/>
    <cellStyle name="Normal 829 2" xfId="10251"/>
    <cellStyle name="Normal 829 2 2" xfId="15016"/>
    <cellStyle name="Normal 829 3" xfId="10252"/>
    <cellStyle name="Normal 829 3 2" xfId="15017"/>
    <cellStyle name="Normal 829 4" xfId="15015"/>
    <cellStyle name="Normal 83" xfId="1739"/>
    <cellStyle name="Normal 83 2" xfId="10253"/>
    <cellStyle name="Normal 83 2 2" xfId="10254"/>
    <cellStyle name="Normal 83 2 2 2" xfId="15019"/>
    <cellStyle name="Normal 83 2 2 2 2" xfId="55487"/>
    <cellStyle name="Normal 83 2 2 3" xfId="55488"/>
    <cellStyle name="Normal 83 2 2 4" xfId="55486"/>
    <cellStyle name="Normal 83 2 3" xfId="10255"/>
    <cellStyle name="Normal 83 2 3 2" xfId="15020"/>
    <cellStyle name="Normal 83 2 3 2 2" xfId="55490"/>
    <cellStyle name="Normal 83 2 3 3" xfId="55489"/>
    <cellStyle name="Normal 83 2 4" xfId="15018"/>
    <cellStyle name="Normal 83 2 4 2" xfId="55491"/>
    <cellStyle name="Normal 83 2 5" xfId="55485"/>
    <cellStyle name="Normal 83 3" xfId="10256"/>
    <cellStyle name="Normal 83 3 2" xfId="15021"/>
    <cellStyle name="Normal 83 3 2 2" xfId="55493"/>
    <cellStyle name="Normal 83 3 3" xfId="55494"/>
    <cellStyle name="Normal 83 3 4" xfId="55495"/>
    <cellStyle name="Normal 83 3 5" xfId="55492"/>
    <cellStyle name="Normal 83 4" xfId="10257"/>
    <cellStyle name="Normal 83 4 2" xfId="15022"/>
    <cellStyle name="Normal 83 4 2 2" xfId="55497"/>
    <cellStyle name="Normal 83 4 3" xfId="55498"/>
    <cellStyle name="Normal 83 4 4" xfId="55496"/>
    <cellStyle name="Normal 83 5" xfId="10258"/>
    <cellStyle name="Normal 83 5 2" xfId="15023"/>
    <cellStyle name="Normal 83 5 3" xfId="55499"/>
    <cellStyle name="Normal 83 6" xfId="15705"/>
    <cellStyle name="Normal 830" xfId="10259"/>
    <cellStyle name="Normal 830 2" xfId="10260"/>
    <cellStyle name="Normal 830 2 2" xfId="15025"/>
    <cellStyle name="Normal 830 3" xfId="10261"/>
    <cellStyle name="Normal 830 3 2" xfId="15026"/>
    <cellStyle name="Normal 830 4" xfId="15024"/>
    <cellStyle name="Normal 831" xfId="10262"/>
    <cellStyle name="Normal 831 2" xfId="10263"/>
    <cellStyle name="Normal 831 2 2" xfId="15028"/>
    <cellStyle name="Normal 831 3" xfId="10264"/>
    <cellStyle name="Normal 831 3 2" xfId="15029"/>
    <cellStyle name="Normal 831 4" xfId="15027"/>
    <cellStyle name="Normal 832" xfId="10265"/>
    <cellStyle name="Normal 832 2" xfId="10266"/>
    <cellStyle name="Normal 832 2 2" xfId="15031"/>
    <cellStyle name="Normal 832 3" xfId="10267"/>
    <cellStyle name="Normal 832 3 2" xfId="15032"/>
    <cellStyle name="Normal 832 4" xfId="15030"/>
    <cellStyle name="Normal 833" xfId="10268"/>
    <cellStyle name="Normal 833 2" xfId="10269"/>
    <cellStyle name="Normal 833 2 2" xfId="15034"/>
    <cellStyle name="Normal 833 3" xfId="10270"/>
    <cellStyle name="Normal 833 3 2" xfId="15035"/>
    <cellStyle name="Normal 833 4" xfId="15033"/>
    <cellStyle name="Normal 834" xfId="10271"/>
    <cellStyle name="Normal 834 2" xfId="10272"/>
    <cellStyle name="Normal 834 2 2" xfId="15037"/>
    <cellStyle name="Normal 834 3" xfId="10273"/>
    <cellStyle name="Normal 834 3 2" xfId="15038"/>
    <cellStyle name="Normal 834 4" xfId="15036"/>
    <cellStyle name="Normal 835" xfId="10274"/>
    <cellStyle name="Normal 835 2" xfId="10275"/>
    <cellStyle name="Normal 835 2 2" xfId="15040"/>
    <cellStyle name="Normal 835 3" xfId="10276"/>
    <cellStyle name="Normal 835 3 2" xfId="15041"/>
    <cellStyle name="Normal 835 4" xfId="15039"/>
    <cellStyle name="Normal 836" xfId="10277"/>
    <cellStyle name="Normal 836 2" xfId="10278"/>
    <cellStyle name="Normal 836 2 2" xfId="15043"/>
    <cellStyle name="Normal 836 3" xfId="10279"/>
    <cellStyle name="Normal 836 3 2" xfId="15044"/>
    <cellStyle name="Normal 836 4" xfId="15042"/>
    <cellStyle name="Normal 837" xfId="10280"/>
    <cellStyle name="Normal 837 2" xfId="10281"/>
    <cellStyle name="Normal 837 2 2" xfId="15046"/>
    <cellStyle name="Normal 837 3" xfId="10282"/>
    <cellStyle name="Normal 837 3 2" xfId="15047"/>
    <cellStyle name="Normal 837 4" xfId="15045"/>
    <cellStyle name="Normal 838" xfId="10283"/>
    <cellStyle name="Normal 838 2" xfId="10284"/>
    <cellStyle name="Normal 838 2 2" xfId="15049"/>
    <cellStyle name="Normal 838 3" xfId="10285"/>
    <cellStyle name="Normal 838 3 2" xfId="15050"/>
    <cellStyle name="Normal 838 4" xfId="15048"/>
    <cellStyle name="Normal 839" xfId="10286"/>
    <cellStyle name="Normal 839 2" xfId="10287"/>
    <cellStyle name="Normal 839 2 2" xfId="15052"/>
    <cellStyle name="Normal 839 3" xfId="10288"/>
    <cellStyle name="Normal 839 3 2" xfId="15053"/>
    <cellStyle name="Normal 839 4" xfId="15051"/>
    <cellStyle name="Normal 84" xfId="1740"/>
    <cellStyle name="Normal 84 2" xfId="55501"/>
    <cellStyle name="Normal 84 2 2" xfId="55502"/>
    <cellStyle name="Normal 84 2 2 2" xfId="55503"/>
    <cellStyle name="Normal 84 2 2 3" xfId="55504"/>
    <cellStyle name="Normal 84 2 3" xfId="55505"/>
    <cellStyle name="Normal 84 2 3 2" xfId="55506"/>
    <cellStyle name="Normal 84 2 4" xfId="55507"/>
    <cellStyle name="Normal 84 3" xfId="55508"/>
    <cellStyle name="Normal 84 3 2" xfId="55509"/>
    <cellStyle name="Normal 84 3 3" xfId="55510"/>
    <cellStyle name="Normal 84 3 4" xfId="55511"/>
    <cellStyle name="Normal 84 4" xfId="55512"/>
    <cellStyle name="Normal 84 4 2" xfId="55513"/>
    <cellStyle name="Normal 84 4 3" xfId="55514"/>
    <cellStyle name="Normal 84 5" xfId="55515"/>
    <cellStyle name="Normal 84 6" xfId="55516"/>
    <cellStyle name="Normal 84 7" xfId="55500"/>
    <cellStyle name="Normal 840" xfId="10289"/>
    <cellStyle name="Normal 840 2" xfId="10290"/>
    <cellStyle name="Normal 840 2 2" xfId="15055"/>
    <cellStyle name="Normal 840 3" xfId="10291"/>
    <cellStyle name="Normal 840 3 2" xfId="15056"/>
    <cellStyle name="Normal 840 4" xfId="15054"/>
    <cellStyle name="Normal 841" xfId="10292"/>
    <cellStyle name="Normal 841 2" xfId="10293"/>
    <cellStyle name="Normal 841 2 2" xfId="15058"/>
    <cellStyle name="Normal 841 3" xfId="10294"/>
    <cellStyle name="Normal 841 3 2" xfId="15059"/>
    <cellStyle name="Normal 841 4" xfId="15057"/>
    <cellStyle name="Normal 842" xfId="10295"/>
    <cellStyle name="Normal 842 2" xfId="10296"/>
    <cellStyle name="Normal 842 2 2" xfId="15061"/>
    <cellStyle name="Normal 842 3" xfId="10297"/>
    <cellStyle name="Normal 842 3 2" xfId="15062"/>
    <cellStyle name="Normal 842 4" xfId="15060"/>
    <cellStyle name="Normal 85" xfId="1741"/>
    <cellStyle name="Normal 85 2" xfId="10298"/>
    <cellStyle name="Normal 85 2 2" xfId="10299"/>
    <cellStyle name="Normal 85 2 2 2" xfId="15064"/>
    <cellStyle name="Normal 85 2 2 2 2" xfId="55519"/>
    <cellStyle name="Normal 85 2 2 3" xfId="55520"/>
    <cellStyle name="Normal 85 2 2 4" xfId="55518"/>
    <cellStyle name="Normal 85 2 3" xfId="10300"/>
    <cellStyle name="Normal 85 2 3 2" xfId="15065"/>
    <cellStyle name="Normal 85 2 3 2 2" xfId="55522"/>
    <cellStyle name="Normal 85 2 3 3" xfId="55521"/>
    <cellStyle name="Normal 85 2 4" xfId="15063"/>
    <cellStyle name="Normal 85 2 4 2" xfId="55523"/>
    <cellStyle name="Normal 85 2 5" xfId="55517"/>
    <cellStyle name="Normal 85 3" xfId="10301"/>
    <cellStyle name="Normal 85 3 2" xfId="15066"/>
    <cellStyle name="Normal 85 3 2 2" xfId="55525"/>
    <cellStyle name="Normal 85 3 3" xfId="55526"/>
    <cellStyle name="Normal 85 3 4" xfId="55527"/>
    <cellStyle name="Normal 85 3 5" xfId="55524"/>
    <cellStyle name="Normal 85 4" xfId="10302"/>
    <cellStyle name="Normal 85 4 2" xfId="15067"/>
    <cellStyle name="Normal 85 4 2 2" xfId="55529"/>
    <cellStyle name="Normal 85 4 3" xfId="55530"/>
    <cellStyle name="Normal 85 4 4" xfId="55528"/>
    <cellStyle name="Normal 85 5" xfId="10303"/>
    <cellStyle name="Normal 85 5 2" xfId="15068"/>
    <cellStyle name="Normal 85 5 3" xfId="55531"/>
    <cellStyle name="Normal 85 6" xfId="18942"/>
    <cellStyle name="Normal 86" xfId="1742"/>
    <cellStyle name="Normal 86 2" xfId="10304"/>
    <cellStyle name="Normal 86 2 2" xfId="10305"/>
    <cellStyle name="Normal 86 2 2 2" xfId="15070"/>
    <cellStyle name="Normal 86 2 2 2 2" xfId="55534"/>
    <cellStyle name="Normal 86 2 2 3" xfId="55535"/>
    <cellStyle name="Normal 86 2 2 4" xfId="55533"/>
    <cellStyle name="Normal 86 2 3" xfId="10306"/>
    <cellStyle name="Normal 86 2 3 2" xfId="15071"/>
    <cellStyle name="Normal 86 2 3 2 2" xfId="55537"/>
    <cellStyle name="Normal 86 2 3 3" xfId="55536"/>
    <cellStyle name="Normal 86 2 4" xfId="15069"/>
    <cellStyle name="Normal 86 2 4 2" xfId="55538"/>
    <cellStyle name="Normal 86 2 5" xfId="55532"/>
    <cellStyle name="Normal 86 3" xfId="10307"/>
    <cellStyle name="Normal 86 3 2" xfId="15072"/>
    <cellStyle name="Normal 86 3 2 2" xfId="55540"/>
    <cellStyle name="Normal 86 3 3" xfId="55541"/>
    <cellStyle name="Normal 86 3 4" xfId="55542"/>
    <cellStyle name="Normal 86 3 5" xfId="55539"/>
    <cellStyle name="Normal 86 4" xfId="10308"/>
    <cellStyle name="Normal 86 4 2" xfId="15073"/>
    <cellStyle name="Normal 86 4 2 2" xfId="55544"/>
    <cellStyle name="Normal 86 4 3" xfId="55545"/>
    <cellStyle name="Normal 86 4 4" xfId="55543"/>
    <cellStyle name="Normal 86 5" xfId="10309"/>
    <cellStyle name="Normal 86 5 2" xfId="15074"/>
    <cellStyle name="Normal 86 5 3" xfId="55546"/>
    <cellStyle name="Normal 86 6" xfId="15703"/>
    <cellStyle name="Normal 87" xfId="1743"/>
    <cellStyle name="Normal 87 2" xfId="10310"/>
    <cellStyle name="Normal 87 2 2" xfId="10311"/>
    <cellStyle name="Normal 87 2 2 2" xfId="15076"/>
    <cellStyle name="Normal 87 2 2 2 2" xfId="55549"/>
    <cellStyle name="Normal 87 2 2 3" xfId="55550"/>
    <cellStyle name="Normal 87 2 2 4" xfId="55551"/>
    <cellStyle name="Normal 87 2 2 5" xfId="55548"/>
    <cellStyle name="Normal 87 2 3" xfId="10312"/>
    <cellStyle name="Normal 87 2 3 2" xfId="15077"/>
    <cellStyle name="Normal 87 2 3 2 2" xfId="55553"/>
    <cellStyle name="Normal 87 2 3 3" xfId="55552"/>
    <cellStyle name="Normal 87 2 4" xfId="15075"/>
    <cellStyle name="Normal 87 2 4 2" xfId="55554"/>
    <cellStyle name="Normal 87 2 5" xfId="55547"/>
    <cellStyle name="Normal 87 3" xfId="10313"/>
    <cellStyle name="Normal 87 3 2" xfId="15078"/>
    <cellStyle name="Normal 87 3 2 2" xfId="55556"/>
    <cellStyle name="Normal 87 3 3" xfId="55557"/>
    <cellStyle name="Normal 87 3 4" xfId="55558"/>
    <cellStyle name="Normal 87 3 5" xfId="55555"/>
    <cellStyle name="Normal 87 4" xfId="10314"/>
    <cellStyle name="Normal 87 4 2" xfId="15079"/>
    <cellStyle name="Normal 87 4 2 2" xfId="55560"/>
    <cellStyle name="Normal 87 4 3" xfId="55561"/>
    <cellStyle name="Normal 87 4 4" xfId="55559"/>
    <cellStyle name="Normal 87 5" xfId="10315"/>
    <cellStyle name="Normal 87 5 2" xfId="15080"/>
    <cellStyle name="Normal 87 5 3" xfId="19410"/>
    <cellStyle name="Normal 87 6" xfId="18999"/>
    <cellStyle name="Normal 87 7" xfId="55562"/>
    <cellStyle name="Normal 88" xfId="1744"/>
    <cellStyle name="Normal 88 2" xfId="10316"/>
    <cellStyle name="Normal 88 2 2" xfId="10317"/>
    <cellStyle name="Normal 88 2 2 2" xfId="15082"/>
    <cellStyle name="Normal 88 2 2 2 2" xfId="55565"/>
    <cellStyle name="Normal 88 2 2 3" xfId="55566"/>
    <cellStyle name="Normal 88 2 2 4" xfId="55564"/>
    <cellStyle name="Normal 88 2 3" xfId="10318"/>
    <cellStyle name="Normal 88 2 3 2" xfId="15083"/>
    <cellStyle name="Normal 88 2 3 2 2" xfId="55568"/>
    <cellStyle name="Normal 88 2 3 3" xfId="55567"/>
    <cellStyle name="Normal 88 2 4" xfId="15081"/>
    <cellStyle name="Normal 88 2 4 2" xfId="55569"/>
    <cellStyle name="Normal 88 2 5" xfId="55563"/>
    <cellStyle name="Normal 88 3" xfId="10319"/>
    <cellStyle name="Normal 88 3 2" xfId="15084"/>
    <cellStyle name="Normal 88 3 2 2" xfId="55571"/>
    <cellStyle name="Normal 88 3 3" xfId="55572"/>
    <cellStyle name="Normal 88 3 4" xfId="55573"/>
    <cellStyle name="Normal 88 3 5" xfId="55570"/>
    <cellStyle name="Normal 88 4" xfId="10320"/>
    <cellStyle name="Normal 88 4 2" xfId="15085"/>
    <cellStyle name="Normal 88 4 2 2" xfId="55575"/>
    <cellStyle name="Normal 88 4 3" xfId="55576"/>
    <cellStyle name="Normal 88 4 4" xfId="55574"/>
    <cellStyle name="Normal 88 5" xfId="10321"/>
    <cellStyle name="Normal 88 5 2" xfId="15086"/>
    <cellStyle name="Normal 88 5 3" xfId="55577"/>
    <cellStyle name="Normal 88 6" xfId="18919"/>
    <cellStyle name="Normal 89" xfId="1745"/>
    <cellStyle name="Normal 89 2" xfId="10322"/>
    <cellStyle name="Normal 89 2 2" xfId="10323"/>
    <cellStyle name="Normal 89 2 2 2" xfId="15088"/>
    <cellStyle name="Normal 89 2 3" xfId="10324"/>
    <cellStyle name="Normal 89 2 3 2" xfId="15089"/>
    <cellStyle name="Normal 89 2 4" xfId="15087"/>
    <cellStyle name="Normal 89 2 5" xfId="55579"/>
    <cellStyle name="Normal 89 3" xfId="10325"/>
    <cellStyle name="Normal 89 3 2" xfId="15090"/>
    <cellStyle name="Normal 89 4" xfId="10326"/>
    <cellStyle name="Normal 89 4 2" xfId="15091"/>
    <cellStyle name="Normal 89 5" xfId="10327"/>
    <cellStyle name="Normal 89 5 2" xfId="15092"/>
    <cellStyle name="Normal 89 6" xfId="18945"/>
    <cellStyle name="Normal 89 7" xfId="55578"/>
    <cellStyle name="Normal 9" xfId="1746"/>
    <cellStyle name="Normal 9 10" xfId="10328"/>
    <cellStyle name="Normal 9 10 2" xfId="16491"/>
    <cellStyle name="Normal 9 10 3" xfId="16706"/>
    <cellStyle name="Normal 9 10 4" xfId="16920"/>
    <cellStyle name="Normal 9 10 5" xfId="16281"/>
    <cellStyle name="Normal 9 10 6" xfId="15093"/>
    <cellStyle name="Normal 9 11" xfId="10329"/>
    <cellStyle name="Normal 9 11 2" xfId="16504"/>
    <cellStyle name="Normal 9 11 3" xfId="16719"/>
    <cellStyle name="Normal 9 11 4" xfId="16933"/>
    <cellStyle name="Normal 9 11 5" xfId="16291"/>
    <cellStyle name="Normal 9 11 6" xfId="15094"/>
    <cellStyle name="Normal 9 12" xfId="10330"/>
    <cellStyle name="Normal 9 12 2" xfId="16517"/>
    <cellStyle name="Normal 9 12 3" xfId="16732"/>
    <cellStyle name="Normal 9 12 4" xfId="16946"/>
    <cellStyle name="Normal 9 12 5" xfId="16302"/>
    <cellStyle name="Normal 9 12 6" xfId="15095"/>
    <cellStyle name="Normal 9 13" xfId="10331"/>
    <cellStyle name="Normal 9 13 2" xfId="16530"/>
    <cellStyle name="Normal 9 13 3" xfId="16745"/>
    <cellStyle name="Normal 9 13 4" xfId="16959"/>
    <cellStyle name="Normal 9 13 5" xfId="16314"/>
    <cellStyle name="Normal 9 13 6" xfId="15096"/>
    <cellStyle name="Normal 9 14" xfId="10332"/>
    <cellStyle name="Normal 9 14 2" xfId="16543"/>
    <cellStyle name="Normal 9 14 3" xfId="16758"/>
    <cellStyle name="Normal 9 14 4" xfId="16972"/>
    <cellStyle name="Normal 9 14 5" xfId="16326"/>
    <cellStyle name="Normal 9 14 6" xfId="15097"/>
    <cellStyle name="Normal 9 15" xfId="15747"/>
    <cellStyle name="Normal 9 15 2" xfId="16556"/>
    <cellStyle name="Normal 9 15 3" xfId="16771"/>
    <cellStyle name="Normal 9 15 4" xfId="16985"/>
    <cellStyle name="Normal 9 15 5" xfId="16337"/>
    <cellStyle name="Normal 9 16" xfId="16349"/>
    <cellStyle name="Normal 9 16 2" xfId="16569"/>
    <cellStyle name="Normal 9 16 3" xfId="16784"/>
    <cellStyle name="Normal 9 16 4" xfId="16998"/>
    <cellStyle name="Normal 9 17" xfId="16361"/>
    <cellStyle name="Normal 9 17 2" xfId="16582"/>
    <cellStyle name="Normal 9 17 3" xfId="16797"/>
    <cellStyle name="Normal 9 17 4" xfId="17011"/>
    <cellStyle name="Normal 9 18" xfId="17341"/>
    <cellStyle name="Normal 9 18 2" xfId="17720"/>
    <cellStyle name="Normal 9 18 2 2" xfId="18072"/>
    <cellStyle name="Normal 9 18 2 2 2" xfId="18874"/>
    <cellStyle name="Normal 9 18 2 3" xfId="18536"/>
    <cellStyle name="Normal 9 18 3" xfId="17918"/>
    <cellStyle name="Normal 9 18 3 2" xfId="18720"/>
    <cellStyle name="Normal 9 18 4" xfId="18382"/>
    <cellStyle name="Normal 9 19" xfId="16185"/>
    <cellStyle name="Normal 9 2" xfId="10333"/>
    <cellStyle name="Normal 9 2 2" xfId="15869"/>
    <cellStyle name="Normal 9 2 2 2" xfId="15870"/>
    <cellStyle name="Normal 9 2 2 2 2" xfId="15936"/>
    <cellStyle name="Normal 9 2 2 2 2 2" xfId="18226"/>
    <cellStyle name="Normal 9 2 2 2 3" xfId="18162"/>
    <cellStyle name="Normal 9 2 2 3" xfId="15935"/>
    <cellStyle name="Normal 9 2 2 3 2" xfId="18225"/>
    <cellStyle name="Normal 9 2 2 4" xfId="16384"/>
    <cellStyle name="Normal 9 2 2 5" xfId="18161"/>
    <cellStyle name="Normal 9 2 3" xfId="15871"/>
    <cellStyle name="Normal 9 2 3 2" xfId="15937"/>
    <cellStyle name="Normal 9 2 3 2 2" xfId="18227"/>
    <cellStyle name="Normal 9 2 3 3" xfId="16601"/>
    <cellStyle name="Normal 9 2 3 4" xfId="18163"/>
    <cellStyle name="Normal 9 2 4" xfId="15934"/>
    <cellStyle name="Normal 9 2 4 2" xfId="16812"/>
    <cellStyle name="Normal 9 2 4 3" xfId="18224"/>
    <cellStyle name="Normal 9 2 5" xfId="16199"/>
    <cellStyle name="Normal 9 2 6" xfId="18160"/>
    <cellStyle name="Normal 9 2 7" xfId="15868"/>
    <cellStyle name="Normal 9 2 8" xfId="15098"/>
    <cellStyle name="Normal 9 20" xfId="17801"/>
    <cellStyle name="Normal 9 20 2" xfId="18593"/>
    <cellStyle name="Normal 9 21" xfId="16166"/>
    <cellStyle name="Normal 9 21 2" xfId="18255"/>
    <cellStyle name="Normal 9 22" xfId="18159"/>
    <cellStyle name="Normal 9 23" xfId="15867"/>
    <cellStyle name="Normal 9 3" xfId="10334"/>
    <cellStyle name="Normal 9 3 2" xfId="15873"/>
    <cellStyle name="Normal 9 3 2 2" xfId="15939"/>
    <cellStyle name="Normal 9 3 2 2 2" xfId="18229"/>
    <cellStyle name="Normal 9 3 2 3" xfId="16396"/>
    <cellStyle name="Normal 9 3 2 4" xfId="18165"/>
    <cellStyle name="Normal 9 3 3" xfId="15938"/>
    <cellStyle name="Normal 9 3 3 2" xfId="16614"/>
    <cellStyle name="Normal 9 3 3 3" xfId="18228"/>
    <cellStyle name="Normal 9 3 4" xfId="16825"/>
    <cellStyle name="Normal 9 3 5" xfId="16209"/>
    <cellStyle name="Normal 9 3 6" xfId="18164"/>
    <cellStyle name="Normal 9 3 7" xfId="15872"/>
    <cellStyle name="Normal 9 3 8" xfId="15099"/>
    <cellStyle name="Normal 9 3 9" xfId="55580"/>
    <cellStyle name="Normal 9 4" xfId="10335"/>
    <cellStyle name="Normal 9 4 2" xfId="15940"/>
    <cellStyle name="Normal 9 4 2 2" xfId="16409"/>
    <cellStyle name="Normal 9 4 2 3" xfId="18230"/>
    <cellStyle name="Normal 9 4 3" xfId="16627"/>
    <cellStyle name="Normal 9 4 4" xfId="16838"/>
    <cellStyle name="Normal 9 4 5" xfId="16219"/>
    <cellStyle name="Normal 9 4 6" xfId="18166"/>
    <cellStyle name="Normal 9 4 7" xfId="15874"/>
    <cellStyle name="Normal 9 4 8" xfId="15100"/>
    <cellStyle name="Normal 9 5" xfId="10336"/>
    <cellStyle name="Normal 9 5 2" xfId="16423"/>
    <cellStyle name="Normal 9 5 3" xfId="16640"/>
    <cellStyle name="Normal 9 5 4" xfId="16852"/>
    <cellStyle name="Normal 9 5 5" xfId="16230"/>
    <cellStyle name="Normal 9 5 6" xfId="18223"/>
    <cellStyle name="Normal 9 5 7" xfId="15933"/>
    <cellStyle name="Normal 9 5 8" xfId="15101"/>
    <cellStyle name="Normal 9 6" xfId="10337"/>
    <cellStyle name="Normal 9 6 2" xfId="16436"/>
    <cellStyle name="Normal 9 6 3" xfId="16653"/>
    <cellStyle name="Normal 9 6 4" xfId="16865"/>
    <cellStyle name="Normal 9 6 5" xfId="16241"/>
    <cellStyle name="Normal 9 6 6" xfId="15102"/>
    <cellStyle name="Normal 9 7" xfId="10338"/>
    <cellStyle name="Normal 9 7 2" xfId="16450"/>
    <cellStyle name="Normal 9 7 3" xfId="16666"/>
    <cellStyle name="Normal 9 7 4" xfId="16879"/>
    <cellStyle name="Normal 9 7 5" xfId="16251"/>
    <cellStyle name="Normal 9 7 6" xfId="15103"/>
    <cellStyle name="Normal 9 8" xfId="10339"/>
    <cellStyle name="Normal 9 8 2" xfId="16463"/>
    <cellStyle name="Normal 9 8 3" xfId="16679"/>
    <cellStyle name="Normal 9 8 4" xfId="16892"/>
    <cellStyle name="Normal 9 8 5" xfId="16261"/>
    <cellStyle name="Normal 9 8 6" xfId="15104"/>
    <cellStyle name="Normal 9 9" xfId="10340"/>
    <cellStyle name="Normal 9 9 2" xfId="16477"/>
    <cellStyle name="Normal 9 9 3" xfId="16692"/>
    <cellStyle name="Normal 9 9 4" xfId="16906"/>
    <cellStyle name="Normal 9 9 5" xfId="16271"/>
    <cellStyle name="Normal 9 9 6" xfId="15105"/>
    <cellStyle name="Normal 90" xfId="1747"/>
    <cellStyle name="Normal 90 2" xfId="55581"/>
    <cellStyle name="Normal 91" xfId="1748"/>
    <cellStyle name="Normal 91 2" xfId="18923"/>
    <cellStyle name="Normal 91 2 2" xfId="55582"/>
    <cellStyle name="Normal 92" xfId="1749"/>
    <cellStyle name="Normal 92 2" xfId="10341"/>
    <cellStyle name="Normal 92 2 2" xfId="10342"/>
    <cellStyle name="Normal 92 2 2 2" xfId="15107"/>
    <cellStyle name="Normal 92 2 3" xfId="10343"/>
    <cellStyle name="Normal 92 2 3 2" xfId="15108"/>
    <cellStyle name="Normal 92 2 4" xfId="15106"/>
    <cellStyle name="Normal 92 2 5" xfId="55583"/>
    <cellStyle name="Normal 92 3" xfId="10344"/>
    <cellStyle name="Normal 92 3 2" xfId="15109"/>
    <cellStyle name="Normal 92 4" xfId="10345"/>
    <cellStyle name="Normal 92 4 2" xfId="15110"/>
    <cellStyle name="Normal 92 5" xfId="10346"/>
    <cellStyle name="Normal 92 5 2" xfId="15111"/>
    <cellStyle name="Normal 92 6" xfId="18988"/>
    <cellStyle name="Normal 93" xfId="1750"/>
    <cellStyle name="Normal 93 2" xfId="55584"/>
    <cellStyle name="Normal 94" xfId="1751"/>
    <cellStyle name="Normal 94 2" xfId="55585"/>
    <cellStyle name="Normal 95" xfId="1752"/>
    <cellStyle name="Normal 95 2" xfId="55586"/>
    <cellStyle name="Normal 96" xfId="1753"/>
    <cellStyle name="Normal 96 2" xfId="10347"/>
    <cellStyle name="Normal 96 2 2" xfId="15112"/>
    <cellStyle name="Normal 96 2 3" xfId="55587"/>
    <cellStyle name="Normal 96 3" xfId="10348"/>
    <cellStyle name="Normal 96 3 2" xfId="15113"/>
    <cellStyle name="Normal 97" xfId="1754"/>
    <cellStyle name="Normal 97 2" xfId="10349"/>
    <cellStyle name="Normal 97 2 2" xfId="15114"/>
    <cellStyle name="Normal 97 2 3" xfId="55588"/>
    <cellStyle name="Normal 97 3" xfId="10350"/>
    <cellStyle name="Normal 97 3 2" xfId="15115"/>
    <cellStyle name="Normal 98" xfId="1755"/>
    <cellStyle name="Normal 98 2" xfId="55589"/>
    <cellStyle name="Normal 99" xfId="1756"/>
    <cellStyle name="Normal 99 2" xfId="55590"/>
    <cellStyle name="Normal Bold" xfId="55591"/>
    <cellStyle name="Normal_AppendixF1" xfId="17"/>
    <cellStyle name="Normal_CED 2002 consumption" xfId="18"/>
    <cellStyle name="Normal_Form 1.4NetPeak" xfId="19"/>
    <cellStyle name="Normal8" xfId="55592"/>
    <cellStyle name="Note" xfId="19205" builtinId="10" customBuiltin="1"/>
    <cellStyle name="Note 10" xfId="10351"/>
    <cellStyle name="Note 10 2" xfId="17774"/>
    <cellStyle name="Note 10 2 2" xfId="10863"/>
    <cellStyle name="Note 10 2 3" xfId="55594"/>
    <cellStyle name="Note 10 3" xfId="15116"/>
    <cellStyle name="Note 10 3 2" xfId="55595"/>
    <cellStyle name="Note 10 4" xfId="55593"/>
    <cellStyle name="Note 11" xfId="10352"/>
    <cellStyle name="Note 11 2" xfId="15987"/>
    <cellStyle name="Note 11 2 2" xfId="10770"/>
    <cellStyle name="Note 11 2 3" xfId="55597"/>
    <cellStyle name="Note 11 3" xfId="15117"/>
    <cellStyle name="Note 11 4" xfId="55596"/>
    <cellStyle name="Note 12" xfId="10353"/>
    <cellStyle name="Note 12 2" xfId="15118"/>
    <cellStyle name="Note 12 2 2" xfId="55599"/>
    <cellStyle name="Note 12 3" xfId="55598"/>
    <cellStyle name="Note 13" xfId="10354"/>
    <cellStyle name="Note 13 2" xfId="15119"/>
    <cellStyle name="Note 13 2 2" xfId="55602"/>
    <cellStyle name="Note 13 2 2 2" xfId="55603"/>
    <cellStyle name="Note 13 2 2 3" xfId="55604"/>
    <cellStyle name="Note 13 2 3" xfId="55605"/>
    <cellStyle name="Note 13 2 3 2" xfId="55606"/>
    <cellStyle name="Note 13 2 4" xfId="55607"/>
    <cellStyle name="Note 13 2 5" xfId="55608"/>
    <cellStyle name="Note 13 2 6" xfId="55609"/>
    <cellStyle name="Note 13 2 7" xfId="55610"/>
    <cellStyle name="Note 13 2 8" xfId="55601"/>
    <cellStyle name="Note 13 3" xfId="55611"/>
    <cellStyle name="Note 13 3 2" xfId="55612"/>
    <cellStyle name="Note 13 3 3" xfId="55613"/>
    <cellStyle name="Note 13 4" xfId="55614"/>
    <cellStyle name="Note 13 4 2" xfId="55615"/>
    <cellStyle name="Note 13 5" xfId="55616"/>
    <cellStyle name="Note 13 6" xfId="55617"/>
    <cellStyle name="Note 13 7" xfId="55618"/>
    <cellStyle name="Note 13 8" xfId="55619"/>
    <cellStyle name="Note 13 9" xfId="55600"/>
    <cellStyle name="Note 14" xfId="10355"/>
    <cellStyle name="Note 14 2" xfId="15120"/>
    <cellStyle name="Note 14 2 2" xfId="55622"/>
    <cellStyle name="Note 14 2 2 2" xfId="55623"/>
    <cellStyle name="Note 14 2 2 3" xfId="55624"/>
    <cellStyle name="Note 14 2 3" xfId="55625"/>
    <cellStyle name="Note 14 2 3 2" xfId="55626"/>
    <cellStyle name="Note 14 2 4" xfId="55627"/>
    <cellStyle name="Note 14 2 5" xfId="55628"/>
    <cellStyle name="Note 14 2 6" xfId="55629"/>
    <cellStyle name="Note 14 2 7" xfId="55630"/>
    <cellStyle name="Note 14 2 8" xfId="55621"/>
    <cellStyle name="Note 14 3" xfId="55631"/>
    <cellStyle name="Note 14 3 2" xfId="55632"/>
    <cellStyle name="Note 14 3 3" xfId="55633"/>
    <cellStyle name="Note 14 4" xfId="55634"/>
    <cellStyle name="Note 14 4 2" xfId="55635"/>
    <cellStyle name="Note 14 5" xfId="55636"/>
    <cellStyle name="Note 14 6" xfId="55637"/>
    <cellStyle name="Note 14 7" xfId="55638"/>
    <cellStyle name="Note 14 8" xfId="55639"/>
    <cellStyle name="Note 14 9" xfId="55620"/>
    <cellStyle name="Note 15" xfId="10356"/>
    <cellStyle name="Note 15 2" xfId="15121"/>
    <cellStyle name="Note 15 2 2" xfId="55642"/>
    <cellStyle name="Note 15 2 2 2" xfId="55643"/>
    <cellStyle name="Note 15 2 2 3" xfId="55644"/>
    <cellStyle name="Note 15 2 3" xfId="55645"/>
    <cellStyle name="Note 15 2 3 2" xfId="55646"/>
    <cellStyle name="Note 15 2 4" xfId="55647"/>
    <cellStyle name="Note 15 2 5" xfId="55648"/>
    <cellStyle name="Note 15 2 6" xfId="55649"/>
    <cellStyle name="Note 15 2 7" xfId="55650"/>
    <cellStyle name="Note 15 2 8" xfId="55641"/>
    <cellStyle name="Note 15 3" xfId="55651"/>
    <cellStyle name="Note 15 3 2" xfId="55652"/>
    <cellStyle name="Note 15 3 3" xfId="55653"/>
    <cellStyle name="Note 15 4" xfId="55654"/>
    <cellStyle name="Note 15 4 2" xfId="55655"/>
    <cellStyle name="Note 15 5" xfId="55656"/>
    <cellStyle name="Note 15 6" xfId="55657"/>
    <cellStyle name="Note 15 7" xfId="55658"/>
    <cellStyle name="Note 15 8" xfId="55659"/>
    <cellStyle name="Note 15 9" xfId="55640"/>
    <cellStyle name="Note 16" xfId="10357"/>
    <cellStyle name="Note 16 2" xfId="15122"/>
    <cellStyle name="Note 16 2 2" xfId="55662"/>
    <cellStyle name="Note 16 2 2 2" xfId="55663"/>
    <cellStyle name="Note 16 2 2 3" xfId="55664"/>
    <cellStyle name="Note 16 2 3" xfId="55665"/>
    <cellStyle name="Note 16 2 3 2" xfId="55666"/>
    <cellStyle name="Note 16 2 4" xfId="55667"/>
    <cellStyle name="Note 16 2 5" xfId="55668"/>
    <cellStyle name="Note 16 2 6" xfId="55669"/>
    <cellStyle name="Note 16 2 7" xfId="55670"/>
    <cellStyle name="Note 16 2 8" xfId="55661"/>
    <cellStyle name="Note 16 3" xfId="55671"/>
    <cellStyle name="Note 16 3 2" xfId="55672"/>
    <cellStyle name="Note 16 3 3" xfId="55673"/>
    <cellStyle name="Note 16 4" xfId="55674"/>
    <cellStyle name="Note 16 4 2" xfId="55675"/>
    <cellStyle name="Note 16 5" xfId="55676"/>
    <cellStyle name="Note 16 6" xfId="55677"/>
    <cellStyle name="Note 16 7" xfId="55678"/>
    <cellStyle name="Note 16 8" xfId="55679"/>
    <cellStyle name="Note 16 9" xfId="55660"/>
    <cellStyle name="Note 17" xfId="10358"/>
    <cellStyle name="Note 17 2" xfId="15123"/>
    <cellStyle name="Note 17 2 2" xfId="55682"/>
    <cellStyle name="Note 17 2 2 2" xfId="55683"/>
    <cellStyle name="Note 17 2 2 3" xfId="55684"/>
    <cellStyle name="Note 17 2 3" xfId="55685"/>
    <cellStyle name="Note 17 2 3 2" xfId="55686"/>
    <cellStyle name="Note 17 2 4" xfId="55687"/>
    <cellStyle name="Note 17 2 5" xfId="55688"/>
    <cellStyle name="Note 17 2 6" xfId="55689"/>
    <cellStyle name="Note 17 2 7" xfId="55690"/>
    <cellStyle name="Note 17 2 8" xfId="55681"/>
    <cellStyle name="Note 17 3" xfId="55691"/>
    <cellStyle name="Note 17 3 2" xfId="55692"/>
    <cellStyle name="Note 17 3 3" xfId="55693"/>
    <cellStyle name="Note 17 4" xfId="55694"/>
    <cellStyle name="Note 17 4 2" xfId="55695"/>
    <cellStyle name="Note 17 5" xfId="55696"/>
    <cellStyle name="Note 17 6" xfId="55697"/>
    <cellStyle name="Note 17 7" xfId="55698"/>
    <cellStyle name="Note 17 8" xfId="55699"/>
    <cellStyle name="Note 17 9" xfId="55680"/>
    <cellStyle name="Note 18" xfId="10359"/>
    <cellStyle name="Note 18 2" xfId="15124"/>
    <cellStyle name="Note 18 2 2" xfId="55702"/>
    <cellStyle name="Note 18 2 2 2" xfId="55703"/>
    <cellStyle name="Note 18 2 2 3" xfId="55704"/>
    <cellStyle name="Note 18 2 3" xfId="55705"/>
    <cellStyle name="Note 18 2 3 2" xfId="55706"/>
    <cellStyle name="Note 18 2 4" xfId="55707"/>
    <cellStyle name="Note 18 2 5" xfId="55708"/>
    <cellStyle name="Note 18 2 6" xfId="55709"/>
    <cellStyle name="Note 18 2 7" xfId="55710"/>
    <cellStyle name="Note 18 2 8" xfId="55701"/>
    <cellStyle name="Note 18 3" xfId="55711"/>
    <cellStyle name="Note 18 3 2" xfId="55712"/>
    <cellStyle name="Note 18 3 3" xfId="55713"/>
    <cellStyle name="Note 18 4" xfId="55714"/>
    <cellStyle name="Note 18 4 2" xfId="55715"/>
    <cellStyle name="Note 18 5" xfId="55716"/>
    <cellStyle name="Note 18 6" xfId="55717"/>
    <cellStyle name="Note 18 7" xfId="55718"/>
    <cellStyle name="Note 18 8" xfId="55719"/>
    <cellStyle name="Note 18 9" xfId="55700"/>
    <cellStyle name="Note 19" xfId="10360"/>
    <cellStyle name="Note 19 2" xfId="15125"/>
    <cellStyle name="Note 19 2 2" xfId="55722"/>
    <cellStyle name="Note 19 2 2 2" xfId="55723"/>
    <cellStyle name="Note 19 2 2 3" xfId="55724"/>
    <cellStyle name="Note 19 2 3" xfId="55725"/>
    <cellStyle name="Note 19 2 3 2" xfId="55726"/>
    <cellStyle name="Note 19 2 4" xfId="55727"/>
    <cellStyle name="Note 19 2 5" xfId="55728"/>
    <cellStyle name="Note 19 2 6" xfId="55729"/>
    <cellStyle name="Note 19 2 7" xfId="55730"/>
    <cellStyle name="Note 19 2 8" xfId="55721"/>
    <cellStyle name="Note 19 3" xfId="55731"/>
    <cellStyle name="Note 19 3 2" xfId="55732"/>
    <cellStyle name="Note 19 3 3" xfId="55733"/>
    <cellStyle name="Note 19 4" xfId="55734"/>
    <cellStyle name="Note 19 4 2" xfId="55735"/>
    <cellStyle name="Note 19 5" xfId="55736"/>
    <cellStyle name="Note 19 6" xfId="55737"/>
    <cellStyle name="Note 19 7" xfId="55738"/>
    <cellStyle name="Note 19 8" xfId="55739"/>
    <cellStyle name="Note 19 9" xfId="55720"/>
    <cellStyle name="Note 2" xfId="1757"/>
    <cellStyle name="Note 2 10" xfId="55740"/>
    <cellStyle name="Note 2 2" xfId="1758"/>
    <cellStyle name="Note 2 2 2" xfId="10361"/>
    <cellStyle name="Note 2 2 2 2" xfId="17487"/>
    <cellStyle name="Note 2 2 2 2 2" xfId="55744"/>
    <cellStyle name="Note 2 2 2 2 3" xfId="55743"/>
    <cellStyle name="Note 2 2 2 3" xfId="15126"/>
    <cellStyle name="Note 2 2 2 3 2" xfId="55745"/>
    <cellStyle name="Note 2 2 2 4" xfId="55746"/>
    <cellStyle name="Note 2 2 2 5" xfId="55742"/>
    <cellStyle name="Note 2 2 3" xfId="10362"/>
    <cellStyle name="Note 2 2 3 2" xfId="17342"/>
    <cellStyle name="Note 2 2 3 2 2" xfId="55749"/>
    <cellStyle name="Note 2 2 3 2 3" xfId="55748"/>
    <cellStyle name="Note 2 2 3 3" xfId="15127"/>
    <cellStyle name="Note 2 2 3 3 2" xfId="55750"/>
    <cellStyle name="Note 2 2 3 4" xfId="55751"/>
    <cellStyle name="Note 2 2 3 5" xfId="55747"/>
    <cellStyle name="Note 2 2 4" xfId="10363"/>
    <cellStyle name="Note 2 2 4 2" xfId="15128"/>
    <cellStyle name="Note 2 2 4 2 2" xfId="55753"/>
    <cellStyle name="Note 2 2 4 3" xfId="55752"/>
    <cellStyle name="Note 2 2 5" xfId="16102"/>
    <cellStyle name="Note 2 2 5 2" xfId="19175"/>
    <cellStyle name="Note 2 2 5 3" xfId="55754"/>
    <cellStyle name="Note 2 2 6" xfId="10839"/>
    <cellStyle name="Note 2 2 6 2" xfId="55755"/>
    <cellStyle name="Note 2 2 7" xfId="55756"/>
    <cellStyle name="Note 2 2 8" xfId="55741"/>
    <cellStyle name="Note 2 3" xfId="10364"/>
    <cellStyle name="Note 2 3 2" xfId="17379"/>
    <cellStyle name="Note 2 3 2 2" xfId="55758"/>
    <cellStyle name="Note 2 3 3" xfId="15129"/>
    <cellStyle name="Note 2 3 3 2" xfId="55759"/>
    <cellStyle name="Note 2 3 4" xfId="55757"/>
    <cellStyle name="Note 2 4" xfId="10365"/>
    <cellStyle name="Note 2 4 2" xfId="17057"/>
    <cellStyle name="Note 2 4 2 2" xfId="55762"/>
    <cellStyle name="Note 2 4 2 3" xfId="55761"/>
    <cellStyle name="Note 2 4 3" xfId="15130"/>
    <cellStyle name="Note 2 4 3 2" xfId="55763"/>
    <cellStyle name="Note 2 4 4" xfId="55764"/>
    <cellStyle name="Note 2 4 4 2" xfId="55765"/>
    <cellStyle name="Note 2 4 5" xfId="55766"/>
    <cellStyle name="Note 2 4 6" xfId="55767"/>
    <cellStyle name="Note 2 4 7" xfId="55760"/>
    <cellStyle name="Note 2 5" xfId="10366"/>
    <cellStyle name="Note 2 5 2" xfId="15131"/>
    <cellStyle name="Note 2 5 2 2" xfId="55769"/>
    <cellStyle name="Note 2 5 3" xfId="55768"/>
    <cellStyle name="Note 2 6" xfId="10367"/>
    <cellStyle name="Note 2 6 2" xfId="15132"/>
    <cellStyle name="Note 2 6 3" xfId="55770"/>
    <cellStyle name="Note 2 7" xfId="10368"/>
    <cellStyle name="Note 2 7 2" xfId="15133"/>
    <cellStyle name="Note 2 8" xfId="15995"/>
    <cellStyle name="Note 2 8 2" xfId="19100"/>
    <cellStyle name="Note 2 9" xfId="10840"/>
    <cellStyle name="Note 20" xfId="10369"/>
    <cellStyle name="Note 20 2" xfId="15134"/>
    <cellStyle name="Note 20 2 2" xfId="55773"/>
    <cellStyle name="Note 20 2 2 2" xfId="55774"/>
    <cellStyle name="Note 20 2 2 3" xfId="55775"/>
    <cellStyle name="Note 20 2 3" xfId="55776"/>
    <cellStyle name="Note 20 2 3 2" xfId="55777"/>
    <cellStyle name="Note 20 2 4" xfId="55778"/>
    <cellStyle name="Note 20 2 5" xfId="55779"/>
    <cellStyle name="Note 20 2 6" xfId="55780"/>
    <cellStyle name="Note 20 2 7" xfId="55781"/>
    <cellStyle name="Note 20 2 8" xfId="55772"/>
    <cellStyle name="Note 20 3" xfId="55782"/>
    <cellStyle name="Note 20 3 2" xfId="55783"/>
    <cellStyle name="Note 20 3 3" xfId="55784"/>
    <cellStyle name="Note 20 4" xfId="55785"/>
    <cellStyle name="Note 20 4 2" xfId="55786"/>
    <cellStyle name="Note 20 5" xfId="55787"/>
    <cellStyle name="Note 20 6" xfId="55788"/>
    <cellStyle name="Note 20 7" xfId="55789"/>
    <cellStyle name="Note 20 8" xfId="55790"/>
    <cellStyle name="Note 20 9" xfId="55771"/>
    <cellStyle name="Note 21" xfId="10370"/>
    <cellStyle name="Note 21 2" xfId="15135"/>
    <cellStyle name="Note 21 2 2" xfId="55793"/>
    <cellStyle name="Note 21 2 2 2" xfId="55794"/>
    <cellStyle name="Note 21 2 2 3" xfId="55795"/>
    <cellStyle name="Note 21 2 3" xfId="55796"/>
    <cellStyle name="Note 21 2 3 2" xfId="55797"/>
    <cellStyle name="Note 21 2 4" xfId="55798"/>
    <cellStyle name="Note 21 2 5" xfId="55799"/>
    <cellStyle name="Note 21 2 6" xfId="55800"/>
    <cellStyle name="Note 21 2 7" xfId="55801"/>
    <cellStyle name="Note 21 2 8" xfId="55792"/>
    <cellStyle name="Note 21 3" xfId="55802"/>
    <cellStyle name="Note 21 3 2" xfId="55803"/>
    <cellStyle name="Note 21 3 3" xfId="55804"/>
    <cellStyle name="Note 21 4" xfId="55805"/>
    <cellStyle name="Note 21 4 2" xfId="55806"/>
    <cellStyle name="Note 21 5" xfId="55807"/>
    <cellStyle name="Note 21 6" xfId="55808"/>
    <cellStyle name="Note 21 7" xfId="55809"/>
    <cellStyle name="Note 21 8" xfId="55810"/>
    <cellStyle name="Note 21 9" xfId="55791"/>
    <cellStyle name="Note 22" xfId="10371"/>
    <cellStyle name="Note 22 2" xfId="15136"/>
    <cellStyle name="Note 22 2 2" xfId="55813"/>
    <cellStyle name="Note 22 2 2 2" xfId="55814"/>
    <cellStyle name="Note 22 2 2 3" xfId="55815"/>
    <cellStyle name="Note 22 2 3" xfId="55816"/>
    <cellStyle name="Note 22 2 3 2" xfId="55817"/>
    <cellStyle name="Note 22 2 4" xfId="55818"/>
    <cellStyle name="Note 22 2 5" xfId="55819"/>
    <cellStyle name="Note 22 2 6" xfId="55820"/>
    <cellStyle name="Note 22 2 7" xfId="55821"/>
    <cellStyle name="Note 22 2 8" xfId="55812"/>
    <cellStyle name="Note 22 3" xfId="55822"/>
    <cellStyle name="Note 22 3 2" xfId="55823"/>
    <cellStyle name="Note 22 3 3" xfId="55824"/>
    <cellStyle name="Note 22 4" xfId="55825"/>
    <cellStyle name="Note 22 4 2" xfId="55826"/>
    <cellStyle name="Note 22 5" xfId="55827"/>
    <cellStyle name="Note 22 6" xfId="55828"/>
    <cellStyle name="Note 22 7" xfId="55829"/>
    <cellStyle name="Note 22 8" xfId="55830"/>
    <cellStyle name="Note 22 9" xfId="55811"/>
    <cellStyle name="Note 23" xfId="10372"/>
    <cellStyle name="Note 23 2" xfId="15137"/>
    <cellStyle name="Note 23 2 2" xfId="55833"/>
    <cellStyle name="Note 23 2 2 2" xfId="55834"/>
    <cellStyle name="Note 23 2 2 3" xfId="55835"/>
    <cellStyle name="Note 23 2 3" xfId="55836"/>
    <cellStyle name="Note 23 2 3 2" xfId="55837"/>
    <cellStyle name="Note 23 2 4" xfId="55838"/>
    <cellStyle name="Note 23 2 5" xfId="55839"/>
    <cellStyle name="Note 23 2 6" xfId="55840"/>
    <cellStyle name="Note 23 2 7" xfId="55841"/>
    <cellStyle name="Note 23 2 8" xfId="55832"/>
    <cellStyle name="Note 23 3" xfId="55842"/>
    <cellStyle name="Note 23 3 2" xfId="55843"/>
    <cellStyle name="Note 23 3 3" xfId="55844"/>
    <cellStyle name="Note 23 4" xfId="55845"/>
    <cellStyle name="Note 23 4 2" xfId="55846"/>
    <cellStyle name="Note 23 5" xfId="55847"/>
    <cellStyle name="Note 23 6" xfId="55848"/>
    <cellStyle name="Note 23 7" xfId="55849"/>
    <cellStyle name="Note 23 8" xfId="55850"/>
    <cellStyle name="Note 23 9" xfId="55831"/>
    <cellStyle name="Note 24" xfId="10373"/>
    <cellStyle name="Note 24 2" xfId="15138"/>
    <cellStyle name="Note 24 2 2" xfId="55853"/>
    <cellStyle name="Note 24 2 2 2" xfId="55854"/>
    <cellStyle name="Note 24 2 2 3" xfId="55855"/>
    <cellStyle name="Note 24 2 3" xfId="55856"/>
    <cellStyle name="Note 24 2 3 2" xfId="55857"/>
    <cellStyle name="Note 24 2 4" xfId="55858"/>
    <cellStyle name="Note 24 2 5" xfId="55859"/>
    <cellStyle name="Note 24 2 6" xfId="55860"/>
    <cellStyle name="Note 24 2 7" xfId="55861"/>
    <cellStyle name="Note 24 2 8" xfId="55852"/>
    <cellStyle name="Note 24 3" xfId="55862"/>
    <cellStyle name="Note 24 3 2" xfId="55863"/>
    <cellStyle name="Note 24 3 3" xfId="55864"/>
    <cellStyle name="Note 24 4" xfId="55865"/>
    <cellStyle name="Note 24 4 2" xfId="55866"/>
    <cellStyle name="Note 24 5" xfId="55867"/>
    <cellStyle name="Note 24 6" xfId="55868"/>
    <cellStyle name="Note 24 7" xfId="55869"/>
    <cellStyle name="Note 24 8" xfId="55870"/>
    <cellStyle name="Note 24 9" xfId="55851"/>
    <cellStyle name="Note 25" xfId="10374"/>
    <cellStyle name="Note 25 2" xfId="15139"/>
    <cellStyle name="Note 26" xfId="10375"/>
    <cellStyle name="Note 26 2" xfId="15140"/>
    <cellStyle name="Note 27" xfId="10376"/>
    <cellStyle name="Note 27 2" xfId="15141"/>
    <cellStyle name="Note 28" xfId="10377"/>
    <cellStyle name="Note 28 2" xfId="15142"/>
    <cellStyle name="Note 29" xfId="10378"/>
    <cellStyle name="Note 29 2" xfId="15143"/>
    <cellStyle name="Note 3" xfId="10379"/>
    <cellStyle name="Note 3 10" xfId="55872"/>
    <cellStyle name="Note 3 11" xfId="55871"/>
    <cellStyle name="Note 3 2" xfId="10380"/>
    <cellStyle name="Note 3 2 10" xfId="55873"/>
    <cellStyle name="Note 3 2 2" xfId="17343"/>
    <cellStyle name="Note 3 2 2 2" xfId="55875"/>
    <cellStyle name="Note 3 2 2 2 2" xfId="55876"/>
    <cellStyle name="Note 3 2 2 2 2 2" xfId="55877"/>
    <cellStyle name="Note 3 2 2 2 3" xfId="55878"/>
    <cellStyle name="Note 3 2 2 2 4" xfId="55879"/>
    <cellStyle name="Note 3 2 2 3" xfId="55880"/>
    <cellStyle name="Note 3 2 2 3 2" xfId="55881"/>
    <cellStyle name="Note 3 2 2 3 2 2" xfId="55882"/>
    <cellStyle name="Note 3 2 2 3 3" xfId="55883"/>
    <cellStyle name="Note 3 2 2 3 4" xfId="55884"/>
    <cellStyle name="Note 3 2 2 4" xfId="55885"/>
    <cellStyle name="Note 3 2 2 4 2" xfId="55886"/>
    <cellStyle name="Note 3 2 2 5" xfId="55887"/>
    <cellStyle name="Note 3 2 2 6" xfId="55888"/>
    <cellStyle name="Note 3 2 2 7" xfId="55889"/>
    <cellStyle name="Note 3 2 2 8" xfId="55874"/>
    <cellStyle name="Note 3 2 3" xfId="15145"/>
    <cellStyle name="Note 3 2 3 2" xfId="55891"/>
    <cellStyle name="Note 3 2 3 2 2" xfId="55892"/>
    <cellStyle name="Note 3 2 3 2 2 2" xfId="55893"/>
    <cellStyle name="Note 3 2 3 2 3" xfId="55894"/>
    <cellStyle name="Note 3 2 3 2 4" xfId="55895"/>
    <cellStyle name="Note 3 2 3 3" xfId="55896"/>
    <cellStyle name="Note 3 2 3 3 2" xfId="55897"/>
    <cellStyle name="Note 3 2 3 3 2 2" xfId="55898"/>
    <cellStyle name="Note 3 2 3 3 3" xfId="55899"/>
    <cellStyle name="Note 3 2 3 3 4" xfId="55900"/>
    <cellStyle name="Note 3 2 3 4" xfId="55901"/>
    <cellStyle name="Note 3 2 3 4 2" xfId="55902"/>
    <cellStyle name="Note 3 2 3 5" xfId="55903"/>
    <cellStyle name="Note 3 2 3 6" xfId="55904"/>
    <cellStyle name="Note 3 2 3 7" xfId="55905"/>
    <cellStyle name="Note 3 2 3 8" xfId="55890"/>
    <cellStyle name="Note 3 2 4" xfId="55906"/>
    <cellStyle name="Note 3 2 4 2" xfId="55907"/>
    <cellStyle name="Note 3 2 4 2 2" xfId="55908"/>
    <cellStyle name="Note 3 2 4 3" xfId="55909"/>
    <cellStyle name="Note 3 2 4 4" xfId="55910"/>
    <cellStyle name="Note 3 2 5" xfId="55911"/>
    <cellStyle name="Note 3 2 5 2" xfId="55912"/>
    <cellStyle name="Note 3 2 5 2 2" xfId="55913"/>
    <cellStyle name="Note 3 2 5 3" xfId="55914"/>
    <cellStyle name="Note 3 2 5 4" xfId="55915"/>
    <cellStyle name="Note 3 2 6" xfId="55916"/>
    <cellStyle name="Note 3 2 6 2" xfId="55917"/>
    <cellStyle name="Note 3 2 7" xfId="55918"/>
    <cellStyle name="Note 3 2 8" xfId="55919"/>
    <cellStyle name="Note 3 2 9" xfId="55920"/>
    <cellStyle name="Note 3 3" xfId="10381"/>
    <cellStyle name="Note 3 3 2" xfId="17072"/>
    <cellStyle name="Note 3 3 2 2" xfId="55923"/>
    <cellStyle name="Note 3 3 2 2 2" xfId="55924"/>
    <cellStyle name="Note 3 3 2 3" xfId="55925"/>
    <cellStyle name="Note 3 3 2 4" xfId="55926"/>
    <cellStyle name="Note 3 3 2 5" xfId="55922"/>
    <cellStyle name="Note 3 3 3" xfId="15146"/>
    <cellStyle name="Note 3 3 3 2" xfId="55928"/>
    <cellStyle name="Note 3 3 3 2 2" xfId="55929"/>
    <cellStyle name="Note 3 3 3 3" xfId="55930"/>
    <cellStyle name="Note 3 3 3 4" xfId="55931"/>
    <cellStyle name="Note 3 3 3 5" xfId="55927"/>
    <cellStyle name="Note 3 3 4" xfId="55932"/>
    <cellStyle name="Note 3 3 4 2" xfId="55933"/>
    <cellStyle name="Note 3 3 5" xfId="55934"/>
    <cellStyle name="Note 3 3 6" xfId="55935"/>
    <cellStyle name="Note 3 3 7" xfId="55936"/>
    <cellStyle name="Note 3 3 8" xfId="55921"/>
    <cellStyle name="Note 3 4" xfId="10382"/>
    <cellStyle name="Note 3 4 2" xfId="15147"/>
    <cellStyle name="Note 3 4 2 2" xfId="55939"/>
    <cellStyle name="Note 3 4 2 2 2" xfId="55940"/>
    <cellStyle name="Note 3 4 2 3" xfId="55941"/>
    <cellStyle name="Note 3 4 2 4" xfId="55942"/>
    <cellStyle name="Note 3 4 2 5" xfId="55938"/>
    <cellStyle name="Note 3 4 3" xfId="55943"/>
    <cellStyle name="Note 3 4 3 2" xfId="55944"/>
    <cellStyle name="Note 3 4 3 2 2" xfId="55945"/>
    <cellStyle name="Note 3 4 3 3" xfId="55946"/>
    <cellStyle name="Note 3 4 3 4" xfId="55947"/>
    <cellStyle name="Note 3 4 4" xfId="55948"/>
    <cellStyle name="Note 3 4 4 2" xfId="55949"/>
    <cellStyle name="Note 3 4 5" xfId="55950"/>
    <cellStyle name="Note 3 4 6" xfId="55951"/>
    <cellStyle name="Note 3 4 7" xfId="55952"/>
    <cellStyle name="Note 3 4 8" xfId="55937"/>
    <cellStyle name="Note 3 5" xfId="10383"/>
    <cellStyle name="Note 3 5 2" xfId="15148"/>
    <cellStyle name="Note 3 5 2 2" xfId="55955"/>
    <cellStyle name="Note 3 5 2 3" xfId="55954"/>
    <cellStyle name="Note 3 5 3" xfId="55956"/>
    <cellStyle name="Note 3 5 4" xfId="55957"/>
    <cellStyle name="Note 3 5 5" xfId="55953"/>
    <cellStyle name="Note 3 6" xfId="10384"/>
    <cellStyle name="Note 3 6 2" xfId="15149"/>
    <cellStyle name="Note 3 6 2 2" xfId="55960"/>
    <cellStyle name="Note 3 6 2 2 2" xfId="55961"/>
    <cellStyle name="Note 3 6 2 3" xfId="55962"/>
    <cellStyle name="Note 3 6 2 4" xfId="55963"/>
    <cellStyle name="Note 3 6 2 5" xfId="55959"/>
    <cellStyle name="Note 3 6 3" xfId="55964"/>
    <cellStyle name="Note 3 6 3 2" xfId="55965"/>
    <cellStyle name="Note 3 6 3 2 2" xfId="55966"/>
    <cellStyle name="Note 3 6 3 3" xfId="55967"/>
    <cellStyle name="Note 3 6 3 4" xfId="55968"/>
    <cellStyle name="Note 3 6 4" xfId="55969"/>
    <cellStyle name="Note 3 6 4 2" xfId="55970"/>
    <cellStyle name="Note 3 6 5" xfId="55971"/>
    <cellStyle name="Note 3 6 6" xfId="55972"/>
    <cellStyle name="Note 3 6 7" xfId="55973"/>
    <cellStyle name="Note 3 6 8" xfId="55958"/>
    <cellStyle name="Note 3 7" xfId="16080"/>
    <cellStyle name="Note 3 7 2" xfId="19105"/>
    <cellStyle name="Note 3 7 2 2" xfId="55976"/>
    <cellStyle name="Note 3 7 2 2 2" xfId="55977"/>
    <cellStyle name="Note 3 7 2 2 2 2" xfId="55978"/>
    <cellStyle name="Note 3 7 2 2 3" xfId="55979"/>
    <cellStyle name="Note 3 7 2 3" xfId="55980"/>
    <cellStyle name="Note 3 7 2 3 2" xfId="55981"/>
    <cellStyle name="Note 3 7 2 3 2 2" xfId="55982"/>
    <cellStyle name="Note 3 7 2 3 3" xfId="55983"/>
    <cellStyle name="Note 3 7 2 4" xfId="55984"/>
    <cellStyle name="Note 3 7 2 5" xfId="55985"/>
    <cellStyle name="Note 3 7 2 6" xfId="55975"/>
    <cellStyle name="Note 3 7 3" xfId="55986"/>
    <cellStyle name="Note 3 7 4" xfId="55987"/>
    <cellStyle name="Note 3 7 5" xfId="55988"/>
    <cellStyle name="Note 3 7 6" xfId="55974"/>
    <cellStyle name="Note 3 8" xfId="15144"/>
    <cellStyle name="Note 3 8 2" xfId="55989"/>
    <cellStyle name="Note 3 9" xfId="55990"/>
    <cellStyle name="Note 3 9 2" xfId="55991"/>
    <cellStyle name="Note 30" xfId="10385"/>
    <cellStyle name="Note 30 2" xfId="15150"/>
    <cellStyle name="Note 31" xfId="10386"/>
    <cellStyle name="Note 31 2" xfId="15151"/>
    <cellStyle name="Note 32" xfId="10387"/>
    <cellStyle name="Note 32 2" xfId="15152"/>
    <cellStyle name="Note 33" xfId="10388"/>
    <cellStyle name="Note 33 2" xfId="15153"/>
    <cellStyle name="Note 34" xfId="10389"/>
    <cellStyle name="Note 34 2" xfId="15154"/>
    <cellStyle name="Note 35" xfId="10390"/>
    <cellStyle name="Note 35 2" xfId="15155"/>
    <cellStyle name="Note 36" xfId="10391"/>
    <cellStyle name="Note 36 2" xfId="15156"/>
    <cellStyle name="Note 37" xfId="10392"/>
    <cellStyle name="Note 37 2" xfId="15157"/>
    <cellStyle name="Note 38" xfId="10393"/>
    <cellStyle name="Note 38 2" xfId="15158"/>
    <cellStyle name="Note 39" xfId="10394"/>
    <cellStyle name="Note 39 2" xfId="15159"/>
    <cellStyle name="Note 4" xfId="10395"/>
    <cellStyle name="Note 4 10" xfId="55993"/>
    <cellStyle name="Note 4 11" xfId="55992"/>
    <cellStyle name="Note 4 2" xfId="17344"/>
    <cellStyle name="Note 4 2 2" xfId="17721"/>
    <cellStyle name="Note 4 2 2 2" xfId="18073"/>
    <cellStyle name="Note 4 2 2 2 2" xfId="18875"/>
    <cellStyle name="Note 4 2 2 3" xfId="18537"/>
    <cellStyle name="Note 4 2 2 4" xfId="55995"/>
    <cellStyle name="Note 4 2 3" xfId="17919"/>
    <cellStyle name="Note 4 2 3 2" xfId="18721"/>
    <cellStyle name="Note 4 2 3 2 2" xfId="55996"/>
    <cellStyle name="Note 4 2 3 3" xfId="55997"/>
    <cellStyle name="Note 4 2 3 4" xfId="55998"/>
    <cellStyle name="Note 4 2 4" xfId="18383"/>
    <cellStyle name="Note 4 2 4 2" xfId="55999"/>
    <cellStyle name="Note 4 2 5" xfId="56000"/>
    <cellStyle name="Note 4 2 6" xfId="56001"/>
    <cellStyle name="Note 4 2 7" xfId="56002"/>
    <cellStyle name="Note 4 2 8" xfId="56003"/>
    <cellStyle name="Note 4 2 9" xfId="55994"/>
    <cellStyle name="Note 4 3" xfId="16103"/>
    <cellStyle name="Note 4 3 2" xfId="19137"/>
    <cellStyle name="Note 4 3 2 2" xfId="56006"/>
    <cellStyle name="Note 4 3 2 2 2" xfId="56007"/>
    <cellStyle name="Note 4 3 2 3" xfId="56008"/>
    <cellStyle name="Note 4 3 2 4" xfId="56009"/>
    <cellStyle name="Note 4 3 2 5" xfId="56005"/>
    <cellStyle name="Note 4 3 3" xfId="56010"/>
    <cellStyle name="Note 4 3 3 2" xfId="56011"/>
    <cellStyle name="Note 4 3 3 2 2" xfId="56012"/>
    <cellStyle name="Note 4 3 3 3" xfId="56013"/>
    <cellStyle name="Note 4 3 3 4" xfId="56014"/>
    <cellStyle name="Note 4 3 4" xfId="56015"/>
    <cellStyle name="Note 4 3 4 2" xfId="56016"/>
    <cellStyle name="Note 4 3 5" xfId="56017"/>
    <cellStyle name="Note 4 3 6" xfId="56018"/>
    <cellStyle name="Note 4 3 7" xfId="56019"/>
    <cellStyle name="Note 4 3 8" xfId="56004"/>
    <cellStyle name="Note 4 4" xfId="15160"/>
    <cellStyle name="Note 4 4 2" xfId="56021"/>
    <cellStyle name="Note 4 4 2 2" xfId="56022"/>
    <cellStyle name="Note 4 4 3" xfId="56023"/>
    <cellStyle name="Note 4 4 4" xfId="56024"/>
    <cellStyle name="Note 4 4 5" xfId="56020"/>
    <cellStyle name="Note 4 5" xfId="56025"/>
    <cellStyle name="Note 4 5 2" xfId="56026"/>
    <cellStyle name="Note 4 5 2 2" xfId="56027"/>
    <cellStyle name="Note 4 5 3" xfId="56028"/>
    <cellStyle name="Note 4 5 4" xfId="56029"/>
    <cellStyle name="Note 4 6" xfId="56030"/>
    <cellStyle name="Note 4 6 2" xfId="56031"/>
    <cellStyle name="Note 4 7" xfId="56032"/>
    <cellStyle name="Note 4 8" xfId="56033"/>
    <cellStyle name="Note 4 9" xfId="56034"/>
    <cellStyle name="Note 40" xfId="10396"/>
    <cellStyle name="Note 40 2" xfId="15161"/>
    <cellStyle name="Note 41" xfId="10397"/>
    <cellStyle name="Note 41 2" xfId="15162"/>
    <cellStyle name="Note 42" xfId="10398"/>
    <cellStyle name="Note 42 2" xfId="15163"/>
    <cellStyle name="Note 43" xfId="10399"/>
    <cellStyle name="Note 43 2" xfId="15164"/>
    <cellStyle name="Note 44" xfId="10400"/>
    <cellStyle name="Note 44 2" xfId="15165"/>
    <cellStyle name="Note 45" xfId="10401"/>
    <cellStyle name="Note 45 2" xfId="15166"/>
    <cellStyle name="Note 46" xfId="10402"/>
    <cellStyle name="Note 46 2" xfId="15167"/>
    <cellStyle name="Note 47" xfId="10403"/>
    <cellStyle name="Note 47 2" xfId="15168"/>
    <cellStyle name="Note 48" xfId="10404"/>
    <cellStyle name="Note 48 2" xfId="15169"/>
    <cellStyle name="Note 49" xfId="10405"/>
    <cellStyle name="Note 49 2" xfId="15170"/>
    <cellStyle name="Note 5" xfId="10406"/>
    <cellStyle name="Note 5 2" xfId="17345"/>
    <cellStyle name="Note 5 2 2" xfId="17722"/>
    <cellStyle name="Note 5 2 2 2" xfId="18074"/>
    <cellStyle name="Note 5 2 2 2 2" xfId="18876"/>
    <cellStyle name="Note 5 2 2 3" xfId="18538"/>
    <cellStyle name="Note 5 2 3" xfId="17920"/>
    <cellStyle name="Note 5 2 3 2" xfId="18722"/>
    <cellStyle name="Note 5 2 4" xfId="18384"/>
    <cellStyle name="Note 5 2 5" xfId="56037"/>
    <cellStyle name="Note 5 2 6" xfId="56036"/>
    <cellStyle name="Note 5 3" xfId="16104"/>
    <cellStyle name="Note 5 3 2" xfId="19168"/>
    <cellStyle name="Note 5 3 2 2" xfId="56040"/>
    <cellStyle name="Note 5 3 2 3" xfId="56039"/>
    <cellStyle name="Note 5 3 3" xfId="56041"/>
    <cellStyle name="Note 5 3 4" xfId="56042"/>
    <cellStyle name="Note 5 3 5" xfId="56038"/>
    <cellStyle name="Note 5 4" xfId="15171"/>
    <cellStyle name="Note 5 4 2" xfId="56044"/>
    <cellStyle name="Note 5 4 3" xfId="56043"/>
    <cellStyle name="Note 5 5" xfId="56045"/>
    <cellStyle name="Note 5 6" xfId="56046"/>
    <cellStyle name="Note 5 7" xfId="56047"/>
    <cellStyle name="Note 5 8" xfId="56048"/>
    <cellStyle name="Note 5 9" xfId="56035"/>
    <cellStyle name="Note 50" xfId="10407"/>
    <cellStyle name="Note 50 2" xfId="15172"/>
    <cellStyle name="Note 51" xfId="10408"/>
    <cellStyle name="Note 51 2" xfId="15173"/>
    <cellStyle name="Note 52" xfId="10409"/>
    <cellStyle name="Note 52 2" xfId="15174"/>
    <cellStyle name="Note 53" xfId="10410"/>
    <cellStyle name="Note 53 2" xfId="15175"/>
    <cellStyle name="Note 54" xfId="10411"/>
    <cellStyle name="Note 54 2" xfId="15176"/>
    <cellStyle name="Note 55" xfId="10412"/>
    <cellStyle name="Note 55 2" xfId="15177"/>
    <cellStyle name="Note 56" xfId="10413"/>
    <cellStyle name="Note 56 2" xfId="15178"/>
    <cellStyle name="Note 57" xfId="10414"/>
    <cellStyle name="Note 57 2" xfId="15179"/>
    <cellStyle name="Note 58" xfId="10415"/>
    <cellStyle name="Note 58 2" xfId="15180"/>
    <cellStyle name="Note 59" xfId="10416"/>
    <cellStyle name="Note 59 2" xfId="15181"/>
    <cellStyle name="Note 6" xfId="10417"/>
    <cellStyle name="Note 6 2" xfId="17574"/>
    <cellStyle name="Note 6 2 2" xfId="10874"/>
    <cellStyle name="Note 6 2 2 2" xfId="56052"/>
    <cellStyle name="Note 6 2 2 3" xfId="56051"/>
    <cellStyle name="Note 6 2 3" xfId="56053"/>
    <cellStyle name="Note 6 2 4" xfId="56054"/>
    <cellStyle name="Note 6 2 5" xfId="56055"/>
    <cellStyle name="Note 6 2 6" xfId="56050"/>
    <cellStyle name="Note 6 3" xfId="17346"/>
    <cellStyle name="Note 6 3 2" xfId="17921"/>
    <cellStyle name="Note 6 3 2 2" xfId="18723"/>
    <cellStyle name="Note 6 3 3" xfId="18385"/>
    <cellStyle name="Note 6 3 4" xfId="56056"/>
    <cellStyle name="Note 6 4" xfId="17723"/>
    <cellStyle name="Note 6 4 2" xfId="18075"/>
    <cellStyle name="Note 6 4 2 2" xfId="18877"/>
    <cellStyle name="Note 6 4 3" xfId="18539"/>
    <cellStyle name="Note 6 5" xfId="16144"/>
    <cellStyle name="Note 6 5 2" xfId="19109"/>
    <cellStyle name="Note 6 5 3" xfId="56057"/>
    <cellStyle name="Note 6 6" xfId="15182"/>
    <cellStyle name="Note 6 6 2" xfId="56058"/>
    <cellStyle name="Note 6 7" xfId="56059"/>
    <cellStyle name="Note 6 8" xfId="56060"/>
    <cellStyle name="Note 6 9" xfId="56049"/>
    <cellStyle name="Note 60" xfId="10418"/>
    <cellStyle name="Note 60 2" xfId="15183"/>
    <cellStyle name="Note 61" xfId="10419"/>
    <cellStyle name="Note 61 2" xfId="15184"/>
    <cellStyle name="Note 62" xfId="10420"/>
    <cellStyle name="Note 62 2" xfId="15185"/>
    <cellStyle name="Note 63" xfId="10421"/>
    <cellStyle name="Note 63 2" xfId="15186"/>
    <cellStyle name="Note 64" xfId="10422"/>
    <cellStyle name="Note 64 2" xfId="15187"/>
    <cellStyle name="Note 65" xfId="10423"/>
    <cellStyle name="Note 65 2" xfId="15188"/>
    <cellStyle name="Note 66" xfId="10424"/>
    <cellStyle name="Note 66 2" xfId="15189"/>
    <cellStyle name="Note 67" xfId="10425"/>
    <cellStyle name="Note 67 2" xfId="15190"/>
    <cellStyle name="Note 68" xfId="10426"/>
    <cellStyle name="Note 68 2" xfId="15191"/>
    <cellStyle name="Note 69" xfId="10427"/>
    <cellStyle name="Note 69 2" xfId="15192"/>
    <cellStyle name="Note 7" xfId="10428"/>
    <cellStyle name="Note 7 2" xfId="17724"/>
    <cellStyle name="Note 7 2 2" xfId="18076"/>
    <cellStyle name="Note 7 2 2 2" xfId="18878"/>
    <cellStyle name="Note 7 2 3" xfId="18540"/>
    <cellStyle name="Note 7 2 4" xfId="56063"/>
    <cellStyle name="Note 7 2 5" xfId="56064"/>
    <cellStyle name="Note 7 2 6" xfId="56062"/>
    <cellStyle name="Note 7 3" xfId="17922"/>
    <cellStyle name="Note 7 3 2" xfId="18724"/>
    <cellStyle name="Note 7 3 2 2" xfId="56065"/>
    <cellStyle name="Note 7 3 3" xfId="56066"/>
    <cellStyle name="Note 7 3 4" xfId="56067"/>
    <cellStyle name="Note 7 4" xfId="18386"/>
    <cellStyle name="Note 7 4 2" xfId="56068"/>
    <cellStyle name="Note 7 5" xfId="17347"/>
    <cellStyle name="Note 7 6" xfId="15193"/>
    <cellStyle name="Note 7 6 2" xfId="56069"/>
    <cellStyle name="Note 7 7" xfId="56070"/>
    <cellStyle name="Note 7 8" xfId="56071"/>
    <cellStyle name="Note 7 9" xfId="56061"/>
    <cellStyle name="Note 70" xfId="10429"/>
    <cellStyle name="Note 70 2" xfId="15194"/>
    <cellStyle name="Note 71" xfId="10430"/>
    <cellStyle name="Note 71 2" xfId="15195"/>
    <cellStyle name="Note 72" xfId="10431"/>
    <cellStyle name="Note 72 2" xfId="15196"/>
    <cellStyle name="Note 73" xfId="10432"/>
    <cellStyle name="Note 73 2" xfId="15197"/>
    <cellStyle name="Note 74" xfId="10433"/>
    <cellStyle name="Note 74 2" xfId="15198"/>
    <cellStyle name="Note 75" xfId="10434"/>
    <cellStyle name="Note 75 2" xfId="15199"/>
    <cellStyle name="Note 76" xfId="10435"/>
    <cellStyle name="Note 76 2" xfId="15200"/>
    <cellStyle name="Note 77" xfId="10436"/>
    <cellStyle name="Note 77 2" xfId="15201"/>
    <cellStyle name="Note 78" xfId="10437"/>
    <cellStyle name="Note 78 2" xfId="15202"/>
    <cellStyle name="Note 79" xfId="10438"/>
    <cellStyle name="Note 79 2" xfId="15203"/>
    <cellStyle name="Note 8" xfId="10439"/>
    <cellStyle name="Note 8 2" xfId="17445"/>
    <cellStyle name="Note 8 2 2" xfId="56074"/>
    <cellStyle name="Note 8 2 3" xfId="56075"/>
    <cellStyle name="Note 8 2 4" xfId="56073"/>
    <cellStyle name="Note 8 3" xfId="17111"/>
    <cellStyle name="Note 8 3 2" xfId="56076"/>
    <cellStyle name="Note 8 4" xfId="15204"/>
    <cellStyle name="Note 8 4 2" xfId="56077"/>
    <cellStyle name="Note 8 5" xfId="56078"/>
    <cellStyle name="Note 8 6" xfId="56079"/>
    <cellStyle name="Note 8 7" xfId="56072"/>
    <cellStyle name="Note 80" xfId="10440"/>
    <cellStyle name="Note 80 2" xfId="15205"/>
    <cellStyle name="Note 81" xfId="15539"/>
    <cellStyle name="Note 9" xfId="10441"/>
    <cellStyle name="Note 9 2" xfId="17419"/>
    <cellStyle name="Note 9 2 2" xfId="56082"/>
    <cellStyle name="Note 9 2 3" xfId="56081"/>
    <cellStyle name="Note 9 3" xfId="15206"/>
    <cellStyle name="Note 9 3 2" xfId="56083"/>
    <cellStyle name="Note 9 4" xfId="56080"/>
    <cellStyle name="nPlodedDetails" xfId="56084"/>
    <cellStyle name="nPlodedDetails 2" xfId="56085"/>
    <cellStyle name="Number [0]" xfId="56086"/>
    <cellStyle name="N᧯rmal_Forecast" xfId="56087"/>
    <cellStyle name="Output" xfId="19201" builtinId="21" customBuiltin="1"/>
    <cellStyle name="Output 10" xfId="10442"/>
    <cellStyle name="Output 10 2" xfId="17775"/>
    <cellStyle name="Output 10 2 2" xfId="19116"/>
    <cellStyle name="Output 10 3" xfId="15207"/>
    <cellStyle name="Output 10 4" xfId="56088"/>
    <cellStyle name="Output 11" xfId="10443"/>
    <cellStyle name="Output 11 2" xfId="15988"/>
    <cellStyle name="Output 11 2 2" xfId="19099"/>
    <cellStyle name="Output 11 3" xfId="15208"/>
    <cellStyle name="Output 11 4" xfId="56089"/>
    <cellStyle name="Output 12" xfId="10444"/>
    <cellStyle name="Output 12 2" xfId="15209"/>
    <cellStyle name="Output 13" xfId="10445"/>
    <cellStyle name="Output 13 2" xfId="15210"/>
    <cellStyle name="Output 14" xfId="10446"/>
    <cellStyle name="Output 14 2" xfId="15211"/>
    <cellStyle name="Output 15" xfId="10447"/>
    <cellStyle name="Output 15 2" xfId="15212"/>
    <cellStyle name="Output 16" xfId="10448"/>
    <cellStyle name="Output 16 2" xfId="15213"/>
    <cellStyle name="Output 17" xfId="10449"/>
    <cellStyle name="Output 17 2" xfId="15214"/>
    <cellStyle name="Output 18" xfId="10450"/>
    <cellStyle name="Output 18 2" xfId="15215"/>
    <cellStyle name="Output 19" xfId="10451"/>
    <cellStyle name="Output 19 2" xfId="15216"/>
    <cellStyle name="Output 2" xfId="1759"/>
    <cellStyle name="Output 2 2" xfId="10452"/>
    <cellStyle name="Output 2 2 2" xfId="17482"/>
    <cellStyle name="Output 2 2 2 2" xfId="56092"/>
    <cellStyle name="Output 2 2 3" xfId="17348"/>
    <cellStyle name="Output 2 2 4" xfId="15217"/>
    <cellStyle name="Output 2 2 5" xfId="56091"/>
    <cellStyle name="Output 2 3" xfId="10453"/>
    <cellStyle name="Output 2 3 2" xfId="17378"/>
    <cellStyle name="Output 2 3 2 2" xfId="56095"/>
    <cellStyle name="Output 2 3 2 3" xfId="56096"/>
    <cellStyle name="Output 2 3 2 3 2" xfId="56097"/>
    <cellStyle name="Output 2 3 2 3 3" xfId="56098"/>
    <cellStyle name="Output 2 3 2 4" xfId="56094"/>
    <cellStyle name="Output 2 3 3" xfId="15218"/>
    <cellStyle name="Output 2 3 3 2" xfId="56099"/>
    <cellStyle name="Output 2 3 4" xfId="56100"/>
    <cellStyle name="Output 2 3 4 2" xfId="56101"/>
    <cellStyle name="Output 2 3 4 3" xfId="56102"/>
    <cellStyle name="Output 2 3 5" xfId="56093"/>
    <cellStyle name="Output 2 4" xfId="15749"/>
    <cellStyle name="Output 2 4 2" xfId="17067"/>
    <cellStyle name="Output 2 4 2 2" xfId="56104"/>
    <cellStyle name="Output 2 4 3" xfId="19147"/>
    <cellStyle name="Output 2 4 3 2" xfId="56106"/>
    <cellStyle name="Output 2 4 3 3" xfId="56107"/>
    <cellStyle name="Output 2 4 3 4" xfId="56105"/>
    <cellStyle name="Output 2 4 4" xfId="56103"/>
    <cellStyle name="Output 2 5" xfId="16081"/>
    <cellStyle name="Output 2 5 2" xfId="10769"/>
    <cellStyle name="Output 2 5 3" xfId="56108"/>
    <cellStyle name="Output 2 6" xfId="10797"/>
    <cellStyle name="Output 2 6 2" xfId="56110"/>
    <cellStyle name="Output 2 6 3" xfId="56111"/>
    <cellStyle name="Output 2 6 4" xfId="56109"/>
    <cellStyle name="Output 2 7" xfId="56090"/>
    <cellStyle name="Output 20" xfId="10454"/>
    <cellStyle name="Output 20 2" xfId="15219"/>
    <cellStyle name="Output 21" xfId="10455"/>
    <cellStyle name="Output 21 2" xfId="15220"/>
    <cellStyle name="Output 22" xfId="10456"/>
    <cellStyle name="Output 22 2" xfId="15221"/>
    <cellStyle name="Output 23" xfId="10457"/>
    <cellStyle name="Output 23 2" xfId="15222"/>
    <cellStyle name="Output 24" xfId="10458"/>
    <cellStyle name="Output 24 2" xfId="15223"/>
    <cellStyle name="Output 25" xfId="10459"/>
    <cellStyle name="Output 25 2" xfId="15224"/>
    <cellStyle name="Output 26" xfId="10460"/>
    <cellStyle name="Output 26 2" xfId="15225"/>
    <cellStyle name="Output 27" xfId="10461"/>
    <cellStyle name="Output 27 2" xfId="15226"/>
    <cellStyle name="Output 28" xfId="10462"/>
    <cellStyle name="Output 28 2" xfId="15227"/>
    <cellStyle name="Output 29" xfId="10463"/>
    <cellStyle name="Output 29 2" xfId="15228"/>
    <cellStyle name="Output 3" xfId="10464"/>
    <cellStyle name="Output 3 2" xfId="16113"/>
    <cellStyle name="Output 3 2 2" xfId="19107"/>
    <cellStyle name="Output 3 2 3" xfId="56113"/>
    <cellStyle name="Output 3 3" xfId="17349"/>
    <cellStyle name="Output 3 4" xfId="17611"/>
    <cellStyle name="Output 3 4 2" xfId="19114"/>
    <cellStyle name="Output 3 5" xfId="16046"/>
    <cellStyle name="Output 3 5 2" xfId="19102"/>
    <cellStyle name="Output 3 6" xfId="15229"/>
    <cellStyle name="Output 3 7" xfId="56112"/>
    <cellStyle name="Output 30" xfId="10465"/>
    <cellStyle name="Output 30 2" xfId="15230"/>
    <cellStyle name="Output 31" xfId="10466"/>
    <cellStyle name="Output 31 2" xfId="15231"/>
    <cellStyle name="Output 32" xfId="10467"/>
    <cellStyle name="Output 32 2" xfId="15232"/>
    <cellStyle name="Output 33" xfId="10468"/>
    <cellStyle name="Output 33 2" xfId="15233"/>
    <cellStyle name="Output 34" xfId="10469"/>
    <cellStyle name="Output 34 2" xfId="15234"/>
    <cellStyle name="Output 35" xfId="10470"/>
    <cellStyle name="Output 35 2" xfId="15235"/>
    <cellStyle name="Output 36" xfId="10471"/>
    <cellStyle name="Output 36 2" xfId="15236"/>
    <cellStyle name="Output 37" xfId="10472"/>
    <cellStyle name="Output 37 2" xfId="15237"/>
    <cellStyle name="Output 38" xfId="10473"/>
    <cellStyle name="Output 38 2" xfId="15238"/>
    <cellStyle name="Output 39" xfId="10474"/>
    <cellStyle name="Output 39 2" xfId="15239"/>
    <cellStyle name="Output 4" xfId="10475"/>
    <cellStyle name="Output 4 2" xfId="17350"/>
    <cellStyle name="Output 4 3" xfId="16105"/>
    <cellStyle name="Output 4 3 2" xfId="19180"/>
    <cellStyle name="Output 4 4" xfId="15240"/>
    <cellStyle name="Output 4 5" xfId="56114"/>
    <cellStyle name="Output 40" xfId="10476"/>
    <cellStyle name="Output 40 2" xfId="15241"/>
    <cellStyle name="Output 41" xfId="10477"/>
    <cellStyle name="Output 41 2" xfId="15242"/>
    <cellStyle name="Output 42" xfId="10478"/>
    <cellStyle name="Output 42 2" xfId="15243"/>
    <cellStyle name="Output 43" xfId="10479"/>
    <cellStyle name="Output 43 2" xfId="15244"/>
    <cellStyle name="Output 44" xfId="10480"/>
    <cellStyle name="Output 44 2" xfId="15245"/>
    <cellStyle name="Output 45" xfId="10481"/>
    <cellStyle name="Output 45 2" xfId="15246"/>
    <cellStyle name="Output 46" xfId="10482"/>
    <cellStyle name="Output 46 2" xfId="15247"/>
    <cellStyle name="Output 47" xfId="10483"/>
    <cellStyle name="Output 47 2" xfId="15248"/>
    <cellStyle name="Output 48" xfId="10484"/>
    <cellStyle name="Output 48 2" xfId="15249"/>
    <cellStyle name="Output 49" xfId="10485"/>
    <cellStyle name="Output 49 2" xfId="15250"/>
    <cellStyle name="Output 5" xfId="10486"/>
    <cellStyle name="Output 5 2" xfId="17552"/>
    <cellStyle name="Output 5 2 2" xfId="10775"/>
    <cellStyle name="Output 5 3" xfId="17351"/>
    <cellStyle name="Output 5 4" xfId="16126"/>
    <cellStyle name="Output 5 4 2" xfId="19108"/>
    <cellStyle name="Output 5 5" xfId="15251"/>
    <cellStyle name="Output 5 6" xfId="56115"/>
    <cellStyle name="Output 50" xfId="10487"/>
    <cellStyle name="Output 50 2" xfId="15252"/>
    <cellStyle name="Output 51" xfId="10488"/>
    <cellStyle name="Output 51 2" xfId="15253"/>
    <cellStyle name="Output 52" xfId="10489"/>
    <cellStyle name="Output 52 2" xfId="15254"/>
    <cellStyle name="Output 53" xfId="10490"/>
    <cellStyle name="Output 53 2" xfId="15255"/>
    <cellStyle name="Output 54" xfId="10491"/>
    <cellStyle name="Output 54 2" xfId="15256"/>
    <cellStyle name="Output 55" xfId="10492"/>
    <cellStyle name="Output 55 2" xfId="15257"/>
    <cellStyle name="Output 56" xfId="10493"/>
    <cellStyle name="Output 56 2" xfId="15258"/>
    <cellStyle name="Output 57" xfId="10494"/>
    <cellStyle name="Output 57 2" xfId="15259"/>
    <cellStyle name="Output 58" xfId="10495"/>
    <cellStyle name="Output 58 2" xfId="15260"/>
    <cellStyle name="Output 59" xfId="10496"/>
    <cellStyle name="Output 59 2" xfId="15261"/>
    <cellStyle name="Output 6" xfId="10497"/>
    <cellStyle name="Output 6 2" xfId="17352"/>
    <cellStyle name="Output 6 3" xfId="15262"/>
    <cellStyle name="Output 6 4" xfId="56116"/>
    <cellStyle name="Output 60" xfId="10498"/>
    <cellStyle name="Output 60 2" xfId="15263"/>
    <cellStyle name="Output 61" xfId="10499"/>
    <cellStyle name="Output 61 2" xfId="15264"/>
    <cellStyle name="Output 62" xfId="10500"/>
    <cellStyle name="Output 62 2" xfId="15265"/>
    <cellStyle name="Output 63" xfId="10501"/>
    <cellStyle name="Output 63 2" xfId="15266"/>
    <cellStyle name="Output 64" xfId="10502"/>
    <cellStyle name="Output 64 2" xfId="15267"/>
    <cellStyle name="Output 65" xfId="10503"/>
    <cellStyle name="Output 65 2" xfId="15268"/>
    <cellStyle name="Output 66" xfId="10504"/>
    <cellStyle name="Output 66 2" xfId="15269"/>
    <cellStyle name="Output 67" xfId="10505"/>
    <cellStyle name="Output 67 2" xfId="15270"/>
    <cellStyle name="Output 68" xfId="10506"/>
    <cellStyle name="Output 68 2" xfId="15271"/>
    <cellStyle name="Output 69" xfId="10507"/>
    <cellStyle name="Output 69 2" xfId="15272"/>
    <cellStyle name="Output 7" xfId="10508"/>
    <cellStyle name="Output 7 2" xfId="17353"/>
    <cellStyle name="Output 7 3" xfId="15273"/>
    <cellStyle name="Output 7 4" xfId="56117"/>
    <cellStyle name="Output 70" xfId="10509"/>
    <cellStyle name="Output 70 2" xfId="15274"/>
    <cellStyle name="Output 71" xfId="10510"/>
    <cellStyle name="Output 71 2" xfId="15275"/>
    <cellStyle name="Output 72" xfId="10511"/>
    <cellStyle name="Output 72 2" xfId="15276"/>
    <cellStyle name="Output 73" xfId="10512"/>
    <cellStyle name="Output 73 2" xfId="15277"/>
    <cellStyle name="Output 74" xfId="10513"/>
    <cellStyle name="Output 74 2" xfId="15278"/>
    <cellStyle name="Output 75" xfId="10514"/>
    <cellStyle name="Output 75 2" xfId="15279"/>
    <cellStyle name="Output 76" xfId="10515"/>
    <cellStyle name="Output 76 2" xfId="15280"/>
    <cellStyle name="Output 77" xfId="10516"/>
    <cellStyle name="Output 77 2" xfId="15281"/>
    <cellStyle name="Output 78" xfId="10517"/>
    <cellStyle name="Output 78 2" xfId="15282"/>
    <cellStyle name="Output 79" xfId="10518"/>
    <cellStyle name="Output 79 2" xfId="15283"/>
    <cellStyle name="Output 8" xfId="10519"/>
    <cellStyle name="Output 8 2" xfId="17440"/>
    <cellStyle name="Output 8 3" xfId="15284"/>
    <cellStyle name="Output 8 4" xfId="56118"/>
    <cellStyle name="Output 80" xfId="10520"/>
    <cellStyle name="Output 80 2" xfId="15285"/>
    <cellStyle name="Output 81" xfId="15534"/>
    <cellStyle name="Output 9" xfId="10521"/>
    <cellStyle name="Output 9 2" xfId="17025"/>
    <cellStyle name="Output 9 3" xfId="15286"/>
    <cellStyle name="Output 9 4" xfId="56119"/>
    <cellStyle name="P $,(0)" xfId="56120"/>
    <cellStyle name="P $,(0) 2" xfId="56121"/>
    <cellStyle name="Page Number" xfId="56122"/>
    <cellStyle name="Parent row" xfId="56414"/>
    <cellStyle name="pb_page_heading_LS" xfId="1760"/>
    <cellStyle name="Percen - Style2" xfId="1761"/>
    <cellStyle name="Percen - Style2 2" xfId="15751"/>
    <cellStyle name="Percent" xfId="20" builtinId="5"/>
    <cellStyle name="Percent (2)" xfId="56123"/>
    <cellStyle name="Percent (2) 2" xfId="56124"/>
    <cellStyle name="Percent [0%]" xfId="1762"/>
    <cellStyle name="Percent [0.00%]" xfId="1763"/>
    <cellStyle name="Percent [0]" xfId="56125"/>
    <cellStyle name="Percent [2]" xfId="1764"/>
    <cellStyle name="Percent [2] 2" xfId="56126"/>
    <cellStyle name="Percent [2] 2 2" xfId="56127"/>
    <cellStyle name="Percent [2] 3" xfId="56128"/>
    <cellStyle name="Percent 0%" xfId="1765"/>
    <cellStyle name="Percent 10" xfId="1766"/>
    <cellStyle name="Percent 10 2" xfId="17602"/>
    <cellStyle name="Percent 10 2 2" xfId="17952"/>
    <cellStyle name="Percent 10 2 2 2" xfId="18754"/>
    <cellStyle name="Percent 10 2 3" xfId="18416"/>
    <cellStyle name="Percent 10 2 4" xfId="56129"/>
    <cellStyle name="Percent 10 3" xfId="17808"/>
    <cellStyle name="Percent 10 3 2" xfId="18600"/>
    <cellStyle name="Percent 10 4" xfId="16172"/>
    <cellStyle name="Percent 10 4 2" xfId="18262"/>
    <cellStyle name="Percent 11" xfId="1767"/>
    <cellStyle name="Percent 11 2" xfId="56130"/>
    <cellStyle name="Percent 12" xfId="1768"/>
    <cellStyle name="Percent 12 2" xfId="17751"/>
    <cellStyle name="Percent 12 2 2" xfId="18568"/>
    <cellStyle name="Percent 13" xfId="1769"/>
    <cellStyle name="Percent 13 10" xfId="1770"/>
    <cellStyle name="Percent 13 11" xfId="1771"/>
    <cellStyle name="Percent 13 12" xfId="1772"/>
    <cellStyle name="Percent 13 13" xfId="1773"/>
    <cellStyle name="Percent 13 14" xfId="1774"/>
    <cellStyle name="Percent 13 15" xfId="1775"/>
    <cellStyle name="Percent 13 16" xfId="15774"/>
    <cellStyle name="Percent 13 17" xfId="56131"/>
    <cellStyle name="Percent 13 2" xfId="1776"/>
    <cellStyle name="Percent 13 3" xfId="1777"/>
    <cellStyle name="Percent 13 4" xfId="1778"/>
    <cellStyle name="Percent 13 5" xfId="1779"/>
    <cellStyle name="Percent 13 6" xfId="1780"/>
    <cellStyle name="Percent 13 7" xfId="1781"/>
    <cellStyle name="Percent 13 8" xfId="1782"/>
    <cellStyle name="Percent 13 9" xfId="1783"/>
    <cellStyle name="Percent 14" xfId="1784"/>
    <cellStyle name="Percent 14 10" xfId="1785"/>
    <cellStyle name="Percent 14 11" xfId="1786"/>
    <cellStyle name="Percent 14 12" xfId="1787"/>
    <cellStyle name="Percent 14 13" xfId="1788"/>
    <cellStyle name="Percent 14 14" xfId="1789"/>
    <cellStyle name="Percent 14 15" xfId="1790"/>
    <cellStyle name="Percent 14 16" xfId="15775"/>
    <cellStyle name="Percent 14 2" xfId="1791"/>
    <cellStyle name="Percent 14 3" xfId="1792"/>
    <cellStyle name="Percent 14 4" xfId="1793"/>
    <cellStyle name="Percent 14 5" xfId="1794"/>
    <cellStyle name="Percent 14 6" xfId="1795"/>
    <cellStyle name="Percent 14 7" xfId="1796"/>
    <cellStyle name="Percent 14 8" xfId="1797"/>
    <cellStyle name="Percent 14 9" xfId="1798"/>
    <cellStyle name="Percent 15" xfId="1799"/>
    <cellStyle name="Percent 15 10" xfId="1800"/>
    <cellStyle name="Percent 15 11" xfId="1801"/>
    <cellStyle name="Percent 15 12" xfId="1802"/>
    <cellStyle name="Percent 15 13" xfId="1803"/>
    <cellStyle name="Percent 15 14" xfId="1804"/>
    <cellStyle name="Percent 15 15" xfId="1805"/>
    <cellStyle name="Percent 15 16" xfId="15776"/>
    <cellStyle name="Percent 15 2" xfId="1806"/>
    <cellStyle name="Percent 15 3" xfId="1807"/>
    <cellStyle name="Percent 15 4" xfId="1808"/>
    <cellStyle name="Percent 15 5" xfId="1809"/>
    <cellStyle name="Percent 15 6" xfId="1810"/>
    <cellStyle name="Percent 15 7" xfId="1811"/>
    <cellStyle name="Percent 15 8" xfId="1812"/>
    <cellStyle name="Percent 15 9" xfId="1813"/>
    <cellStyle name="Percent 16" xfId="1814"/>
    <cellStyle name="Percent 16 10" xfId="1815"/>
    <cellStyle name="Percent 16 11" xfId="1816"/>
    <cellStyle name="Percent 16 12" xfId="1817"/>
    <cellStyle name="Percent 16 13" xfId="1818"/>
    <cellStyle name="Percent 16 14" xfId="1819"/>
    <cellStyle name="Percent 16 15" xfId="1820"/>
    <cellStyle name="Percent 16 16" xfId="15777"/>
    <cellStyle name="Percent 16 2" xfId="1821"/>
    <cellStyle name="Percent 16 3" xfId="1822"/>
    <cellStyle name="Percent 16 4" xfId="1823"/>
    <cellStyle name="Percent 16 5" xfId="1824"/>
    <cellStyle name="Percent 16 6" xfId="1825"/>
    <cellStyle name="Percent 16 7" xfId="1826"/>
    <cellStyle name="Percent 16 8" xfId="1827"/>
    <cellStyle name="Percent 16 9" xfId="1828"/>
    <cellStyle name="Percent 17" xfId="1829"/>
    <cellStyle name="Percent 17 10" xfId="1830"/>
    <cellStyle name="Percent 17 11" xfId="1831"/>
    <cellStyle name="Percent 17 12" xfId="1832"/>
    <cellStyle name="Percent 17 13" xfId="1833"/>
    <cellStyle name="Percent 17 14" xfId="1834"/>
    <cellStyle name="Percent 17 15" xfId="1835"/>
    <cellStyle name="Percent 17 16" xfId="15778"/>
    <cellStyle name="Percent 17 2" xfId="1836"/>
    <cellStyle name="Percent 17 3" xfId="1837"/>
    <cellStyle name="Percent 17 4" xfId="1838"/>
    <cellStyle name="Percent 17 5" xfId="1839"/>
    <cellStyle name="Percent 17 6" xfId="1840"/>
    <cellStyle name="Percent 17 7" xfId="1841"/>
    <cellStyle name="Percent 17 8" xfId="1842"/>
    <cellStyle name="Percent 17 9" xfId="1843"/>
    <cellStyle name="Percent 18" xfId="1844"/>
    <cellStyle name="Percent 18 10" xfId="1845"/>
    <cellStyle name="Percent 18 11" xfId="1846"/>
    <cellStyle name="Percent 18 12" xfId="1847"/>
    <cellStyle name="Percent 18 13" xfId="1848"/>
    <cellStyle name="Percent 18 14" xfId="1849"/>
    <cellStyle name="Percent 18 15" xfId="1850"/>
    <cellStyle name="Percent 18 16" xfId="15779"/>
    <cellStyle name="Percent 18 2" xfId="1851"/>
    <cellStyle name="Percent 18 3" xfId="1852"/>
    <cellStyle name="Percent 18 4" xfId="1853"/>
    <cellStyle name="Percent 18 5" xfId="1854"/>
    <cellStyle name="Percent 18 6" xfId="1855"/>
    <cellStyle name="Percent 18 7" xfId="1856"/>
    <cellStyle name="Percent 18 8" xfId="1857"/>
    <cellStyle name="Percent 18 9" xfId="1858"/>
    <cellStyle name="Percent 19" xfId="1859"/>
    <cellStyle name="Percent 19 10" xfId="1860"/>
    <cellStyle name="Percent 19 11" xfId="1861"/>
    <cellStyle name="Percent 19 12" xfId="1862"/>
    <cellStyle name="Percent 19 13" xfId="1863"/>
    <cellStyle name="Percent 19 14" xfId="1864"/>
    <cellStyle name="Percent 19 15" xfId="1865"/>
    <cellStyle name="Percent 19 16" xfId="15780"/>
    <cellStyle name="Percent 19 2" xfId="1866"/>
    <cellStyle name="Percent 19 3" xfId="1867"/>
    <cellStyle name="Percent 19 4" xfId="1868"/>
    <cellStyle name="Percent 19 5" xfId="1869"/>
    <cellStyle name="Percent 19 6" xfId="1870"/>
    <cellStyle name="Percent 19 7" xfId="1871"/>
    <cellStyle name="Percent 19 8" xfId="1872"/>
    <cellStyle name="Percent 19 9" xfId="1873"/>
    <cellStyle name="Percent 2" xfId="21"/>
    <cellStyle name="Percent 2 10" xfId="19342"/>
    <cellStyle name="Percent 2 10 2" xfId="56132"/>
    <cellStyle name="Percent 2 11" xfId="19343"/>
    <cellStyle name="Percent 2 11 2" xfId="56133"/>
    <cellStyle name="Percent 2 12" xfId="19344"/>
    <cellStyle name="Percent 2 12 2" xfId="56134"/>
    <cellStyle name="Percent 2 13" xfId="19345"/>
    <cellStyle name="Percent 2 13 2" xfId="56135"/>
    <cellStyle name="Percent 2 14" xfId="19346"/>
    <cellStyle name="Percent 2 14 2" xfId="56136"/>
    <cellStyle name="Percent 2 15" xfId="19347"/>
    <cellStyle name="Percent 2 15 2" xfId="56137"/>
    <cellStyle name="Percent 2 16" xfId="19348"/>
    <cellStyle name="Percent 2 16 2" xfId="56138"/>
    <cellStyle name="Percent 2 17" xfId="19349"/>
    <cellStyle name="Percent 2 17 2" xfId="56139"/>
    <cellStyle name="Percent 2 18" xfId="19350"/>
    <cellStyle name="Percent 2 18 2" xfId="56140"/>
    <cellStyle name="Percent 2 19" xfId="19351"/>
    <cellStyle name="Percent 2 19 2" xfId="56141"/>
    <cellStyle name="Percent 2 2" xfId="1874"/>
    <cellStyle name="Percent 2 2 2" xfId="1875"/>
    <cellStyle name="Percent 2 2 2 2" xfId="17473"/>
    <cellStyle name="Percent 2 2 2 3" xfId="56142"/>
    <cellStyle name="Percent 2 20" xfId="19352"/>
    <cellStyle name="Percent 2 20 2" xfId="56143"/>
    <cellStyle name="Percent 2 21" xfId="19376"/>
    <cellStyle name="Percent 2 21 2" xfId="19379"/>
    <cellStyle name="Percent 2 3" xfId="1876"/>
    <cellStyle name="Percent 2 3 2" xfId="17101"/>
    <cellStyle name="Percent 2 3 2 2" xfId="56144"/>
    <cellStyle name="Percent 2 3 3" xfId="19353"/>
    <cellStyle name="Percent 2 4" xfId="1877"/>
    <cellStyle name="Percent 2 4 2" xfId="56145"/>
    <cellStyle name="Percent 2 4 3" xfId="19354"/>
    <cellStyle name="Percent 2 5" xfId="15754"/>
    <cellStyle name="Percent 2 5 2" xfId="56146"/>
    <cellStyle name="Percent 2 5 3" xfId="19355"/>
    <cellStyle name="Percent 2 6" xfId="19356"/>
    <cellStyle name="Percent 2 6 2" xfId="56147"/>
    <cellStyle name="Percent 2 7" xfId="19357"/>
    <cellStyle name="Percent 2 7 2" xfId="56148"/>
    <cellStyle name="Percent 2 8" xfId="19358"/>
    <cellStyle name="Percent 2 8 2" xfId="56149"/>
    <cellStyle name="Percent 2 9" xfId="19359"/>
    <cellStyle name="Percent 2 9 2" xfId="56150"/>
    <cellStyle name="Percent 20" xfId="1878"/>
    <cellStyle name="Percent 20 10" xfId="1879"/>
    <cellStyle name="Percent 20 11" xfId="1880"/>
    <cellStyle name="Percent 20 12" xfId="1881"/>
    <cellStyle name="Percent 20 13" xfId="1882"/>
    <cellStyle name="Percent 20 14" xfId="1883"/>
    <cellStyle name="Percent 20 15" xfId="1884"/>
    <cellStyle name="Percent 20 16" xfId="15781"/>
    <cellStyle name="Percent 20 2" xfId="1885"/>
    <cellStyle name="Percent 20 3" xfId="1886"/>
    <cellStyle name="Percent 20 4" xfId="1887"/>
    <cellStyle name="Percent 20 5" xfId="1888"/>
    <cellStyle name="Percent 20 6" xfId="1889"/>
    <cellStyle name="Percent 20 7" xfId="1890"/>
    <cellStyle name="Percent 20 8" xfId="1891"/>
    <cellStyle name="Percent 20 9" xfId="1892"/>
    <cellStyle name="Percent 21" xfId="1893"/>
    <cellStyle name="Percent 21 10" xfId="1894"/>
    <cellStyle name="Percent 21 11" xfId="1895"/>
    <cellStyle name="Percent 21 12" xfId="1896"/>
    <cellStyle name="Percent 21 13" xfId="1897"/>
    <cellStyle name="Percent 21 14" xfId="1898"/>
    <cellStyle name="Percent 21 15" xfId="1899"/>
    <cellStyle name="Percent 21 16" xfId="15782"/>
    <cellStyle name="Percent 21 2" xfId="1900"/>
    <cellStyle name="Percent 21 3" xfId="1901"/>
    <cellStyle name="Percent 21 4" xfId="1902"/>
    <cellStyle name="Percent 21 5" xfId="1903"/>
    <cellStyle name="Percent 21 6" xfId="1904"/>
    <cellStyle name="Percent 21 7" xfId="1905"/>
    <cellStyle name="Percent 21 8" xfId="1906"/>
    <cellStyle name="Percent 21 9" xfId="1907"/>
    <cellStyle name="Percent 22" xfId="1908"/>
    <cellStyle name="Percent 22 10" xfId="1909"/>
    <cellStyle name="Percent 22 11" xfId="1910"/>
    <cellStyle name="Percent 22 12" xfId="1911"/>
    <cellStyle name="Percent 22 13" xfId="1912"/>
    <cellStyle name="Percent 22 14" xfId="1913"/>
    <cellStyle name="Percent 22 15" xfId="1914"/>
    <cellStyle name="Percent 22 16" xfId="15783"/>
    <cellStyle name="Percent 22 2" xfId="1915"/>
    <cellStyle name="Percent 22 3" xfId="1916"/>
    <cellStyle name="Percent 22 4" xfId="1917"/>
    <cellStyle name="Percent 22 5" xfId="1918"/>
    <cellStyle name="Percent 22 6" xfId="1919"/>
    <cellStyle name="Percent 22 7" xfId="1920"/>
    <cellStyle name="Percent 22 8" xfId="1921"/>
    <cellStyle name="Percent 22 9" xfId="1922"/>
    <cellStyle name="Percent 23" xfId="1923"/>
    <cellStyle name="Percent 23 10" xfId="1924"/>
    <cellStyle name="Percent 23 11" xfId="1925"/>
    <cellStyle name="Percent 23 12" xfId="1926"/>
    <cellStyle name="Percent 23 13" xfId="1927"/>
    <cellStyle name="Percent 23 14" xfId="1928"/>
    <cellStyle name="Percent 23 15" xfId="1929"/>
    <cellStyle name="Percent 23 16" xfId="15784"/>
    <cellStyle name="Percent 23 2" xfId="1930"/>
    <cellStyle name="Percent 23 3" xfId="1931"/>
    <cellStyle name="Percent 23 4" xfId="1932"/>
    <cellStyle name="Percent 23 5" xfId="1933"/>
    <cellStyle name="Percent 23 6" xfId="1934"/>
    <cellStyle name="Percent 23 7" xfId="1935"/>
    <cellStyle name="Percent 23 8" xfId="1936"/>
    <cellStyle name="Percent 23 9" xfId="1937"/>
    <cellStyle name="Percent 24" xfId="1938"/>
    <cellStyle name="Percent 24 10" xfId="1939"/>
    <cellStyle name="Percent 24 11" xfId="1940"/>
    <cellStyle name="Percent 24 12" xfId="1941"/>
    <cellStyle name="Percent 24 13" xfId="1942"/>
    <cellStyle name="Percent 24 14" xfId="1943"/>
    <cellStyle name="Percent 24 15" xfId="1944"/>
    <cellStyle name="Percent 24 16" xfId="15785"/>
    <cellStyle name="Percent 24 2" xfId="1945"/>
    <cellStyle name="Percent 24 3" xfId="1946"/>
    <cellStyle name="Percent 24 4" xfId="1947"/>
    <cellStyle name="Percent 24 5" xfId="1948"/>
    <cellStyle name="Percent 24 6" xfId="1949"/>
    <cellStyle name="Percent 24 7" xfId="1950"/>
    <cellStyle name="Percent 24 8" xfId="1951"/>
    <cellStyle name="Percent 24 9" xfId="1952"/>
    <cellStyle name="Percent 25" xfId="1953"/>
    <cellStyle name="Percent 25 10" xfId="1954"/>
    <cellStyle name="Percent 25 11" xfId="1955"/>
    <cellStyle name="Percent 25 12" xfId="1956"/>
    <cellStyle name="Percent 25 13" xfId="1957"/>
    <cellStyle name="Percent 25 14" xfId="1958"/>
    <cellStyle name="Percent 25 15" xfId="1959"/>
    <cellStyle name="Percent 25 16" xfId="15786"/>
    <cellStyle name="Percent 25 2" xfId="1960"/>
    <cellStyle name="Percent 25 3" xfId="1961"/>
    <cellStyle name="Percent 25 4" xfId="1962"/>
    <cellStyle name="Percent 25 5" xfId="1963"/>
    <cellStyle name="Percent 25 6" xfId="1964"/>
    <cellStyle name="Percent 25 7" xfId="1965"/>
    <cellStyle name="Percent 25 8" xfId="1966"/>
    <cellStyle name="Percent 25 9" xfId="1967"/>
    <cellStyle name="Percent 26" xfId="1968"/>
    <cellStyle name="Percent 26 10" xfId="1969"/>
    <cellStyle name="Percent 26 11" xfId="1970"/>
    <cellStyle name="Percent 26 12" xfId="1971"/>
    <cellStyle name="Percent 26 13" xfId="1972"/>
    <cellStyle name="Percent 26 14" xfId="1973"/>
    <cellStyle name="Percent 26 15" xfId="1974"/>
    <cellStyle name="Percent 26 16" xfId="15787"/>
    <cellStyle name="Percent 26 2" xfId="1975"/>
    <cellStyle name="Percent 26 3" xfId="1976"/>
    <cellStyle name="Percent 26 4" xfId="1977"/>
    <cellStyle name="Percent 26 5" xfId="1978"/>
    <cellStyle name="Percent 26 6" xfId="1979"/>
    <cellStyle name="Percent 26 7" xfId="1980"/>
    <cellStyle name="Percent 26 8" xfId="1981"/>
    <cellStyle name="Percent 26 9" xfId="1982"/>
    <cellStyle name="Percent 27" xfId="1983"/>
    <cellStyle name="Percent 27 10" xfId="1984"/>
    <cellStyle name="Percent 27 11" xfId="1985"/>
    <cellStyle name="Percent 27 12" xfId="1986"/>
    <cellStyle name="Percent 27 13" xfId="1987"/>
    <cellStyle name="Percent 27 14" xfId="1988"/>
    <cellStyle name="Percent 27 15" xfId="1989"/>
    <cellStyle name="Percent 27 16" xfId="15788"/>
    <cellStyle name="Percent 27 2" xfId="1990"/>
    <cellStyle name="Percent 27 3" xfId="1991"/>
    <cellStyle name="Percent 27 4" xfId="1992"/>
    <cellStyle name="Percent 27 5" xfId="1993"/>
    <cellStyle name="Percent 27 6" xfId="1994"/>
    <cellStyle name="Percent 27 7" xfId="1995"/>
    <cellStyle name="Percent 27 8" xfId="1996"/>
    <cellStyle name="Percent 27 9" xfId="1997"/>
    <cellStyle name="Percent 28" xfId="1998"/>
    <cellStyle name="Percent 28 10" xfId="1999"/>
    <cellStyle name="Percent 28 11" xfId="2000"/>
    <cellStyle name="Percent 28 12" xfId="2001"/>
    <cellStyle name="Percent 28 13" xfId="2002"/>
    <cellStyle name="Percent 28 14" xfId="2003"/>
    <cellStyle name="Percent 28 15" xfId="2004"/>
    <cellStyle name="Percent 28 16" xfId="15789"/>
    <cellStyle name="Percent 28 2" xfId="2005"/>
    <cellStyle name="Percent 28 3" xfId="2006"/>
    <cellStyle name="Percent 28 4" xfId="2007"/>
    <cellStyle name="Percent 28 5" xfId="2008"/>
    <cellStyle name="Percent 28 6" xfId="2009"/>
    <cellStyle name="Percent 28 7" xfId="2010"/>
    <cellStyle name="Percent 28 8" xfId="2011"/>
    <cellStyle name="Percent 28 9" xfId="2012"/>
    <cellStyle name="Percent 29" xfId="2013"/>
    <cellStyle name="Percent 29 10" xfId="2014"/>
    <cellStyle name="Percent 29 11" xfId="2015"/>
    <cellStyle name="Percent 29 12" xfId="2016"/>
    <cellStyle name="Percent 29 13" xfId="2017"/>
    <cellStyle name="Percent 29 14" xfId="2018"/>
    <cellStyle name="Percent 29 15" xfId="2019"/>
    <cellStyle name="Percent 29 16" xfId="15790"/>
    <cellStyle name="Percent 29 2" xfId="2020"/>
    <cellStyle name="Percent 29 3" xfId="2021"/>
    <cellStyle name="Percent 29 4" xfId="2022"/>
    <cellStyle name="Percent 29 5" xfId="2023"/>
    <cellStyle name="Percent 29 6" xfId="2024"/>
    <cellStyle name="Percent 29 7" xfId="2025"/>
    <cellStyle name="Percent 29 8" xfId="2026"/>
    <cellStyle name="Percent 29 9" xfId="2027"/>
    <cellStyle name="Percent 3" xfId="22"/>
    <cellStyle name="Percent 3 10" xfId="19360"/>
    <cellStyle name="Percent 3 10 2" xfId="56151"/>
    <cellStyle name="Percent 3 11" xfId="19388"/>
    <cellStyle name="Percent 3 2" xfId="2028"/>
    <cellStyle name="Percent 3 2 10" xfId="2029"/>
    <cellStyle name="Percent 3 2 11" xfId="2030"/>
    <cellStyle name="Percent 3 2 12" xfId="2031"/>
    <cellStyle name="Percent 3 2 13" xfId="2032"/>
    <cellStyle name="Percent 3 2 14" xfId="2033"/>
    <cellStyle name="Percent 3 2 15" xfId="2034"/>
    <cellStyle name="Percent 3 2 16" xfId="2035"/>
    <cellStyle name="Percent 3 2 2" xfId="2036"/>
    <cellStyle name="Percent 3 2 2 10" xfId="2037"/>
    <cellStyle name="Percent 3 2 2 11" xfId="2038"/>
    <cellStyle name="Percent 3 2 2 12" xfId="2039"/>
    <cellStyle name="Percent 3 2 2 13" xfId="2040"/>
    <cellStyle name="Percent 3 2 2 14" xfId="2041"/>
    <cellStyle name="Percent 3 2 2 15" xfId="2042"/>
    <cellStyle name="Percent 3 2 2 16" xfId="17531"/>
    <cellStyle name="Percent 3 2 2 2" xfId="2043"/>
    <cellStyle name="Percent 3 2 2 3" xfId="2044"/>
    <cellStyle name="Percent 3 2 2 4" xfId="2045"/>
    <cellStyle name="Percent 3 2 2 5" xfId="2046"/>
    <cellStyle name="Percent 3 2 2 6" xfId="2047"/>
    <cellStyle name="Percent 3 2 2 7" xfId="2048"/>
    <cellStyle name="Percent 3 2 2 8" xfId="2049"/>
    <cellStyle name="Percent 3 2 2 9" xfId="2050"/>
    <cellStyle name="Percent 3 2 3" xfId="2051"/>
    <cellStyle name="Percent 3 2 3 2" xfId="17106"/>
    <cellStyle name="Percent 3 2 4" xfId="2052"/>
    <cellStyle name="Percent 3 2 5" xfId="2053"/>
    <cellStyle name="Percent 3 2 6" xfId="2054"/>
    <cellStyle name="Percent 3 2 7" xfId="2055"/>
    <cellStyle name="Percent 3 2 8" xfId="2056"/>
    <cellStyle name="Percent 3 2 9" xfId="2057"/>
    <cellStyle name="Percent 3 3" xfId="19361"/>
    <cellStyle name="Percent 3 3 2" xfId="56152"/>
    <cellStyle name="Percent 3 4" xfId="19362"/>
    <cellStyle name="Percent 3 4 2" xfId="56153"/>
    <cellStyle name="Percent 3 5" xfId="19363"/>
    <cellStyle name="Percent 3 5 2" xfId="56154"/>
    <cellStyle name="Percent 3 6" xfId="19364"/>
    <cellStyle name="Percent 3 6 2" xfId="56155"/>
    <cellStyle name="Percent 3 7" xfId="19365"/>
    <cellStyle name="Percent 3 7 2" xfId="56156"/>
    <cellStyle name="Percent 3 8" xfId="19366"/>
    <cellStyle name="Percent 3 8 2" xfId="56157"/>
    <cellStyle name="Percent 3 9" xfId="19367"/>
    <cellStyle name="Percent 3 9 2" xfId="56158"/>
    <cellStyle name="Percent 30" xfId="2058"/>
    <cellStyle name="Percent 30 10" xfId="2059"/>
    <cellStyle name="Percent 30 11" xfId="2060"/>
    <cellStyle name="Percent 30 12" xfId="2061"/>
    <cellStyle name="Percent 30 13" xfId="2062"/>
    <cellStyle name="Percent 30 14" xfId="2063"/>
    <cellStyle name="Percent 30 15" xfId="2064"/>
    <cellStyle name="Percent 30 16" xfId="15791"/>
    <cellStyle name="Percent 30 2" xfId="2065"/>
    <cellStyle name="Percent 30 3" xfId="2066"/>
    <cellStyle name="Percent 30 4" xfId="2067"/>
    <cellStyle name="Percent 30 5" xfId="2068"/>
    <cellStyle name="Percent 30 6" xfId="2069"/>
    <cellStyle name="Percent 30 7" xfId="2070"/>
    <cellStyle name="Percent 30 8" xfId="2071"/>
    <cellStyle name="Percent 30 9" xfId="2072"/>
    <cellStyle name="Percent 31" xfId="2073"/>
    <cellStyle name="Percent 31 10" xfId="2074"/>
    <cellStyle name="Percent 31 11" xfId="2075"/>
    <cellStyle name="Percent 31 12" xfId="2076"/>
    <cellStyle name="Percent 31 13" xfId="2077"/>
    <cellStyle name="Percent 31 14" xfId="2078"/>
    <cellStyle name="Percent 31 15" xfId="2079"/>
    <cellStyle name="Percent 31 16" xfId="15792"/>
    <cellStyle name="Percent 31 2" xfId="2080"/>
    <cellStyle name="Percent 31 3" xfId="2081"/>
    <cellStyle name="Percent 31 4" xfId="2082"/>
    <cellStyle name="Percent 31 5" xfId="2083"/>
    <cellStyle name="Percent 31 6" xfId="2084"/>
    <cellStyle name="Percent 31 7" xfId="2085"/>
    <cellStyle name="Percent 31 8" xfId="2086"/>
    <cellStyle name="Percent 31 9" xfId="2087"/>
    <cellStyle name="Percent 32" xfId="2088"/>
    <cellStyle name="Percent 32 10" xfId="2089"/>
    <cellStyle name="Percent 32 11" xfId="2090"/>
    <cellStyle name="Percent 32 12" xfId="2091"/>
    <cellStyle name="Percent 32 13" xfId="2092"/>
    <cellStyle name="Percent 32 14" xfId="2093"/>
    <cellStyle name="Percent 32 15" xfId="2094"/>
    <cellStyle name="Percent 32 16" xfId="15793"/>
    <cellStyle name="Percent 32 2" xfId="2095"/>
    <cellStyle name="Percent 32 2 2" xfId="15877"/>
    <cellStyle name="Percent 32 3" xfId="2096"/>
    <cellStyle name="Percent 32 4" xfId="2097"/>
    <cellStyle name="Percent 32 5" xfId="2098"/>
    <cellStyle name="Percent 32 6" xfId="2099"/>
    <cellStyle name="Percent 32 7" xfId="2100"/>
    <cellStyle name="Percent 32 8" xfId="2101"/>
    <cellStyle name="Percent 32 9" xfId="2102"/>
    <cellStyle name="Percent 33" xfId="2103"/>
    <cellStyle name="Percent 33 10" xfId="2104"/>
    <cellStyle name="Percent 33 11" xfId="2105"/>
    <cellStyle name="Percent 33 12" xfId="2106"/>
    <cellStyle name="Percent 33 13" xfId="2107"/>
    <cellStyle name="Percent 33 14" xfId="2108"/>
    <cellStyle name="Percent 33 15" xfId="2109"/>
    <cellStyle name="Percent 33 16" xfId="15876"/>
    <cellStyle name="Percent 33 2" xfId="2110"/>
    <cellStyle name="Percent 33 3" xfId="2111"/>
    <cellStyle name="Percent 33 4" xfId="2112"/>
    <cellStyle name="Percent 33 5" xfId="2113"/>
    <cellStyle name="Percent 33 6" xfId="2114"/>
    <cellStyle name="Percent 33 7" xfId="2115"/>
    <cellStyle name="Percent 33 8" xfId="2116"/>
    <cellStyle name="Percent 33 9" xfId="2117"/>
    <cellStyle name="Percent 34" xfId="2118"/>
    <cellStyle name="Percent 34 10" xfId="2119"/>
    <cellStyle name="Percent 34 11" xfId="2120"/>
    <cellStyle name="Percent 34 12" xfId="2121"/>
    <cellStyle name="Percent 34 13" xfId="2122"/>
    <cellStyle name="Percent 34 14" xfId="2123"/>
    <cellStyle name="Percent 34 15" xfId="2124"/>
    <cellStyle name="Percent 34 2" xfId="2125"/>
    <cellStyle name="Percent 34 3" xfId="2126"/>
    <cellStyle name="Percent 34 4" xfId="2127"/>
    <cellStyle name="Percent 34 5" xfId="2128"/>
    <cellStyle name="Percent 34 6" xfId="2129"/>
    <cellStyle name="Percent 34 7" xfId="2130"/>
    <cellStyle name="Percent 34 8" xfId="2131"/>
    <cellStyle name="Percent 34 9" xfId="2132"/>
    <cellStyle name="Percent 35" xfId="2133"/>
    <cellStyle name="Percent 35 10" xfId="2134"/>
    <cellStyle name="Percent 35 11" xfId="2135"/>
    <cellStyle name="Percent 35 12" xfId="2136"/>
    <cellStyle name="Percent 35 13" xfId="2137"/>
    <cellStyle name="Percent 35 14" xfId="2138"/>
    <cellStyle name="Percent 35 15" xfId="2139"/>
    <cellStyle name="Percent 35 2" xfId="2140"/>
    <cellStyle name="Percent 35 3" xfId="2141"/>
    <cellStyle name="Percent 35 4" xfId="2142"/>
    <cellStyle name="Percent 35 5" xfId="2143"/>
    <cellStyle name="Percent 35 6" xfId="2144"/>
    <cellStyle name="Percent 35 7" xfId="2145"/>
    <cellStyle name="Percent 35 8" xfId="2146"/>
    <cellStyle name="Percent 35 9" xfId="2147"/>
    <cellStyle name="Percent 36" xfId="2148"/>
    <cellStyle name="Percent 36 10" xfId="2149"/>
    <cellStyle name="Percent 36 11" xfId="2150"/>
    <cellStyle name="Percent 36 12" xfId="2151"/>
    <cellStyle name="Percent 36 13" xfId="2152"/>
    <cellStyle name="Percent 36 14" xfId="2153"/>
    <cellStyle name="Percent 36 15" xfId="2154"/>
    <cellStyle name="Percent 36 2" xfId="2155"/>
    <cellStyle name="Percent 36 3" xfId="2156"/>
    <cellStyle name="Percent 36 4" xfId="2157"/>
    <cellStyle name="Percent 36 5" xfId="2158"/>
    <cellStyle name="Percent 36 6" xfId="2159"/>
    <cellStyle name="Percent 36 7" xfId="2160"/>
    <cellStyle name="Percent 36 8" xfId="2161"/>
    <cellStyle name="Percent 36 9" xfId="2162"/>
    <cellStyle name="Percent 37" xfId="2163"/>
    <cellStyle name="Percent 37 10" xfId="2164"/>
    <cellStyle name="Percent 37 11" xfId="2165"/>
    <cellStyle name="Percent 37 12" xfId="2166"/>
    <cellStyle name="Percent 37 13" xfId="2167"/>
    <cellStyle name="Percent 37 14" xfId="2168"/>
    <cellStyle name="Percent 37 15" xfId="2169"/>
    <cellStyle name="Percent 37 2" xfId="2170"/>
    <cellStyle name="Percent 37 3" xfId="2171"/>
    <cellStyle name="Percent 37 4" xfId="2172"/>
    <cellStyle name="Percent 37 5" xfId="2173"/>
    <cellStyle name="Percent 37 6" xfId="2174"/>
    <cellStyle name="Percent 37 7" xfId="2175"/>
    <cellStyle name="Percent 37 8" xfId="2176"/>
    <cellStyle name="Percent 37 9" xfId="2177"/>
    <cellStyle name="Percent 38" xfId="2178"/>
    <cellStyle name="Percent 38 10" xfId="2179"/>
    <cellStyle name="Percent 38 11" xfId="2180"/>
    <cellStyle name="Percent 38 12" xfId="2181"/>
    <cellStyle name="Percent 38 13" xfId="2182"/>
    <cellStyle name="Percent 38 14" xfId="2183"/>
    <cellStyle name="Percent 38 15" xfId="2184"/>
    <cellStyle name="Percent 38 2" xfId="2185"/>
    <cellStyle name="Percent 38 3" xfId="2186"/>
    <cellStyle name="Percent 38 4" xfId="2187"/>
    <cellStyle name="Percent 38 5" xfId="2188"/>
    <cellStyle name="Percent 38 6" xfId="2189"/>
    <cellStyle name="Percent 38 7" xfId="2190"/>
    <cellStyle name="Percent 38 8" xfId="2191"/>
    <cellStyle name="Percent 38 9" xfId="2192"/>
    <cellStyle name="Percent 39" xfId="2193"/>
    <cellStyle name="Percent 39 10" xfId="2194"/>
    <cellStyle name="Percent 39 11" xfId="2195"/>
    <cellStyle name="Percent 39 12" xfId="2196"/>
    <cellStyle name="Percent 39 13" xfId="2197"/>
    <cellStyle name="Percent 39 14" xfId="2198"/>
    <cellStyle name="Percent 39 15" xfId="2199"/>
    <cellStyle name="Percent 39 2" xfId="2200"/>
    <cellStyle name="Percent 39 3" xfId="2201"/>
    <cellStyle name="Percent 39 4" xfId="2202"/>
    <cellStyle name="Percent 39 5" xfId="2203"/>
    <cellStyle name="Percent 39 6" xfId="2204"/>
    <cellStyle name="Percent 39 7" xfId="2205"/>
    <cellStyle name="Percent 39 8" xfId="2206"/>
    <cellStyle name="Percent 39 9" xfId="2207"/>
    <cellStyle name="Percent 4" xfId="23"/>
    <cellStyle name="Percent 4 10" xfId="19368"/>
    <cellStyle name="Percent 4 10 2" xfId="56159"/>
    <cellStyle name="Percent 4 11" xfId="56160"/>
    <cellStyle name="Percent 4 11 2" xfId="56161"/>
    <cellStyle name="Percent 4 11 2 2" xfId="56162"/>
    <cellStyle name="Percent 4 11 2 3" xfId="56163"/>
    <cellStyle name="Percent 4 11 3" xfId="56164"/>
    <cellStyle name="Percent 4 11 3 2" xfId="56165"/>
    <cellStyle name="Percent 4 11 4" xfId="56166"/>
    <cellStyle name="Percent 4 12" xfId="56167"/>
    <cellStyle name="Percent 4 13" xfId="56168"/>
    <cellStyle name="Percent 4 14" xfId="56169"/>
    <cellStyle name="Percent 4 2" xfId="10522"/>
    <cellStyle name="Percent 4 2 2" xfId="17532"/>
    <cellStyle name="Percent 4 2 2 2" xfId="17729"/>
    <cellStyle name="Percent 4 2 2 2 2" xfId="18081"/>
    <cellStyle name="Percent 4 2 2 2 2 2" xfId="18883"/>
    <cellStyle name="Percent 4 2 2 2 3" xfId="18545"/>
    <cellStyle name="Percent 4 2 2 3" xfId="17927"/>
    <cellStyle name="Percent 4 2 2 3 2" xfId="18729"/>
    <cellStyle name="Percent 4 2 2 4" xfId="18391"/>
    <cellStyle name="Percent 4 2 2 5" xfId="56170"/>
    <cellStyle name="Percent 4 2 3" xfId="17411"/>
    <cellStyle name="Percent 4 2 3 2" xfId="56171"/>
    <cellStyle name="Percent 4 2 4" xfId="17782"/>
    <cellStyle name="Percent 4 2 4 2" xfId="18574"/>
    <cellStyle name="Percent 4 2 5" xfId="18236"/>
    <cellStyle name="Percent 4 2 6" xfId="16019"/>
    <cellStyle name="Percent 4 2 7" xfId="15287"/>
    <cellStyle name="Percent 4 2 8" xfId="19369"/>
    <cellStyle name="Percent 4 3" xfId="16155"/>
    <cellStyle name="Percent 4 3 2" xfId="56172"/>
    <cellStyle name="Percent 4 4" xfId="17524"/>
    <cellStyle name="Percent 4 4 2" xfId="17726"/>
    <cellStyle name="Percent 4 4 2 2" xfId="18078"/>
    <cellStyle name="Percent 4 4 2 2 2" xfId="18880"/>
    <cellStyle name="Percent 4 4 2 3" xfId="18542"/>
    <cellStyle name="Percent 4 4 2 4" xfId="56173"/>
    <cellStyle name="Percent 4 4 3" xfId="17924"/>
    <cellStyle name="Percent 4 4 3 2" xfId="18726"/>
    <cellStyle name="Percent 4 4 4" xfId="18388"/>
    <cellStyle name="Percent 4 4 5" xfId="19370"/>
    <cellStyle name="Percent 4 5" xfId="17776"/>
    <cellStyle name="Percent 4 5 2" xfId="18571"/>
    <cellStyle name="Percent 4 5 2 2" xfId="56174"/>
    <cellStyle name="Percent 4 5 3" xfId="19371"/>
    <cellStyle name="Percent 4 6" xfId="15989"/>
    <cellStyle name="Percent 4 6 2" xfId="18233"/>
    <cellStyle name="Percent 4 6 2 2" xfId="56175"/>
    <cellStyle name="Percent 4 6 3" xfId="19372"/>
    <cellStyle name="Percent 4 7" xfId="15794"/>
    <cellStyle name="Percent 4 7 2" xfId="56176"/>
    <cellStyle name="Percent 4 8" xfId="10764"/>
    <cellStyle name="Percent 4 8 2" xfId="56177"/>
    <cellStyle name="Percent 4 8 3" xfId="19373"/>
    <cellStyle name="Percent 4 9" xfId="19374"/>
    <cellStyle name="Percent 4 9 2" xfId="56178"/>
    <cellStyle name="Percent 40" xfId="2208"/>
    <cellStyle name="Percent 40 10" xfId="2209"/>
    <cellStyle name="Percent 40 11" xfId="2210"/>
    <cellStyle name="Percent 40 12" xfId="2211"/>
    <cellStyle name="Percent 40 13" xfId="2212"/>
    <cellStyle name="Percent 40 14" xfId="2213"/>
    <cellStyle name="Percent 40 15" xfId="2214"/>
    <cellStyle name="Percent 40 2" xfId="2215"/>
    <cellStyle name="Percent 40 3" xfId="2216"/>
    <cellStyle name="Percent 40 4" xfId="2217"/>
    <cellStyle name="Percent 40 5" xfId="2218"/>
    <cellStyle name="Percent 40 6" xfId="2219"/>
    <cellStyle name="Percent 40 7" xfId="2220"/>
    <cellStyle name="Percent 40 8" xfId="2221"/>
    <cellStyle name="Percent 40 9" xfId="2222"/>
    <cellStyle name="Percent 41" xfId="2223"/>
    <cellStyle name="Percent 41 10" xfId="2224"/>
    <cellStyle name="Percent 41 11" xfId="2225"/>
    <cellStyle name="Percent 41 12" xfId="2226"/>
    <cellStyle name="Percent 41 13" xfId="2227"/>
    <cellStyle name="Percent 41 14" xfId="2228"/>
    <cellStyle name="Percent 41 15" xfId="2229"/>
    <cellStyle name="Percent 41 2" xfId="2230"/>
    <cellStyle name="Percent 41 3" xfId="2231"/>
    <cellStyle name="Percent 41 4" xfId="2232"/>
    <cellStyle name="Percent 41 5" xfId="2233"/>
    <cellStyle name="Percent 41 6" xfId="2234"/>
    <cellStyle name="Percent 41 7" xfId="2235"/>
    <cellStyle name="Percent 41 8" xfId="2236"/>
    <cellStyle name="Percent 41 9" xfId="2237"/>
    <cellStyle name="Percent 42" xfId="2238"/>
    <cellStyle name="Percent 42 10" xfId="2239"/>
    <cellStyle name="Percent 42 11" xfId="2240"/>
    <cellStyle name="Percent 42 12" xfId="2241"/>
    <cellStyle name="Percent 42 13" xfId="2242"/>
    <cellStyle name="Percent 42 14" xfId="2243"/>
    <cellStyle name="Percent 42 15" xfId="2244"/>
    <cellStyle name="Percent 42 2" xfId="2245"/>
    <cellStyle name="Percent 42 3" xfId="2246"/>
    <cellStyle name="Percent 42 4" xfId="2247"/>
    <cellStyle name="Percent 42 5" xfId="2248"/>
    <cellStyle name="Percent 42 6" xfId="2249"/>
    <cellStyle name="Percent 42 7" xfId="2250"/>
    <cellStyle name="Percent 42 8" xfId="2251"/>
    <cellStyle name="Percent 42 9" xfId="2252"/>
    <cellStyle name="Percent 43" xfId="2253"/>
    <cellStyle name="Percent 44" xfId="2254"/>
    <cellStyle name="Percent 45" xfId="2255"/>
    <cellStyle name="Percent 46" xfId="2256"/>
    <cellStyle name="Percent 47" xfId="2257"/>
    <cellStyle name="Percent 47 2" xfId="2258"/>
    <cellStyle name="Percent 48" xfId="2259"/>
    <cellStyle name="Percent 48 2" xfId="2260"/>
    <cellStyle name="Percent 49" xfId="2261"/>
    <cellStyle name="Percent 5" xfId="2262"/>
    <cellStyle name="Percent 5 2" xfId="16020"/>
    <cellStyle name="Percent 5 2 2" xfId="56179"/>
    <cellStyle name="Percent 5 3" xfId="17525"/>
    <cellStyle name="Percent 5 3 2" xfId="56180"/>
    <cellStyle name="Percent 5 4" xfId="17416"/>
    <cellStyle name="Percent 5 4 2" xfId="56182"/>
    <cellStyle name="Percent 5 4 3" xfId="56181"/>
    <cellStyle name="Percent 5 5" xfId="56183"/>
    <cellStyle name="Percent 50" xfId="2263"/>
    <cellStyle name="Percent 51" xfId="2264"/>
    <cellStyle name="Percent 52" xfId="2265"/>
    <cellStyle name="Percent 53" xfId="2266"/>
    <cellStyle name="Percent 54" xfId="2267"/>
    <cellStyle name="Percent 55" xfId="2268"/>
    <cellStyle name="Percent 56" xfId="2269"/>
    <cellStyle name="Percent 57" xfId="2270"/>
    <cellStyle name="Percent 58" xfId="2271"/>
    <cellStyle name="Percent 58 2" xfId="2272"/>
    <cellStyle name="Percent 59" xfId="2273"/>
    <cellStyle name="Percent 59 2" xfId="2274"/>
    <cellStyle name="Percent 6" xfId="2275"/>
    <cellStyle name="Percent 6 2" xfId="19380"/>
    <cellStyle name="Percent 60" xfId="2276"/>
    <cellStyle name="Percent 60 2" xfId="2277"/>
    <cellStyle name="Percent 61" xfId="2278"/>
    <cellStyle name="Percent 61 2" xfId="2279"/>
    <cellStyle name="Percent 62" xfId="2280"/>
    <cellStyle name="Percent 62 2" xfId="2281"/>
    <cellStyle name="Percent 63" xfId="2282"/>
    <cellStyle name="Percent 63 2" xfId="2283"/>
    <cellStyle name="Percent 64" xfId="2284"/>
    <cellStyle name="Percent 64 2" xfId="2285"/>
    <cellStyle name="Percent 65" xfId="2286"/>
    <cellStyle name="Percent 65 2" xfId="2287"/>
    <cellStyle name="Percent 66" xfId="2288"/>
    <cellStyle name="Percent 66 2" xfId="2289"/>
    <cellStyle name="Percent 67" xfId="2290"/>
    <cellStyle name="Percent 67 2" xfId="2291"/>
    <cellStyle name="Percent 68" xfId="2292"/>
    <cellStyle name="Percent 68 2" xfId="2293"/>
    <cellStyle name="Percent 69" xfId="2294"/>
    <cellStyle name="Percent 69 2" xfId="2295"/>
    <cellStyle name="Percent 7" xfId="2296"/>
    <cellStyle name="Percent 7 2" xfId="17533"/>
    <cellStyle name="Percent 7 2 2" xfId="17928"/>
    <cellStyle name="Percent 7 2 2 2" xfId="18730"/>
    <cellStyle name="Percent 7 2 3" xfId="18392"/>
    <cellStyle name="Percent 7 2 4" xfId="56184"/>
    <cellStyle name="Percent 7 3" xfId="17730"/>
    <cellStyle name="Percent 7 3 2" xfId="18082"/>
    <cellStyle name="Percent 7 3 2 2" xfId="18884"/>
    <cellStyle name="Percent 7 3 3" xfId="18546"/>
    <cellStyle name="Percent 7 4" xfId="17784"/>
    <cellStyle name="Percent 7 4 2" xfId="18576"/>
    <cellStyle name="Percent 7 5" xfId="16032"/>
    <cellStyle name="Percent 7 5 2" xfId="18238"/>
    <cellStyle name="Percent 70" xfId="2297"/>
    <cellStyle name="Percent 70 2" xfId="2298"/>
    <cellStyle name="Percent 71" xfId="2299"/>
    <cellStyle name="Percent 71 2" xfId="2300"/>
    <cellStyle name="Percent 72" xfId="2301"/>
    <cellStyle name="Percent 72 2" xfId="2302"/>
    <cellStyle name="Percent 73" xfId="2303"/>
    <cellStyle name="Percent 73 2" xfId="2304"/>
    <cellStyle name="Percent 74" xfId="2305"/>
    <cellStyle name="Percent 75" xfId="2306"/>
    <cellStyle name="Percent 76" xfId="2307"/>
    <cellStyle name="Percent 77" xfId="2308"/>
    <cellStyle name="Percent 78" xfId="2309"/>
    <cellStyle name="Percent 79" xfId="2310"/>
    <cellStyle name="Percent 8" xfId="2311"/>
    <cellStyle name="Percent 8 2" xfId="17544"/>
    <cellStyle name="Percent 8 2 2" xfId="17932"/>
    <cellStyle name="Percent 8 2 2 2" xfId="18734"/>
    <cellStyle name="Percent 8 2 3" xfId="18396"/>
    <cellStyle name="Percent 8 2 4" xfId="56185"/>
    <cellStyle name="Percent 8 3" xfId="17734"/>
    <cellStyle name="Percent 8 3 2" xfId="18086"/>
    <cellStyle name="Percent 8 3 2 2" xfId="18888"/>
    <cellStyle name="Percent 8 3 3" xfId="18550"/>
    <cellStyle name="Percent 8 4" xfId="17789"/>
    <cellStyle name="Percent 8 4 2" xfId="18581"/>
    <cellStyle name="Percent 8 5" xfId="16120"/>
    <cellStyle name="Percent 8 5 2" xfId="18243"/>
    <cellStyle name="Percent 80" xfId="2312"/>
    <cellStyle name="Percent 81" xfId="2313"/>
    <cellStyle name="Percent 82" xfId="2314"/>
    <cellStyle name="Percent 83" xfId="2315"/>
    <cellStyle name="Percent 84" xfId="2316"/>
    <cellStyle name="Percent 85" xfId="2317"/>
    <cellStyle name="Percent 86" xfId="2318"/>
    <cellStyle name="Percent 87" xfId="2319"/>
    <cellStyle name="Percent 88" xfId="2320"/>
    <cellStyle name="Percent 89" xfId="2321"/>
    <cellStyle name="Percent 9" xfId="2322"/>
    <cellStyle name="Percent 9 2" xfId="17594"/>
    <cellStyle name="Percent 9 2 2" xfId="17944"/>
    <cellStyle name="Percent 9 2 2 2" xfId="18746"/>
    <cellStyle name="Percent 9 2 3" xfId="18408"/>
    <cellStyle name="Percent 9 2 4" xfId="56186"/>
    <cellStyle name="Percent 9 3" xfId="17746"/>
    <cellStyle name="Percent 9 3 2" xfId="18098"/>
    <cellStyle name="Percent 9 3 2 2" xfId="18900"/>
    <cellStyle name="Percent 9 3 3" xfId="18562"/>
    <cellStyle name="Percent 9 4" xfId="17802"/>
    <cellStyle name="Percent 9 4 2" xfId="18594"/>
    <cellStyle name="Percent 9 5" xfId="16167"/>
    <cellStyle name="Percent 9 5 2" xfId="18256"/>
    <cellStyle name="Percent 90" xfId="2323"/>
    <cellStyle name="Percent 91" xfId="15773"/>
    <cellStyle name="Percent 92" xfId="15639"/>
    <cellStyle name="Percent 93" xfId="15704"/>
    <cellStyle name="Percent0" xfId="56187"/>
    <cellStyle name="Pink" xfId="2324"/>
    <cellStyle name="Placeholder" xfId="56188"/>
    <cellStyle name="Prot $,(0)" xfId="56189"/>
    <cellStyle name="Prot $,(0) 2" xfId="56190"/>
    <cellStyle name="Prot, (0)" xfId="56191"/>
    <cellStyle name="Protected" xfId="56192"/>
    <cellStyle name="ProtectedDates" xfId="56193"/>
    <cellStyle name="PSChar" xfId="56194"/>
    <cellStyle name="PSDate" xfId="56195"/>
    <cellStyle name="PSDec" xfId="56196"/>
    <cellStyle name="PSHeading" xfId="56197"/>
    <cellStyle name="PSInt" xfId="56198"/>
    <cellStyle name="PSSpacer" xfId="56199"/>
    <cellStyle name="Red" xfId="2325"/>
    <cellStyle name="Remote" xfId="2326"/>
    <cellStyle name="Reports-0" xfId="56200"/>
    <cellStyle name="Reports-2" xfId="56201"/>
    <cellStyle name="Reports-2 2" xfId="56202"/>
    <cellStyle name="Revenue" xfId="2327"/>
    <cellStyle name="RevList" xfId="2328"/>
    <cellStyle name="RMB" xfId="2329"/>
    <cellStyle name="Rmb [0]" xfId="2330"/>
    <cellStyle name="Rmb [0] 2" xfId="15757"/>
    <cellStyle name="RMB 0.00" xfId="2331"/>
    <cellStyle name="RMB 0.00 2" xfId="15758"/>
    <cellStyle name="RMB 2" xfId="15756"/>
    <cellStyle name="RMB 3" xfId="15808"/>
    <cellStyle name="RMB 4" xfId="15755"/>
    <cellStyle name="Row head" xfId="56203"/>
    <cellStyle name="SAPBEXaggData" xfId="56204"/>
    <cellStyle name="SAPBEXaggData 2" xfId="56205"/>
    <cellStyle name="SAPBEXaggData 2 2" xfId="56206"/>
    <cellStyle name="SAPBEXaggData 3" xfId="56207"/>
    <cellStyle name="SAPBEXaggItem" xfId="56208"/>
    <cellStyle name="SAPBEXchaText" xfId="56209"/>
    <cellStyle name="SAPBEXstdData" xfId="15796"/>
    <cellStyle name="SAPBEXstdData 2" xfId="10847"/>
    <cellStyle name="SAPBEXstdData 2 2" xfId="56212"/>
    <cellStyle name="SAPBEXstdData 2 3" xfId="56211"/>
    <cellStyle name="SAPBEXstdData 3" xfId="10842"/>
    <cellStyle name="SAPBEXstdData 3 2" xfId="56213"/>
    <cellStyle name="SAPBEXstdData 4" xfId="56210"/>
    <cellStyle name="SAPBEXstdDataEmph" xfId="56214"/>
    <cellStyle name="SAPBEXstdDataEmph 2" xfId="56215"/>
    <cellStyle name="SAPBEXstdItem" xfId="56216"/>
    <cellStyle name="SAPBEXstdItem 2" xfId="56217"/>
    <cellStyle name="Section Break" xfId="56416"/>
    <cellStyle name="Section Break: parent row" xfId="56413"/>
    <cellStyle name="SEM-BPS-key" xfId="56218"/>
    <cellStyle name="Shading - Heavy" xfId="56219"/>
    <cellStyle name="Shading - Light" xfId="56220"/>
    <cellStyle name="Shading - Medium" xfId="56221"/>
    <cellStyle name="small" xfId="15797"/>
    <cellStyle name="small 2" xfId="10848"/>
    <cellStyle name="small 3" xfId="19112"/>
    <cellStyle name="Spaces-2" xfId="56222"/>
    <cellStyle name="Spaces-4" xfId="56223"/>
    <cellStyle name="Spaces-6" xfId="56224"/>
    <cellStyle name="Special" xfId="2332"/>
    <cellStyle name="SPOl" xfId="56225"/>
    <cellStyle name="Standard_Anpassen der Amortisation" xfId="2333"/>
    <cellStyle name="Style 1" xfId="2334"/>
    <cellStyle name="Style 1 2" xfId="56227"/>
    <cellStyle name="Style 1 2 2" xfId="56228"/>
    <cellStyle name="Style 1 2 2 2" xfId="56229"/>
    <cellStyle name="Style 1 2 3" xfId="56230"/>
    <cellStyle name="Style 1 3" xfId="56231"/>
    <cellStyle name="Style 1 4" xfId="56232"/>
    <cellStyle name="Style 1 5" xfId="56226"/>
    <cellStyle name="Style 21" xfId="2335"/>
    <cellStyle name="Style 21 2" xfId="56234"/>
    <cellStyle name="Style 21 3" xfId="56233"/>
    <cellStyle name="Style 22" xfId="2336"/>
    <cellStyle name="Style 22 2" xfId="15798"/>
    <cellStyle name="Style 22 2 2" xfId="56236"/>
    <cellStyle name="Style 22 3" xfId="56235"/>
    <cellStyle name="Style 23" xfId="2337"/>
    <cellStyle name="Style 23 2" xfId="15799"/>
    <cellStyle name="Style 23 2 2" xfId="56239"/>
    <cellStyle name="Style 23 2 3" xfId="56238"/>
    <cellStyle name="Style 23 3" xfId="56240"/>
    <cellStyle name="Style 23 4" xfId="56237"/>
    <cellStyle name="Style 24" xfId="2338"/>
    <cellStyle name="Style 24 2" xfId="15800"/>
    <cellStyle name="Style 24 2 2" xfId="56243"/>
    <cellStyle name="Style 24 2 3" xfId="56242"/>
    <cellStyle name="Style 24 3" xfId="56244"/>
    <cellStyle name="Style 24 4" xfId="56241"/>
    <cellStyle name="Style 25" xfId="2339"/>
    <cellStyle name="Style 25 2" xfId="56246"/>
    <cellStyle name="Style 25 2 2" xfId="56247"/>
    <cellStyle name="Style 25 3" xfId="56248"/>
    <cellStyle name="Style 25 4" xfId="56245"/>
    <cellStyle name="Style 26" xfId="2340"/>
    <cellStyle name="Style 26 2" xfId="56250"/>
    <cellStyle name="Style 26 2 2" xfId="56251"/>
    <cellStyle name="Style 26 3" xfId="56252"/>
    <cellStyle name="Style 26 4" xfId="56249"/>
    <cellStyle name="Style 27" xfId="2341"/>
    <cellStyle name="Style 27 2" xfId="56254"/>
    <cellStyle name="Style 27 2 2" xfId="56255"/>
    <cellStyle name="Style 27 3" xfId="56256"/>
    <cellStyle name="Style 27 4" xfId="56253"/>
    <cellStyle name="Style 28" xfId="2342"/>
    <cellStyle name="Style 28 2" xfId="56258"/>
    <cellStyle name="Style 28 2 2" xfId="56259"/>
    <cellStyle name="Style 28 3" xfId="56260"/>
    <cellStyle name="Style 28 4" xfId="56257"/>
    <cellStyle name="Style 29" xfId="2343"/>
    <cellStyle name="Style 29 2" xfId="56262"/>
    <cellStyle name="Style 29 2 2" xfId="56263"/>
    <cellStyle name="Style 29 3" xfId="56264"/>
    <cellStyle name="Style 29 4" xfId="56261"/>
    <cellStyle name="Style 30" xfId="2344"/>
    <cellStyle name="Style 30 2" xfId="56266"/>
    <cellStyle name="Style 30 2 2" xfId="56267"/>
    <cellStyle name="Style 30 3" xfId="56268"/>
    <cellStyle name="Style 30 4" xfId="56265"/>
    <cellStyle name="Style 31" xfId="2345"/>
    <cellStyle name="Style 31 2" xfId="56270"/>
    <cellStyle name="Style 31 2 2" xfId="56271"/>
    <cellStyle name="Style 31 3" xfId="56272"/>
    <cellStyle name="Style 31 4" xfId="56269"/>
    <cellStyle name="Style 32" xfId="2346"/>
    <cellStyle name="Style 32 2" xfId="56274"/>
    <cellStyle name="Style 32 2 2" xfId="56275"/>
    <cellStyle name="Style 32 3" xfId="56276"/>
    <cellStyle name="Style 32 4" xfId="56273"/>
    <cellStyle name="Style 33" xfId="2347"/>
    <cellStyle name="Style 33 2" xfId="56278"/>
    <cellStyle name="Style 33 3" xfId="56277"/>
    <cellStyle name="Style 34" xfId="2348"/>
    <cellStyle name="Style 34 2" xfId="56280"/>
    <cellStyle name="Style 34 3" xfId="56279"/>
    <cellStyle name="Style 35" xfId="2349"/>
    <cellStyle name="Style 35 2" xfId="56282"/>
    <cellStyle name="Style 35 3" xfId="56281"/>
    <cellStyle name="Style 36" xfId="2350"/>
    <cellStyle name="Style 39" xfId="2351"/>
    <cellStyle name="STYLE1" xfId="2352"/>
    <cellStyle name="Style1 2" xfId="56284"/>
    <cellStyle name="Style1 3" xfId="56283"/>
    <cellStyle name="STYLE2" xfId="2353"/>
    <cellStyle name="Subtitle" xfId="56285"/>
    <cellStyle name="Subtotal" xfId="2354"/>
    <cellStyle name="Table Head" xfId="56286"/>
    <cellStyle name="Table Head Aligned" xfId="56287"/>
    <cellStyle name="Table Head Blue" xfId="56288"/>
    <cellStyle name="Table Head Green" xfId="56289"/>
    <cellStyle name="Table Title" xfId="56290"/>
    <cellStyle name="Table title 2" xfId="56421"/>
    <cellStyle name="Table Units" xfId="56291"/>
    <cellStyle name="Temp" xfId="56292"/>
    <cellStyle name="test a style" xfId="2355"/>
    <cellStyle name="Text Wrap" xfId="56293"/>
    <cellStyle name="Text Wrap Across Cells" xfId="56294"/>
    <cellStyle name="Times 12 Bold L" xfId="56295"/>
    <cellStyle name="Times New Roman" xfId="2356"/>
    <cellStyle name="Title" xfId="10761" builtinId="15" customBuiltin="1"/>
    <cellStyle name="Title 10" xfId="10523"/>
    <cellStyle name="Title 10 2" xfId="15990"/>
    <cellStyle name="Title 10 2 2" xfId="56297"/>
    <cellStyle name="Title 10 3" xfId="15288"/>
    <cellStyle name="Title 10 4" xfId="56296"/>
    <cellStyle name="Title 11" xfId="10524"/>
    <cellStyle name="Title 11 2" xfId="15289"/>
    <cellStyle name="Title 12" xfId="10525"/>
    <cellStyle name="Title 12 2" xfId="15290"/>
    <cellStyle name="Title 13" xfId="10526"/>
    <cellStyle name="Title 13 2" xfId="15291"/>
    <cellStyle name="Title 14" xfId="10527"/>
    <cellStyle name="Title 14 2" xfId="15292"/>
    <cellStyle name="Title 15" xfId="10528"/>
    <cellStyle name="Title 15 2" xfId="15293"/>
    <cellStyle name="Title 16" xfId="10529"/>
    <cellStyle name="Title 16 2" xfId="15294"/>
    <cellStyle name="Title 17" xfId="10530"/>
    <cellStyle name="Title 17 2" xfId="15295"/>
    <cellStyle name="Title 18" xfId="10531"/>
    <cellStyle name="Title 18 2" xfId="15296"/>
    <cellStyle name="Title 19" xfId="10532"/>
    <cellStyle name="Title 19 2" xfId="15297"/>
    <cellStyle name="Title 2" xfId="2357"/>
    <cellStyle name="Title 2 2" xfId="15761"/>
    <cellStyle name="Title 2 2 2" xfId="17354"/>
    <cellStyle name="Title 2 2 2 2" xfId="56299"/>
    <cellStyle name="Title 2 2 3" xfId="56298"/>
    <cellStyle name="Title 2 3" xfId="16082"/>
    <cellStyle name="Title 2 4" xfId="15801"/>
    <cellStyle name="Title 2 4 2" xfId="19097"/>
    <cellStyle name="Title 20" xfId="10533"/>
    <cellStyle name="Title 20 2" xfId="15298"/>
    <cellStyle name="Title 21" xfId="10534"/>
    <cellStyle name="Title 21 2" xfId="15299"/>
    <cellStyle name="Title 22" xfId="10535"/>
    <cellStyle name="Title 22 2" xfId="15300"/>
    <cellStyle name="Title 23" xfId="10536"/>
    <cellStyle name="Title 23 2" xfId="15301"/>
    <cellStyle name="Title 24" xfId="10537"/>
    <cellStyle name="Title 24 2" xfId="15302"/>
    <cellStyle name="Title 25" xfId="10538"/>
    <cellStyle name="Title 25 2" xfId="15303"/>
    <cellStyle name="Title 26" xfId="10539"/>
    <cellStyle name="Title 26 2" xfId="15304"/>
    <cellStyle name="Title 27" xfId="10540"/>
    <cellStyle name="Title 27 2" xfId="15305"/>
    <cellStyle name="Title 28" xfId="10541"/>
    <cellStyle name="Title 28 2" xfId="15306"/>
    <cellStyle name="Title 29" xfId="10542"/>
    <cellStyle name="Title 29 2" xfId="15307"/>
    <cellStyle name="Title 3" xfId="10543"/>
    <cellStyle name="Title 3 2" xfId="17355"/>
    <cellStyle name="Title 3 2 2" xfId="56301"/>
    <cellStyle name="Title 3 3" xfId="16047"/>
    <cellStyle name="Title 3 4" xfId="15802"/>
    <cellStyle name="Title 3 4 2" xfId="19098"/>
    <cellStyle name="Title 3 5" xfId="15308"/>
    <cellStyle name="Title 3 6" xfId="56300"/>
    <cellStyle name="Title 30" xfId="10544"/>
    <cellStyle name="Title 30 2" xfId="15309"/>
    <cellStyle name="Title 31" xfId="10545"/>
    <cellStyle name="Title 31 2" xfId="15310"/>
    <cellStyle name="Title 32" xfId="10546"/>
    <cellStyle name="Title 32 2" xfId="15311"/>
    <cellStyle name="Title 33" xfId="10547"/>
    <cellStyle name="Title 33 2" xfId="15312"/>
    <cellStyle name="Title 34" xfId="10548"/>
    <cellStyle name="Title 34 2" xfId="15313"/>
    <cellStyle name="Title 35" xfId="10549"/>
    <cellStyle name="Title 35 2" xfId="15314"/>
    <cellStyle name="Title 36" xfId="10550"/>
    <cellStyle name="Title 36 2" xfId="15315"/>
    <cellStyle name="Title 37" xfId="10551"/>
    <cellStyle name="Title 37 2" xfId="15316"/>
    <cellStyle name="Title 38" xfId="10552"/>
    <cellStyle name="Title 38 2" xfId="15317"/>
    <cellStyle name="Title 39" xfId="10553"/>
    <cellStyle name="Title 39 2" xfId="15318"/>
    <cellStyle name="Title 4" xfId="10554"/>
    <cellStyle name="Title 4 2" xfId="17539"/>
    <cellStyle name="Title 4 2 2" xfId="56303"/>
    <cellStyle name="Title 4 3" xfId="17356"/>
    <cellStyle name="Title 4 4" xfId="16118"/>
    <cellStyle name="Title 4 5" xfId="15319"/>
    <cellStyle name="Title 4 6" xfId="56302"/>
    <cellStyle name="Title 40" xfId="10555"/>
    <cellStyle name="Title 40 2" xfId="15320"/>
    <cellStyle name="Title 41" xfId="10556"/>
    <cellStyle name="Title 41 2" xfId="15321"/>
    <cellStyle name="Title 42" xfId="10557"/>
    <cellStyle name="Title 42 2" xfId="15322"/>
    <cellStyle name="Title 43" xfId="10558"/>
    <cellStyle name="Title 43 2" xfId="15323"/>
    <cellStyle name="Title 44" xfId="10559"/>
    <cellStyle name="Title 44 2" xfId="15324"/>
    <cellStyle name="Title 45" xfId="10560"/>
    <cellStyle name="Title 45 2" xfId="15325"/>
    <cellStyle name="Title 46" xfId="10561"/>
    <cellStyle name="Title 46 2" xfId="15326"/>
    <cellStyle name="Title 47" xfId="10562"/>
    <cellStyle name="Title 47 2" xfId="15327"/>
    <cellStyle name="Title 48" xfId="10563"/>
    <cellStyle name="Title 48 2" xfId="15328"/>
    <cellStyle name="Title 49" xfId="10564"/>
    <cellStyle name="Title 49 2" xfId="15329"/>
    <cellStyle name="Title 5" xfId="10565"/>
    <cellStyle name="Title 5 2" xfId="17357"/>
    <cellStyle name="Title 5 2 2" xfId="56305"/>
    <cellStyle name="Title 5 3" xfId="15330"/>
    <cellStyle name="Title 5 4" xfId="56304"/>
    <cellStyle name="Title 50" xfId="10566"/>
    <cellStyle name="Title 50 2" xfId="15331"/>
    <cellStyle name="Title 51" xfId="10567"/>
    <cellStyle name="Title 51 2" xfId="15332"/>
    <cellStyle name="Title 52" xfId="10568"/>
    <cellStyle name="Title 52 2" xfId="15333"/>
    <cellStyle name="Title 53" xfId="10569"/>
    <cellStyle name="Title 53 2" xfId="15334"/>
    <cellStyle name="Title 54" xfId="10570"/>
    <cellStyle name="Title 54 2" xfId="15335"/>
    <cellStyle name="Title 55" xfId="10571"/>
    <cellStyle name="Title 55 2" xfId="15336"/>
    <cellStyle name="Title 56" xfId="10572"/>
    <cellStyle name="Title 56 2" xfId="15337"/>
    <cellStyle name="Title 57" xfId="10573"/>
    <cellStyle name="Title 57 2" xfId="15338"/>
    <cellStyle name="Title 58" xfId="10574"/>
    <cellStyle name="Title 58 2" xfId="15339"/>
    <cellStyle name="Title 59" xfId="10575"/>
    <cellStyle name="Title 59 2" xfId="15340"/>
    <cellStyle name="Title 6" xfId="10576"/>
    <cellStyle name="Title 6 2" xfId="17358"/>
    <cellStyle name="Title 6 2 2" xfId="56307"/>
    <cellStyle name="Title 6 3" xfId="15341"/>
    <cellStyle name="Title 6 4" xfId="56306"/>
    <cellStyle name="Title 60" xfId="10577"/>
    <cellStyle name="Title 60 2" xfId="15342"/>
    <cellStyle name="Title 61" xfId="10578"/>
    <cellStyle name="Title 61 2" xfId="15343"/>
    <cellStyle name="Title 62" xfId="10579"/>
    <cellStyle name="Title 62 2" xfId="15344"/>
    <cellStyle name="Title 63" xfId="10580"/>
    <cellStyle name="Title 63 2" xfId="15345"/>
    <cellStyle name="Title 64" xfId="10581"/>
    <cellStyle name="Title 64 2" xfId="15346"/>
    <cellStyle name="Title 65" xfId="10582"/>
    <cellStyle name="Title 65 2" xfId="15347"/>
    <cellStyle name="Title 66" xfId="10583"/>
    <cellStyle name="Title 66 2" xfId="15348"/>
    <cellStyle name="Title 67" xfId="10584"/>
    <cellStyle name="Title 67 2" xfId="15349"/>
    <cellStyle name="Title 68" xfId="10585"/>
    <cellStyle name="Title 68 2" xfId="15350"/>
    <cellStyle name="Title 69" xfId="10586"/>
    <cellStyle name="Title 69 2" xfId="15351"/>
    <cellStyle name="Title 7" xfId="10587"/>
    <cellStyle name="Title 7 2" xfId="17359"/>
    <cellStyle name="Title 7 2 2" xfId="56309"/>
    <cellStyle name="Title 7 3" xfId="15352"/>
    <cellStyle name="Title 7 4" xfId="56308"/>
    <cellStyle name="Title 70" xfId="10588"/>
    <cellStyle name="Title 70 2" xfId="15353"/>
    <cellStyle name="Title 71" xfId="10589"/>
    <cellStyle name="Title 71 2" xfId="15354"/>
    <cellStyle name="Title 72" xfId="10590"/>
    <cellStyle name="Title 72 2" xfId="15355"/>
    <cellStyle name="Title 73" xfId="10591"/>
    <cellStyle name="Title 73 2" xfId="15356"/>
    <cellStyle name="Title 74" xfId="10592"/>
    <cellStyle name="Title 74 2" xfId="15357"/>
    <cellStyle name="Title 75" xfId="10593"/>
    <cellStyle name="Title 75 2" xfId="15358"/>
    <cellStyle name="Title 76" xfId="10594"/>
    <cellStyle name="Title 76 2" xfId="15359"/>
    <cellStyle name="Title 77" xfId="10595"/>
    <cellStyle name="Title 77 2" xfId="15360"/>
    <cellStyle name="Title 78" xfId="10596"/>
    <cellStyle name="Title 78 2" xfId="15361"/>
    <cellStyle name="Title 79" xfId="10597"/>
    <cellStyle name="Title 79 2" xfId="15362"/>
    <cellStyle name="Title 8" xfId="10598"/>
    <cellStyle name="Title 8 2" xfId="16177"/>
    <cellStyle name="Title 8 2 2" xfId="56311"/>
    <cellStyle name="Title 8 3" xfId="15363"/>
    <cellStyle name="Title 8 4" xfId="56310"/>
    <cellStyle name="Title 9" xfId="10599"/>
    <cellStyle name="Title 9 2" xfId="17777"/>
    <cellStyle name="Title 9 2 2" xfId="56313"/>
    <cellStyle name="Title 9 3" xfId="15364"/>
    <cellStyle name="Title 9 4" xfId="56312"/>
    <cellStyle name="Titles" xfId="56314"/>
    <cellStyle name="Total" xfId="19207" builtinId="25" customBuiltin="1"/>
    <cellStyle name="Total 10" xfId="10600"/>
    <cellStyle name="Total 10 2" xfId="17778"/>
    <cellStyle name="Total 10 2 2" xfId="10871"/>
    <cellStyle name="Total 10 2 3" xfId="10888"/>
    <cellStyle name="Total 10 2 4" xfId="56316"/>
    <cellStyle name="Total 10 3" xfId="15365"/>
    <cellStyle name="Total 10 3 2" xfId="56318"/>
    <cellStyle name="Total 10 3 3" xfId="56319"/>
    <cellStyle name="Total 10 3 4" xfId="56317"/>
    <cellStyle name="Total 10 4" xfId="56315"/>
    <cellStyle name="Total 11" xfId="10601"/>
    <cellStyle name="Total 11 2" xfId="15991"/>
    <cellStyle name="Total 11 2 2" xfId="19131"/>
    <cellStyle name="Total 11 2 3" xfId="10778"/>
    <cellStyle name="Total 11 3" xfId="15366"/>
    <cellStyle name="Total 11 4" xfId="56320"/>
    <cellStyle name="Total 12" xfId="10602"/>
    <cellStyle name="Total 12 2" xfId="15367"/>
    <cellStyle name="Total 13" xfId="10603"/>
    <cellStyle name="Total 13 2" xfId="15368"/>
    <cellStyle name="Total 14" xfId="10604"/>
    <cellStyle name="Total 14 2" xfId="15369"/>
    <cellStyle name="Total 15" xfId="10605"/>
    <cellStyle name="Total 15 2" xfId="15370"/>
    <cellStyle name="Total 16" xfId="10606"/>
    <cellStyle name="Total 16 2" xfId="15371"/>
    <cellStyle name="Total 17" xfId="10607"/>
    <cellStyle name="Total 17 2" xfId="15372"/>
    <cellStyle name="Total 18" xfId="10608"/>
    <cellStyle name="Total 18 2" xfId="15373"/>
    <cellStyle name="Total 19" xfId="10609"/>
    <cellStyle name="Total 19 2" xfId="15374"/>
    <cellStyle name="Total 2" xfId="28"/>
    <cellStyle name="Total 2 2" xfId="10610"/>
    <cellStyle name="Total 2 2 2" xfId="17489"/>
    <cellStyle name="Total 2 2 2 2" xfId="56322"/>
    <cellStyle name="Total 2 2 3" xfId="17360"/>
    <cellStyle name="Total 2 2 3 2" xfId="56324"/>
    <cellStyle name="Total 2 2 3 3" xfId="56325"/>
    <cellStyle name="Total 2 2 3 4" xfId="56323"/>
    <cellStyle name="Total 2 2 4" xfId="15375"/>
    <cellStyle name="Total 2 2 4 2" xfId="56326"/>
    <cellStyle name="Total 2 2 5" xfId="56321"/>
    <cellStyle name="Total 2 3" xfId="10611"/>
    <cellStyle name="Total 2 3 2" xfId="17377"/>
    <cellStyle name="Total 2 3 2 2" xfId="56329"/>
    <cellStyle name="Total 2 3 2 3" xfId="56330"/>
    <cellStyle name="Total 2 3 2 3 2" xfId="56331"/>
    <cellStyle name="Total 2 3 2 3 3" xfId="56332"/>
    <cellStyle name="Total 2 3 2 4" xfId="56328"/>
    <cellStyle name="Total 2 3 3" xfId="15376"/>
    <cellStyle name="Total 2 3 3 2" xfId="56333"/>
    <cellStyle name="Total 2 3 4" xfId="56334"/>
    <cellStyle name="Total 2 3 4 2" xfId="56335"/>
    <cellStyle name="Total 2 3 4 3" xfId="56336"/>
    <cellStyle name="Total 2 3 5" xfId="56327"/>
    <cellStyle name="Total 2 4" xfId="15762"/>
    <cellStyle name="Total 2 4 2" xfId="17074"/>
    <cellStyle name="Total 2 4 2 2" xfId="56338"/>
    <cellStyle name="Total 2 4 3" xfId="10846"/>
    <cellStyle name="Total 2 4 3 2" xfId="56340"/>
    <cellStyle name="Total 2 4 3 3" xfId="56341"/>
    <cellStyle name="Total 2 4 3 4" xfId="56339"/>
    <cellStyle name="Total 2 4 4" xfId="10771"/>
    <cellStyle name="Total 2 4 5" xfId="56337"/>
    <cellStyle name="Total 2 5" xfId="16083"/>
    <cellStyle name="Total 2 5 2" xfId="10853"/>
    <cellStyle name="Total 2 5 3" xfId="10837"/>
    <cellStyle name="Total 2 6" xfId="15803"/>
    <cellStyle name="Total 2 6 2" xfId="56343"/>
    <cellStyle name="Total 2 6 3" xfId="56344"/>
    <cellStyle name="Total 2 6 4" xfId="56342"/>
    <cellStyle name="Total 20" xfId="10612"/>
    <cellStyle name="Total 20 2" xfId="15377"/>
    <cellStyle name="Total 21" xfId="10613"/>
    <cellStyle name="Total 21 2" xfId="15378"/>
    <cellStyle name="Total 22" xfId="10614"/>
    <cellStyle name="Total 22 2" xfId="15379"/>
    <cellStyle name="Total 23" xfId="10615"/>
    <cellStyle name="Total 23 2" xfId="15380"/>
    <cellStyle name="Total 24" xfId="10616"/>
    <cellStyle name="Total 24 2" xfId="15381"/>
    <cellStyle name="Total 25" xfId="10617"/>
    <cellStyle name="Total 25 2" xfId="15382"/>
    <cellStyle name="Total 26" xfId="10618"/>
    <cellStyle name="Total 26 2" xfId="15383"/>
    <cellStyle name="Total 27" xfId="10619"/>
    <cellStyle name="Total 27 2" xfId="15384"/>
    <cellStyle name="Total 28" xfId="10620"/>
    <cellStyle name="Total 28 2" xfId="15385"/>
    <cellStyle name="Total 29" xfId="10621"/>
    <cellStyle name="Total 29 2" xfId="15386"/>
    <cellStyle name="Total 3" xfId="10622"/>
    <cellStyle name="Total 3 2" xfId="17361"/>
    <cellStyle name="Total 3 2 2" xfId="56346"/>
    <cellStyle name="Total 3 3" xfId="16048"/>
    <cellStyle name="Total 3 3 2" xfId="10851"/>
    <cellStyle name="Total 3 3 2 2" xfId="56348"/>
    <cellStyle name="Total 3 3 3" xfId="10836"/>
    <cellStyle name="Total 3 3 3 2" xfId="56349"/>
    <cellStyle name="Total 3 3 4" xfId="56347"/>
    <cellStyle name="Total 3 4" xfId="15804"/>
    <cellStyle name="Total 3 4 2" xfId="56350"/>
    <cellStyle name="Total 3 5" xfId="15387"/>
    <cellStyle name="Total 3 6" xfId="56345"/>
    <cellStyle name="Total 30" xfId="10623"/>
    <cellStyle name="Total 30 2" xfId="15388"/>
    <cellStyle name="Total 31" xfId="10624"/>
    <cellStyle name="Total 31 2" xfId="15389"/>
    <cellStyle name="Total 32" xfId="10625"/>
    <cellStyle name="Total 32 2" xfId="15390"/>
    <cellStyle name="Total 33" xfId="10626"/>
    <cellStyle name="Total 33 2" xfId="15391"/>
    <cellStyle name="Total 34" xfId="10627"/>
    <cellStyle name="Total 34 2" xfId="15392"/>
    <cellStyle name="Total 35" xfId="10628"/>
    <cellStyle name="Total 35 2" xfId="15393"/>
    <cellStyle name="Total 36" xfId="10629"/>
    <cellStyle name="Total 36 2" xfId="15394"/>
    <cellStyle name="Total 37" xfId="10630"/>
    <cellStyle name="Total 37 2" xfId="15395"/>
    <cellStyle name="Total 38" xfId="10631"/>
    <cellStyle name="Total 38 2" xfId="15396"/>
    <cellStyle name="Total 39" xfId="10632"/>
    <cellStyle name="Total 39 2" xfId="15397"/>
    <cellStyle name="Total 4" xfId="10633"/>
    <cellStyle name="Total 4 2" xfId="17573"/>
    <cellStyle name="Total 4 2 2" xfId="10866"/>
    <cellStyle name="Total 4 2 3" xfId="10838"/>
    <cellStyle name="Total 4 2 4" xfId="56352"/>
    <cellStyle name="Total 4 3" xfId="17362"/>
    <cellStyle name="Total 4 3 2" xfId="56354"/>
    <cellStyle name="Total 4 3 3" xfId="56355"/>
    <cellStyle name="Total 4 3 4" xfId="56353"/>
    <cellStyle name="Total 4 4" xfId="16143"/>
    <cellStyle name="Total 4 4 2" xfId="10856"/>
    <cellStyle name="Total 4 4 3" xfId="10859"/>
    <cellStyle name="Total 4 5" xfId="15398"/>
    <cellStyle name="Total 4 6" xfId="56351"/>
    <cellStyle name="Total 40" xfId="10634"/>
    <cellStyle name="Total 40 2" xfId="15399"/>
    <cellStyle name="Total 41" xfId="10635"/>
    <cellStyle name="Total 41 2" xfId="15400"/>
    <cellStyle name="Total 42" xfId="10636"/>
    <cellStyle name="Total 42 2" xfId="15401"/>
    <cellStyle name="Total 43" xfId="10637"/>
    <cellStyle name="Total 43 2" xfId="15402"/>
    <cellStyle name="Total 44" xfId="10638"/>
    <cellStyle name="Total 44 2" xfId="15403"/>
    <cellStyle name="Total 45" xfId="10639"/>
    <cellStyle name="Total 45 2" xfId="15404"/>
    <cellStyle name="Total 46" xfId="10640"/>
    <cellStyle name="Total 46 2" xfId="15405"/>
    <cellStyle name="Total 47" xfId="10641"/>
    <cellStyle name="Total 47 2" xfId="15406"/>
    <cellStyle name="Total 48" xfId="10642"/>
    <cellStyle name="Total 48 2" xfId="15407"/>
    <cellStyle name="Total 49" xfId="10643"/>
    <cellStyle name="Total 49 2" xfId="15408"/>
    <cellStyle name="Total 5" xfId="10644"/>
    <cellStyle name="Total 5 2" xfId="17363"/>
    <cellStyle name="Total 5 2 2" xfId="56357"/>
    <cellStyle name="Total 5 3" xfId="15409"/>
    <cellStyle name="Total 5 3 2" xfId="56359"/>
    <cellStyle name="Total 5 3 3" xfId="56360"/>
    <cellStyle name="Total 5 3 4" xfId="56358"/>
    <cellStyle name="Total 5 4" xfId="56356"/>
    <cellStyle name="Total 50" xfId="10645"/>
    <cellStyle name="Total 50 2" xfId="15410"/>
    <cellStyle name="Total 51" xfId="10646"/>
    <cellStyle name="Total 51 2" xfId="15411"/>
    <cellStyle name="Total 52" xfId="10647"/>
    <cellStyle name="Total 52 2" xfId="15412"/>
    <cellStyle name="Total 53" xfId="10648"/>
    <cellStyle name="Total 53 2" xfId="15413"/>
    <cellStyle name="Total 54" xfId="10649"/>
    <cellStyle name="Total 54 2" xfId="15414"/>
    <cellStyle name="Total 55" xfId="10650"/>
    <cellStyle name="Total 55 2" xfId="15415"/>
    <cellStyle name="Total 56" xfId="10651"/>
    <cellStyle name="Total 56 2" xfId="15416"/>
    <cellStyle name="Total 57" xfId="10652"/>
    <cellStyle name="Total 57 2" xfId="15417"/>
    <cellStyle name="Total 58" xfId="10653"/>
    <cellStyle name="Total 58 2" xfId="15418"/>
    <cellStyle name="Total 59" xfId="10654"/>
    <cellStyle name="Total 59 2" xfId="15419"/>
    <cellStyle name="Total 6" xfId="10655"/>
    <cellStyle name="Total 6 2" xfId="17364"/>
    <cellStyle name="Total 6 2 2" xfId="56362"/>
    <cellStyle name="Total 6 3" xfId="15420"/>
    <cellStyle name="Total 6 3 2" xfId="56364"/>
    <cellStyle name="Total 6 3 3" xfId="56365"/>
    <cellStyle name="Total 6 3 4" xfId="56363"/>
    <cellStyle name="Total 6 4" xfId="56361"/>
    <cellStyle name="Total 60" xfId="10656"/>
    <cellStyle name="Total 60 2" xfId="15421"/>
    <cellStyle name="Total 61" xfId="10657"/>
    <cellStyle name="Total 61 2" xfId="15422"/>
    <cellStyle name="Total 62" xfId="10658"/>
    <cellStyle name="Total 62 2" xfId="15423"/>
    <cellStyle name="Total 63" xfId="10659"/>
    <cellStyle name="Total 63 2" xfId="15424"/>
    <cellStyle name="Total 64" xfId="10660"/>
    <cellStyle name="Total 64 2" xfId="15425"/>
    <cellStyle name="Total 65" xfId="10661"/>
    <cellStyle name="Total 65 2" xfId="15426"/>
    <cellStyle name="Total 66" xfId="10662"/>
    <cellStyle name="Total 66 2" xfId="15427"/>
    <cellStyle name="Total 67" xfId="10663"/>
    <cellStyle name="Total 67 2" xfId="15428"/>
    <cellStyle name="Total 68" xfId="10664"/>
    <cellStyle name="Total 68 2" xfId="15429"/>
    <cellStyle name="Total 69" xfId="10665"/>
    <cellStyle name="Total 69 2" xfId="15430"/>
    <cellStyle name="Total 7" xfId="10666"/>
    <cellStyle name="Total 7 2" xfId="17365"/>
    <cellStyle name="Total 7 2 2" xfId="56367"/>
    <cellStyle name="Total 7 3" xfId="15431"/>
    <cellStyle name="Total 7 3 2" xfId="56369"/>
    <cellStyle name="Total 7 3 3" xfId="56370"/>
    <cellStyle name="Total 7 3 4" xfId="56368"/>
    <cellStyle name="Total 7 4" xfId="56366"/>
    <cellStyle name="Total 70" xfId="10667"/>
    <cellStyle name="Total 70 2" xfId="15432"/>
    <cellStyle name="Total 71" xfId="10668"/>
    <cellStyle name="Total 71 2" xfId="15433"/>
    <cellStyle name="Total 72" xfId="10669"/>
    <cellStyle name="Total 72 2" xfId="15434"/>
    <cellStyle name="Total 73" xfId="10670"/>
    <cellStyle name="Total 73 2" xfId="15435"/>
    <cellStyle name="Total 74" xfId="10671"/>
    <cellStyle name="Total 74 2" xfId="15436"/>
    <cellStyle name="Total 75" xfId="10672"/>
    <cellStyle name="Total 75 2" xfId="15437"/>
    <cellStyle name="Total 76" xfId="10673"/>
    <cellStyle name="Total 76 2" xfId="15438"/>
    <cellStyle name="Total 77" xfId="10674"/>
    <cellStyle name="Total 77 2" xfId="15439"/>
    <cellStyle name="Total 78" xfId="10675"/>
    <cellStyle name="Total 78 2" xfId="15440"/>
    <cellStyle name="Total 79" xfId="10676"/>
    <cellStyle name="Total 79 2" xfId="15441"/>
    <cellStyle name="Total 8" xfId="10677"/>
    <cellStyle name="Total 8 2" xfId="17447"/>
    <cellStyle name="Total 8 2 2" xfId="56372"/>
    <cellStyle name="Total 8 3" xfId="15442"/>
    <cellStyle name="Total 8 3 2" xfId="56374"/>
    <cellStyle name="Total 8 3 3" xfId="56375"/>
    <cellStyle name="Total 8 3 4" xfId="56373"/>
    <cellStyle name="Total 8 4" xfId="56371"/>
    <cellStyle name="Total 80" xfId="10678"/>
    <cellStyle name="Total 80 2" xfId="15443"/>
    <cellStyle name="Total 81" xfId="15541"/>
    <cellStyle name="Total 9" xfId="10679"/>
    <cellStyle name="Total 9 2" xfId="17031"/>
    <cellStyle name="Total 9 2 2" xfId="56377"/>
    <cellStyle name="Total 9 3" xfId="15444"/>
    <cellStyle name="Total 9 3 2" xfId="56379"/>
    <cellStyle name="Total 9 3 3" xfId="56380"/>
    <cellStyle name="Total 9 3 4" xfId="56378"/>
    <cellStyle name="Total 9 4" xfId="56376"/>
    <cellStyle name="Totals" xfId="56381"/>
    <cellStyle name="Unp Comma [0]" xfId="56382"/>
    <cellStyle name="Unp comment" xfId="56383"/>
    <cellStyle name="Unp comment 2" xfId="56384"/>
    <cellStyle name="Unp Fixed (1)" xfId="56385"/>
    <cellStyle name="Unp Name" xfId="56386"/>
    <cellStyle name="Unprot" xfId="2358"/>
    <cellStyle name="Unprot$" xfId="2359"/>
    <cellStyle name="Unprot$ 2" xfId="56387"/>
    <cellStyle name="Unprot_2011 ERRA Nov Cost Model_v2" xfId="15805"/>
    <cellStyle name="Unprotect" xfId="2360"/>
    <cellStyle name="Unprotected" xfId="15806"/>
    <cellStyle name="UnProtectedCalc" xfId="56388"/>
    <cellStyle name="UOM center" xfId="56389"/>
    <cellStyle name="User_Defined_A" xfId="2361"/>
    <cellStyle name="Valign-bottom" xfId="56390"/>
    <cellStyle name="Valign-centre" xfId="56391"/>
    <cellStyle name="Valign-top" xfId="56392"/>
    <cellStyle name="Value" xfId="2362"/>
    <cellStyle name="Value 2" xfId="56393"/>
    <cellStyle name="Währung [0]_Compiling Utility Macros" xfId="2363"/>
    <cellStyle name="Währung_Compiling Utility Macros" xfId="2364"/>
    <cellStyle name="Warning Text" xfId="19204" builtinId="11" customBuiltin="1"/>
    <cellStyle name="Warning Text 10" xfId="10680"/>
    <cellStyle name="Warning Text 10 2" xfId="17779"/>
    <cellStyle name="Warning Text 10 3" xfId="15445"/>
    <cellStyle name="Warning Text 11" xfId="10681"/>
    <cellStyle name="Warning Text 11 2" xfId="15992"/>
    <cellStyle name="Warning Text 11 3" xfId="15446"/>
    <cellStyle name="Warning Text 12" xfId="10682"/>
    <cellStyle name="Warning Text 12 2" xfId="15447"/>
    <cellStyle name="Warning Text 13" xfId="10683"/>
    <cellStyle name="Warning Text 13 2" xfId="15448"/>
    <cellStyle name="Warning Text 14" xfId="10684"/>
    <cellStyle name="Warning Text 14 2" xfId="15449"/>
    <cellStyle name="Warning Text 15" xfId="10685"/>
    <cellStyle name="Warning Text 15 2" xfId="15450"/>
    <cellStyle name="Warning Text 16" xfId="10686"/>
    <cellStyle name="Warning Text 16 2" xfId="15451"/>
    <cellStyle name="Warning Text 17" xfId="10687"/>
    <cellStyle name="Warning Text 17 2" xfId="15452"/>
    <cellStyle name="Warning Text 18" xfId="10688"/>
    <cellStyle name="Warning Text 18 2" xfId="15453"/>
    <cellStyle name="Warning Text 19" xfId="10689"/>
    <cellStyle name="Warning Text 19 2" xfId="15454"/>
    <cellStyle name="Warning Text 2" xfId="2365"/>
    <cellStyle name="Warning Text 2 2" xfId="10690"/>
    <cellStyle name="Warning Text 2 2 2" xfId="17486"/>
    <cellStyle name="Warning Text 2 2 2 2" xfId="56395"/>
    <cellStyle name="Warning Text 2 2 3" xfId="17366"/>
    <cellStyle name="Warning Text 2 2 4" xfId="15455"/>
    <cellStyle name="Warning Text 2 2 5" xfId="56394"/>
    <cellStyle name="Warning Text 2 3" xfId="10691"/>
    <cellStyle name="Warning Text 2 3 2" xfId="17376"/>
    <cellStyle name="Warning Text 2 3 3" xfId="15456"/>
    <cellStyle name="Warning Text 2 3 4" xfId="56396"/>
    <cellStyle name="Warning Text 2 4" xfId="17071"/>
    <cellStyle name="Warning Text 2 5" xfId="16084"/>
    <cellStyle name="Warning Text 20" xfId="10692"/>
    <cellStyle name="Warning Text 20 2" xfId="15457"/>
    <cellStyle name="Warning Text 21" xfId="10693"/>
    <cellStyle name="Warning Text 21 2" xfId="15458"/>
    <cellStyle name="Warning Text 22" xfId="10694"/>
    <cellStyle name="Warning Text 22 2" xfId="15459"/>
    <cellStyle name="Warning Text 23" xfId="10695"/>
    <cellStyle name="Warning Text 23 2" xfId="15460"/>
    <cellStyle name="Warning Text 24" xfId="10696"/>
    <cellStyle name="Warning Text 24 2" xfId="15461"/>
    <cellStyle name="Warning Text 25" xfId="10697"/>
    <cellStyle name="Warning Text 25 2" xfId="15462"/>
    <cellStyle name="Warning Text 26" xfId="10698"/>
    <cellStyle name="Warning Text 26 2" xfId="15463"/>
    <cellStyle name="Warning Text 27" xfId="10699"/>
    <cellStyle name="Warning Text 27 2" xfId="15464"/>
    <cellStyle name="Warning Text 28" xfId="10700"/>
    <cellStyle name="Warning Text 28 2" xfId="15465"/>
    <cellStyle name="Warning Text 29" xfId="10701"/>
    <cellStyle name="Warning Text 29 2" xfId="15466"/>
    <cellStyle name="Warning Text 3" xfId="10702"/>
    <cellStyle name="Warning Text 3 2" xfId="17367"/>
    <cellStyle name="Warning Text 3 3" xfId="16049"/>
    <cellStyle name="Warning Text 3 4" xfId="15467"/>
    <cellStyle name="Warning Text 30" xfId="10703"/>
    <cellStyle name="Warning Text 30 2" xfId="15468"/>
    <cellStyle name="Warning Text 31" xfId="10704"/>
    <cellStyle name="Warning Text 31 2" xfId="15469"/>
    <cellStyle name="Warning Text 32" xfId="10705"/>
    <cellStyle name="Warning Text 32 2" xfId="15470"/>
    <cellStyle name="Warning Text 33" xfId="10706"/>
    <cellStyle name="Warning Text 33 2" xfId="15471"/>
    <cellStyle name="Warning Text 34" xfId="10707"/>
    <cellStyle name="Warning Text 34 2" xfId="15472"/>
    <cellStyle name="Warning Text 35" xfId="10708"/>
    <cellStyle name="Warning Text 35 2" xfId="15473"/>
    <cellStyle name="Warning Text 36" xfId="10709"/>
    <cellStyle name="Warning Text 36 2" xfId="15474"/>
    <cellStyle name="Warning Text 37" xfId="10710"/>
    <cellStyle name="Warning Text 37 2" xfId="15475"/>
    <cellStyle name="Warning Text 38" xfId="10711"/>
    <cellStyle name="Warning Text 38 2" xfId="15476"/>
    <cellStyle name="Warning Text 39" xfId="10712"/>
    <cellStyle name="Warning Text 39 2" xfId="15477"/>
    <cellStyle name="Warning Text 4" xfId="10713"/>
    <cellStyle name="Warning Text 4 2" xfId="17570"/>
    <cellStyle name="Warning Text 4 3" xfId="17368"/>
    <cellStyle name="Warning Text 4 4" xfId="16140"/>
    <cellStyle name="Warning Text 4 5" xfId="15478"/>
    <cellStyle name="Warning Text 40" xfId="10714"/>
    <cellStyle name="Warning Text 40 2" xfId="15479"/>
    <cellStyle name="Warning Text 41" xfId="10715"/>
    <cellStyle name="Warning Text 41 2" xfId="15480"/>
    <cellStyle name="Warning Text 42" xfId="10716"/>
    <cellStyle name="Warning Text 42 2" xfId="15481"/>
    <cellStyle name="Warning Text 43" xfId="10717"/>
    <cellStyle name="Warning Text 43 2" xfId="15482"/>
    <cellStyle name="Warning Text 44" xfId="10718"/>
    <cellStyle name="Warning Text 44 2" xfId="15483"/>
    <cellStyle name="Warning Text 45" xfId="10719"/>
    <cellStyle name="Warning Text 45 2" xfId="15484"/>
    <cellStyle name="Warning Text 46" xfId="10720"/>
    <cellStyle name="Warning Text 46 2" xfId="15485"/>
    <cellStyle name="Warning Text 47" xfId="10721"/>
    <cellStyle name="Warning Text 47 2" xfId="15486"/>
    <cellStyle name="Warning Text 48" xfId="10722"/>
    <cellStyle name="Warning Text 48 2" xfId="15487"/>
    <cellStyle name="Warning Text 49" xfId="10723"/>
    <cellStyle name="Warning Text 49 2" xfId="15488"/>
    <cellStyle name="Warning Text 5" xfId="10724"/>
    <cellStyle name="Warning Text 5 2" xfId="17369"/>
    <cellStyle name="Warning Text 5 3" xfId="15489"/>
    <cellStyle name="Warning Text 50" xfId="10725"/>
    <cellStyle name="Warning Text 50 2" xfId="15490"/>
    <cellStyle name="Warning Text 51" xfId="10726"/>
    <cellStyle name="Warning Text 51 2" xfId="15491"/>
    <cellStyle name="Warning Text 52" xfId="10727"/>
    <cellStyle name="Warning Text 52 2" xfId="15492"/>
    <cellStyle name="Warning Text 53" xfId="10728"/>
    <cellStyle name="Warning Text 53 2" xfId="15493"/>
    <cellStyle name="Warning Text 54" xfId="10729"/>
    <cellStyle name="Warning Text 54 2" xfId="15494"/>
    <cellStyle name="Warning Text 55" xfId="10730"/>
    <cellStyle name="Warning Text 55 2" xfId="15495"/>
    <cellStyle name="Warning Text 56" xfId="10731"/>
    <cellStyle name="Warning Text 56 2" xfId="15496"/>
    <cellStyle name="Warning Text 57" xfId="10732"/>
    <cellStyle name="Warning Text 57 2" xfId="15497"/>
    <cellStyle name="Warning Text 58" xfId="10733"/>
    <cellStyle name="Warning Text 58 2" xfId="15498"/>
    <cellStyle name="Warning Text 59" xfId="10734"/>
    <cellStyle name="Warning Text 59 2" xfId="15499"/>
    <cellStyle name="Warning Text 6" xfId="10735"/>
    <cellStyle name="Warning Text 6 2" xfId="17370"/>
    <cellStyle name="Warning Text 6 3" xfId="15500"/>
    <cellStyle name="Warning Text 60" xfId="10736"/>
    <cellStyle name="Warning Text 60 2" xfId="15501"/>
    <cellStyle name="Warning Text 61" xfId="10737"/>
    <cellStyle name="Warning Text 61 2" xfId="15502"/>
    <cellStyle name="Warning Text 62" xfId="10738"/>
    <cellStyle name="Warning Text 62 2" xfId="15503"/>
    <cellStyle name="Warning Text 63" xfId="10739"/>
    <cellStyle name="Warning Text 63 2" xfId="15504"/>
    <cellStyle name="Warning Text 64" xfId="10740"/>
    <cellStyle name="Warning Text 64 2" xfId="15505"/>
    <cellStyle name="Warning Text 65" xfId="10741"/>
    <cellStyle name="Warning Text 65 2" xfId="15506"/>
    <cellStyle name="Warning Text 66" xfId="10742"/>
    <cellStyle name="Warning Text 66 2" xfId="15507"/>
    <cellStyle name="Warning Text 67" xfId="10743"/>
    <cellStyle name="Warning Text 67 2" xfId="15508"/>
    <cellStyle name="Warning Text 68" xfId="10744"/>
    <cellStyle name="Warning Text 68 2" xfId="15509"/>
    <cellStyle name="Warning Text 69" xfId="10745"/>
    <cellStyle name="Warning Text 69 2" xfId="15510"/>
    <cellStyle name="Warning Text 7" xfId="10746"/>
    <cellStyle name="Warning Text 7 2" xfId="17371"/>
    <cellStyle name="Warning Text 7 3" xfId="15511"/>
    <cellStyle name="Warning Text 70" xfId="10747"/>
    <cellStyle name="Warning Text 70 2" xfId="15512"/>
    <cellStyle name="Warning Text 71" xfId="10748"/>
    <cellStyle name="Warning Text 71 2" xfId="15513"/>
    <cellStyle name="Warning Text 72" xfId="10749"/>
    <cellStyle name="Warning Text 72 2" xfId="15514"/>
    <cellStyle name="Warning Text 73" xfId="10750"/>
    <cellStyle name="Warning Text 73 2" xfId="15515"/>
    <cellStyle name="Warning Text 74" xfId="10751"/>
    <cellStyle name="Warning Text 74 2" xfId="15516"/>
    <cellStyle name="Warning Text 75" xfId="10752"/>
    <cellStyle name="Warning Text 75 2" xfId="15517"/>
    <cellStyle name="Warning Text 76" xfId="10753"/>
    <cellStyle name="Warning Text 76 2" xfId="15518"/>
    <cellStyle name="Warning Text 77" xfId="10754"/>
    <cellStyle name="Warning Text 77 2" xfId="15519"/>
    <cellStyle name="Warning Text 78" xfId="10755"/>
    <cellStyle name="Warning Text 78 2" xfId="15520"/>
    <cellStyle name="Warning Text 79" xfId="10756"/>
    <cellStyle name="Warning Text 79 2" xfId="15521"/>
    <cellStyle name="Warning Text 8" xfId="10757"/>
    <cellStyle name="Warning Text 8 2" xfId="17444"/>
    <cellStyle name="Warning Text 8 3" xfId="15522"/>
    <cellStyle name="Warning Text 80" xfId="15538"/>
    <cellStyle name="Warning Text 9" xfId="10758"/>
    <cellStyle name="Warning Text 9 2" xfId="17029"/>
    <cellStyle name="Warning Text 9 3" xfId="15523"/>
    <cellStyle name="waslotus" xfId="56397"/>
    <cellStyle name="wk1_xls" xfId="56398"/>
    <cellStyle name="Wrap Text" xfId="56399"/>
    <cellStyle name="Year" xfId="15809"/>
    <cellStyle name="Year 2" xfId="56400"/>
    <cellStyle name="Years" xfId="56401"/>
    <cellStyle name="Years 2" xfId="56402"/>
    <cellStyle name="Yellow" xfId="2366"/>
    <cellStyle name="Yellow 2" xfId="15766"/>
    <cellStyle name="Yellow 2 2" xfId="19159"/>
    <cellStyle name="Yellow 2 3" xfId="10776"/>
    <cellStyle name="Yellow 3" xfId="10799"/>
    <cellStyle name="Денежный [0]_J11-NORT" xfId="56403"/>
    <cellStyle name="Денежный_J11-NORT" xfId="56404"/>
    <cellStyle name="Обычный_forma" xfId="56405"/>
    <cellStyle name="Тысячи [0]_J11-NORT" xfId="56406"/>
    <cellStyle name="Тысячи_J11-NORT" xfId="56407"/>
    <cellStyle name="Финансовый [0]_Tabl_0303_0304" xfId="56408"/>
    <cellStyle name="Финансовый_Tabl_0303_0304" xfId="56409"/>
  </cellStyles>
  <dxfs count="3">
    <dxf>
      <border>
        <left/>
        <right/>
        <top/>
        <bottom style="thick">
          <color theme="4"/>
        </bottom>
        <vertical/>
        <horizontal/>
      </border>
    </dxf>
    <dxf>
      <border>
        <left/>
        <right/>
        <top/>
        <bottom/>
        <vertical/>
        <horizontal style="dotted">
          <color theme="0" tint="-0.24994659260841701"/>
        </horizontal>
      </border>
    </dxf>
    <dxf>
      <fill>
        <patternFill>
          <bgColor theme="7" tint="0.79998168889431442"/>
        </patternFill>
      </fill>
    </dxf>
  </dxfs>
  <tableStyles count="2" defaultTableStyle="TableStyleMedium9" defaultPivotStyle="PivotStyleLight16">
    <tableStyle name="Resource Adequacy" table="0" count="1">
      <tableStyleElement type="firstColumnStripe" dxfId="2"/>
    </tableStyle>
    <tableStyle name="Table Style 1" pivot="0" count="2">
      <tableStyleElement type="wholeTable" dxfId="1"/>
      <tableStyleElement type="headerRow" dxfId="0"/>
    </tableStyle>
  </tableStyles>
  <colors>
    <mruColors>
      <color rgb="FF009900"/>
      <color rgb="FFA50021"/>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externalLink" Target="externalLinks/externalLink3.xml"/><Relationship Id="rId3" Type="http://schemas.openxmlformats.org/officeDocument/2006/relationships/chartsheet" Target="chartsheets/sheet2.xml"/><Relationship Id="rId21" Type="http://schemas.openxmlformats.org/officeDocument/2006/relationships/worksheet" Target="worksheets/sheet19.xml"/><Relationship Id="rId34" Type="http://schemas.openxmlformats.org/officeDocument/2006/relationships/calcChain" Target="calcChain.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externalLink" Target="externalLinks/externalLink5.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RPS</a:t>
            </a:r>
            <a:r>
              <a:rPr lang="en-US" baseline="0"/>
              <a:t> Targets and Operational Renewables</a:t>
            </a:r>
            <a:br>
              <a:rPr lang="en-US" baseline="0"/>
            </a:br>
            <a:r>
              <a:rPr lang="en-US" baseline="0"/>
              <a:t>33 Percent by 2020</a:t>
            </a:r>
            <a:endParaRPr lang="en-US"/>
          </a:p>
        </c:rich>
      </c:tx>
      <c:layout/>
      <c:overlay val="0"/>
    </c:title>
    <c:autoTitleDeleted val="0"/>
    <c:plotArea>
      <c:layout>
        <c:manualLayout>
          <c:layoutTarget val="inner"/>
          <c:xMode val="edge"/>
          <c:yMode val="edge"/>
          <c:x val="5.2618383069779957E-2"/>
          <c:y val="0.14151091862692616"/>
          <c:w val="0.93129258712635721"/>
          <c:h val="0.68389824304364422"/>
        </c:manualLayout>
      </c:layout>
      <c:barChart>
        <c:barDir val="col"/>
        <c:grouping val="clustered"/>
        <c:varyColors val="0"/>
        <c:ser>
          <c:idx val="3"/>
          <c:order val="3"/>
          <c:tx>
            <c:strRef>
              <c:f>'Chart Data'!$A$62</c:f>
              <c:strCache>
                <c:ptCount val="1"/>
                <c:pt idx="0">
                  <c:v>Estimated Generation From Operational Projects</c:v>
                </c:pt>
              </c:strCache>
            </c:strRef>
          </c:tx>
          <c:invertIfNegative val="0"/>
          <c:val>
            <c:numRef>
              <c:f>'Chart Data'!$B$62:$M$62</c:f>
              <c:numCache>
                <c:formatCode>0.00</c:formatCode>
                <c:ptCount val="12"/>
                <c:pt idx="0">
                  <c:v>65.81428985145422</c:v>
                </c:pt>
                <c:pt idx="1">
                  <c:v>65.81428985145422</c:v>
                </c:pt>
                <c:pt idx="2">
                  <c:v>65.81428985145422</c:v>
                </c:pt>
                <c:pt idx="3">
                  <c:v>65.81428985145422</c:v>
                </c:pt>
                <c:pt idx="4">
                  <c:v>65.566835851454215</c:v>
                </c:pt>
                <c:pt idx="5">
                  <c:v>65.327499334787547</c:v>
                </c:pt>
                <c:pt idx="6">
                  <c:v>65.327499334787547</c:v>
                </c:pt>
                <c:pt idx="7">
                  <c:v>65.050721534787556</c:v>
                </c:pt>
                <c:pt idx="8">
                  <c:v>64.98504507478755</c:v>
                </c:pt>
                <c:pt idx="9">
                  <c:v>64.254998591454211</c:v>
                </c:pt>
                <c:pt idx="10">
                  <c:v>63.171769531154212</c:v>
                </c:pt>
                <c:pt idx="11">
                  <c:v>62.906380536696716</c:v>
                </c:pt>
              </c:numCache>
            </c:numRef>
          </c:val>
        </c:ser>
        <c:dLbls>
          <c:showLegendKey val="0"/>
          <c:showVal val="0"/>
          <c:showCatName val="0"/>
          <c:showSerName val="0"/>
          <c:showPercent val="0"/>
          <c:showBubbleSize val="0"/>
        </c:dLbls>
        <c:gapWidth val="150"/>
        <c:axId val="52121600"/>
        <c:axId val="52123136"/>
      </c:barChart>
      <c:lineChart>
        <c:grouping val="standard"/>
        <c:varyColors val="0"/>
        <c:ser>
          <c:idx val="0"/>
          <c:order val="0"/>
          <c:tx>
            <c:strRef>
              <c:f>'Chart Data'!$A$41</c:f>
              <c:strCache>
                <c:ptCount val="1"/>
                <c:pt idx="0">
                  <c:v>RPS Target (Low Demand Forecast)</c:v>
                </c:pt>
              </c:strCache>
            </c:strRef>
          </c:tx>
          <c:marker>
            <c:symbol val="none"/>
          </c:marker>
          <c:cat>
            <c:numRef>
              <c:f>'Chart Data'!$B$38:$M$38</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'Chart Data'!$B$41:$M$41</c:f>
              <c:numCache>
                <c:formatCode>0</c:formatCode>
                <c:ptCount val="12"/>
                <c:pt idx="0">
                  <c:v>58.099246672818566</c:v>
                </c:pt>
                <c:pt idx="1">
                  <c:v>62.330646728074164</c:v>
                </c:pt>
                <c:pt idx="2">
                  <c:v>66.542923388759533</c:v>
                </c:pt>
                <c:pt idx="3">
                  <c:v>67.878016341406735</c:v>
                </c:pt>
                <c:pt idx="4">
                  <c:v>73.881293493779012</c:v>
                </c:pt>
                <c:pt idx="5">
                  <c:v>76.771457473079295</c:v>
                </c:pt>
                <c:pt idx="6">
                  <c:v>74.912536230346376</c:v>
                </c:pt>
                <c:pt idx="7">
                  <c:v>73.287507354163523</c:v>
                </c:pt>
                <c:pt idx="8">
                  <c:v>71.455048272421223</c:v>
                </c:pt>
                <c:pt idx="9">
                  <c:v>69.502724918483693</c:v>
                </c:pt>
                <c:pt idx="10">
                  <c:v>67.504143759927388</c:v>
                </c:pt>
                <c:pt idx="11">
                  <c:v>66.037838665938594</c:v>
                </c:pt>
              </c:numCache>
            </c:numRef>
          </c:val>
          <c:smooth val="0"/>
        </c:ser>
        <c:ser>
          <c:idx val="1"/>
          <c:order val="1"/>
          <c:tx>
            <c:strRef>
              <c:f>'Chart Data'!$A$39</c:f>
              <c:strCache>
                <c:ptCount val="1"/>
                <c:pt idx="0">
                  <c:v>RPS Target (Mid Demand Forecast)</c:v>
                </c:pt>
              </c:strCache>
            </c:strRef>
          </c:tx>
          <c:marker>
            <c:symbol val="none"/>
          </c:marker>
          <c:cat>
            <c:numRef>
              <c:f>'Chart Data'!$B$38:$M$38</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'Chart Data'!$B$39:$M$39</c:f>
              <c:numCache>
                <c:formatCode>0</c:formatCode>
                <c:ptCount val="12"/>
                <c:pt idx="0">
                  <c:v>58.655520941338288</c:v>
                </c:pt>
                <c:pt idx="1">
                  <c:v>63.392237589512156</c:v>
                </c:pt>
                <c:pt idx="2">
                  <c:v>68.146032634972642</c:v>
                </c:pt>
                <c:pt idx="3">
                  <c:v>70.154056318768909</c:v>
                </c:pt>
                <c:pt idx="4">
                  <c:v>77.088217012940746</c:v>
                </c:pt>
                <c:pt idx="5">
                  <c:v>81.281266186830877</c:v>
                </c:pt>
                <c:pt idx="6">
                  <c:v>80.646290465950116</c:v>
                </c:pt>
                <c:pt idx="7">
                  <c:v>80.408312613900918</c:v>
                </c:pt>
                <c:pt idx="8">
                  <c:v>80.025614941262589</c:v>
                </c:pt>
                <c:pt idx="9">
                  <c:v>79.573945399580978</c:v>
                </c:pt>
                <c:pt idx="10">
                  <c:v>79.157622685025501</c:v>
                </c:pt>
                <c:pt idx="11">
                  <c:v>78.809491036376826</c:v>
                </c:pt>
              </c:numCache>
            </c:numRef>
          </c:val>
          <c:smooth val="0"/>
        </c:ser>
        <c:ser>
          <c:idx val="2"/>
          <c:order val="2"/>
          <c:tx>
            <c:strRef>
              <c:f>'Chart Data'!$A$40</c:f>
              <c:strCache>
                <c:ptCount val="1"/>
                <c:pt idx="0">
                  <c:v>RPS Target (High Demand Forecast)</c:v>
                </c:pt>
              </c:strCache>
            </c:strRef>
          </c:tx>
          <c:marker>
            <c:symbol val="none"/>
          </c:marker>
          <c:cat>
            <c:numRef>
              <c:f>'Chart Data'!$B$38:$M$38</c:f>
              <c:numCache>
                <c:formatCode>General</c:formatCod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'Chart Data'!$B$40:$M$40</c:f>
              <c:numCache>
                <c:formatCode>0</c:formatCode>
                <c:ptCount val="12"/>
                <c:pt idx="0">
                  <c:v>58.823683500622167</c:v>
                </c:pt>
                <c:pt idx="1">
                  <c:v>63.715377794160595</c:v>
                </c:pt>
                <c:pt idx="2">
                  <c:v>68.931947194021916</c:v>
                </c:pt>
                <c:pt idx="3">
                  <c:v>71.451837496386005</c:v>
                </c:pt>
                <c:pt idx="4">
                  <c:v>79.490433880771675</c:v>
                </c:pt>
                <c:pt idx="5">
                  <c:v>85.279557611730411</c:v>
                </c:pt>
                <c:pt idx="6">
                  <c:v>85.788661766776769</c:v>
                </c:pt>
                <c:pt idx="7">
                  <c:v>86.674318038799896</c:v>
                </c:pt>
                <c:pt idx="8">
                  <c:v>87.403006994334135</c:v>
                </c:pt>
                <c:pt idx="9">
                  <c:v>88.09140648408453</c:v>
                </c:pt>
                <c:pt idx="10">
                  <c:v>88.878459101056322</c:v>
                </c:pt>
                <c:pt idx="11">
                  <c:v>89.586499466952318</c:v>
                </c:pt>
              </c:numCache>
            </c:numRef>
          </c:val>
          <c:smooth val="0"/>
        </c:ser>
        <c:dLbls>
          <c:showLegendKey val="0"/>
          <c:showVal val="0"/>
          <c:showCatName val="0"/>
          <c:showSerName val="0"/>
          <c:showPercent val="0"/>
          <c:showBubbleSize val="0"/>
        </c:dLbls>
        <c:marker val="1"/>
        <c:smooth val="0"/>
        <c:axId val="52121600"/>
        <c:axId val="52123136"/>
      </c:lineChart>
      <c:catAx>
        <c:axId val="52121600"/>
        <c:scaling>
          <c:orientation val="minMax"/>
        </c:scaling>
        <c:delete val="0"/>
        <c:axPos val="b"/>
        <c:numFmt formatCode="General" sourceLinked="1"/>
        <c:majorTickMark val="out"/>
        <c:minorTickMark val="none"/>
        <c:tickLblPos val="nextTo"/>
        <c:txPr>
          <a:bodyPr/>
          <a:lstStyle/>
          <a:p>
            <a:pPr>
              <a:defRPr sz="1200">
                <a:latin typeface="Arial" pitchFamily="34" charset="0"/>
                <a:cs typeface="Arial" pitchFamily="34" charset="0"/>
              </a:defRPr>
            </a:pPr>
            <a:endParaRPr lang="en-US"/>
          </a:p>
        </c:txPr>
        <c:crossAx val="52123136"/>
        <c:crosses val="autoZero"/>
        <c:auto val="1"/>
        <c:lblAlgn val="ctr"/>
        <c:lblOffset val="100"/>
        <c:noMultiLvlLbl val="0"/>
      </c:catAx>
      <c:valAx>
        <c:axId val="52123136"/>
        <c:scaling>
          <c:orientation val="minMax"/>
          <c:max val="90"/>
        </c:scaling>
        <c:delete val="0"/>
        <c:axPos val="l"/>
        <c:majorGridlines/>
        <c:title>
          <c:tx>
            <c:rich>
              <a:bodyPr rot="0" vert="horz"/>
              <a:lstStyle/>
              <a:p>
                <a:pPr>
                  <a:defRPr sz="1600">
                    <a:latin typeface="Arial" pitchFamily="34" charset="0"/>
                    <a:cs typeface="Arial" pitchFamily="34" charset="0"/>
                  </a:defRPr>
                </a:pPr>
                <a:r>
                  <a:rPr lang="en-US" sz="1600">
                    <a:latin typeface="Arial" pitchFamily="34" charset="0"/>
                    <a:cs typeface="Arial" pitchFamily="34" charset="0"/>
                  </a:rPr>
                  <a:t>TWh</a:t>
                </a:r>
              </a:p>
            </c:rich>
          </c:tx>
          <c:layout>
            <c:manualLayout>
              <c:xMode val="edge"/>
              <c:yMode val="edge"/>
              <c:x val="5.4117634334169828E-2"/>
              <c:y val="8.3935276319626786E-2"/>
            </c:manualLayout>
          </c:layout>
          <c:overlay val="0"/>
        </c:title>
        <c:numFmt formatCode="0" sourceLinked="0"/>
        <c:majorTickMark val="out"/>
        <c:minorTickMark val="none"/>
        <c:tickLblPos val="nextTo"/>
        <c:txPr>
          <a:bodyPr/>
          <a:lstStyle/>
          <a:p>
            <a:pPr>
              <a:defRPr sz="1100">
                <a:latin typeface="Arial" pitchFamily="34" charset="0"/>
                <a:cs typeface="Arial" pitchFamily="34" charset="0"/>
              </a:defRPr>
            </a:pPr>
            <a:endParaRPr lang="en-US"/>
          </a:p>
        </c:txPr>
        <c:crossAx val="52121600"/>
        <c:crosses val="autoZero"/>
        <c:crossBetween val="between"/>
        <c:majorUnit val="15"/>
      </c:valAx>
    </c:plotArea>
    <c:legend>
      <c:legendPos val="b"/>
      <c:layout>
        <c:manualLayout>
          <c:xMode val="edge"/>
          <c:yMode val="edge"/>
          <c:x val="1.0736048040562629E-2"/>
          <c:y val="0.87811531148628663"/>
          <c:w val="0.98877180675136578"/>
          <c:h val="0.11583426802536984"/>
        </c:manualLayout>
      </c:layout>
      <c:overlay val="0"/>
      <c:txPr>
        <a:bodyPr/>
        <a:lstStyle/>
        <a:p>
          <a:pPr>
            <a:defRPr sz="1400">
              <a:latin typeface="Arial" pitchFamily="34" charset="0"/>
              <a:cs typeface="Arial" pitchFamily="34" charset="0"/>
            </a:defRPr>
          </a:pPr>
          <a:endParaRPr lang="en-US"/>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2015 Annual Statewide Planing</a:t>
            </a:r>
            <a:r>
              <a:rPr lang="en-US" baseline="0"/>
              <a:t> Renewable Net Short</a:t>
            </a:r>
            <a:br>
              <a:rPr lang="en-US" baseline="0"/>
            </a:br>
            <a:r>
              <a:rPr lang="en-US" baseline="0"/>
              <a:t>To Achieve 33 Percent by 2020</a:t>
            </a:r>
            <a:endParaRPr lang="en-US"/>
          </a:p>
        </c:rich>
      </c:tx>
      <c:layout/>
      <c:overlay val="0"/>
    </c:title>
    <c:autoTitleDeleted val="0"/>
    <c:plotArea>
      <c:layout/>
      <c:lineChart>
        <c:grouping val="standard"/>
        <c:varyColors val="0"/>
        <c:ser>
          <c:idx val="0"/>
          <c:order val="0"/>
          <c:tx>
            <c:strRef>
              <c:f>'Chart Data'!$A$63</c:f>
              <c:strCache>
                <c:ptCount val="1"/>
                <c:pt idx="0">
                  <c:v>Planning RNS (Low Demand Forecast)</c:v>
                </c:pt>
              </c:strCache>
            </c:strRef>
          </c:tx>
          <c:marker>
            <c:symbol val="none"/>
          </c:marker>
          <c:cat>
            <c:numRef>
              <c:f>'Chart Data'!$D$61:$M$61</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'Chart Data'!$D$63:$M$63</c:f>
              <c:numCache>
                <c:formatCode>0.00</c:formatCode>
                <c:ptCount val="10"/>
                <c:pt idx="0">
                  <c:v>0.72863353730531344</c:v>
                </c:pt>
                <c:pt idx="1">
                  <c:v>2.063726489952515</c:v>
                </c:pt>
                <c:pt idx="2">
                  <c:v>8.3144576423247969</c:v>
                </c:pt>
                <c:pt idx="3">
                  <c:v>11.443958138291748</c:v>
                </c:pt>
                <c:pt idx="4">
                  <c:v>9.5850368955588294</c:v>
                </c:pt>
                <c:pt idx="5">
                  <c:v>8.2367858193759673</c:v>
                </c:pt>
                <c:pt idx="6">
                  <c:v>6.4700031976336732</c:v>
                </c:pt>
                <c:pt idx="7">
                  <c:v>5.2477263270294827</c:v>
                </c:pt>
                <c:pt idx="8">
                  <c:v>4.3323742287731761</c:v>
                </c:pt>
                <c:pt idx="9">
                  <c:v>3.1314581292418779</c:v>
                </c:pt>
              </c:numCache>
            </c:numRef>
          </c:val>
          <c:smooth val="0"/>
        </c:ser>
        <c:ser>
          <c:idx val="1"/>
          <c:order val="1"/>
          <c:tx>
            <c:strRef>
              <c:f>'Chart Data'!$A$65</c:f>
              <c:strCache>
                <c:ptCount val="1"/>
                <c:pt idx="0">
                  <c:v>Planning RNS  (Mid Demand Forecast)</c:v>
                </c:pt>
              </c:strCache>
            </c:strRef>
          </c:tx>
          <c:marker>
            <c:symbol val="none"/>
          </c:marker>
          <c:cat>
            <c:numRef>
              <c:f>'Chart Data'!$D$61:$M$61</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'Chart Data'!$D$65:$M$65</c:f>
              <c:numCache>
                <c:formatCode>0.00</c:formatCode>
                <c:ptCount val="10"/>
                <c:pt idx="0">
                  <c:v>2.3317427835184219</c:v>
                </c:pt>
                <c:pt idx="1">
                  <c:v>4.3397664673146892</c:v>
                </c:pt>
                <c:pt idx="2">
                  <c:v>11.521381161486531</c:v>
                </c:pt>
                <c:pt idx="3">
                  <c:v>15.95376685204333</c:v>
                </c:pt>
                <c:pt idx="4">
                  <c:v>15.31879113116257</c:v>
                </c:pt>
                <c:pt idx="5">
                  <c:v>15.357591079113362</c:v>
                </c:pt>
                <c:pt idx="6">
                  <c:v>15.040569866475039</c:v>
                </c:pt>
                <c:pt idx="7">
                  <c:v>15.318946808126768</c:v>
                </c:pt>
                <c:pt idx="8">
                  <c:v>15.98585315387129</c:v>
                </c:pt>
                <c:pt idx="9">
                  <c:v>15.90311049968011</c:v>
                </c:pt>
              </c:numCache>
            </c:numRef>
          </c:val>
          <c:smooth val="0"/>
        </c:ser>
        <c:ser>
          <c:idx val="2"/>
          <c:order val="2"/>
          <c:tx>
            <c:strRef>
              <c:f>'Chart Data'!$A$67</c:f>
              <c:strCache>
                <c:ptCount val="1"/>
                <c:pt idx="0">
                  <c:v>Planning RNS  (High Demand Forecast)</c:v>
                </c:pt>
              </c:strCache>
            </c:strRef>
          </c:tx>
          <c:marker>
            <c:symbol val="none"/>
          </c:marker>
          <c:cat>
            <c:numRef>
              <c:f>'Chart Data'!$D$61:$M$61</c:f>
              <c:numCache>
                <c:formatCode>0</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'Chart Data'!$D$67:$M$67</c:f>
              <c:numCache>
                <c:formatCode>0.00</c:formatCode>
                <c:ptCount val="10"/>
                <c:pt idx="0">
                  <c:v>3.1176573425676963</c:v>
                </c:pt>
                <c:pt idx="1">
                  <c:v>5.6375476449317858</c:v>
                </c:pt>
                <c:pt idx="2">
                  <c:v>13.923598029317461</c:v>
                </c:pt>
                <c:pt idx="3">
                  <c:v>19.952058276942864</c:v>
                </c:pt>
                <c:pt idx="4">
                  <c:v>20.461162431989223</c:v>
                </c:pt>
                <c:pt idx="5">
                  <c:v>21.62359650401234</c:v>
                </c:pt>
                <c:pt idx="6">
                  <c:v>22.417961919546585</c:v>
                </c:pt>
                <c:pt idx="7">
                  <c:v>23.836407892630319</c:v>
                </c:pt>
                <c:pt idx="8">
                  <c:v>25.70668956990211</c:v>
                </c:pt>
                <c:pt idx="9">
                  <c:v>26.680118930255603</c:v>
                </c:pt>
              </c:numCache>
            </c:numRef>
          </c:val>
          <c:smooth val="0"/>
        </c:ser>
        <c:dLbls>
          <c:showLegendKey val="0"/>
          <c:showVal val="0"/>
          <c:showCatName val="0"/>
          <c:showSerName val="0"/>
          <c:showPercent val="0"/>
          <c:showBubbleSize val="0"/>
        </c:dLbls>
        <c:marker val="1"/>
        <c:smooth val="0"/>
        <c:axId val="52162560"/>
        <c:axId val="52164096"/>
      </c:lineChart>
      <c:catAx>
        <c:axId val="52162560"/>
        <c:scaling>
          <c:orientation val="minMax"/>
        </c:scaling>
        <c:delete val="0"/>
        <c:axPos val="b"/>
        <c:numFmt formatCode="0" sourceLinked="1"/>
        <c:majorTickMark val="out"/>
        <c:minorTickMark val="none"/>
        <c:tickLblPos val="nextTo"/>
        <c:crossAx val="52164096"/>
        <c:crosses val="autoZero"/>
        <c:auto val="1"/>
        <c:lblAlgn val="ctr"/>
        <c:lblOffset val="100"/>
        <c:noMultiLvlLbl val="0"/>
      </c:catAx>
      <c:valAx>
        <c:axId val="52164096"/>
        <c:scaling>
          <c:orientation val="minMax"/>
        </c:scaling>
        <c:delete val="0"/>
        <c:axPos val="l"/>
        <c:majorGridlines/>
        <c:numFmt formatCode="0" sourceLinked="0"/>
        <c:majorTickMark val="out"/>
        <c:minorTickMark val="none"/>
        <c:tickLblPos val="nextTo"/>
        <c:crossAx val="52162560"/>
        <c:crosses val="autoZero"/>
        <c:crossBetween val="between"/>
      </c:valAx>
    </c:plotArea>
    <c:legend>
      <c:legendPos val="b"/>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85724</xdr:rowOff>
    </xdr:from>
    <xdr:to>
      <xdr:col>10</xdr:col>
      <xdr:colOff>590550</xdr:colOff>
      <xdr:row>54</xdr:row>
      <xdr:rowOff>114300</xdr:rowOff>
    </xdr:to>
    <xdr:sp macro="" textlink="">
      <xdr:nvSpPr>
        <xdr:cNvPr id="2" name="TextBox 1"/>
        <xdr:cNvSpPr txBox="1"/>
      </xdr:nvSpPr>
      <xdr:spPr>
        <a:xfrm>
          <a:off x="76200" y="85724"/>
          <a:ext cx="6610350" cy="10315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1200"/>
            </a:spcBef>
            <a:spcAft>
              <a:spcPts val="800"/>
            </a:spcAft>
          </a:pPr>
          <a:r>
            <a:rPr lang="en-US" sz="1400" b="1">
              <a:effectLst/>
              <a:latin typeface="Arial" panose="020B0604020202020204" pitchFamily="34" charset="0"/>
              <a:ea typeface="Calibri"/>
              <a:cs typeface="Arial" panose="020B0604020202020204" pitchFamily="34" charset="0"/>
            </a:rPr>
            <a:t>2015 Annual</a:t>
          </a:r>
          <a:r>
            <a:rPr lang="en-US" sz="1400" b="1" baseline="0">
              <a:effectLst/>
              <a:latin typeface="Arial" panose="020B0604020202020204" pitchFamily="34" charset="0"/>
              <a:ea typeface="Calibri"/>
              <a:cs typeface="Arial" panose="020B0604020202020204" pitchFamily="34" charset="0"/>
            </a:rPr>
            <a:t> </a:t>
          </a:r>
          <a:r>
            <a:rPr lang="en-US" sz="1400" b="1">
              <a:effectLst/>
              <a:latin typeface="Arial" panose="020B0604020202020204" pitchFamily="34" charset="0"/>
              <a:ea typeface="Calibri"/>
              <a:cs typeface="Arial" panose="020B0604020202020204" pitchFamily="34" charset="0"/>
            </a:rPr>
            <a:t>Statewide Planning Renewable Net Short</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Posted May 2016</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annual statewide Planning Renewable Net Short (PRNS) is a key component in statewide transmission and generation planning activities. Its main purpose is to estimate the incremental new renewable energy needed to achieve statewide policy targets. Annual renewable energy targets are based on the most recent electricity retail sales forecast. Annual generation from existing operational renewable capacity is estimated based on the physical  operating  capacity in California and contract details for projects located out-of-state with commitments to sell electricity to California for multiple years. The PRNS provides a snapshot at the beginning of each year showing the expected shortfall between existing renewable generation and the amount prescribed by state policy targets.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PRNS is different than a</a:t>
          </a:r>
          <a:r>
            <a:rPr lang="en-US" sz="1200" baseline="0">
              <a:solidFill>
                <a:schemeClr val="dk1"/>
              </a:solidFill>
              <a:effectLst/>
              <a:latin typeface="Arial" panose="020B0604020202020204" pitchFamily="34" charset="0"/>
              <a:ea typeface="+mn-ea"/>
              <a:cs typeface="Arial" panose="020B0604020202020204" pitchFamily="34" charset="0"/>
            </a:rPr>
            <a:t> procurement renewable net short calculated by a utility. </a:t>
          </a:r>
          <a:r>
            <a:rPr lang="en-US" sz="1200">
              <a:solidFill>
                <a:schemeClr val="dk1"/>
              </a:solidFill>
              <a:effectLst/>
              <a:latin typeface="Arial" panose="020B0604020202020204" pitchFamily="34" charset="0"/>
              <a:ea typeface="+mn-ea"/>
              <a:cs typeface="Arial" panose="020B0604020202020204" pitchFamily="34" charset="0"/>
            </a:rPr>
            <a:t>Procurement decisions are made by a load serving entity</a:t>
          </a:r>
          <a:r>
            <a:rPr lang="en-US" sz="1200" baseline="0">
              <a:solidFill>
                <a:schemeClr val="dk1"/>
              </a:solidFill>
              <a:effectLst/>
              <a:latin typeface="Arial" panose="020B0604020202020204" pitchFamily="34" charset="0"/>
              <a:ea typeface="+mn-ea"/>
              <a:cs typeface="Arial" panose="020B0604020202020204" pitchFamily="34" charset="0"/>
            </a:rPr>
            <a:t> with direction from their board of directors or the Public Utilities Commission. </a:t>
          </a:r>
          <a:r>
            <a:rPr lang="en-US" sz="1200">
              <a:solidFill>
                <a:schemeClr val="dk1"/>
              </a:solidFill>
              <a:effectLst/>
              <a:latin typeface="Arial" panose="020B0604020202020204" pitchFamily="34" charset="0"/>
              <a:ea typeface="+mn-ea"/>
              <a:cs typeface="Arial" panose="020B0604020202020204" pitchFamily="34" charset="0"/>
            </a:rPr>
            <a:t>The PRNS is not intended to guide or influence RPS procurement plans, and therefore does not include planned generation details from unbuilt projects.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PRNS should be used on a consistent basis for developing portfolios used in statewide transmission and generation planning simulation models. It is up to the user to make additional assumptions regarding planned resources. Utilities may develop estimates of renewable procurement shortfalls that will influence their procurement decisions and that differ from these estimates. However, these estimates include procurement assumptions for future planned generation development at various stages of development.</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PRNS tables are calculated annually by Energy Commission staff based on the method shown in the November 2011 report, </a:t>
          </a:r>
          <a:r>
            <a:rPr lang="en-US" sz="1200" i="1">
              <a:solidFill>
                <a:schemeClr val="dk1"/>
              </a:solidFill>
              <a:effectLst/>
              <a:latin typeface="Arial" panose="020B0604020202020204" pitchFamily="34" charset="0"/>
              <a:ea typeface="+mn-ea"/>
              <a:cs typeface="Arial" panose="020B0604020202020204" pitchFamily="34" charset="0"/>
            </a:rPr>
            <a:t>Proposed Method to Calculate the Amount of New Renewable Generation Needed to Comply with Policy Goals</a:t>
          </a:r>
          <a:r>
            <a:rPr lang="en-US" sz="1200">
              <a:solidFill>
                <a:schemeClr val="dk1"/>
              </a:solidFill>
              <a:effectLst/>
              <a:latin typeface="Arial" panose="020B0604020202020204" pitchFamily="34" charset="0"/>
              <a:ea typeface="+mn-ea"/>
              <a:cs typeface="Arial" panose="020B0604020202020204" pitchFamily="34" charset="0"/>
            </a:rPr>
            <a:t>. This report documents the method to calculate a range of statewide planning PRNS forecasts based on the most recent adopted demand forecast of retail sales. </a:t>
          </a:r>
        </a:p>
        <a:p>
          <a:r>
            <a:rPr lang="en-US" sz="1200">
              <a:solidFill>
                <a:schemeClr val="dk1"/>
              </a:solidFill>
              <a:effectLst/>
              <a:latin typeface="Arial" panose="020B0604020202020204" pitchFamily="34" charset="0"/>
              <a:ea typeface="+mn-ea"/>
              <a:cs typeface="Arial" panose="020B0604020202020204" pitchFamily="34" charset="0"/>
            </a:rPr>
            <a:t>See http://www.energy.ca.gov/2011_energypolicy/documents/index.html#03082011.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following tables and graphs include the 2015-2026 PRNS. These tables use data and assumptions from the </a:t>
          </a:r>
          <a:r>
            <a:rPr lang="en-US" sz="1200" i="1">
              <a:solidFill>
                <a:schemeClr val="dk1"/>
              </a:solidFill>
              <a:effectLst/>
              <a:latin typeface="Arial" panose="020B0604020202020204" pitchFamily="34" charset="0"/>
              <a:ea typeface="+mn-ea"/>
              <a:cs typeface="Arial" panose="020B0604020202020204" pitchFamily="34" charset="0"/>
            </a:rPr>
            <a:t>2015 Integrated Energy Policy Report (IEPR) </a:t>
          </a:r>
          <a:r>
            <a:rPr lang="en-US" sz="1200">
              <a:solidFill>
                <a:schemeClr val="dk1"/>
              </a:solidFill>
              <a:effectLst/>
              <a:latin typeface="Arial" panose="020B0604020202020204" pitchFamily="34" charset="0"/>
              <a:ea typeface="+mn-ea"/>
              <a:cs typeface="Arial" panose="020B0604020202020204" pitchFamily="34" charset="0"/>
            </a:rPr>
            <a:t>and the </a:t>
          </a:r>
          <a:r>
            <a:rPr lang="en-US" sz="1200" i="1">
              <a:solidFill>
                <a:schemeClr val="dk1"/>
              </a:solidFill>
              <a:effectLst/>
              <a:latin typeface="Arial" panose="020B0604020202020204" pitchFamily="34" charset="0"/>
              <a:ea typeface="+mn-ea"/>
              <a:cs typeface="Arial" panose="020B0604020202020204" pitchFamily="34" charset="0"/>
            </a:rPr>
            <a:t>2015 IEPR </a:t>
          </a:r>
          <a:r>
            <a:rPr lang="en-US" sz="1200">
              <a:solidFill>
                <a:schemeClr val="dk1"/>
              </a:solidFill>
              <a:effectLst/>
              <a:latin typeface="Arial" panose="020B0604020202020204" pitchFamily="34" charset="0"/>
              <a:ea typeface="+mn-ea"/>
              <a:cs typeface="Arial" panose="020B0604020202020204" pitchFamily="34" charset="0"/>
            </a:rPr>
            <a:t>filings. The RPS</a:t>
          </a:r>
          <a:r>
            <a:rPr lang="en-US" sz="1200" baseline="0">
              <a:solidFill>
                <a:schemeClr val="dk1"/>
              </a:solidFill>
              <a:effectLst/>
              <a:latin typeface="Arial" panose="020B0604020202020204" pitchFamily="34" charset="0"/>
              <a:ea typeface="+mn-ea"/>
              <a:cs typeface="Arial" panose="020B0604020202020204" pitchFamily="34" charset="0"/>
            </a:rPr>
            <a:t> targets reflect the achievement of the 33 percent RPS by 2020 target. The 50 percent RPS targets outlined in SB 350 were not included in this analysis b</a:t>
          </a:r>
          <a:r>
            <a:rPr lang="en-US" sz="1200">
              <a:solidFill>
                <a:schemeClr val="dk1"/>
              </a:solidFill>
              <a:effectLst/>
              <a:latin typeface="Arial" panose="020B0604020202020204" pitchFamily="34" charset="0"/>
              <a:ea typeface="+mn-ea"/>
              <a:cs typeface="Arial" panose="020B0604020202020204" pitchFamily="34" charset="0"/>
            </a:rPr>
            <a:t>ecause the effects of the legislation are unknown until new programs and regulations are developed</a:t>
          </a:r>
          <a:r>
            <a:rPr lang="en-US" sz="1200" baseline="0">
              <a:solidFill>
                <a:schemeClr val="dk1"/>
              </a:solidFill>
              <a:effectLst/>
              <a:latin typeface="Arial" panose="020B0604020202020204" pitchFamily="34" charset="0"/>
              <a:ea typeface="+mn-ea"/>
              <a:cs typeface="Arial" panose="020B0604020202020204" pitchFamily="34" charset="0"/>
            </a:rPr>
            <a:t>. </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more information, contact Garry Mariscal of the Supply Analysis Office, Energy Assessments Division by email garry.oneill@energy.ca.gov.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Sources of Data: </a:t>
          </a:r>
        </a:p>
        <a:p>
          <a:r>
            <a:rPr lang="en-US" sz="1100">
              <a:solidFill>
                <a:schemeClr val="dk1"/>
              </a:solidFill>
              <a:effectLst/>
              <a:latin typeface="Arial" panose="020B0604020202020204" pitchFamily="34" charset="0"/>
              <a:ea typeface="+mn-ea"/>
              <a:cs typeface="Arial" panose="020B0604020202020204" pitchFamily="34" charset="0"/>
            </a:rPr>
            <a:t>Line 1 - Statewide Retail Sales - Low, Mid, and High case demand forecasts: Form 1.1c</a:t>
          </a:r>
        </a:p>
        <a:p>
          <a:r>
            <a:rPr lang="en-US" sz="1100">
              <a:solidFill>
                <a:schemeClr val="dk1"/>
              </a:solidFill>
              <a:effectLst/>
              <a:latin typeface="Arial" panose="020B0604020202020204" pitchFamily="34" charset="0"/>
              <a:ea typeface="+mn-ea"/>
              <a:cs typeface="Arial" panose="020B0604020202020204" pitchFamily="34" charset="0"/>
            </a:rPr>
            <a:t>http://www.energy.ca.gov/2015_energypolicy</a:t>
          </a:r>
        </a:p>
        <a:p>
          <a:r>
            <a:rPr lang="en-US" sz="1100">
              <a:solidFill>
                <a:schemeClr val="dk1"/>
              </a:solidFill>
              <a:effectLst/>
              <a:latin typeface="Arial" panose="020B0604020202020204" pitchFamily="34" charset="0"/>
              <a:ea typeface="+mn-ea"/>
              <a:cs typeface="Arial" panose="020B0604020202020204" pitchFamily="34" charset="0"/>
            </a:rPr>
            <a:t>Line 2 - Retail sales excluded from the PRNS calculation, such as entities with a special RPS compliance obligation (CDWR, WAPA, MWD,CCSF, etc.) and the Statewide Pump Load - Low, Mid, and High case demand forecasts:  Form 1.1c http://www.energy.ca.gov/2015_energypolicy/</a:t>
          </a:r>
        </a:p>
        <a:p>
          <a:r>
            <a:rPr lang="en-US" sz="1100">
              <a:solidFill>
                <a:schemeClr val="dk1"/>
              </a:solidFill>
              <a:effectLst/>
              <a:latin typeface="Arial" panose="020B0604020202020204" pitchFamily="34" charset="0"/>
              <a:ea typeface="+mn-ea"/>
              <a:cs typeface="Arial" panose="020B0604020202020204" pitchFamily="34" charset="0"/>
            </a:rPr>
            <a:t>Additional Achievable Energy Efficiency - All sectors total GWh: </a:t>
          </a:r>
        </a:p>
        <a:p>
          <a:r>
            <a:rPr lang="en-US" sz="1100">
              <a:solidFill>
                <a:schemeClr val="dk1"/>
              </a:solidFill>
              <a:effectLst/>
              <a:latin typeface="Arial" panose="020B0604020202020204" pitchFamily="34" charset="0"/>
              <a:ea typeface="+mn-ea"/>
              <a:cs typeface="Arial" panose="020B0604020202020204" pitchFamily="34" charset="0"/>
            </a:rPr>
            <a:t>http://www.energy.ca.gov/2015_energypolicy/documents/2015-12-17_additional_aee.php </a:t>
          </a:r>
        </a:p>
        <a:p>
          <a:r>
            <a:rPr lang="en-US" sz="1100">
              <a:solidFill>
                <a:schemeClr val="dk1"/>
              </a:solidFill>
              <a:effectLst/>
              <a:latin typeface="Arial" panose="020B0604020202020204" pitchFamily="34" charset="0"/>
              <a:ea typeface="+mn-ea"/>
              <a:cs typeface="Arial" panose="020B0604020202020204" pitchFamily="34" charset="0"/>
            </a:rPr>
            <a:t>Other POU Incremental Energy Efficiency from Energy Supply Plan (S-2) filings: https://efiling.energy.ca.gov/Lists/DocketLog.aspx?docketnumber=15-IEPR-02 </a:t>
          </a:r>
        </a:p>
        <a:p>
          <a:r>
            <a:rPr lang="en-US" sz="1100">
              <a:solidFill>
                <a:schemeClr val="dk1"/>
              </a:solidFill>
              <a:effectLst/>
              <a:latin typeface="Arial" panose="020B0604020202020204" pitchFamily="34" charset="0"/>
              <a:ea typeface="+mn-ea"/>
              <a:cs typeface="Arial" panose="020B0604020202020204" pitchFamily="34" charset="0"/>
            </a:rPr>
            <a:t>Line 6 - Additional New Combined Heat and Power (on-site portion) - Based on an updated ICF report in support of the 2011 IEPR: (the year 2015 new CHP forecast is shifted to begin operating in the year 2019) </a:t>
          </a:r>
        </a:p>
        <a:p>
          <a:r>
            <a:rPr lang="en-US" sz="1100">
              <a:solidFill>
                <a:schemeClr val="dk1"/>
              </a:solidFill>
              <a:effectLst/>
              <a:latin typeface="Arial" panose="020B0604020202020204" pitchFamily="34" charset="0"/>
              <a:ea typeface="+mn-ea"/>
              <a:cs typeface="Arial" panose="020B0604020202020204" pitchFamily="34" charset="0"/>
            </a:rPr>
            <a:t>http://www.energy.ca.gov/2012publications/CEC-200-2012-002/CEC-200-2012-002-REV.pdf. </a:t>
          </a:r>
        </a:p>
        <a:p>
          <a:r>
            <a:rPr lang="en-US" sz="1100">
              <a:solidFill>
                <a:schemeClr val="dk1"/>
              </a:solidFill>
              <a:effectLst/>
              <a:latin typeface="Arial" panose="020B0604020202020204" pitchFamily="34" charset="0"/>
              <a:ea typeface="+mn-ea"/>
              <a:cs typeface="Arial" panose="020B0604020202020204" pitchFamily="34" charset="0"/>
            </a:rPr>
            <a:t>Lines 9-11 - Operational RPS Renewable Generation: http://energyalmanac.ca.gov/renewables/net_short/RNS_Operational_Generation.xlsx</a:t>
          </a:r>
        </a:p>
        <a:p>
          <a:r>
            <a:rPr lang="en-US" sz="1200">
              <a:solidFill>
                <a:schemeClr val="dk1"/>
              </a:solidFill>
              <a:effectLst/>
              <a:latin typeface="Arial" panose="020B0604020202020204" pitchFamily="34" charset="0"/>
              <a:ea typeface="+mn-ea"/>
              <a:cs typeface="Arial" panose="020B0604020202020204" pitchFamily="34" charset="0"/>
            </a:rPr>
            <a:t> </a:t>
          </a:r>
        </a:p>
        <a:p>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0.04356</cdr:x>
      <cdr:y>0.12432</cdr:y>
    </cdr:from>
    <cdr:to>
      <cdr:x>0.12094</cdr:x>
      <cdr:y>0.18838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77568" y="780879"/>
          <a:ext cx="670618" cy="40237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ED%202005\F&amp;I\2004-10-25_DEMAND_FOR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ortknox\Divisions\A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ortknox\Divisions\SE9BOOKS\SE9\Misc\MMCCE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UNIT_320\CED%202009\Revised\ControlAreaworkfiles\revisedEnergyandPeakforecastbyLS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ortknox\Divisions\Documents%20and%20Settings\lavike\My%20Documents\ERIC\Renewable\RPS%20Compliance%20Program\Model\Raw%20Data\Garys%20Output\RPS%20Monitoring%206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1.1"/>
      <sheetName val="Form1.2"/>
      <sheetName val="Form1.3"/>
      <sheetName val="Form1.4"/>
      <sheetName val="Form1.5"/>
      <sheetName val="Form1.6"/>
      <sheetName val="Form1.7"/>
      <sheetName val="Form2.1"/>
      <sheetName val="Form2.2"/>
      <sheetName val="Form2.3"/>
      <sheetName val="Form2.4"/>
      <sheetName val="Form3.1a"/>
      <sheetName val="Form3.1b"/>
      <sheetName val="Form3.2"/>
      <sheetName val="Form3.3"/>
      <sheetName val="Form3.4"/>
    </sheetNames>
    <sheetDataSet>
      <sheetData sheetId="0" refreshError="1"/>
      <sheetData sheetId="1" refreshError="1">
        <row r="3">
          <cell r="C3"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IVOT COST"/>
      <sheetName val="COST"/>
      <sheetName val="PRODUCTION REPORTS"/>
      <sheetName val="WEEKLY COST REPORT"/>
      <sheetName val="FORCAST"/>
      <sheetName val="MASTER"/>
    </sheetNames>
    <sheetDataSet>
      <sheetData sheetId="0" refreshError="1"/>
      <sheetData sheetId="1" refreshError="1"/>
      <sheetData sheetId="2" refreshError="1">
        <row r="3">
          <cell r="C3" t="str">
            <v>N N</v>
          </cell>
          <cell r="AB3">
            <v>60000</v>
          </cell>
        </row>
        <row r="4">
          <cell r="C4" t="str">
            <v>HU A</v>
          </cell>
          <cell r="AB4">
            <v>0</v>
          </cell>
        </row>
        <row r="5">
          <cell r="C5" t="str">
            <v>M B</v>
          </cell>
          <cell r="AB5">
            <v>0</v>
          </cell>
        </row>
        <row r="6">
          <cell r="C6" t="str">
            <v>M M</v>
          </cell>
          <cell r="AB6">
            <v>0</v>
          </cell>
        </row>
        <row r="7">
          <cell r="C7" t="str">
            <v>101 A</v>
          </cell>
          <cell r="AB7">
            <v>0</v>
          </cell>
        </row>
        <row r="8">
          <cell r="C8" t="str">
            <v>101 D</v>
          </cell>
          <cell r="AB8">
            <v>0</v>
          </cell>
        </row>
        <row r="9">
          <cell r="C9" t="str">
            <v>T T</v>
          </cell>
          <cell r="AB9">
            <v>0</v>
          </cell>
        </row>
        <row r="10">
          <cell r="C10" t="str">
            <v>HU A</v>
          </cell>
          <cell r="AB10">
            <v>0</v>
          </cell>
        </row>
        <row r="11">
          <cell r="C11" t="str">
            <v>M B</v>
          </cell>
          <cell r="AB11">
            <v>0</v>
          </cell>
        </row>
        <row r="12">
          <cell r="C12" t="str">
            <v>M M</v>
          </cell>
          <cell r="AB12">
            <v>0</v>
          </cell>
        </row>
        <row r="13">
          <cell r="C13" t="str">
            <v>101 A</v>
          </cell>
          <cell r="AB13">
            <v>0</v>
          </cell>
        </row>
        <row r="14">
          <cell r="C14" t="str">
            <v>101 D</v>
          </cell>
          <cell r="AB14">
            <v>0</v>
          </cell>
        </row>
        <row r="15">
          <cell r="C15" t="str">
            <v>T T</v>
          </cell>
          <cell r="AB15">
            <v>0</v>
          </cell>
        </row>
        <row r="16">
          <cell r="C16" t="str">
            <v>HU A</v>
          </cell>
          <cell r="AB16">
            <v>0</v>
          </cell>
        </row>
        <row r="17">
          <cell r="C17" t="str">
            <v>M M</v>
          </cell>
          <cell r="AB17">
            <v>0</v>
          </cell>
        </row>
        <row r="18">
          <cell r="C18" t="str">
            <v>101 A</v>
          </cell>
          <cell r="AB18">
            <v>0</v>
          </cell>
        </row>
        <row r="19">
          <cell r="C19" t="str">
            <v>T T</v>
          </cell>
          <cell r="AB19">
            <v>0</v>
          </cell>
        </row>
        <row r="20">
          <cell r="C20" t="str">
            <v>HU A</v>
          </cell>
          <cell r="AB20">
            <v>0</v>
          </cell>
        </row>
        <row r="21">
          <cell r="C21" t="str">
            <v>M M</v>
          </cell>
          <cell r="AB21">
            <v>0</v>
          </cell>
        </row>
        <row r="22">
          <cell r="C22" t="str">
            <v>101 A</v>
          </cell>
          <cell r="AB22">
            <v>0</v>
          </cell>
        </row>
        <row r="23">
          <cell r="C23" t="str">
            <v>T T</v>
          </cell>
          <cell r="AB23">
            <v>0</v>
          </cell>
        </row>
        <row r="24">
          <cell r="C24" t="str">
            <v>GENERAL</v>
          </cell>
          <cell r="AB24">
            <v>0</v>
          </cell>
        </row>
        <row r="25">
          <cell r="C25" t="str">
            <v>TECHNICAL</v>
          </cell>
          <cell r="AB25">
            <v>0</v>
          </cell>
        </row>
        <row r="26">
          <cell r="C26" t="str">
            <v>GENERAL</v>
          </cell>
          <cell r="AB26">
            <v>0</v>
          </cell>
        </row>
        <row r="27">
          <cell r="C27" t="str">
            <v>TECHNICAL</v>
          </cell>
          <cell r="AB27">
            <v>0</v>
          </cell>
        </row>
        <row r="28">
          <cell r="C28" t="str">
            <v>A G</v>
          </cell>
          <cell r="AB28">
            <v>0</v>
          </cell>
        </row>
        <row r="29">
          <cell r="C29" t="str">
            <v>H G</v>
          </cell>
          <cell r="AB29">
            <v>0</v>
          </cell>
        </row>
        <row r="30">
          <cell r="C30" t="str">
            <v>HU A</v>
          </cell>
          <cell r="AB30">
            <v>0</v>
          </cell>
        </row>
        <row r="31">
          <cell r="C31" t="str">
            <v>M M</v>
          </cell>
          <cell r="AB31">
            <v>0</v>
          </cell>
        </row>
        <row r="32">
          <cell r="C32" t="str">
            <v>101 A</v>
          </cell>
          <cell r="AB32">
            <v>0</v>
          </cell>
        </row>
        <row r="33">
          <cell r="C33" t="str">
            <v>101 G</v>
          </cell>
          <cell r="AB33">
            <v>0</v>
          </cell>
        </row>
        <row r="34">
          <cell r="C34" t="str">
            <v>Online</v>
          </cell>
          <cell r="AB34">
            <v>0</v>
          </cell>
        </row>
        <row r="35">
          <cell r="C35" t="str">
            <v>T T</v>
          </cell>
          <cell r="AB35">
            <v>0</v>
          </cell>
        </row>
        <row r="36">
          <cell r="C36" t="str">
            <v>M K</v>
          </cell>
          <cell r="AB36">
            <v>0</v>
          </cell>
        </row>
        <row r="37">
          <cell r="C37" t="str">
            <v>N N</v>
          </cell>
          <cell r="AB37">
            <v>41426</v>
          </cell>
        </row>
        <row r="38">
          <cell r="C38" t="str">
            <v>N N</v>
          </cell>
          <cell r="AB38">
            <v>0</v>
          </cell>
        </row>
        <row r="39">
          <cell r="C39" t="str">
            <v>N N</v>
          </cell>
          <cell r="AB39">
            <v>18650</v>
          </cell>
        </row>
        <row r="40">
          <cell r="C40" t="str">
            <v>101 A</v>
          </cell>
          <cell r="AB40">
            <v>38483.300000000003</v>
          </cell>
        </row>
        <row r="41">
          <cell r="C41" t="str">
            <v>HU A</v>
          </cell>
          <cell r="AB41">
            <v>1454.4</v>
          </cell>
        </row>
        <row r="42">
          <cell r="C42" t="str">
            <v>101 A</v>
          </cell>
          <cell r="AB42">
            <v>29602.32</v>
          </cell>
        </row>
        <row r="43">
          <cell r="C43" t="str">
            <v>101 G</v>
          </cell>
          <cell r="AB43">
            <v>3086.7200000000003</v>
          </cell>
        </row>
        <row r="44">
          <cell r="C44" t="str">
            <v>H A</v>
          </cell>
          <cell r="AB44">
            <v>2893.83</v>
          </cell>
        </row>
        <row r="45">
          <cell r="C45" t="str">
            <v>H G</v>
          </cell>
          <cell r="AB45">
            <v>12890.97</v>
          </cell>
        </row>
        <row r="46">
          <cell r="C46" t="str">
            <v>GENERAL</v>
          </cell>
          <cell r="AB46">
            <v>26878.080000000002</v>
          </cell>
        </row>
        <row r="47">
          <cell r="C47" t="str">
            <v>TECHNICAL</v>
          </cell>
          <cell r="AB47">
            <v>8996.82</v>
          </cell>
        </row>
        <row r="48">
          <cell r="C48" t="str">
            <v>101 A</v>
          </cell>
          <cell r="AB48">
            <v>328919.78999999992</v>
          </cell>
        </row>
        <row r="49">
          <cell r="C49" t="str">
            <v>101 G</v>
          </cell>
          <cell r="AB49">
            <v>65278.21</v>
          </cell>
        </row>
        <row r="50">
          <cell r="C50" t="str">
            <v>101 G</v>
          </cell>
          <cell r="AB50">
            <v>5565.53</v>
          </cell>
        </row>
        <row r="51">
          <cell r="C51" t="str">
            <v>H A</v>
          </cell>
          <cell r="AB51">
            <v>0</v>
          </cell>
        </row>
        <row r="52">
          <cell r="C52" t="str">
            <v>HU A</v>
          </cell>
          <cell r="AB52">
            <v>9667.1299999999992</v>
          </cell>
        </row>
        <row r="53">
          <cell r="C53" t="str">
            <v>M M</v>
          </cell>
          <cell r="AB53">
            <v>8838.3200000000015</v>
          </cell>
        </row>
        <row r="54">
          <cell r="C54" t="str">
            <v>N N</v>
          </cell>
          <cell r="AB54">
            <v>73435.38</v>
          </cell>
        </row>
        <row r="55">
          <cell r="C55" t="str">
            <v>GENERAL</v>
          </cell>
          <cell r="AB55">
            <v>15708.140000000001</v>
          </cell>
        </row>
        <row r="56">
          <cell r="C56" t="str">
            <v>101 G</v>
          </cell>
          <cell r="AB56">
            <v>57574.54</v>
          </cell>
        </row>
        <row r="57">
          <cell r="C57" t="str">
            <v>101 A</v>
          </cell>
          <cell r="AB57">
            <v>81167.75</v>
          </cell>
        </row>
        <row r="58">
          <cell r="C58" t="str">
            <v>M M</v>
          </cell>
          <cell r="AB58">
            <v>10824.5</v>
          </cell>
        </row>
        <row r="59">
          <cell r="C59" t="str">
            <v>GENERAL</v>
          </cell>
          <cell r="AB59">
            <v>32110.260000000002</v>
          </cell>
        </row>
        <row r="60">
          <cell r="C60" t="str">
            <v>101 G</v>
          </cell>
          <cell r="AB60">
            <v>7972.78</v>
          </cell>
        </row>
        <row r="61">
          <cell r="C61" t="str">
            <v>101 A</v>
          </cell>
          <cell r="AB61">
            <v>15266.730000000001</v>
          </cell>
        </row>
        <row r="62">
          <cell r="C62" t="str">
            <v>101 G</v>
          </cell>
          <cell r="AB62">
            <v>7979.91</v>
          </cell>
        </row>
        <row r="63">
          <cell r="C63" t="str">
            <v>N N</v>
          </cell>
          <cell r="AB63">
            <v>0</v>
          </cell>
        </row>
        <row r="64">
          <cell r="C64" t="str">
            <v>N N</v>
          </cell>
          <cell r="AB64">
            <v>0</v>
          </cell>
        </row>
        <row r="65">
          <cell r="C65" t="str">
            <v>N N</v>
          </cell>
          <cell r="AB65">
            <v>0</v>
          </cell>
        </row>
        <row r="66">
          <cell r="C66" t="str">
            <v>N N</v>
          </cell>
          <cell r="AB66">
            <v>0</v>
          </cell>
        </row>
        <row r="67">
          <cell r="C67" t="str">
            <v>101 A</v>
          </cell>
          <cell r="AB67">
            <v>0</v>
          </cell>
        </row>
        <row r="68">
          <cell r="C68" t="str">
            <v>101 G</v>
          </cell>
          <cell r="AB68">
            <v>0</v>
          </cell>
        </row>
        <row r="69">
          <cell r="C69" t="str">
            <v>H A</v>
          </cell>
          <cell r="AB69">
            <v>32811.31</v>
          </cell>
        </row>
        <row r="70">
          <cell r="C70" t="str">
            <v>H G</v>
          </cell>
          <cell r="AB70">
            <v>46921.11</v>
          </cell>
        </row>
        <row r="71">
          <cell r="C71" t="str">
            <v>H M O</v>
          </cell>
          <cell r="AB71">
            <v>6764.82</v>
          </cell>
        </row>
        <row r="72">
          <cell r="C72" t="str">
            <v>OFFICE</v>
          </cell>
          <cell r="AB72">
            <v>49048.25</v>
          </cell>
        </row>
        <row r="73">
          <cell r="C73" t="str">
            <v>GENERAL</v>
          </cell>
          <cell r="AB73">
            <v>22299.719999999998</v>
          </cell>
        </row>
        <row r="74">
          <cell r="C74" t="str">
            <v>TECHNICAL</v>
          </cell>
          <cell r="AB74">
            <v>8403.89</v>
          </cell>
        </row>
        <row r="75">
          <cell r="C75" t="str">
            <v>101 A</v>
          </cell>
          <cell r="AB75">
            <v>143022.35000000003</v>
          </cell>
        </row>
        <row r="76">
          <cell r="C76" t="str">
            <v>101 G</v>
          </cell>
          <cell r="AB76">
            <v>5385.79</v>
          </cell>
        </row>
        <row r="77">
          <cell r="C77" t="str">
            <v>101 G</v>
          </cell>
          <cell r="AB77">
            <v>33847.11</v>
          </cell>
        </row>
        <row r="78">
          <cell r="C78" t="str">
            <v>H A</v>
          </cell>
          <cell r="AB78">
            <v>0</v>
          </cell>
        </row>
        <row r="79">
          <cell r="C79" t="str">
            <v>H G</v>
          </cell>
          <cell r="AB79">
            <v>2391.9899999999998</v>
          </cell>
        </row>
        <row r="80">
          <cell r="C80" t="str">
            <v>HU A</v>
          </cell>
          <cell r="AB80">
            <v>1382.3799999999999</v>
          </cell>
        </row>
        <row r="81">
          <cell r="C81" t="str">
            <v>M M</v>
          </cell>
          <cell r="AB81">
            <v>25002.870000000003</v>
          </cell>
        </row>
        <row r="82">
          <cell r="C82" t="str">
            <v>N N</v>
          </cell>
          <cell r="AB82">
            <v>43483.229999999996</v>
          </cell>
        </row>
        <row r="83">
          <cell r="C83" t="str">
            <v>GENERAL</v>
          </cell>
          <cell r="AB83">
            <v>14977.740000000002</v>
          </cell>
        </row>
        <row r="84">
          <cell r="C84" t="str">
            <v>101 A</v>
          </cell>
          <cell r="AB84">
            <v>28051.700000000004</v>
          </cell>
        </row>
        <row r="85">
          <cell r="C85" t="str">
            <v>101 G</v>
          </cell>
          <cell r="AB85">
            <v>26607.770000000008</v>
          </cell>
        </row>
        <row r="86">
          <cell r="C86" t="str">
            <v>H G</v>
          </cell>
          <cell r="AB86">
            <v>67748.44</v>
          </cell>
        </row>
        <row r="87">
          <cell r="C87" t="str">
            <v>M M</v>
          </cell>
          <cell r="AB87">
            <v>20612.769999999997</v>
          </cell>
        </row>
        <row r="88">
          <cell r="C88" t="str">
            <v>GENERAL</v>
          </cell>
          <cell r="AB88">
            <v>6292.9</v>
          </cell>
        </row>
        <row r="89">
          <cell r="C89" t="str">
            <v>101 G</v>
          </cell>
          <cell r="AB89">
            <v>32372.360000000004</v>
          </cell>
        </row>
        <row r="90">
          <cell r="C90" t="str">
            <v>101 G</v>
          </cell>
          <cell r="AB90">
            <v>624.9</v>
          </cell>
        </row>
        <row r="91">
          <cell r="C91" t="str">
            <v>H G</v>
          </cell>
          <cell r="AB91">
            <v>0</v>
          </cell>
        </row>
        <row r="92">
          <cell r="C92" t="str">
            <v>H M O</v>
          </cell>
          <cell r="AB92">
            <v>4839.68</v>
          </cell>
        </row>
        <row r="93">
          <cell r="C93" t="str">
            <v>101 G</v>
          </cell>
          <cell r="AB93">
            <v>4730.55</v>
          </cell>
        </row>
        <row r="94">
          <cell r="C94" t="str">
            <v>H A</v>
          </cell>
          <cell r="AB94">
            <v>35721.61</v>
          </cell>
        </row>
        <row r="95">
          <cell r="C95" t="str">
            <v>H G</v>
          </cell>
          <cell r="AB95">
            <v>51969.649999999994</v>
          </cell>
        </row>
        <row r="96">
          <cell r="C96" t="str">
            <v>H M O</v>
          </cell>
          <cell r="AB96">
            <v>10341.83</v>
          </cell>
        </row>
        <row r="97">
          <cell r="C97" t="str">
            <v>OFFICE</v>
          </cell>
          <cell r="AB97">
            <v>47147.29</v>
          </cell>
        </row>
        <row r="98">
          <cell r="C98" t="str">
            <v>GENERAL</v>
          </cell>
          <cell r="AB98">
            <v>27458.26</v>
          </cell>
        </row>
        <row r="99">
          <cell r="C99" t="str">
            <v>TECHNICAL</v>
          </cell>
          <cell r="AB99">
            <v>12386.42</v>
          </cell>
        </row>
        <row r="100">
          <cell r="C100" t="str">
            <v>101 A</v>
          </cell>
          <cell r="AB100">
            <v>14771.47</v>
          </cell>
        </row>
        <row r="101">
          <cell r="C101" t="str">
            <v>101 G</v>
          </cell>
          <cell r="AB101">
            <v>27101.02</v>
          </cell>
        </row>
        <row r="102">
          <cell r="C102" t="str">
            <v>H G</v>
          </cell>
          <cell r="AB102">
            <v>76430.98</v>
          </cell>
        </row>
        <row r="103">
          <cell r="C103" t="str">
            <v>M M</v>
          </cell>
          <cell r="AB103">
            <v>22689.390000000003</v>
          </cell>
        </row>
        <row r="104">
          <cell r="C104" t="str">
            <v>N N</v>
          </cell>
          <cell r="AB104">
            <v>79189.069999999992</v>
          </cell>
        </row>
        <row r="105">
          <cell r="C105" t="str">
            <v>GENERAL</v>
          </cell>
          <cell r="AB105">
            <v>16126.25</v>
          </cell>
        </row>
        <row r="106">
          <cell r="C106" t="str">
            <v>101 A</v>
          </cell>
          <cell r="AB106">
            <v>0</v>
          </cell>
        </row>
        <row r="107">
          <cell r="C107" t="str">
            <v>101 G</v>
          </cell>
          <cell r="AB107">
            <v>3229.5299999999997</v>
          </cell>
        </row>
        <row r="108">
          <cell r="C108" t="str">
            <v>H G</v>
          </cell>
          <cell r="AB108">
            <v>103085.11000000002</v>
          </cell>
        </row>
        <row r="109">
          <cell r="C109" t="str">
            <v>M M</v>
          </cell>
          <cell r="AB109">
            <v>3714.13</v>
          </cell>
        </row>
        <row r="110">
          <cell r="C110" t="str">
            <v>GENERAL</v>
          </cell>
          <cell r="AB110">
            <v>12345.03</v>
          </cell>
        </row>
        <row r="111">
          <cell r="C111" t="str">
            <v>101 G</v>
          </cell>
          <cell r="AB111">
            <v>41347.409999999989</v>
          </cell>
        </row>
        <row r="112">
          <cell r="C112" t="str">
            <v>101 G</v>
          </cell>
          <cell r="AB112">
            <v>144.80000000000001</v>
          </cell>
        </row>
        <row r="113">
          <cell r="C113" t="str">
            <v>H G</v>
          </cell>
          <cell r="AB113">
            <v>0</v>
          </cell>
        </row>
        <row r="114">
          <cell r="C114" t="str">
            <v>101 G</v>
          </cell>
          <cell r="AB114">
            <v>25850.7</v>
          </cell>
        </row>
        <row r="115">
          <cell r="C115" t="str">
            <v>EFX</v>
          </cell>
          <cell r="AB115">
            <v>561.43000000000006</v>
          </cell>
        </row>
        <row r="116">
          <cell r="C116" t="str">
            <v>H A</v>
          </cell>
          <cell r="AB116">
            <v>67494.75</v>
          </cell>
        </row>
        <row r="117">
          <cell r="C117" t="str">
            <v>H G</v>
          </cell>
          <cell r="AB117">
            <v>12827.119999999999</v>
          </cell>
        </row>
        <row r="118">
          <cell r="C118" t="str">
            <v>H M O</v>
          </cell>
          <cell r="AB118">
            <v>1409.11</v>
          </cell>
        </row>
        <row r="119">
          <cell r="C119" t="str">
            <v>OFFICE</v>
          </cell>
          <cell r="AB119">
            <v>13839.5</v>
          </cell>
        </row>
        <row r="120">
          <cell r="C120" t="str">
            <v>GENERAL</v>
          </cell>
          <cell r="AB120">
            <v>29166.74</v>
          </cell>
        </row>
        <row r="121">
          <cell r="C121" t="str">
            <v>TECHNICAL</v>
          </cell>
          <cell r="AB121">
            <v>11388.59</v>
          </cell>
        </row>
        <row r="122">
          <cell r="C122" t="str">
            <v>101 A</v>
          </cell>
          <cell r="AB122">
            <v>667.81</v>
          </cell>
        </row>
        <row r="123">
          <cell r="C123" t="str">
            <v>HU A</v>
          </cell>
          <cell r="AB123">
            <v>746.53</v>
          </cell>
        </row>
        <row r="124">
          <cell r="C124" t="str">
            <v>101 G</v>
          </cell>
          <cell r="AB124">
            <v>5513.1399999999994</v>
          </cell>
        </row>
        <row r="125">
          <cell r="C125" t="str">
            <v>H G</v>
          </cell>
          <cell r="AB125">
            <v>280289.03000000003</v>
          </cell>
        </row>
        <row r="126">
          <cell r="C126" t="str">
            <v>M M</v>
          </cell>
          <cell r="AB126">
            <v>8275.2599999999984</v>
          </cell>
        </row>
        <row r="127">
          <cell r="C127" t="str">
            <v>N N</v>
          </cell>
          <cell r="AB127">
            <v>95645.58</v>
          </cell>
        </row>
        <row r="128">
          <cell r="C128" t="str">
            <v>GENERAL</v>
          </cell>
          <cell r="AB128">
            <v>23830.48</v>
          </cell>
        </row>
        <row r="129">
          <cell r="C129" t="str">
            <v>101 A</v>
          </cell>
          <cell r="AB129">
            <v>0</v>
          </cell>
        </row>
        <row r="130">
          <cell r="C130" t="str">
            <v>101 G</v>
          </cell>
          <cell r="AB130">
            <v>4897.1899999999996</v>
          </cell>
        </row>
        <row r="131">
          <cell r="C131" t="str">
            <v>H G</v>
          </cell>
          <cell r="AB131">
            <v>121015.14000000001</v>
          </cell>
        </row>
        <row r="132">
          <cell r="C132" t="str">
            <v>M M</v>
          </cell>
          <cell r="AB132">
            <v>150.71</v>
          </cell>
        </row>
        <row r="133">
          <cell r="C133" t="str">
            <v>GENERAL</v>
          </cell>
          <cell r="AB133">
            <v>6979.1799999999994</v>
          </cell>
        </row>
        <row r="134">
          <cell r="C134" t="str">
            <v>101 G</v>
          </cell>
          <cell r="AB134">
            <v>13969.26</v>
          </cell>
        </row>
        <row r="135">
          <cell r="C135" t="str">
            <v>101 G</v>
          </cell>
          <cell r="AB135">
            <v>0</v>
          </cell>
        </row>
        <row r="136">
          <cell r="C136" t="str">
            <v>H A</v>
          </cell>
          <cell r="AB136">
            <v>8315.15</v>
          </cell>
        </row>
        <row r="137">
          <cell r="C137" t="str">
            <v>H G</v>
          </cell>
          <cell r="AB137">
            <v>3499.33</v>
          </cell>
        </row>
        <row r="138">
          <cell r="C138" t="str">
            <v>101 G</v>
          </cell>
          <cell r="AB138">
            <v>148.86000000000001</v>
          </cell>
        </row>
        <row r="139">
          <cell r="C139" t="str">
            <v>EFX</v>
          </cell>
          <cell r="AB139">
            <v>0</v>
          </cell>
        </row>
        <row r="140">
          <cell r="C140" t="str">
            <v>H A</v>
          </cell>
          <cell r="AB140">
            <v>64361.87</v>
          </cell>
        </row>
        <row r="141">
          <cell r="C141" t="str">
            <v>H G</v>
          </cell>
          <cell r="AB141">
            <v>5625.1500000000005</v>
          </cell>
        </row>
        <row r="142">
          <cell r="C142" t="str">
            <v>H M O</v>
          </cell>
          <cell r="AB142">
            <v>0</v>
          </cell>
        </row>
        <row r="143">
          <cell r="C143" t="str">
            <v>OFFICE</v>
          </cell>
          <cell r="AB143">
            <v>636.07999999999993</v>
          </cell>
        </row>
        <row r="144">
          <cell r="C144" t="str">
            <v>GENERAL</v>
          </cell>
          <cell r="AB144">
            <v>25719.33</v>
          </cell>
        </row>
        <row r="145">
          <cell r="C145" t="str">
            <v>TECHNICAL</v>
          </cell>
          <cell r="AB145">
            <v>7548.42</v>
          </cell>
        </row>
        <row r="146">
          <cell r="C146" t="str">
            <v>HU A</v>
          </cell>
          <cell r="AB146">
            <v>0</v>
          </cell>
        </row>
        <row r="147">
          <cell r="C147" t="str">
            <v>101 A</v>
          </cell>
          <cell r="AB147">
            <v>106</v>
          </cell>
        </row>
        <row r="148">
          <cell r="C148" t="str">
            <v>101 G</v>
          </cell>
          <cell r="AB148">
            <v>4931.25</v>
          </cell>
        </row>
        <row r="149">
          <cell r="C149" t="str">
            <v>H G</v>
          </cell>
          <cell r="AB149">
            <v>270983.8</v>
          </cell>
        </row>
        <row r="150">
          <cell r="C150" t="str">
            <v>N N</v>
          </cell>
          <cell r="AB150">
            <v>85764.400000000009</v>
          </cell>
        </row>
        <row r="151">
          <cell r="C151" t="str">
            <v>GENERAL</v>
          </cell>
          <cell r="AB151">
            <v>11202.97</v>
          </cell>
        </row>
        <row r="152">
          <cell r="C152" t="str">
            <v>101 A</v>
          </cell>
          <cell r="AB152">
            <v>0</v>
          </cell>
        </row>
        <row r="153">
          <cell r="C153" t="str">
            <v>101 G</v>
          </cell>
          <cell r="AB153">
            <v>5498.7400000000007</v>
          </cell>
        </row>
        <row r="154">
          <cell r="C154" t="str">
            <v>H G</v>
          </cell>
          <cell r="AB154">
            <v>126280.86</v>
          </cell>
        </row>
        <row r="155">
          <cell r="C155" t="str">
            <v>M M</v>
          </cell>
          <cell r="AB155">
            <v>470.05999999999995</v>
          </cell>
        </row>
        <row r="156">
          <cell r="C156" t="str">
            <v>GENERAL</v>
          </cell>
          <cell r="AB156">
            <v>8375.1200000000008</v>
          </cell>
        </row>
        <row r="157">
          <cell r="C157" t="str">
            <v>101 G</v>
          </cell>
          <cell r="AB157">
            <v>27.75</v>
          </cell>
        </row>
        <row r="158">
          <cell r="C158" t="str">
            <v>A M Q</v>
          </cell>
          <cell r="AB158">
            <v>0</v>
          </cell>
        </row>
        <row r="159">
          <cell r="C159" t="str">
            <v>H A</v>
          </cell>
          <cell r="AB159">
            <v>21870.100000000002</v>
          </cell>
        </row>
        <row r="160">
          <cell r="C160" t="str">
            <v>H G</v>
          </cell>
          <cell r="AB160">
            <v>7235.01</v>
          </cell>
        </row>
        <row r="161">
          <cell r="C161" t="str">
            <v>A M Q</v>
          </cell>
          <cell r="AB161">
            <v>1285.6899999999998</v>
          </cell>
        </row>
        <row r="162">
          <cell r="C162" t="str">
            <v>H A</v>
          </cell>
          <cell r="AB162">
            <v>19307.55</v>
          </cell>
        </row>
        <row r="163">
          <cell r="C163" t="str">
            <v>H G</v>
          </cell>
          <cell r="AB163">
            <v>12236.619999999999</v>
          </cell>
        </row>
        <row r="164">
          <cell r="C164" t="str">
            <v>101 G</v>
          </cell>
          <cell r="AB164">
            <v>3096.7799999999997</v>
          </cell>
        </row>
        <row r="165">
          <cell r="C165" t="str">
            <v>OFFICE</v>
          </cell>
          <cell r="AB165">
            <v>84.13000000000001</v>
          </cell>
        </row>
        <row r="166">
          <cell r="C166" t="str">
            <v>GENERAL</v>
          </cell>
          <cell r="AB166">
            <v>29693.86</v>
          </cell>
        </row>
        <row r="167">
          <cell r="C167" t="str">
            <v>TECHNICAL</v>
          </cell>
          <cell r="AB167">
            <v>17832.679999999997</v>
          </cell>
        </row>
        <row r="168">
          <cell r="C168" t="str">
            <v>101 G</v>
          </cell>
          <cell r="AB168">
            <v>25296.17</v>
          </cell>
        </row>
        <row r="169">
          <cell r="C169" t="str">
            <v>A M Q</v>
          </cell>
          <cell r="AB169">
            <v>0</v>
          </cell>
        </row>
        <row r="170">
          <cell r="C170" t="str">
            <v>H A</v>
          </cell>
          <cell r="AB170">
            <v>81706.02</v>
          </cell>
        </row>
        <row r="171">
          <cell r="C171" t="str">
            <v>H G</v>
          </cell>
          <cell r="AB171">
            <v>347813.21000000008</v>
          </cell>
        </row>
        <row r="172">
          <cell r="C172" t="str">
            <v>N N</v>
          </cell>
          <cell r="AB172">
            <v>84709.43</v>
          </cell>
        </row>
        <row r="173">
          <cell r="C173" t="str">
            <v>N N</v>
          </cell>
          <cell r="AB173">
            <v>289.70999999999998</v>
          </cell>
        </row>
        <row r="174">
          <cell r="C174" t="str">
            <v>GENERAL</v>
          </cell>
          <cell r="AB174">
            <v>9534.06</v>
          </cell>
        </row>
        <row r="175">
          <cell r="C175" t="str">
            <v>H A</v>
          </cell>
          <cell r="AB175">
            <v>5256.29</v>
          </cell>
        </row>
        <row r="176">
          <cell r="C176" t="str">
            <v>H G</v>
          </cell>
          <cell r="AB176">
            <v>63898.34</v>
          </cell>
        </row>
        <row r="177">
          <cell r="C177" t="str">
            <v>GENERAL</v>
          </cell>
          <cell r="AB177">
            <v>34078.219999999994</v>
          </cell>
        </row>
        <row r="178">
          <cell r="C178" t="str">
            <v>GENERAL</v>
          </cell>
          <cell r="AB178">
            <v>11255.510000000002</v>
          </cell>
        </row>
        <row r="179">
          <cell r="C179" t="str">
            <v>H A</v>
          </cell>
          <cell r="AB179">
            <v>69450.789999999994</v>
          </cell>
        </row>
        <row r="180">
          <cell r="C180" t="str">
            <v>H G</v>
          </cell>
          <cell r="AB180">
            <v>22775.239999999998</v>
          </cell>
        </row>
        <row r="181">
          <cell r="C181" t="str">
            <v>GENERAL</v>
          </cell>
          <cell r="AB181">
            <v>4429.03</v>
          </cell>
        </row>
        <row r="182">
          <cell r="C182" t="str">
            <v>OFFICE</v>
          </cell>
          <cell r="AB182">
            <v>7218.55</v>
          </cell>
        </row>
        <row r="183">
          <cell r="C183" t="str">
            <v>GENERAL</v>
          </cell>
          <cell r="AB183">
            <v>24270.31</v>
          </cell>
        </row>
        <row r="184">
          <cell r="C184" t="str">
            <v>TECHNICAL</v>
          </cell>
          <cell r="AB184">
            <v>14573.48</v>
          </cell>
        </row>
        <row r="185">
          <cell r="C185" t="str">
            <v>N N</v>
          </cell>
          <cell r="AB185">
            <v>116000.08</v>
          </cell>
        </row>
        <row r="186">
          <cell r="C186" t="str">
            <v>N N</v>
          </cell>
          <cell r="AB186">
            <v>4336.13</v>
          </cell>
        </row>
        <row r="187">
          <cell r="C187" t="str">
            <v>101 G</v>
          </cell>
          <cell r="AB187">
            <v>10</v>
          </cell>
        </row>
        <row r="188">
          <cell r="C188" t="str">
            <v>101 G</v>
          </cell>
          <cell r="AB188">
            <v>18240.490000000002</v>
          </cell>
        </row>
        <row r="189">
          <cell r="C189" t="str">
            <v>101 G</v>
          </cell>
          <cell r="AB189">
            <v>0</v>
          </cell>
        </row>
        <row r="190">
          <cell r="C190" t="str">
            <v>H G</v>
          </cell>
          <cell r="AB190">
            <v>0</v>
          </cell>
        </row>
        <row r="191">
          <cell r="C191" t="str">
            <v>H G</v>
          </cell>
          <cell r="AB191">
            <v>71186.25</v>
          </cell>
        </row>
        <row r="192">
          <cell r="C192" t="str">
            <v>H G</v>
          </cell>
          <cell r="AB192">
            <v>0</v>
          </cell>
        </row>
        <row r="193">
          <cell r="C193" t="str">
            <v>H A</v>
          </cell>
          <cell r="AB193">
            <v>29993.070000000003</v>
          </cell>
        </row>
        <row r="194">
          <cell r="C194" t="str">
            <v>H A</v>
          </cell>
          <cell r="AB194">
            <v>360926.48</v>
          </cell>
        </row>
        <row r="195">
          <cell r="C195" t="str">
            <v>H A</v>
          </cell>
          <cell r="AB195">
            <v>35453.65</v>
          </cell>
        </row>
        <row r="196">
          <cell r="C196" t="str">
            <v>H A</v>
          </cell>
          <cell r="AB196">
            <v>6293.25</v>
          </cell>
        </row>
        <row r="197">
          <cell r="C197" t="str">
            <v>A M Q</v>
          </cell>
          <cell r="AB197">
            <v>4472.95</v>
          </cell>
        </row>
        <row r="198">
          <cell r="C198" t="str">
            <v>A M Q</v>
          </cell>
          <cell r="AB198">
            <v>0</v>
          </cell>
        </row>
        <row r="199">
          <cell r="C199" t="str">
            <v>A M Q</v>
          </cell>
          <cell r="AB199">
            <v>0</v>
          </cell>
        </row>
        <row r="200">
          <cell r="C200" t="str">
            <v>A M Q</v>
          </cell>
          <cell r="AB200">
            <v>0</v>
          </cell>
        </row>
        <row r="201">
          <cell r="C201" t="str">
            <v>A M Q</v>
          </cell>
          <cell r="AB201">
            <v>0</v>
          </cell>
        </row>
        <row r="202">
          <cell r="C202" t="str">
            <v>L M A</v>
          </cell>
          <cell r="AB202">
            <v>0</v>
          </cell>
        </row>
        <row r="203">
          <cell r="C203" t="str">
            <v>L M A</v>
          </cell>
          <cell r="AB203">
            <v>0</v>
          </cell>
        </row>
        <row r="204">
          <cell r="C204" t="str">
            <v>L M A</v>
          </cell>
          <cell r="AB204">
            <v>0</v>
          </cell>
        </row>
        <row r="205">
          <cell r="C205" t="str">
            <v>L M A</v>
          </cell>
          <cell r="AB205">
            <v>0</v>
          </cell>
        </row>
        <row r="206">
          <cell r="C206" t="str">
            <v>L M A</v>
          </cell>
          <cell r="AB206">
            <v>0</v>
          </cell>
        </row>
        <row r="207">
          <cell r="C207" t="str">
            <v>L M A</v>
          </cell>
          <cell r="AB207">
            <v>0</v>
          </cell>
        </row>
        <row r="208">
          <cell r="C208" t="str">
            <v>GENERAL</v>
          </cell>
          <cell r="AB208">
            <v>29523.373186526012</v>
          </cell>
        </row>
        <row r="209">
          <cell r="C209" t="str">
            <v>TECHNICAL</v>
          </cell>
          <cell r="AB209">
            <v>16163.327749848058</v>
          </cell>
        </row>
        <row r="210">
          <cell r="C210" t="str">
            <v>OFFICE</v>
          </cell>
          <cell r="AB210">
            <v>45965.581375374233</v>
          </cell>
        </row>
        <row r="211">
          <cell r="C211" t="str">
            <v>N N</v>
          </cell>
          <cell r="AB211">
            <v>41601.880079510534</v>
          </cell>
        </row>
        <row r="212">
          <cell r="C212" t="str">
            <v>N N</v>
          </cell>
          <cell r="AB212">
            <v>4798.2648604976312</v>
          </cell>
        </row>
        <row r="213">
          <cell r="C213" t="str">
            <v>N N</v>
          </cell>
          <cell r="AB213">
            <v>13632.24427915024</v>
          </cell>
        </row>
        <row r="214">
          <cell r="C214" t="str">
            <v>H G</v>
          </cell>
          <cell r="AB214">
            <v>1173.1971745599371</v>
          </cell>
        </row>
        <row r="215">
          <cell r="C215" t="str">
            <v>H A</v>
          </cell>
          <cell r="AB215">
            <v>403096.35028406035</v>
          </cell>
        </row>
        <row r="216">
          <cell r="C216" t="str">
            <v>H A</v>
          </cell>
          <cell r="AB216">
            <v>29914.480167358619</v>
          </cell>
        </row>
        <row r="217">
          <cell r="C217" t="str">
            <v>H A</v>
          </cell>
          <cell r="AB217">
            <v>13938.689182092596</v>
          </cell>
        </row>
        <row r="218">
          <cell r="C218" t="str">
            <v>A M Q</v>
          </cell>
          <cell r="AB218">
            <v>41312.336382884612</v>
          </cell>
        </row>
        <row r="219">
          <cell r="C219" t="str">
            <v>A M Q</v>
          </cell>
          <cell r="AB219">
            <v>30314.159983903632</v>
          </cell>
        </row>
        <row r="220">
          <cell r="C220" t="str">
            <v>A M Q</v>
          </cell>
          <cell r="AB220">
            <v>0</v>
          </cell>
        </row>
        <row r="221">
          <cell r="C221" t="str">
            <v>L M A</v>
          </cell>
          <cell r="AB221">
            <v>35099.736971656981</v>
          </cell>
        </row>
        <row r="222">
          <cell r="C222" t="str">
            <v>L M A</v>
          </cell>
          <cell r="AB222">
            <v>11491.307452416515</v>
          </cell>
        </row>
        <row r="223">
          <cell r="C223" t="str">
            <v>L M A</v>
          </cell>
          <cell r="AB223">
            <v>3161.0536367993191</v>
          </cell>
        </row>
        <row r="224">
          <cell r="C224" t="str">
            <v>L M A</v>
          </cell>
          <cell r="AB224">
            <v>1058.2145401368496</v>
          </cell>
        </row>
        <row r="225">
          <cell r="C225" t="str">
            <v>L M A</v>
          </cell>
          <cell r="AB225">
            <v>2170.3715604478648</v>
          </cell>
        </row>
        <row r="226">
          <cell r="C226" t="str">
            <v>H Q</v>
          </cell>
          <cell r="AB226">
            <v>8337.791646046071</v>
          </cell>
        </row>
        <row r="227">
          <cell r="C227" t="str">
            <v>H Q</v>
          </cell>
          <cell r="AB227">
            <v>96.35</v>
          </cell>
        </row>
        <row r="228">
          <cell r="C228" t="str">
            <v>H Q</v>
          </cell>
          <cell r="AB228">
            <v>1801.4251025171152</v>
          </cell>
        </row>
        <row r="229">
          <cell r="C229" t="str">
            <v>GENERAL</v>
          </cell>
          <cell r="AB229">
            <v>11319.119999999999</v>
          </cell>
        </row>
        <row r="230">
          <cell r="C230" t="str">
            <v>H A</v>
          </cell>
          <cell r="AB230">
            <v>57129.049999999996</v>
          </cell>
        </row>
        <row r="231">
          <cell r="C231" t="str">
            <v>H G</v>
          </cell>
          <cell r="AB231">
            <v>0</v>
          </cell>
        </row>
        <row r="232">
          <cell r="C232" t="str">
            <v>L M A</v>
          </cell>
          <cell r="AB232">
            <v>14005</v>
          </cell>
        </row>
        <row r="233">
          <cell r="C233" t="str">
            <v>OFFICE</v>
          </cell>
          <cell r="AB233">
            <v>17165.61</v>
          </cell>
        </row>
        <row r="234">
          <cell r="C234" t="str">
            <v>GENERAL</v>
          </cell>
          <cell r="AB234">
            <v>9480.34</v>
          </cell>
        </row>
        <row r="235">
          <cell r="C235" t="str">
            <v>H A</v>
          </cell>
          <cell r="AB235">
            <v>2414.17</v>
          </cell>
        </row>
        <row r="236">
          <cell r="C236" t="str">
            <v>L M A</v>
          </cell>
          <cell r="AB236">
            <v>13753.15</v>
          </cell>
        </row>
        <row r="237">
          <cell r="C237" t="str">
            <v>GENERAL</v>
          </cell>
          <cell r="AB237">
            <v>22479.306228912927</v>
          </cell>
        </row>
        <row r="238">
          <cell r="C238" t="str">
            <v>TECHNICAL</v>
          </cell>
          <cell r="AB238">
            <v>13432.579098870621</v>
          </cell>
        </row>
        <row r="239">
          <cell r="C239" t="str">
            <v>OFFICE</v>
          </cell>
          <cell r="AB239">
            <v>28286.798232827128</v>
          </cell>
        </row>
        <row r="240">
          <cell r="C240" t="str">
            <v>N N</v>
          </cell>
          <cell r="AB240">
            <v>24922.108571787063</v>
          </cell>
        </row>
        <row r="241">
          <cell r="C241" t="str">
            <v>N N</v>
          </cell>
          <cell r="AB241">
            <v>11494.933749269579</v>
          </cell>
        </row>
        <row r="242">
          <cell r="C242" t="str">
            <v>N N</v>
          </cell>
          <cell r="AB242">
            <v>4503.9765727013864</v>
          </cell>
        </row>
        <row r="243">
          <cell r="C243" t="str">
            <v>H G</v>
          </cell>
          <cell r="AB243">
            <v>4136.8155262445634</v>
          </cell>
        </row>
        <row r="244">
          <cell r="C244" t="str">
            <v>H A</v>
          </cell>
          <cell r="AB244">
            <v>28365.039357794052</v>
          </cell>
        </row>
        <row r="245">
          <cell r="C245" t="str">
            <v>H A</v>
          </cell>
          <cell r="AB245">
            <v>10776.465078286938</v>
          </cell>
        </row>
        <row r="246">
          <cell r="C246" t="str">
            <v>H A</v>
          </cell>
          <cell r="AB246">
            <v>10355.334335514035</v>
          </cell>
        </row>
        <row r="247">
          <cell r="C247" t="str">
            <v>A M Q</v>
          </cell>
          <cell r="AB247">
            <v>12432.987331015498</v>
          </cell>
        </row>
        <row r="248">
          <cell r="C248" t="str">
            <v>A M Q</v>
          </cell>
          <cell r="AB248">
            <v>210436.47165353937</v>
          </cell>
        </row>
        <row r="249">
          <cell r="C249" t="str">
            <v>A M Q</v>
          </cell>
          <cell r="AB249">
            <v>0</v>
          </cell>
        </row>
        <row r="250">
          <cell r="C250" t="str">
            <v>L M A</v>
          </cell>
          <cell r="AB250">
            <v>44254.856879476662</v>
          </cell>
        </row>
        <row r="251">
          <cell r="C251" t="str">
            <v>L M A</v>
          </cell>
          <cell r="AB251">
            <v>60994.430670959802</v>
          </cell>
        </row>
        <row r="252">
          <cell r="C252" t="str">
            <v>L M A</v>
          </cell>
          <cell r="AB252">
            <v>45861.02433127346</v>
          </cell>
        </row>
        <row r="253">
          <cell r="C253" t="str">
            <v>L M A</v>
          </cell>
          <cell r="AB253">
            <v>10257.898760254298</v>
          </cell>
        </row>
        <row r="254">
          <cell r="C254" t="str">
            <v>L M A</v>
          </cell>
          <cell r="AB254">
            <v>7865.059028131891</v>
          </cell>
        </row>
        <row r="255">
          <cell r="C255" t="str">
            <v>L M A</v>
          </cell>
          <cell r="AB255">
            <v>5389.6443549208861</v>
          </cell>
        </row>
        <row r="256">
          <cell r="C256" t="str">
            <v>H Q</v>
          </cell>
          <cell r="AB256">
            <v>8254.9580652179447</v>
          </cell>
        </row>
        <row r="257">
          <cell r="C257" t="str">
            <v>H Q</v>
          </cell>
          <cell r="AB257">
            <v>0</v>
          </cell>
        </row>
        <row r="258">
          <cell r="C258" t="str">
            <v>H Q</v>
          </cell>
          <cell r="AB258">
            <v>0</v>
          </cell>
        </row>
        <row r="259">
          <cell r="C259" t="str">
            <v>H Q</v>
          </cell>
          <cell r="AB259">
            <v>1592.4173400464003</v>
          </cell>
        </row>
        <row r="260">
          <cell r="C260" t="str">
            <v>GENERAL</v>
          </cell>
          <cell r="AB260">
            <v>29449.078885478059</v>
          </cell>
        </row>
        <row r="261">
          <cell r="C261" t="str">
            <v>TECHNICAL</v>
          </cell>
          <cell r="AB261">
            <v>15886.266326398909</v>
          </cell>
        </row>
        <row r="262">
          <cell r="C262" t="str">
            <v>OFFICE</v>
          </cell>
          <cell r="AB262">
            <v>61688.855849529988</v>
          </cell>
        </row>
        <row r="263">
          <cell r="C263" t="str">
            <v>N N</v>
          </cell>
          <cell r="AB263">
            <v>7662.5520158712961</v>
          </cell>
        </row>
        <row r="264">
          <cell r="C264" t="str">
            <v>N N</v>
          </cell>
          <cell r="AB264">
            <v>1570.3228004585239</v>
          </cell>
        </row>
        <row r="265">
          <cell r="C265" t="str">
            <v>N N</v>
          </cell>
          <cell r="AB265">
            <v>19555.014850306496</v>
          </cell>
        </row>
        <row r="266">
          <cell r="C266" t="str">
            <v>N N</v>
          </cell>
          <cell r="AB266">
            <v>5924.0290915599126</v>
          </cell>
        </row>
        <row r="267">
          <cell r="C267" t="str">
            <v>N N</v>
          </cell>
          <cell r="AB267">
            <v>1887.5443664903205</v>
          </cell>
        </row>
        <row r="268">
          <cell r="C268" t="str">
            <v>H G</v>
          </cell>
          <cell r="AB268">
            <v>198.12509331277732</v>
          </cell>
        </row>
        <row r="269">
          <cell r="C269" t="str">
            <v>H A</v>
          </cell>
          <cell r="AB269">
            <v>557.00523328194333</v>
          </cell>
        </row>
        <row r="270">
          <cell r="C270" t="str">
            <v>H A</v>
          </cell>
          <cell r="AB270">
            <v>0</v>
          </cell>
        </row>
        <row r="271">
          <cell r="C271" t="str">
            <v>H A</v>
          </cell>
          <cell r="AB271">
            <v>554.08000000000004</v>
          </cell>
        </row>
        <row r="272">
          <cell r="C272" t="str">
            <v>A M Q</v>
          </cell>
          <cell r="AB272">
            <v>35468.730784405147</v>
          </cell>
        </row>
        <row r="273">
          <cell r="C273" t="str">
            <v>A M Q</v>
          </cell>
          <cell r="AB273">
            <v>202229.32475364636</v>
          </cell>
        </row>
        <row r="274">
          <cell r="C274" t="str">
            <v>A M Q</v>
          </cell>
          <cell r="AB274">
            <v>97.67</v>
          </cell>
        </row>
        <row r="275">
          <cell r="C275" t="str">
            <v>A M Q</v>
          </cell>
          <cell r="AB275">
            <v>2242.0080113618301</v>
          </cell>
        </row>
        <row r="276">
          <cell r="C276" t="str">
            <v>L M A</v>
          </cell>
          <cell r="AB276">
            <v>71830.782417311857</v>
          </cell>
        </row>
        <row r="277">
          <cell r="C277" t="str">
            <v>L M A</v>
          </cell>
          <cell r="AB277">
            <v>159920.63335326492</v>
          </cell>
        </row>
        <row r="278">
          <cell r="C278" t="str">
            <v>L M A</v>
          </cell>
          <cell r="AB278">
            <v>8202.3845574766656</v>
          </cell>
        </row>
        <row r="279">
          <cell r="C279" t="str">
            <v>L M A</v>
          </cell>
          <cell r="AB279">
            <v>22786.666406166583</v>
          </cell>
        </row>
        <row r="280">
          <cell r="C280" t="str">
            <v>L M A</v>
          </cell>
          <cell r="AB280">
            <v>11916.90579969234</v>
          </cell>
        </row>
        <row r="281">
          <cell r="C281" t="str">
            <v>L M A</v>
          </cell>
          <cell r="AB281">
            <v>11557.790531797449</v>
          </cell>
        </row>
        <row r="282">
          <cell r="C282" t="str">
            <v>H Q</v>
          </cell>
          <cell r="AB282">
            <v>20076.729675640614</v>
          </cell>
        </row>
        <row r="283">
          <cell r="C283" t="str">
            <v>H Q</v>
          </cell>
          <cell r="AB283">
            <v>0</v>
          </cell>
        </row>
        <row r="284">
          <cell r="C284" t="str">
            <v>H Q</v>
          </cell>
          <cell r="AB284">
            <v>2299.0884731916208</v>
          </cell>
        </row>
        <row r="285">
          <cell r="C285" t="str">
            <v>H Q</v>
          </cell>
          <cell r="AB285">
            <v>0</v>
          </cell>
        </row>
        <row r="286">
          <cell r="C286" t="str">
            <v>T P A T</v>
          </cell>
          <cell r="AB286">
            <v>672.14890340854902</v>
          </cell>
        </row>
        <row r="287">
          <cell r="C287" t="str">
            <v>M S S</v>
          </cell>
          <cell r="AB287">
            <v>1507.5643396389373</v>
          </cell>
        </row>
        <row r="288">
          <cell r="C288" t="str">
            <v>A M Q</v>
          </cell>
          <cell r="AB288">
            <v>20322</v>
          </cell>
        </row>
        <row r="289">
          <cell r="C289" t="str">
            <v>H Q</v>
          </cell>
          <cell r="AB289">
            <v>1321</v>
          </cell>
        </row>
        <row r="290">
          <cell r="C290" t="str">
            <v>L M A</v>
          </cell>
          <cell r="AB290">
            <v>-35145</v>
          </cell>
        </row>
        <row r="291">
          <cell r="C291" t="str">
            <v>A M Q</v>
          </cell>
          <cell r="AB291">
            <v>1997</v>
          </cell>
        </row>
        <row r="292">
          <cell r="C292" t="str">
            <v>A M Q</v>
          </cell>
          <cell r="AB292">
            <v>11078</v>
          </cell>
        </row>
        <row r="293">
          <cell r="C293" t="str">
            <v>H A</v>
          </cell>
          <cell r="AB293">
            <v>172</v>
          </cell>
        </row>
        <row r="294">
          <cell r="C294" t="str">
            <v>H G</v>
          </cell>
          <cell r="AB294">
            <v>-452</v>
          </cell>
        </row>
        <row r="295">
          <cell r="C295" t="str">
            <v>H Q</v>
          </cell>
          <cell r="AB295">
            <v>6239</v>
          </cell>
        </row>
        <row r="296">
          <cell r="C296" t="str">
            <v>H Q</v>
          </cell>
          <cell r="AB296">
            <v>3422</v>
          </cell>
        </row>
        <row r="297">
          <cell r="C297" t="str">
            <v>H Q</v>
          </cell>
          <cell r="AB297">
            <v>16257</v>
          </cell>
        </row>
        <row r="298">
          <cell r="C298" t="str">
            <v>H Q</v>
          </cell>
          <cell r="AB298">
            <v>-12955</v>
          </cell>
        </row>
        <row r="299">
          <cell r="C299" t="str">
            <v>L M A</v>
          </cell>
          <cell r="AB299">
            <v>6125</v>
          </cell>
        </row>
        <row r="300">
          <cell r="C300" t="str">
            <v>L M A</v>
          </cell>
          <cell r="AB300">
            <v>16882</v>
          </cell>
        </row>
        <row r="301">
          <cell r="C301" t="str">
            <v>L M A</v>
          </cell>
          <cell r="AB301">
            <v>6877</v>
          </cell>
        </row>
        <row r="302">
          <cell r="C302" t="str">
            <v>L M A</v>
          </cell>
          <cell r="AB302">
            <v>5596</v>
          </cell>
        </row>
        <row r="303">
          <cell r="C303" t="str">
            <v>L M A</v>
          </cell>
          <cell r="AB303">
            <v>144</v>
          </cell>
        </row>
        <row r="304">
          <cell r="C304" t="str">
            <v>M</v>
          </cell>
          <cell r="AB304">
            <v>556</v>
          </cell>
        </row>
        <row r="305">
          <cell r="C305" t="str">
            <v>M S S</v>
          </cell>
          <cell r="AB305">
            <v>6175</v>
          </cell>
        </row>
        <row r="306">
          <cell r="C306" t="str">
            <v>N N</v>
          </cell>
          <cell r="AB306">
            <v>-4161</v>
          </cell>
        </row>
        <row r="307">
          <cell r="C307" t="str">
            <v>N N</v>
          </cell>
          <cell r="AB307">
            <v>-1594</v>
          </cell>
        </row>
        <row r="308">
          <cell r="C308" t="str">
            <v>T P A T</v>
          </cell>
          <cell r="AB308">
            <v>1008</v>
          </cell>
        </row>
        <row r="309">
          <cell r="C309" t="str">
            <v>GENERAL</v>
          </cell>
          <cell r="AB309">
            <v>5282.3188464630866</v>
          </cell>
        </row>
        <row r="310">
          <cell r="C310" t="str">
            <v>TECHNICAL</v>
          </cell>
          <cell r="AB310">
            <v>2998.9765705654813</v>
          </cell>
        </row>
        <row r="311">
          <cell r="C311" t="str">
            <v>OFFICE</v>
          </cell>
          <cell r="AB311">
            <v>2064.8832259033256</v>
          </cell>
        </row>
        <row r="312">
          <cell r="C312" t="str">
            <v>N N</v>
          </cell>
          <cell r="AB312">
            <v>2107.6550384252942</v>
          </cell>
        </row>
        <row r="313">
          <cell r="C313" t="str">
            <v>N N</v>
          </cell>
          <cell r="AB313">
            <v>3511.1892008993173</v>
          </cell>
        </row>
        <row r="314">
          <cell r="C314" t="str">
            <v>N N</v>
          </cell>
          <cell r="AB314">
            <v>901.16711917354621</v>
          </cell>
        </row>
        <row r="315">
          <cell r="C315" t="str">
            <v>H A</v>
          </cell>
          <cell r="AB315">
            <v>150.6428617125928</v>
          </cell>
        </row>
        <row r="316">
          <cell r="C316" t="str">
            <v>A M Q</v>
          </cell>
          <cell r="AB316">
            <v>15129.571084614483</v>
          </cell>
        </row>
        <row r="317">
          <cell r="C317" t="str">
            <v>A M Q</v>
          </cell>
          <cell r="AB317">
            <v>1049.1199297841285</v>
          </cell>
        </row>
        <row r="318">
          <cell r="C318" t="str">
            <v>L M A</v>
          </cell>
          <cell r="AB318">
            <v>13333.683829302523</v>
          </cell>
        </row>
        <row r="319">
          <cell r="C319" t="str">
            <v>L M A</v>
          </cell>
          <cell r="AB319">
            <v>42002.142937771554</v>
          </cell>
        </row>
        <row r="320">
          <cell r="C320" t="str">
            <v>L M A</v>
          </cell>
          <cell r="AB320">
            <v>0</v>
          </cell>
        </row>
        <row r="321">
          <cell r="C321" t="str">
            <v>L M A</v>
          </cell>
          <cell r="AB321">
            <v>2577.679056010873</v>
          </cell>
        </row>
        <row r="322">
          <cell r="C322" t="str">
            <v>L M A</v>
          </cell>
          <cell r="AB322">
            <v>2751.922277356829</v>
          </cell>
        </row>
        <row r="323">
          <cell r="C323" t="str">
            <v>L M A</v>
          </cell>
          <cell r="AB323">
            <v>2155.4168957414918</v>
          </cell>
        </row>
        <row r="324">
          <cell r="C324" t="str">
            <v>H Q</v>
          </cell>
          <cell r="AB324">
            <v>3870.1659215936556</v>
          </cell>
        </row>
        <row r="325">
          <cell r="C325" t="str">
            <v>H Q</v>
          </cell>
          <cell r="AB325">
            <v>0</v>
          </cell>
        </row>
        <row r="326">
          <cell r="C326" t="str">
            <v>H Q</v>
          </cell>
          <cell r="AB326">
            <v>2189.6508816084688</v>
          </cell>
        </row>
        <row r="327">
          <cell r="C327" t="str">
            <v>H Q</v>
          </cell>
          <cell r="AB327">
            <v>1366.2285337913402</v>
          </cell>
        </row>
        <row r="328">
          <cell r="C328" t="str">
            <v>M S S</v>
          </cell>
          <cell r="AB328">
            <v>407.54274195460374</v>
          </cell>
        </row>
        <row r="329">
          <cell r="C329" t="str">
            <v>T P A T</v>
          </cell>
          <cell r="AB329">
            <v>777.42476848105935</v>
          </cell>
        </row>
        <row r="330">
          <cell r="C330" t="str">
            <v>GENERAL</v>
          </cell>
          <cell r="AB330">
            <v>5250.3895122360182</v>
          </cell>
        </row>
        <row r="331">
          <cell r="C331" t="str">
            <v>TECHNICAL</v>
          </cell>
          <cell r="AB331">
            <v>2994.67367437139</v>
          </cell>
        </row>
        <row r="332">
          <cell r="C332" t="str">
            <v>OFFICE</v>
          </cell>
          <cell r="AB332">
            <v>12833.334506275212</v>
          </cell>
        </row>
        <row r="333">
          <cell r="C333" t="str">
            <v>N N</v>
          </cell>
          <cell r="AB333">
            <v>314.2843994666971</v>
          </cell>
        </row>
        <row r="334">
          <cell r="C334" t="str">
            <v>H G</v>
          </cell>
          <cell r="AB334">
            <v>54.798305548039501</v>
          </cell>
        </row>
        <row r="335">
          <cell r="C335" t="str">
            <v>A M Q</v>
          </cell>
          <cell r="AB335">
            <v>15000.928004766709</v>
          </cell>
        </row>
        <row r="336">
          <cell r="C336" t="str">
            <v>A M Q</v>
          </cell>
          <cell r="AB336">
            <v>1067.257439855659</v>
          </cell>
        </row>
        <row r="337">
          <cell r="C337" t="str">
            <v>L M A</v>
          </cell>
          <cell r="AB337">
            <v>7113.7437218404202</v>
          </cell>
        </row>
        <row r="338">
          <cell r="C338" t="str">
            <v>L M A</v>
          </cell>
          <cell r="AB338">
            <v>73530.856295695237</v>
          </cell>
        </row>
        <row r="339">
          <cell r="C339" t="str">
            <v>L M A</v>
          </cell>
          <cell r="AB339">
            <v>151.75907207068823</v>
          </cell>
        </row>
        <row r="340">
          <cell r="C340" t="str">
            <v>L M A</v>
          </cell>
          <cell r="AB340">
            <v>1984.6334554630846</v>
          </cell>
        </row>
        <row r="341">
          <cell r="C341" t="str">
            <v>L M A</v>
          </cell>
          <cell r="AB341">
            <v>2316.5715051288853</v>
          </cell>
        </row>
        <row r="342">
          <cell r="C342" t="str">
            <v>L M A</v>
          </cell>
          <cell r="AB342">
            <v>2779.5701786594718</v>
          </cell>
        </row>
        <row r="343">
          <cell r="C343" t="str">
            <v>H Q</v>
          </cell>
          <cell r="AB343">
            <v>3031.4189303231747</v>
          </cell>
        </row>
        <row r="344">
          <cell r="C344" t="str">
            <v>H Q</v>
          </cell>
          <cell r="AB344">
            <v>316.16473348060043</v>
          </cell>
        </row>
        <row r="345">
          <cell r="C345" t="str">
            <v>H Q</v>
          </cell>
          <cell r="AB345">
            <v>112.82004083419896</v>
          </cell>
        </row>
        <row r="346">
          <cell r="C346" t="str">
            <v>H Q</v>
          </cell>
          <cell r="AB346">
            <v>2679.8842709123874</v>
          </cell>
        </row>
        <row r="347">
          <cell r="C347" t="str">
            <v>H Q</v>
          </cell>
          <cell r="AB347">
            <v>2110.2720018892073</v>
          </cell>
        </row>
        <row r="348">
          <cell r="C348" t="str">
            <v>H Q</v>
          </cell>
          <cell r="AB348">
            <v>3132.3087518062162</v>
          </cell>
        </row>
        <row r="349">
          <cell r="C349" t="str">
            <v>M S S</v>
          </cell>
          <cell r="AB349">
            <v>0</v>
          </cell>
        </row>
        <row r="350">
          <cell r="C350" t="str">
            <v>T P A T</v>
          </cell>
          <cell r="AB350">
            <v>0</v>
          </cell>
        </row>
        <row r="351">
          <cell r="C351" t="str">
            <v>GENERAL</v>
          </cell>
          <cell r="AB351">
            <v>5530.3987524270842</v>
          </cell>
        </row>
        <row r="352">
          <cell r="C352" t="str">
            <v>TECHNICAL</v>
          </cell>
          <cell r="AB352">
            <v>2954.0303079676919</v>
          </cell>
        </row>
        <row r="353">
          <cell r="C353" t="str">
            <v>OFFICE</v>
          </cell>
          <cell r="AB353">
            <v>150.371960300507</v>
          </cell>
        </row>
        <row r="354">
          <cell r="C354" t="str">
            <v>N N</v>
          </cell>
          <cell r="AB354">
            <v>0</v>
          </cell>
        </row>
        <row r="355">
          <cell r="C355" t="str">
            <v>N N</v>
          </cell>
          <cell r="AB355">
            <v>0</v>
          </cell>
        </row>
        <row r="356">
          <cell r="C356" t="str">
            <v>H G</v>
          </cell>
          <cell r="AB356">
            <v>0</v>
          </cell>
        </row>
        <row r="357">
          <cell r="C357" t="str">
            <v>H A</v>
          </cell>
          <cell r="AB357">
            <v>324.4500651423337</v>
          </cell>
        </row>
        <row r="358">
          <cell r="C358" t="str">
            <v>H A</v>
          </cell>
          <cell r="AB358">
            <v>0</v>
          </cell>
        </row>
        <row r="359">
          <cell r="C359" t="str">
            <v>H A</v>
          </cell>
          <cell r="AB359">
            <v>0</v>
          </cell>
        </row>
        <row r="360">
          <cell r="C360" t="str">
            <v>A M Q</v>
          </cell>
          <cell r="AB360">
            <v>0</v>
          </cell>
        </row>
        <row r="361">
          <cell r="C361" t="str">
            <v>A M Q</v>
          </cell>
          <cell r="AB361">
            <v>15162.521670781085</v>
          </cell>
        </row>
        <row r="362">
          <cell r="C362" t="str">
            <v>A M Q</v>
          </cell>
          <cell r="AB362">
            <v>0</v>
          </cell>
        </row>
        <row r="363">
          <cell r="C363" t="str">
            <v>L M A</v>
          </cell>
          <cell r="AB363">
            <v>2129.3743663982509</v>
          </cell>
        </row>
        <row r="364">
          <cell r="C364" t="str">
            <v>L M A</v>
          </cell>
          <cell r="AB364">
            <v>57683.998648491906</v>
          </cell>
        </row>
        <row r="365">
          <cell r="C365" t="str">
            <v>L M A</v>
          </cell>
          <cell r="AB365">
            <v>8748.94</v>
          </cell>
        </row>
        <row r="366">
          <cell r="C366" t="str">
            <v>L M A</v>
          </cell>
          <cell r="AB366">
            <v>2347.5940519781057</v>
          </cell>
        </row>
        <row r="367">
          <cell r="C367" t="str">
            <v>L M A</v>
          </cell>
          <cell r="AB367">
            <v>1597.0307747986883</v>
          </cell>
        </row>
        <row r="368">
          <cell r="C368" t="str">
            <v>L M A</v>
          </cell>
          <cell r="AB368">
            <v>2927.7092676429861</v>
          </cell>
        </row>
        <row r="369">
          <cell r="C369" t="str">
            <v>H Q</v>
          </cell>
          <cell r="AB369">
            <v>5558.363184988365</v>
          </cell>
        </row>
        <row r="370">
          <cell r="C370" t="str">
            <v>H Q</v>
          </cell>
          <cell r="AB370">
            <v>1458.070972199559</v>
          </cell>
        </row>
        <row r="371">
          <cell r="C371" t="str">
            <v>H Q</v>
          </cell>
          <cell r="AB371">
            <v>1324.2775205221828</v>
          </cell>
        </row>
        <row r="372">
          <cell r="C372" t="str">
            <v>H Q</v>
          </cell>
          <cell r="AB372">
            <v>2629.255619854473</v>
          </cell>
        </row>
        <row r="373">
          <cell r="C373" t="str">
            <v>H Q</v>
          </cell>
          <cell r="AB373">
            <v>3159.4222944567241</v>
          </cell>
        </row>
        <row r="374">
          <cell r="C374" t="str">
            <v>H Q</v>
          </cell>
          <cell r="AB374">
            <v>470.55682719751519</v>
          </cell>
        </row>
        <row r="375">
          <cell r="C375" t="str">
            <v>M S S</v>
          </cell>
          <cell r="AB375">
            <v>96.736495037563373</v>
          </cell>
        </row>
        <row r="376">
          <cell r="C376" t="str">
            <v>T P A T</v>
          </cell>
          <cell r="AB376">
            <v>307.47922191152912</v>
          </cell>
        </row>
        <row r="377">
          <cell r="C377" t="str">
            <v>M</v>
          </cell>
          <cell r="AB377">
            <v>225.55794045076053</v>
          </cell>
        </row>
        <row r="378">
          <cell r="C378" t="str">
            <v>GENERAL</v>
          </cell>
          <cell r="AB378">
            <v>5301.78611484661</v>
          </cell>
        </row>
        <row r="379">
          <cell r="C379" t="str">
            <v>TECHNICAL</v>
          </cell>
          <cell r="AB379">
            <v>2955.0216832232159</v>
          </cell>
        </row>
        <row r="380">
          <cell r="C380" t="str">
            <v>OFFICE</v>
          </cell>
          <cell r="AB380">
            <v>9070.872552159075</v>
          </cell>
        </row>
        <row r="381">
          <cell r="C381" t="str">
            <v>N N</v>
          </cell>
          <cell r="AB381">
            <v>580.20078317278706</v>
          </cell>
        </row>
        <row r="382">
          <cell r="C382" t="str">
            <v>N N</v>
          </cell>
          <cell r="AB382">
            <v>1234.4040273474734</v>
          </cell>
        </row>
        <row r="383">
          <cell r="C383" t="str">
            <v>A M Q</v>
          </cell>
          <cell r="AB383">
            <v>10784.469570539277</v>
          </cell>
        </row>
        <row r="384">
          <cell r="C384" t="str">
            <v>A M Q</v>
          </cell>
          <cell r="AB384">
            <v>1047.5847473953099</v>
          </cell>
        </row>
        <row r="385">
          <cell r="C385" t="str">
            <v>L M A</v>
          </cell>
          <cell r="AB385">
            <v>4412.0132943595618</v>
          </cell>
        </row>
        <row r="386">
          <cell r="C386" t="str">
            <v>L M A</v>
          </cell>
          <cell r="AB386">
            <v>76299.624996572049</v>
          </cell>
        </row>
        <row r="387">
          <cell r="C387" t="str">
            <v>L M A</v>
          </cell>
          <cell r="AB387">
            <v>711.72370515089972</v>
          </cell>
        </row>
        <row r="388">
          <cell r="C388" t="str">
            <v>L M A</v>
          </cell>
          <cell r="AB388">
            <v>2995.823766076895</v>
          </cell>
        </row>
        <row r="389">
          <cell r="C389" t="str">
            <v>L M A</v>
          </cell>
          <cell r="AB389">
            <v>2283.1975263743934</v>
          </cell>
        </row>
        <row r="390">
          <cell r="C390" t="str">
            <v>L M A</v>
          </cell>
          <cell r="AB390">
            <v>3246.6061532017534</v>
          </cell>
        </row>
        <row r="391">
          <cell r="C391" t="str">
            <v>H Q</v>
          </cell>
          <cell r="AB391">
            <v>6239.0543664498582</v>
          </cell>
        </row>
        <row r="392">
          <cell r="C392" t="str">
            <v>H Q</v>
          </cell>
          <cell r="AB392">
            <v>11517.447557714571</v>
          </cell>
        </row>
        <row r="393">
          <cell r="C393" t="str">
            <v>H Q</v>
          </cell>
          <cell r="AB393">
            <v>2528.1174680859426</v>
          </cell>
        </row>
        <row r="394">
          <cell r="C394" t="str">
            <v>H Q</v>
          </cell>
          <cell r="AB394">
            <v>4559.9483773802003</v>
          </cell>
        </row>
        <row r="395">
          <cell r="C395" t="str">
            <v>M S S</v>
          </cell>
          <cell r="AB395">
            <v>45.66395052748787</v>
          </cell>
        </row>
        <row r="396">
          <cell r="C396" t="str">
            <v>T P A T</v>
          </cell>
          <cell r="AB396">
            <v>96.700130528797843</v>
          </cell>
        </row>
        <row r="397">
          <cell r="C397" t="str">
            <v xml:space="preserve">M </v>
          </cell>
          <cell r="AB397">
            <v>0</v>
          </cell>
        </row>
        <row r="398">
          <cell r="C398" t="str">
            <v>GENERAL</v>
          </cell>
          <cell r="AB398">
            <v>5064.2756539598322</v>
          </cell>
        </row>
        <row r="399">
          <cell r="C399" t="str">
            <v>TECHNICAL</v>
          </cell>
          <cell r="AB399">
            <v>2954.0086371568136</v>
          </cell>
        </row>
        <row r="400">
          <cell r="C400" t="str">
            <v>OFFICE</v>
          </cell>
          <cell r="AB400">
            <v>1194.9112757222299</v>
          </cell>
        </row>
        <row r="401">
          <cell r="C401" t="str">
            <v>N N</v>
          </cell>
          <cell r="AB401">
            <v>794.81738789613496</v>
          </cell>
        </row>
        <row r="402">
          <cell r="C402" t="str">
            <v>A M Q</v>
          </cell>
          <cell r="AB402">
            <v>725.00234706742037</v>
          </cell>
        </row>
        <row r="403">
          <cell r="C403" t="str">
            <v>L M A</v>
          </cell>
          <cell r="AB403">
            <v>33692.695740835596</v>
          </cell>
        </row>
        <row r="404">
          <cell r="C404" t="str">
            <v>L M A</v>
          </cell>
          <cell r="AB404">
            <v>766.89137156464903</v>
          </cell>
        </row>
        <row r="405">
          <cell r="C405" t="str">
            <v>L M A</v>
          </cell>
          <cell r="AB405">
            <v>2930.3665791383332</v>
          </cell>
        </row>
        <row r="406">
          <cell r="C406" t="str">
            <v>L M A</v>
          </cell>
          <cell r="AB406">
            <v>4081.494694601774</v>
          </cell>
        </row>
        <row r="407">
          <cell r="C407" t="str">
            <v>L M A</v>
          </cell>
          <cell r="AB407">
            <v>3905.0438918918931</v>
          </cell>
        </row>
        <row r="408">
          <cell r="C408" t="str">
            <v>H Q</v>
          </cell>
          <cell r="AB408">
            <v>4995.9137728173109</v>
          </cell>
        </row>
        <row r="409">
          <cell r="C409" t="str">
            <v>H Q</v>
          </cell>
          <cell r="AB409">
            <v>26216.130912627854</v>
          </cell>
        </row>
        <row r="410">
          <cell r="C410" t="str">
            <v>H Q</v>
          </cell>
          <cell r="AB410">
            <v>5148.1551024219862</v>
          </cell>
        </row>
        <row r="411">
          <cell r="C411" t="str">
            <v>H Q</v>
          </cell>
          <cell r="AB411">
            <v>5555.6661336388615</v>
          </cell>
        </row>
        <row r="412">
          <cell r="C412" t="str">
            <v>M S S</v>
          </cell>
          <cell r="AB412">
            <v>0</v>
          </cell>
        </row>
        <row r="413">
          <cell r="C413" t="str">
            <v>T P A T</v>
          </cell>
          <cell r="AB413">
            <v>0</v>
          </cell>
        </row>
        <row r="414">
          <cell r="C414" t="str">
            <v>M</v>
          </cell>
          <cell r="AB414">
            <v>225.55628575430856</v>
          </cell>
        </row>
        <row r="415">
          <cell r="C415" t="str">
            <v xml:space="preserve">M P </v>
          </cell>
          <cell r="AB415">
            <v>247.7091352480353</v>
          </cell>
        </row>
        <row r="416">
          <cell r="C416" t="str">
            <v>GENERAL</v>
          </cell>
          <cell r="AB416">
            <v>5237.7849862476369</v>
          </cell>
        </row>
        <row r="417">
          <cell r="C417" t="str">
            <v>TECHNICAL</v>
          </cell>
          <cell r="AB417">
            <v>3028.2358103378147</v>
          </cell>
        </row>
        <row r="418">
          <cell r="C418" t="str">
            <v>OFFICE</v>
          </cell>
          <cell r="AB418">
            <v>4897.5238445097675</v>
          </cell>
        </row>
        <row r="419">
          <cell r="C419" t="str">
            <v>N N</v>
          </cell>
          <cell r="AB419">
            <v>294.42964540476032</v>
          </cell>
        </row>
        <row r="420">
          <cell r="C420" t="str">
            <v>A M Q</v>
          </cell>
          <cell r="AB420">
            <v>886.95595143723267</v>
          </cell>
        </row>
        <row r="421">
          <cell r="C421" t="str">
            <v>A M Q</v>
          </cell>
          <cell r="AB421">
            <v>122.5</v>
          </cell>
        </row>
        <row r="422">
          <cell r="C422" t="str">
            <v>L M A</v>
          </cell>
          <cell r="AB422">
            <v>39521.581730173566</v>
          </cell>
        </row>
        <row r="423">
          <cell r="C423" t="str">
            <v>L M A</v>
          </cell>
          <cell r="AB423">
            <v>9349.9916068137445</v>
          </cell>
        </row>
        <row r="424">
          <cell r="C424" t="str">
            <v>L M A</v>
          </cell>
          <cell r="AB424">
            <v>3762.0199273578978</v>
          </cell>
        </row>
        <row r="425">
          <cell r="C425" t="str">
            <v>L M A</v>
          </cell>
          <cell r="AB425">
            <v>6260.560324344573</v>
          </cell>
        </row>
        <row r="426">
          <cell r="C426" t="str">
            <v>H Q</v>
          </cell>
          <cell r="AB426">
            <v>10802.882117514584</v>
          </cell>
        </row>
        <row r="427">
          <cell r="C427" t="str">
            <v>H Q</v>
          </cell>
          <cell r="AB427">
            <v>26419.286488136066</v>
          </cell>
        </row>
        <row r="428">
          <cell r="C428" t="str">
            <v>H Q</v>
          </cell>
          <cell r="AB428">
            <v>2306.3595356074861</v>
          </cell>
        </row>
        <row r="429">
          <cell r="C429" t="str">
            <v>H Q</v>
          </cell>
          <cell r="AB429">
            <v>5712.5976533245494</v>
          </cell>
        </row>
        <row r="430">
          <cell r="C430" t="str">
            <v>M S S</v>
          </cell>
          <cell r="AB430">
            <v>0</v>
          </cell>
        </row>
        <row r="431">
          <cell r="C431" t="str">
            <v>T P A T</v>
          </cell>
          <cell r="AB431">
            <v>386.56675849564618</v>
          </cell>
        </row>
        <row r="432">
          <cell r="C432" t="str">
            <v>M</v>
          </cell>
          <cell r="AB432">
            <v>0</v>
          </cell>
        </row>
        <row r="433">
          <cell r="C433" t="str">
            <v>M P</v>
          </cell>
          <cell r="AB433">
            <v>4252.9108352794756</v>
          </cell>
        </row>
        <row r="434">
          <cell r="C434" t="str">
            <v>A M Q</v>
          </cell>
          <cell r="AB434">
            <v>0</v>
          </cell>
        </row>
        <row r="435">
          <cell r="C435" t="str">
            <v>A M Q</v>
          </cell>
          <cell r="AB435">
            <v>1909.2195539769696</v>
          </cell>
        </row>
        <row r="436">
          <cell r="C436" t="str">
            <v>A M Q</v>
          </cell>
          <cell r="AB436">
            <v>41.97</v>
          </cell>
        </row>
        <row r="437">
          <cell r="C437" t="str">
            <v>H Q</v>
          </cell>
          <cell r="AB437">
            <v>6325.8181362951764</v>
          </cell>
        </row>
        <row r="438">
          <cell r="C438" t="str">
            <v>H Q</v>
          </cell>
          <cell r="AB438">
            <v>8403.8882437501925</v>
          </cell>
        </row>
        <row r="439">
          <cell r="C439" t="str">
            <v>H Q</v>
          </cell>
          <cell r="AB439">
            <v>20933.904109668103</v>
          </cell>
        </row>
        <row r="440">
          <cell r="C440" t="str">
            <v>H Q</v>
          </cell>
          <cell r="AB440">
            <v>64027.335253503858</v>
          </cell>
        </row>
        <row r="441">
          <cell r="C441" t="str">
            <v>H Q</v>
          </cell>
          <cell r="AB441">
            <v>1268</v>
          </cell>
        </row>
        <row r="442">
          <cell r="C442" t="str">
            <v>L M A</v>
          </cell>
          <cell r="AB442">
            <v>7528.0684935037698</v>
          </cell>
        </row>
        <row r="443">
          <cell r="C443" t="str">
            <v>L M A</v>
          </cell>
          <cell r="AB443">
            <v>8653.1957837635327</v>
          </cell>
        </row>
        <row r="444">
          <cell r="C444" t="str">
            <v>L M A</v>
          </cell>
          <cell r="AB444">
            <v>781.28030539822612</v>
          </cell>
        </row>
        <row r="445">
          <cell r="C445" t="str">
            <v>L M A</v>
          </cell>
          <cell r="AB445">
            <v>29787.425028990823</v>
          </cell>
        </row>
        <row r="446">
          <cell r="C446" t="str">
            <v>L M A</v>
          </cell>
          <cell r="AB446">
            <v>20826.112021621608</v>
          </cell>
        </row>
        <row r="447">
          <cell r="C447" t="str">
            <v>M</v>
          </cell>
          <cell r="AB447">
            <v>1647.3212363470541</v>
          </cell>
        </row>
        <row r="448">
          <cell r="C448" t="str">
            <v>M P</v>
          </cell>
          <cell r="AB448">
            <v>7789.3108365626995</v>
          </cell>
        </row>
        <row r="449">
          <cell r="C449" t="str">
            <v>N N</v>
          </cell>
          <cell r="AB449">
            <v>-302.62964540476031</v>
          </cell>
        </row>
        <row r="450">
          <cell r="C450" t="str">
            <v>N N</v>
          </cell>
          <cell r="AB450">
            <v>-833.76738789613501</v>
          </cell>
        </row>
        <row r="451">
          <cell r="C451" t="str">
            <v>T P A T</v>
          </cell>
          <cell r="AB451">
            <v>24.233241504353828</v>
          </cell>
        </row>
        <row r="452">
          <cell r="C452" t="str">
            <v>A M Q</v>
          </cell>
          <cell r="AB452">
            <v>-150</v>
          </cell>
        </row>
        <row r="453">
          <cell r="C453" t="str">
            <v>H Q</v>
          </cell>
          <cell r="AB453">
            <v>517.14852062348655</v>
          </cell>
        </row>
        <row r="454">
          <cell r="C454" t="str">
            <v>H Q</v>
          </cell>
          <cell r="AB454">
            <v>-618.36485783998796</v>
          </cell>
        </row>
        <row r="455">
          <cell r="C455" t="str">
            <v>H Q</v>
          </cell>
          <cell r="AB455">
            <v>-3523.7547472557017</v>
          </cell>
        </row>
        <row r="456">
          <cell r="C456" t="str">
            <v>H Q</v>
          </cell>
          <cell r="AB456">
            <v>612.61808294269213</v>
          </cell>
        </row>
        <row r="457">
          <cell r="C457" t="str">
            <v>H Q</v>
          </cell>
          <cell r="AB457">
            <v>8871.4875445928774</v>
          </cell>
        </row>
        <row r="458">
          <cell r="C458" t="str">
            <v>L M A</v>
          </cell>
          <cell r="AB458">
            <v>-1291.8558020409873</v>
          </cell>
        </row>
        <row r="459">
          <cell r="C459" t="str">
            <v>L M A</v>
          </cell>
          <cell r="AB459">
            <v>-891.57723495799883</v>
          </cell>
        </row>
        <row r="460">
          <cell r="C460" t="str">
            <v>L M A</v>
          </cell>
          <cell r="AB460">
            <v>-6496.4395196774058</v>
          </cell>
        </row>
        <row r="461">
          <cell r="C461" t="str">
            <v xml:space="preserve">M </v>
          </cell>
          <cell r="AB461">
            <v>303.06700413220096</v>
          </cell>
        </row>
        <row r="462">
          <cell r="C462" t="str">
            <v xml:space="preserve">M P </v>
          </cell>
          <cell r="AB462">
            <v>-2944.783477658656</v>
          </cell>
        </row>
        <row r="463">
          <cell r="C463" t="str">
            <v>N N</v>
          </cell>
          <cell r="AB463">
            <v>-1320.5880070419566</v>
          </cell>
        </row>
        <row r="464">
          <cell r="C464" t="str">
            <v>T P A T</v>
          </cell>
          <cell r="AB464">
            <v>613.44924403610457</v>
          </cell>
        </row>
        <row r="465">
          <cell r="C465" t="str">
            <v>GENERAL</v>
          </cell>
          <cell r="AB465">
            <v>5247.6506261040222</v>
          </cell>
        </row>
        <row r="466">
          <cell r="C466" t="str">
            <v>TECHNICAL</v>
          </cell>
          <cell r="AB466">
            <v>2943.6773986096396</v>
          </cell>
        </row>
        <row r="467">
          <cell r="C467" t="str">
            <v>OFFICE</v>
          </cell>
          <cell r="AB467">
            <v>1766.0298361821658</v>
          </cell>
        </row>
        <row r="468">
          <cell r="C468" t="str">
            <v>A M Q</v>
          </cell>
          <cell r="AB468">
            <v>821.00464751837796</v>
          </cell>
        </row>
        <row r="469">
          <cell r="C469" t="str">
            <v>L M A</v>
          </cell>
          <cell r="AB469">
            <v>0</v>
          </cell>
        </row>
        <row r="470">
          <cell r="C470" t="str">
            <v>L M A</v>
          </cell>
          <cell r="AB470">
            <v>0</v>
          </cell>
        </row>
        <row r="471">
          <cell r="C471" t="str">
            <v>L M A</v>
          </cell>
          <cell r="AB471">
            <v>0</v>
          </cell>
        </row>
        <row r="472">
          <cell r="C472" t="str">
            <v>L M A</v>
          </cell>
          <cell r="AB472">
            <v>41.97</v>
          </cell>
        </row>
        <row r="473">
          <cell r="C473" t="str">
            <v>L M A</v>
          </cell>
          <cell r="AB473">
            <v>0</v>
          </cell>
        </row>
        <row r="474">
          <cell r="C474" t="str">
            <v>L M A</v>
          </cell>
          <cell r="AB474">
            <v>0</v>
          </cell>
        </row>
        <row r="475">
          <cell r="C475" t="str">
            <v>H Q</v>
          </cell>
          <cell r="AB475">
            <v>0</v>
          </cell>
        </row>
        <row r="476">
          <cell r="C476" t="str">
            <v>H Q</v>
          </cell>
          <cell r="AB476">
            <v>39569.997345732234</v>
          </cell>
        </row>
        <row r="477">
          <cell r="C477" t="str">
            <v>H Q</v>
          </cell>
          <cell r="AB477">
            <v>2140.6422256753526</v>
          </cell>
        </row>
        <row r="478">
          <cell r="C478" t="str">
            <v>H Q</v>
          </cell>
          <cell r="AB478">
            <v>5067.970469286397</v>
          </cell>
        </row>
        <row r="479">
          <cell r="C479" t="str">
            <v>T P A T</v>
          </cell>
          <cell r="AB479">
            <v>0</v>
          </cell>
        </row>
        <row r="480">
          <cell r="C480" t="str">
            <v>M</v>
          </cell>
          <cell r="AB480">
            <v>74.922477898637339</v>
          </cell>
        </row>
        <row r="481">
          <cell r="C481" t="str">
            <v>M P</v>
          </cell>
          <cell r="AB481">
            <v>4841.39419290979</v>
          </cell>
        </row>
        <row r="482">
          <cell r="C482" t="str">
            <v>GENERAL</v>
          </cell>
          <cell r="AB482">
            <v>5313.703447988386</v>
          </cell>
        </row>
        <row r="483">
          <cell r="C483" t="str">
            <v>TECHNICAL</v>
          </cell>
          <cell r="AB483">
            <v>2949.8270831119607</v>
          </cell>
        </row>
        <row r="484">
          <cell r="C484" t="str">
            <v>OFFICE</v>
          </cell>
          <cell r="AB484">
            <v>1769.519397927384</v>
          </cell>
        </row>
        <row r="485">
          <cell r="C485" t="str">
            <v>OFFICE</v>
          </cell>
          <cell r="AB485">
            <v>1931.2938886480551</v>
          </cell>
        </row>
        <row r="486">
          <cell r="C486" t="str">
            <v>N N</v>
          </cell>
          <cell r="AB486">
            <v>1339.2537179360818</v>
          </cell>
        </row>
        <row r="487">
          <cell r="C487" t="str">
            <v>A M Q</v>
          </cell>
          <cell r="AB487">
            <v>150</v>
          </cell>
        </row>
        <row r="488">
          <cell r="C488" t="str">
            <v>L M A</v>
          </cell>
          <cell r="AB488">
            <v>6874.4260098387031</v>
          </cell>
        </row>
        <row r="489">
          <cell r="C489" t="str">
            <v>L M A</v>
          </cell>
          <cell r="AB489">
            <v>1715.9279010204937</v>
          </cell>
        </row>
        <row r="490">
          <cell r="C490" t="str">
            <v>L M A</v>
          </cell>
          <cell r="AB490">
            <v>911.38361747899933</v>
          </cell>
        </row>
        <row r="491">
          <cell r="C491" t="str">
            <v>H Q</v>
          </cell>
          <cell r="AB491">
            <v>7607.3332846052681</v>
          </cell>
        </row>
        <row r="492">
          <cell r="C492" t="str">
            <v>H Q</v>
          </cell>
          <cell r="AB492">
            <v>50665.6441373165</v>
          </cell>
        </row>
        <row r="493">
          <cell r="C493" t="str">
            <v>H Q</v>
          </cell>
          <cell r="AB493">
            <v>6015.9020652238814</v>
          </cell>
        </row>
        <row r="494">
          <cell r="C494" t="str">
            <v>H Q</v>
          </cell>
          <cell r="AB494">
            <v>4419.939345127771</v>
          </cell>
        </row>
        <row r="495">
          <cell r="C495" t="str">
            <v>H Q</v>
          </cell>
          <cell r="AB495">
            <v>1130.9709036013796</v>
          </cell>
        </row>
        <row r="496">
          <cell r="C496" t="str">
            <v>T P A T</v>
          </cell>
          <cell r="AB496">
            <v>0</v>
          </cell>
        </row>
        <row r="497">
          <cell r="C497" t="str">
            <v>M</v>
          </cell>
          <cell r="AB497">
            <v>614.32809706842977</v>
          </cell>
        </row>
        <row r="498">
          <cell r="C498" t="str">
            <v>M P</v>
          </cell>
          <cell r="AB498">
            <v>2982.2517388293277</v>
          </cell>
        </row>
        <row r="499">
          <cell r="C499" t="str">
            <v>TEST</v>
          </cell>
          <cell r="AB499">
            <v>4898.1809550217677</v>
          </cell>
        </row>
        <row r="500">
          <cell r="C500" t="str">
            <v>GENERAL</v>
          </cell>
          <cell r="AB500">
            <v>5368.841239149875</v>
          </cell>
        </row>
        <row r="501">
          <cell r="C501" t="str">
            <v>TECHNICAL</v>
          </cell>
          <cell r="AB501">
            <v>3092.911673533365</v>
          </cell>
        </row>
        <row r="502">
          <cell r="C502" t="str">
            <v>OFFICE</v>
          </cell>
          <cell r="AB502">
            <v>2050.5704470753117</v>
          </cell>
        </row>
        <row r="503">
          <cell r="C503" t="str">
            <v>OFFICE</v>
          </cell>
          <cell r="AB503">
            <v>1602.4798896868367</v>
          </cell>
        </row>
        <row r="504">
          <cell r="C504" t="str">
            <v>L M A</v>
          </cell>
          <cell r="AB504">
            <v>0</v>
          </cell>
        </row>
        <row r="505">
          <cell r="C505" t="str">
            <v>H Q</v>
          </cell>
          <cell r="AB505">
            <v>7343.8520721628465</v>
          </cell>
        </row>
        <row r="506">
          <cell r="C506" t="str">
            <v>H Q</v>
          </cell>
          <cell r="AB506">
            <v>83140.297104774887</v>
          </cell>
        </row>
        <row r="507">
          <cell r="C507" t="str">
            <v>H Q</v>
          </cell>
          <cell r="AB507">
            <v>4895.4453305270008</v>
          </cell>
        </row>
        <row r="508">
          <cell r="C508" t="str">
            <v>H Q</v>
          </cell>
          <cell r="AB508">
            <v>5130.8547234703756</v>
          </cell>
        </row>
        <row r="509">
          <cell r="C509" t="str">
            <v>H Q</v>
          </cell>
          <cell r="AB509">
            <v>1924.2042766382904</v>
          </cell>
        </row>
        <row r="510">
          <cell r="C510" t="str">
            <v>T P A T</v>
          </cell>
          <cell r="AB510">
            <v>2359.4441429097346</v>
          </cell>
        </row>
        <row r="511">
          <cell r="C511" t="str">
            <v xml:space="preserve">M </v>
          </cell>
          <cell r="AB511">
            <v>2782.1110075126126</v>
          </cell>
        </row>
        <row r="512">
          <cell r="C512" t="str">
            <v xml:space="preserve">M P </v>
          </cell>
          <cell r="AB512">
            <v>0</v>
          </cell>
        </row>
        <row r="513">
          <cell r="C513" t="str">
            <v>TEST</v>
          </cell>
          <cell r="AB513">
            <v>7099.7332826331476</v>
          </cell>
        </row>
        <row r="514">
          <cell r="C514" t="str">
            <v>GENERAL</v>
          </cell>
          <cell r="AB514">
            <v>5211.1227054318297</v>
          </cell>
        </row>
        <row r="515">
          <cell r="C515" t="str">
            <v>TECHNICAL</v>
          </cell>
          <cell r="AB515">
            <v>2942.9200202631464</v>
          </cell>
        </row>
        <row r="516">
          <cell r="C516" t="str">
            <v>OFFICE</v>
          </cell>
          <cell r="AB516">
            <v>1765.5754546124269</v>
          </cell>
        </row>
        <row r="517">
          <cell r="C517" t="str">
            <v>OFFICE</v>
          </cell>
          <cell r="AB517">
            <v>1391.0594490885787</v>
          </cell>
        </row>
        <row r="518">
          <cell r="C518" t="str">
            <v>L M A</v>
          </cell>
          <cell r="AB518">
            <v>383.21</v>
          </cell>
        </row>
        <row r="519">
          <cell r="C519" t="str">
            <v>H Q</v>
          </cell>
          <cell r="AB519">
            <v>6028.5340602891974</v>
          </cell>
        </row>
        <row r="520">
          <cell r="C520" t="str">
            <v>H Q</v>
          </cell>
          <cell r="AB520">
            <v>56441.098649492451</v>
          </cell>
        </row>
        <row r="521">
          <cell r="C521" t="str">
            <v>H Q</v>
          </cell>
          <cell r="AB521">
            <v>4935.4592150617291</v>
          </cell>
        </row>
        <row r="522">
          <cell r="C522" t="str">
            <v>H Q</v>
          </cell>
          <cell r="AB522">
            <v>5179.0213335297858</v>
          </cell>
        </row>
        <row r="523">
          <cell r="C523" t="str">
            <v>H Q</v>
          </cell>
          <cell r="AB523">
            <v>2513.2699084975379</v>
          </cell>
        </row>
        <row r="524">
          <cell r="C524" t="str">
            <v>T P A T</v>
          </cell>
          <cell r="AB524">
            <v>1926.0823141226476</v>
          </cell>
        </row>
        <row r="525">
          <cell r="C525" t="str">
            <v>M</v>
          </cell>
          <cell r="AB525">
            <v>2915.9174162648774</v>
          </cell>
        </row>
        <row r="526">
          <cell r="C526" t="str">
            <v>TEST</v>
          </cell>
          <cell r="AB526">
            <v>4578.0729510662195</v>
          </cell>
        </row>
        <row r="527">
          <cell r="C527" t="str">
            <v>GENERAL</v>
          </cell>
          <cell r="AB527">
            <v>5182.7624761946972</v>
          </cell>
        </row>
        <row r="528">
          <cell r="C528" t="str">
            <v>TECHNICAL</v>
          </cell>
          <cell r="AB528">
            <v>2937.610813378612</v>
          </cell>
        </row>
        <row r="529">
          <cell r="C529" t="str">
            <v>OFFICE</v>
          </cell>
          <cell r="AB529">
            <v>2047.3902490022672</v>
          </cell>
        </row>
        <row r="530">
          <cell r="C530" t="str">
            <v>OFFICE</v>
          </cell>
          <cell r="AB530">
            <v>9.0789800706177406</v>
          </cell>
        </row>
        <row r="531">
          <cell r="C531" t="str">
            <v>N N</v>
          </cell>
          <cell r="AB531">
            <v>74.76807116979316</v>
          </cell>
        </row>
        <row r="532">
          <cell r="C532" t="str">
            <v>H Q</v>
          </cell>
          <cell r="AB532">
            <v>92372.942563823206</v>
          </cell>
        </row>
        <row r="533">
          <cell r="C533" t="str">
            <v>H Q</v>
          </cell>
          <cell r="AB533">
            <v>9556.8448685638996</v>
          </cell>
        </row>
        <row r="534">
          <cell r="C534" t="str">
            <v>H Q</v>
          </cell>
          <cell r="AB534">
            <v>3599.3488655013994</v>
          </cell>
        </row>
        <row r="535">
          <cell r="C535" t="str">
            <v>T P A T</v>
          </cell>
          <cell r="AB535">
            <v>3845.1242989315133</v>
          </cell>
        </row>
        <row r="536">
          <cell r="C536" t="str">
            <v>M</v>
          </cell>
          <cell r="AB536">
            <v>7867.1733779534479</v>
          </cell>
        </row>
        <row r="537">
          <cell r="C537" t="str">
            <v xml:space="preserve">M P </v>
          </cell>
          <cell r="AB537">
            <v>0</v>
          </cell>
        </row>
        <row r="538">
          <cell r="C538" t="str">
            <v>TEST</v>
          </cell>
          <cell r="AB538">
            <v>7586.812540698812</v>
          </cell>
        </row>
        <row r="539">
          <cell r="C539" t="str">
            <v>GENERAL</v>
          </cell>
          <cell r="AB539">
            <v>5285.9237013075235</v>
          </cell>
        </row>
        <row r="540">
          <cell r="C540" t="str">
            <v>TECHNICAL</v>
          </cell>
          <cell r="AB540">
            <v>2935.9170601160808</v>
          </cell>
        </row>
        <row r="541">
          <cell r="C541" t="str">
            <v>OFFICE</v>
          </cell>
          <cell r="AB541">
            <v>2348.4987982130438</v>
          </cell>
        </row>
        <row r="542">
          <cell r="C542" t="str">
            <v>OFFICE</v>
          </cell>
          <cell r="AB542">
            <v>153.41568399326709</v>
          </cell>
        </row>
        <row r="543">
          <cell r="C543" t="str">
            <v>N N</v>
          </cell>
          <cell r="AB543">
            <v>715.8918211598284</v>
          </cell>
        </row>
        <row r="544">
          <cell r="C544" t="str">
            <v>H Q</v>
          </cell>
          <cell r="AB544">
            <v>48818.071774058342</v>
          </cell>
        </row>
        <row r="545">
          <cell r="C545" t="str">
            <v>H Q</v>
          </cell>
          <cell r="AB545">
            <v>5978.9350060508978</v>
          </cell>
        </row>
        <row r="546">
          <cell r="C546" t="str">
            <v>H Q</v>
          </cell>
          <cell r="AB546">
            <v>0</v>
          </cell>
        </row>
        <row r="547">
          <cell r="C547" t="str">
            <v>H Q</v>
          </cell>
          <cell r="AB547">
            <v>4119.9000393222623</v>
          </cell>
        </row>
        <row r="548">
          <cell r="C548" t="str">
            <v>T P A T</v>
          </cell>
          <cell r="AB548">
            <v>3242.6470156545111</v>
          </cell>
        </row>
        <row r="549">
          <cell r="C549" t="str">
            <v>T P A T</v>
          </cell>
          <cell r="AB549">
            <v>8046.2771325140084</v>
          </cell>
        </row>
        <row r="550">
          <cell r="C550" t="str">
            <v>T P A T</v>
          </cell>
          <cell r="AB550">
            <v>621.81843179959003</v>
          </cell>
        </row>
        <row r="551">
          <cell r="C551" t="str">
            <v>T P A T</v>
          </cell>
          <cell r="AB551">
            <v>256.19986889596839</v>
          </cell>
        </row>
        <row r="552">
          <cell r="C552" t="str">
            <v>M</v>
          </cell>
          <cell r="AB552">
            <v>4064.0451453240603</v>
          </cell>
        </row>
        <row r="553">
          <cell r="C553" t="str">
            <v>M</v>
          </cell>
          <cell r="AB553">
            <v>1732.0178636821199</v>
          </cell>
        </row>
        <row r="554">
          <cell r="C554" t="str">
            <v>TEST</v>
          </cell>
          <cell r="AB554">
            <v>8716.200292197178</v>
          </cell>
        </row>
        <row r="555">
          <cell r="C555" t="str">
            <v>GENERAL</v>
          </cell>
          <cell r="AB555">
            <v>5187.3259710093726</v>
          </cell>
        </row>
        <row r="556">
          <cell r="C556" t="str">
            <v>TECHNICAL</v>
          </cell>
          <cell r="AB556">
            <v>2931.4750402440677</v>
          </cell>
        </row>
        <row r="557">
          <cell r="C557" t="str">
            <v>OFFICE</v>
          </cell>
          <cell r="AB557">
            <v>2735.6496358790623</v>
          </cell>
        </row>
        <row r="558">
          <cell r="C558" t="str">
            <v>OFFICE</v>
          </cell>
          <cell r="AB558">
            <v>2430.109696031288</v>
          </cell>
        </row>
        <row r="559">
          <cell r="C559" t="str">
            <v>N N</v>
          </cell>
          <cell r="AB559">
            <v>0</v>
          </cell>
        </row>
        <row r="560">
          <cell r="C560" t="str">
            <v>H Q</v>
          </cell>
          <cell r="AB560">
            <v>67090.039252087663</v>
          </cell>
        </row>
        <row r="561">
          <cell r="C561" t="str">
            <v>H Q</v>
          </cell>
          <cell r="AB561">
            <v>6415.4618845298828</v>
          </cell>
        </row>
        <row r="562">
          <cell r="C562" t="str">
            <v>H Q</v>
          </cell>
          <cell r="AB562">
            <v>0</v>
          </cell>
        </row>
        <row r="563">
          <cell r="C563" t="str">
            <v>H Q</v>
          </cell>
          <cell r="AB563">
            <v>2836.3768398493526</v>
          </cell>
        </row>
        <row r="564">
          <cell r="C564" t="str">
            <v>T P A T</v>
          </cell>
          <cell r="AB564">
            <v>3320.2297044332918</v>
          </cell>
        </row>
        <row r="565">
          <cell r="C565" t="str">
            <v>T P A T</v>
          </cell>
          <cell r="AB565">
            <v>4263.5373411663459</v>
          </cell>
        </row>
        <row r="566">
          <cell r="C566" t="str">
            <v>T P A T</v>
          </cell>
          <cell r="AB566">
            <v>7061.7501923905829</v>
          </cell>
        </row>
        <row r="567">
          <cell r="C567" t="str">
            <v>T P A T</v>
          </cell>
          <cell r="AB567">
            <v>468.98910752829806</v>
          </cell>
        </row>
        <row r="568">
          <cell r="C568" t="str">
            <v>M</v>
          </cell>
          <cell r="AB568">
            <v>9041.3607883394416</v>
          </cell>
        </row>
        <row r="569">
          <cell r="C569" t="str">
            <v>M</v>
          </cell>
          <cell r="AB569">
            <v>1875.9564301131923</v>
          </cell>
        </row>
        <row r="570">
          <cell r="C570" t="str">
            <v>TEST</v>
          </cell>
          <cell r="AB570">
            <v>1847.9769663117879</v>
          </cell>
        </row>
        <row r="571">
          <cell r="C571" t="str">
            <v>GENERAL</v>
          </cell>
          <cell r="AB571">
            <v>5185.4058360739955</v>
          </cell>
        </row>
        <row r="572">
          <cell r="C572" t="str">
            <v>TECHNICAL</v>
          </cell>
          <cell r="AB572">
            <v>2186.1488137178389</v>
          </cell>
        </row>
        <row r="573">
          <cell r="C573" t="str">
            <v>OFFICE</v>
          </cell>
          <cell r="AB573">
            <v>11177.322248407389</v>
          </cell>
        </row>
        <row r="574">
          <cell r="C574" t="str">
            <v>OFFICE</v>
          </cell>
          <cell r="AB574">
            <v>10505.230101524558</v>
          </cell>
        </row>
        <row r="575">
          <cell r="C575" t="str">
            <v>H Q</v>
          </cell>
          <cell r="AB575">
            <v>30087.838956453343</v>
          </cell>
        </row>
        <row r="576">
          <cell r="C576" t="str">
            <v>H Q</v>
          </cell>
          <cell r="AB576">
            <v>6361.1598601540454</v>
          </cell>
        </row>
        <row r="577">
          <cell r="C577" t="str">
            <v>H Q</v>
          </cell>
          <cell r="AB577">
            <v>6779.1918510599071</v>
          </cell>
        </row>
        <row r="578">
          <cell r="C578" t="str">
            <v>T P A T</v>
          </cell>
          <cell r="AB578">
            <v>3905.7557169593442</v>
          </cell>
        </row>
        <row r="579">
          <cell r="C579" t="str">
            <v>T P A T</v>
          </cell>
          <cell r="AB579">
            <v>4422.4129764149429</v>
          </cell>
        </row>
        <row r="580">
          <cell r="C580" t="str">
            <v>T P A T</v>
          </cell>
          <cell r="AB580">
            <v>6996.2257938598705</v>
          </cell>
        </row>
        <row r="581">
          <cell r="C581" t="str">
            <v>T P A T</v>
          </cell>
          <cell r="AB581">
            <v>175.93686343784586</v>
          </cell>
        </row>
        <row r="582">
          <cell r="C582" t="str">
            <v>M</v>
          </cell>
          <cell r="AB582">
            <v>11006.794436358707</v>
          </cell>
        </row>
        <row r="583">
          <cell r="C583" t="str">
            <v>M</v>
          </cell>
          <cell r="AB583">
            <v>5843.2364341781531</v>
          </cell>
        </row>
        <row r="584">
          <cell r="C584" t="str">
            <v>GENERAL</v>
          </cell>
          <cell r="AB584">
            <v>5221.8528385958025</v>
          </cell>
        </row>
        <row r="585">
          <cell r="C585" t="str">
            <v>TECHNICAL</v>
          </cell>
          <cell r="AB585">
            <v>2034.4454712281356</v>
          </cell>
        </row>
        <row r="586">
          <cell r="C586" t="str">
            <v>OFFICE</v>
          </cell>
          <cell r="AB586">
            <v>17248.491549630817</v>
          </cell>
        </row>
        <row r="587">
          <cell r="C587" t="str">
            <v>OFFICE</v>
          </cell>
          <cell r="AB587">
            <v>8841.8184008029784</v>
          </cell>
        </row>
        <row r="588">
          <cell r="C588" t="str">
            <v>A R</v>
          </cell>
          <cell r="AB588">
            <v>73.249909107150017</v>
          </cell>
        </row>
        <row r="589">
          <cell r="C589" t="str">
            <v>H Q</v>
          </cell>
          <cell r="AB589">
            <v>5552.1779650723483</v>
          </cell>
        </row>
        <row r="590">
          <cell r="C590" t="str">
            <v>H Q</v>
          </cell>
          <cell r="AB590">
            <v>5745.2138537853098</v>
          </cell>
        </row>
        <row r="591">
          <cell r="C591" t="str">
            <v>H Q</v>
          </cell>
          <cell r="AB591">
            <v>0</v>
          </cell>
        </row>
        <row r="592">
          <cell r="C592" t="str">
            <v>T P A T</v>
          </cell>
          <cell r="AB592">
            <v>3308.6318035435052</v>
          </cell>
        </row>
        <row r="593">
          <cell r="C593" t="str">
            <v>T P A T</v>
          </cell>
          <cell r="AB593">
            <v>2341.3334583703586</v>
          </cell>
        </row>
        <row r="594">
          <cell r="C594" t="str">
            <v>T P A T</v>
          </cell>
          <cell r="AB594">
            <v>23511.774537065885</v>
          </cell>
        </row>
        <row r="595">
          <cell r="C595" t="str">
            <v>T P A T</v>
          </cell>
          <cell r="AB595">
            <v>1278.5438680520729</v>
          </cell>
        </row>
        <row r="596">
          <cell r="C596" t="str">
            <v>M</v>
          </cell>
          <cell r="AB596">
            <v>11571.463629061991</v>
          </cell>
        </row>
        <row r="597">
          <cell r="C597" t="str">
            <v>M</v>
          </cell>
          <cell r="AB597">
            <v>7583.6296806897026</v>
          </cell>
        </row>
        <row r="598">
          <cell r="C598" t="str">
            <v>M</v>
          </cell>
          <cell r="AB598">
            <v>2168.5116182725365</v>
          </cell>
        </row>
        <row r="599">
          <cell r="C599" t="str">
            <v>GENERAL</v>
          </cell>
          <cell r="AB599">
            <v>5189.4749189213162</v>
          </cell>
        </row>
        <row r="600">
          <cell r="C600" t="str">
            <v>TECHNICAL</v>
          </cell>
          <cell r="AB600">
            <v>2261.766163630708</v>
          </cell>
        </row>
        <row r="601">
          <cell r="C601" t="str">
            <v>OFFICE</v>
          </cell>
          <cell r="AB601">
            <v>7044.724315807367</v>
          </cell>
        </row>
        <row r="602">
          <cell r="C602" t="str">
            <v>OFFICE</v>
          </cell>
          <cell r="AB602">
            <v>7134.2209834889218</v>
          </cell>
        </row>
        <row r="603">
          <cell r="C603" t="str">
            <v>LIBRARY</v>
          </cell>
          <cell r="AB603">
            <v>749.69790441923749</v>
          </cell>
        </row>
        <row r="604">
          <cell r="C604" t="str">
            <v>H Q</v>
          </cell>
          <cell r="AB604">
            <v>958.42061644504793</v>
          </cell>
        </row>
        <row r="605">
          <cell r="C605" t="str">
            <v>H Q</v>
          </cell>
          <cell r="AB605">
            <v>7633.9821177145704</v>
          </cell>
        </row>
        <row r="606">
          <cell r="C606" t="str">
            <v>T P A T</v>
          </cell>
          <cell r="AB606">
            <v>2714.4601681315858</v>
          </cell>
        </row>
        <row r="607">
          <cell r="C607" t="str">
            <v>T P A T</v>
          </cell>
          <cell r="AB607">
            <v>1341.7888630230671</v>
          </cell>
        </row>
        <row r="608">
          <cell r="C608" t="str">
            <v>T P A T</v>
          </cell>
          <cell r="AB608">
            <v>17814.601918459775</v>
          </cell>
        </row>
        <row r="609">
          <cell r="C609" t="str">
            <v>T P A T</v>
          </cell>
          <cell r="AB609">
            <v>0</v>
          </cell>
        </row>
        <row r="610">
          <cell r="C610" t="str">
            <v>M</v>
          </cell>
          <cell r="AB610">
            <v>9189.0230686597188</v>
          </cell>
        </row>
        <row r="611">
          <cell r="C611" t="str">
            <v>M</v>
          </cell>
          <cell r="AB611">
            <v>3518.3407847338499</v>
          </cell>
        </row>
        <row r="612">
          <cell r="C612" t="str">
            <v>M</v>
          </cell>
          <cell r="AB612">
            <v>5923.5718655284209</v>
          </cell>
        </row>
        <row r="613">
          <cell r="C613" t="str">
            <v>M</v>
          </cell>
          <cell r="AB613">
            <v>4029.8235921001065</v>
          </cell>
        </row>
        <row r="614">
          <cell r="C614" t="str">
            <v>M G</v>
          </cell>
          <cell r="AB614">
            <v>21030.803483748608</v>
          </cell>
        </row>
        <row r="615">
          <cell r="B615">
            <v>35709</v>
          </cell>
          <cell r="C615" t="str">
            <v>GENERAL</v>
          </cell>
          <cell r="AB615">
            <v>5420.8128777768125</v>
          </cell>
        </row>
        <row r="616">
          <cell r="B616">
            <v>35709</v>
          </cell>
          <cell r="C616" t="str">
            <v>TECHNICAL</v>
          </cell>
          <cell r="AB616">
            <v>2404.5810211576613</v>
          </cell>
        </row>
        <row r="617">
          <cell r="B617">
            <v>35709</v>
          </cell>
          <cell r="C617" t="str">
            <v>OFFICE</v>
          </cell>
          <cell r="AB617">
            <v>5215.8875734076082</v>
          </cell>
        </row>
        <row r="618">
          <cell r="B618">
            <v>35709</v>
          </cell>
          <cell r="C618" t="str">
            <v>OFFICE</v>
          </cell>
          <cell r="AB618">
            <v>5705.5938896565349</v>
          </cell>
        </row>
        <row r="619">
          <cell r="B619">
            <v>35709</v>
          </cell>
          <cell r="C619" t="str">
            <v>LIBRARY</v>
          </cell>
          <cell r="AB619">
            <v>778.21082489849755</v>
          </cell>
        </row>
        <row r="620">
          <cell r="B620">
            <v>35709</v>
          </cell>
          <cell r="C620" t="str">
            <v>H Q</v>
          </cell>
          <cell r="AB620">
            <v>635.37974158794168</v>
          </cell>
        </row>
        <row r="621">
          <cell r="B621">
            <v>35709</v>
          </cell>
          <cell r="C621" t="str">
            <v>H Q</v>
          </cell>
          <cell r="AB621">
            <v>818.57087024311386</v>
          </cell>
        </row>
        <row r="622">
          <cell r="B622">
            <v>35709</v>
          </cell>
          <cell r="C622" t="str">
            <v>T P A T</v>
          </cell>
          <cell r="AB622">
            <v>3507.4009751705184</v>
          </cell>
        </row>
        <row r="623">
          <cell r="B623">
            <v>35709</v>
          </cell>
          <cell r="C623" t="str">
            <v>T P A T</v>
          </cell>
          <cell r="AB623">
            <v>297.87974158794168</v>
          </cell>
        </row>
        <row r="624">
          <cell r="B624">
            <v>35709</v>
          </cell>
          <cell r="C624" t="str">
            <v>T P A T</v>
          </cell>
          <cell r="AB624">
            <v>21814.019825255578</v>
          </cell>
        </row>
        <row r="625">
          <cell r="B625">
            <v>35709</v>
          </cell>
          <cell r="C625" t="str">
            <v>T P A T</v>
          </cell>
          <cell r="AB625">
            <v>2643.6827065929824</v>
          </cell>
        </row>
        <row r="626">
          <cell r="B626">
            <v>35709</v>
          </cell>
          <cell r="C626" t="str">
            <v>M</v>
          </cell>
          <cell r="AB626">
            <v>8134.0665271506159</v>
          </cell>
        </row>
        <row r="627">
          <cell r="B627">
            <v>35709</v>
          </cell>
          <cell r="C627" t="str">
            <v>M</v>
          </cell>
          <cell r="AB627">
            <v>7515.9846155627492</v>
          </cell>
        </row>
        <row r="628">
          <cell r="B628">
            <v>35709</v>
          </cell>
          <cell r="C628" t="str">
            <v>M</v>
          </cell>
          <cell r="AB628">
            <v>4518.7292942670792</v>
          </cell>
        </row>
        <row r="629">
          <cell r="B629">
            <v>35709</v>
          </cell>
          <cell r="C629" t="str">
            <v>M</v>
          </cell>
          <cell r="AB629">
            <v>2928.7536192926427</v>
          </cell>
        </row>
        <row r="630">
          <cell r="B630">
            <v>35709</v>
          </cell>
          <cell r="C630" t="str">
            <v>M G</v>
          </cell>
          <cell r="AB630">
            <v>14839.647470976515</v>
          </cell>
        </row>
        <row r="631">
          <cell r="B631">
            <v>35709</v>
          </cell>
          <cell r="C631" t="str">
            <v>M G</v>
          </cell>
          <cell r="AB631">
            <v>0</v>
          </cell>
        </row>
        <row r="632">
          <cell r="B632">
            <v>35709</v>
          </cell>
          <cell r="C632" t="str">
            <v>M G</v>
          </cell>
          <cell r="AB632">
            <v>3016.0323835779095</v>
          </cell>
        </row>
        <row r="633">
          <cell r="B633">
            <v>35709</v>
          </cell>
          <cell r="C633" t="str">
            <v>M G</v>
          </cell>
          <cell r="AB633">
            <v>983.40209332269137</v>
          </cell>
        </row>
        <row r="634">
          <cell r="B634">
            <v>35709</v>
          </cell>
          <cell r="C634" t="str">
            <v>M G</v>
          </cell>
          <cell r="AB634">
            <v>0</v>
          </cell>
        </row>
        <row r="635">
          <cell r="B635">
            <v>35709</v>
          </cell>
          <cell r="C635" t="str">
            <v>M G</v>
          </cell>
          <cell r="AB635">
            <v>0</v>
          </cell>
        </row>
        <row r="636">
          <cell r="B636">
            <v>35716</v>
          </cell>
          <cell r="C636" t="str">
            <v>GENERAL</v>
          </cell>
          <cell r="AB636">
            <v>5391.3210232518595</v>
          </cell>
        </row>
        <row r="637">
          <cell r="B637">
            <v>35716</v>
          </cell>
          <cell r="C637" t="str">
            <v>TECHNICAL</v>
          </cell>
          <cell r="AB637">
            <v>2178.5235008592299</v>
          </cell>
        </row>
        <row r="638">
          <cell r="B638">
            <v>35716</v>
          </cell>
          <cell r="C638" t="str">
            <v>OFFICE</v>
          </cell>
          <cell r="AB638">
            <v>3243.8472143830486</v>
          </cell>
        </row>
        <row r="639">
          <cell r="B639">
            <v>35716</v>
          </cell>
          <cell r="C639" t="str">
            <v>OFFICE</v>
          </cell>
          <cell r="AB639">
            <v>10114.267618685799</v>
          </cell>
        </row>
        <row r="640">
          <cell r="B640">
            <v>35716</v>
          </cell>
          <cell r="C640" t="str">
            <v>LIBRARY</v>
          </cell>
          <cell r="AB640">
            <v>1280.3905955543821</v>
          </cell>
        </row>
        <row r="641">
          <cell r="B641">
            <v>35716</v>
          </cell>
          <cell r="C641" t="str">
            <v>A R</v>
          </cell>
          <cell r="AB641">
            <v>211.84885891174685</v>
          </cell>
        </row>
        <row r="642">
          <cell r="B642">
            <v>35716</v>
          </cell>
          <cell r="C642" t="str">
            <v>L M A</v>
          </cell>
          <cell r="AB642">
            <v>203.61398163743442</v>
          </cell>
        </row>
        <row r="643">
          <cell r="B643">
            <v>35716</v>
          </cell>
          <cell r="C643" t="str">
            <v>H Q</v>
          </cell>
          <cell r="AB643">
            <v>191.2616657259658</v>
          </cell>
        </row>
        <row r="644">
          <cell r="B644">
            <v>35716</v>
          </cell>
          <cell r="C644" t="str">
            <v>T P A T</v>
          </cell>
          <cell r="AB644">
            <v>0</v>
          </cell>
        </row>
        <row r="645">
          <cell r="B645">
            <v>35716</v>
          </cell>
          <cell r="C645" t="str">
            <v>T P A T</v>
          </cell>
          <cell r="AB645">
            <v>29041.037681140555</v>
          </cell>
        </row>
        <row r="646">
          <cell r="B646">
            <v>35716</v>
          </cell>
          <cell r="C646" t="str">
            <v>T P A T</v>
          </cell>
          <cell r="AB646">
            <v>1036.0006893489815</v>
          </cell>
        </row>
        <row r="647">
          <cell r="B647">
            <v>35716</v>
          </cell>
          <cell r="C647" t="str">
            <v>M</v>
          </cell>
          <cell r="AB647">
            <v>9010.5715878441351</v>
          </cell>
        </row>
        <row r="648">
          <cell r="B648">
            <v>35716</v>
          </cell>
          <cell r="C648" t="str">
            <v>M</v>
          </cell>
          <cell r="AB648">
            <v>7704.9188252708136</v>
          </cell>
        </row>
        <row r="649">
          <cell r="B649">
            <v>35716</v>
          </cell>
          <cell r="C649" t="str">
            <v>M</v>
          </cell>
          <cell r="AB649">
            <v>5840.3874759042837</v>
          </cell>
        </row>
        <row r="650">
          <cell r="B650">
            <v>35716</v>
          </cell>
          <cell r="C650" t="str">
            <v>M</v>
          </cell>
          <cell r="AB650">
            <v>3228.8156868971791</v>
          </cell>
        </row>
        <row r="651">
          <cell r="B651">
            <v>35716</v>
          </cell>
          <cell r="C651" t="str">
            <v>M G</v>
          </cell>
          <cell r="AB651">
            <v>22.73</v>
          </cell>
        </row>
        <row r="652">
          <cell r="B652">
            <v>35716</v>
          </cell>
          <cell r="C652" t="str">
            <v>M G</v>
          </cell>
          <cell r="AB652">
            <v>3187.6944287660967</v>
          </cell>
        </row>
        <row r="653">
          <cell r="B653">
            <v>35716</v>
          </cell>
          <cell r="C653" t="str">
            <v>M G</v>
          </cell>
          <cell r="AB653">
            <v>4724.5948103852506</v>
          </cell>
        </row>
        <row r="654">
          <cell r="B654">
            <v>35716</v>
          </cell>
          <cell r="C654" t="str">
            <v>M G</v>
          </cell>
          <cell r="AB654">
            <v>9920.2644470415307</v>
          </cell>
        </row>
        <row r="655">
          <cell r="B655">
            <v>35716</v>
          </cell>
          <cell r="C655" t="str">
            <v>M G</v>
          </cell>
          <cell r="AB655">
            <v>9149.838549789125</v>
          </cell>
        </row>
        <row r="656">
          <cell r="B656">
            <v>35716</v>
          </cell>
          <cell r="C656" t="str">
            <v>M G</v>
          </cell>
          <cell r="AB656">
            <v>0</v>
          </cell>
        </row>
        <row r="657">
          <cell r="B657">
            <v>35716</v>
          </cell>
          <cell r="C657" t="str">
            <v>M G</v>
          </cell>
          <cell r="AB657">
            <v>0</v>
          </cell>
        </row>
        <row r="658">
          <cell r="B658">
            <v>35723</v>
          </cell>
          <cell r="C658" t="str">
            <v>GENERAL</v>
          </cell>
          <cell r="AB658">
            <v>5558.5553746733158</v>
          </cell>
        </row>
        <row r="659">
          <cell r="B659">
            <v>35723</v>
          </cell>
          <cell r="C659" t="str">
            <v>TECHNICAL</v>
          </cell>
          <cell r="AB659">
            <v>2177.7221161909383</v>
          </cell>
        </row>
        <row r="660">
          <cell r="B660">
            <v>35723</v>
          </cell>
          <cell r="C660" t="str">
            <v>OFFICE</v>
          </cell>
          <cell r="AB660">
            <v>1500</v>
          </cell>
        </row>
        <row r="661">
          <cell r="B661">
            <v>35723</v>
          </cell>
          <cell r="C661" t="str">
            <v>OFFICE</v>
          </cell>
          <cell r="AB661">
            <v>5767.7691263153929</v>
          </cell>
        </row>
        <row r="662">
          <cell r="B662">
            <v>35723</v>
          </cell>
          <cell r="C662" t="str">
            <v>LIBRARY</v>
          </cell>
          <cell r="AB662">
            <v>94.416641340427987</v>
          </cell>
        </row>
        <row r="663">
          <cell r="B663">
            <v>35723</v>
          </cell>
          <cell r="C663" t="str">
            <v>A R</v>
          </cell>
          <cell r="AB663">
            <v>131.4440248158169</v>
          </cell>
        </row>
        <row r="664">
          <cell r="B664">
            <v>35723</v>
          </cell>
          <cell r="C664" t="str">
            <v>L M A</v>
          </cell>
          <cell r="AB664">
            <v>102.23424152341315</v>
          </cell>
        </row>
        <row r="665">
          <cell r="B665">
            <v>35723</v>
          </cell>
          <cell r="C665" t="str">
            <v>H Q</v>
          </cell>
          <cell r="AB665">
            <v>87.629349877211268</v>
          </cell>
        </row>
        <row r="666">
          <cell r="B666">
            <v>35723</v>
          </cell>
          <cell r="C666" t="str">
            <v>T P A T</v>
          </cell>
          <cell r="AB666">
            <v>1645.6791906940275</v>
          </cell>
        </row>
        <row r="667">
          <cell r="B667">
            <v>35723</v>
          </cell>
          <cell r="C667" t="str">
            <v>T P A T</v>
          </cell>
          <cell r="AB667">
            <v>19742.896862235862</v>
          </cell>
        </row>
        <row r="668">
          <cell r="B668">
            <v>35723</v>
          </cell>
          <cell r="C668" t="str">
            <v>T P A T</v>
          </cell>
          <cell r="AB668">
            <v>1890.6696094719521</v>
          </cell>
        </row>
        <row r="669">
          <cell r="B669">
            <v>35723</v>
          </cell>
          <cell r="C669" t="str">
            <v>M</v>
          </cell>
          <cell r="AB669">
            <v>7642.9955473019645</v>
          </cell>
        </row>
        <row r="670">
          <cell r="B670">
            <v>35723</v>
          </cell>
          <cell r="C670" t="str">
            <v>M</v>
          </cell>
          <cell r="AB670">
            <v>21635.664197121168</v>
          </cell>
        </row>
        <row r="671">
          <cell r="B671">
            <v>35723</v>
          </cell>
          <cell r="C671" t="str">
            <v>M</v>
          </cell>
          <cell r="AB671">
            <v>5645.4544799682171</v>
          </cell>
        </row>
        <row r="672">
          <cell r="B672">
            <v>35723</v>
          </cell>
          <cell r="C672" t="str">
            <v>M</v>
          </cell>
          <cell r="AB672">
            <v>3195.1259861679241</v>
          </cell>
        </row>
        <row r="673">
          <cell r="B673">
            <v>35723</v>
          </cell>
          <cell r="C673" t="str">
            <v>M G</v>
          </cell>
          <cell r="AB673">
            <v>718.75</v>
          </cell>
        </row>
        <row r="674">
          <cell r="B674">
            <v>35723</v>
          </cell>
          <cell r="C674" t="str">
            <v>M G</v>
          </cell>
          <cell r="AB674">
            <v>261.76</v>
          </cell>
        </row>
        <row r="675">
          <cell r="B675">
            <v>35723</v>
          </cell>
          <cell r="C675" t="str">
            <v>M G</v>
          </cell>
          <cell r="AB675">
            <v>4955.8712437185713</v>
          </cell>
        </row>
        <row r="676">
          <cell r="B676">
            <v>35723</v>
          </cell>
          <cell r="C676" t="str">
            <v>M G</v>
          </cell>
          <cell r="AB676">
            <v>22284.509676284149</v>
          </cell>
        </row>
        <row r="677">
          <cell r="B677">
            <v>35723</v>
          </cell>
          <cell r="C677" t="str">
            <v>M G</v>
          </cell>
          <cell r="AB677">
            <v>10694.644342718906</v>
          </cell>
        </row>
        <row r="678">
          <cell r="B678">
            <v>35723</v>
          </cell>
          <cell r="C678" t="str">
            <v>M G</v>
          </cell>
          <cell r="AB678">
            <v>191.19130882300641</v>
          </cell>
        </row>
        <row r="679">
          <cell r="B679">
            <v>35723</v>
          </cell>
          <cell r="C679" t="str">
            <v>M G</v>
          </cell>
          <cell r="AB679">
            <v>0</v>
          </cell>
        </row>
        <row r="680">
          <cell r="B680">
            <v>35730</v>
          </cell>
          <cell r="C680" t="str">
            <v>GENERAL</v>
          </cell>
          <cell r="AB680">
            <v>5915.3030309640972</v>
          </cell>
        </row>
        <row r="681">
          <cell r="B681">
            <v>35730</v>
          </cell>
          <cell r="C681" t="str">
            <v>TECHNICAL</v>
          </cell>
          <cell r="AB681">
            <v>2172.1408988282851</v>
          </cell>
        </row>
        <row r="682">
          <cell r="B682">
            <v>35730</v>
          </cell>
          <cell r="C682" t="str">
            <v>OFFICE</v>
          </cell>
          <cell r="AB682">
            <v>2610.2241870445978</v>
          </cell>
        </row>
        <row r="683">
          <cell r="B683">
            <v>35730</v>
          </cell>
          <cell r="C683" t="str">
            <v>LIBRARY</v>
          </cell>
          <cell r="AB683">
            <v>298.06614826306532</v>
          </cell>
        </row>
        <row r="684">
          <cell r="B684">
            <v>35730</v>
          </cell>
          <cell r="C684" t="str">
            <v>A R</v>
          </cell>
          <cell r="AB684">
            <v>538.99606500616505</v>
          </cell>
        </row>
        <row r="685">
          <cell r="B685">
            <v>35730</v>
          </cell>
          <cell r="C685" t="str">
            <v>L M A</v>
          </cell>
          <cell r="AB685">
            <v>3061.6766965765137</v>
          </cell>
        </row>
        <row r="686">
          <cell r="B686">
            <v>35730</v>
          </cell>
          <cell r="C686" t="str">
            <v>T P A T</v>
          </cell>
          <cell r="AB686">
            <v>2923.7067672604039</v>
          </cell>
        </row>
        <row r="687">
          <cell r="B687">
            <v>35730</v>
          </cell>
          <cell r="C687" t="str">
            <v>T P A T</v>
          </cell>
          <cell r="AB687">
            <v>10185.860231719209</v>
          </cell>
        </row>
        <row r="688">
          <cell r="B688">
            <v>35730</v>
          </cell>
          <cell r="C688" t="str">
            <v>T P A T</v>
          </cell>
          <cell r="AB688">
            <v>1609.5929765126557</v>
          </cell>
        </row>
        <row r="689">
          <cell r="B689">
            <v>35730</v>
          </cell>
          <cell r="C689" t="str">
            <v>M</v>
          </cell>
          <cell r="AB689">
            <v>9370.5950551100541</v>
          </cell>
        </row>
        <row r="690">
          <cell r="B690">
            <v>35730</v>
          </cell>
          <cell r="C690" t="str">
            <v>M</v>
          </cell>
          <cell r="AB690">
            <v>11261.879070113606</v>
          </cell>
        </row>
        <row r="691">
          <cell r="B691">
            <v>35730</v>
          </cell>
          <cell r="C691" t="str">
            <v>M</v>
          </cell>
          <cell r="AB691">
            <v>6719.7171195349429</v>
          </cell>
        </row>
        <row r="692">
          <cell r="B692">
            <v>35730</v>
          </cell>
          <cell r="C692" t="str">
            <v>M</v>
          </cell>
          <cell r="AB692">
            <v>2118.903449655686</v>
          </cell>
        </row>
        <row r="693">
          <cell r="B693">
            <v>35730</v>
          </cell>
          <cell r="C693" t="str">
            <v>M G</v>
          </cell>
          <cell r="AB693">
            <v>123.2</v>
          </cell>
        </row>
        <row r="694">
          <cell r="B694">
            <v>35730</v>
          </cell>
          <cell r="C694" t="str">
            <v>M G</v>
          </cell>
          <cell r="AB694">
            <v>2629.7578282211111</v>
          </cell>
        </row>
        <row r="695">
          <cell r="B695">
            <v>35730</v>
          </cell>
          <cell r="C695" t="str">
            <v>M G</v>
          </cell>
          <cell r="AB695">
            <v>33463.507295068419</v>
          </cell>
        </row>
        <row r="696">
          <cell r="B696">
            <v>35730</v>
          </cell>
          <cell r="C696" t="str">
            <v>M G</v>
          </cell>
          <cell r="AB696">
            <v>11466.196628571119</v>
          </cell>
        </row>
        <row r="697">
          <cell r="B697">
            <v>35730</v>
          </cell>
          <cell r="C697" t="str">
            <v>M G</v>
          </cell>
          <cell r="AB697">
            <v>2352.3607051839754</v>
          </cell>
        </row>
        <row r="698">
          <cell r="B698">
            <v>35737</v>
          </cell>
          <cell r="C698" t="str">
            <v>GENERAL</v>
          </cell>
          <cell r="AB698">
            <v>6376.9179967405271</v>
          </cell>
        </row>
        <row r="699">
          <cell r="B699">
            <v>35737</v>
          </cell>
          <cell r="C699" t="str">
            <v>TECHNICAL</v>
          </cell>
          <cell r="AB699">
            <v>2169.6037242612488</v>
          </cell>
        </row>
        <row r="700">
          <cell r="B700">
            <v>35737</v>
          </cell>
          <cell r="C700" t="str">
            <v>OFFICE</v>
          </cell>
          <cell r="AB700">
            <v>1035</v>
          </cell>
        </row>
        <row r="701">
          <cell r="B701">
            <v>35737</v>
          </cell>
          <cell r="C701" t="str">
            <v>OFFICE</v>
          </cell>
          <cell r="AB701">
            <v>3834.1610157590549</v>
          </cell>
        </row>
        <row r="702">
          <cell r="B702">
            <v>35737</v>
          </cell>
          <cell r="C702" t="str">
            <v>LIBRARY</v>
          </cell>
          <cell r="AB702">
            <v>141.21339787052426</v>
          </cell>
        </row>
        <row r="703">
          <cell r="B703">
            <v>35737</v>
          </cell>
          <cell r="C703" t="str">
            <v>A R</v>
          </cell>
          <cell r="AB703">
            <v>832.02093803214586</v>
          </cell>
        </row>
        <row r="704">
          <cell r="B704">
            <v>35737</v>
          </cell>
          <cell r="C704" t="str">
            <v>L M A</v>
          </cell>
          <cell r="AB704">
            <v>1762.4279199862567</v>
          </cell>
        </row>
        <row r="705">
          <cell r="B705">
            <v>35737</v>
          </cell>
          <cell r="C705" t="str">
            <v>T P A T</v>
          </cell>
          <cell r="AB705">
            <v>436.51336971479827</v>
          </cell>
        </row>
        <row r="706">
          <cell r="B706">
            <v>35737</v>
          </cell>
          <cell r="C706" t="str">
            <v>T P A T</v>
          </cell>
          <cell r="AB706">
            <v>13972.102497188233</v>
          </cell>
        </row>
        <row r="707">
          <cell r="B707">
            <v>35737</v>
          </cell>
          <cell r="C707" t="str">
            <v>T P A T</v>
          </cell>
          <cell r="AB707">
            <v>539.68925710193241</v>
          </cell>
        </row>
        <row r="708">
          <cell r="B708">
            <v>35737</v>
          </cell>
          <cell r="C708" t="str">
            <v>M</v>
          </cell>
          <cell r="AB708">
            <v>6148.5211402163377</v>
          </cell>
        </row>
        <row r="709">
          <cell r="B709">
            <v>35737</v>
          </cell>
          <cell r="C709" t="str">
            <v>M</v>
          </cell>
          <cell r="AB709">
            <v>23127.379132341266</v>
          </cell>
        </row>
        <row r="710">
          <cell r="B710">
            <v>35737</v>
          </cell>
          <cell r="C710" t="str">
            <v>M</v>
          </cell>
          <cell r="AB710">
            <v>6979.9810585183259</v>
          </cell>
        </row>
        <row r="711">
          <cell r="B711">
            <v>35737</v>
          </cell>
          <cell r="C711" t="str">
            <v>M</v>
          </cell>
          <cell r="AB711">
            <v>11760.823760630472</v>
          </cell>
        </row>
        <row r="712">
          <cell r="B712">
            <v>35737</v>
          </cell>
          <cell r="C712" t="str">
            <v>M</v>
          </cell>
          <cell r="AB712">
            <v>1058.2142296116322</v>
          </cell>
        </row>
        <row r="713">
          <cell r="B713">
            <v>35737</v>
          </cell>
          <cell r="C713" t="str">
            <v>M G</v>
          </cell>
          <cell r="AB713">
            <v>0</v>
          </cell>
        </row>
        <row r="714">
          <cell r="B714">
            <v>35737</v>
          </cell>
          <cell r="C714" t="str">
            <v>M G</v>
          </cell>
          <cell r="AB714">
            <v>2519.2112503691919</v>
          </cell>
        </row>
        <row r="715">
          <cell r="B715">
            <v>35737</v>
          </cell>
          <cell r="C715" t="str">
            <v>M G</v>
          </cell>
          <cell r="AB715">
            <v>89074.525094099838</v>
          </cell>
        </row>
        <row r="716">
          <cell r="B716">
            <v>35737</v>
          </cell>
          <cell r="C716" t="str">
            <v>M G</v>
          </cell>
          <cell r="AB716">
            <v>13986.615887944996</v>
          </cell>
        </row>
        <row r="717">
          <cell r="B717">
            <v>35737</v>
          </cell>
          <cell r="C717" t="str">
            <v>M G</v>
          </cell>
          <cell r="AB717">
            <v>12014.760028394838</v>
          </cell>
        </row>
        <row r="718">
          <cell r="B718">
            <v>35737</v>
          </cell>
          <cell r="C718" t="str">
            <v>M G</v>
          </cell>
          <cell r="AB718">
            <v>0</v>
          </cell>
        </row>
        <row r="719">
          <cell r="B719">
            <v>35744</v>
          </cell>
          <cell r="C719" t="str">
            <v>GENERAL</v>
          </cell>
          <cell r="AB719">
            <v>5484.1554209058813</v>
          </cell>
        </row>
        <row r="720">
          <cell r="B720">
            <v>35744</v>
          </cell>
          <cell r="C720" t="str">
            <v>TECHNICAL</v>
          </cell>
          <cell r="AB720">
            <v>3560.8861705078061</v>
          </cell>
        </row>
        <row r="721">
          <cell r="B721">
            <v>35744</v>
          </cell>
          <cell r="C721" t="str">
            <v>OFFICE</v>
          </cell>
          <cell r="AB721">
            <v>0</v>
          </cell>
        </row>
        <row r="722">
          <cell r="B722">
            <v>35744</v>
          </cell>
          <cell r="C722" t="str">
            <v>OFFICE</v>
          </cell>
          <cell r="AB722">
            <v>1147.0466806331581</v>
          </cell>
        </row>
        <row r="723">
          <cell r="B723">
            <v>35744</v>
          </cell>
          <cell r="C723" t="str">
            <v>LIBRARY</v>
          </cell>
          <cell r="AB723">
            <v>0</v>
          </cell>
        </row>
        <row r="724">
          <cell r="B724">
            <v>35744</v>
          </cell>
          <cell r="C724" t="str">
            <v>A R</v>
          </cell>
          <cell r="AB724">
            <v>997.95049164271302</v>
          </cell>
        </row>
        <row r="725">
          <cell r="B725">
            <v>35744</v>
          </cell>
          <cell r="C725" t="str">
            <v>L M A</v>
          </cell>
          <cell r="AB725">
            <v>4903.8539690428779</v>
          </cell>
        </row>
        <row r="726">
          <cell r="B726">
            <v>35744</v>
          </cell>
          <cell r="C726" t="str">
            <v>T P A T</v>
          </cell>
          <cell r="AB726">
            <v>233.25270455394087</v>
          </cell>
        </row>
        <row r="727">
          <cell r="B727">
            <v>35744</v>
          </cell>
          <cell r="C727" t="str">
            <v>T P A T</v>
          </cell>
          <cell r="AB727">
            <v>8165.0692360868397</v>
          </cell>
        </row>
        <row r="728">
          <cell r="B728">
            <v>35744</v>
          </cell>
          <cell r="C728" t="str">
            <v>T P A T</v>
          </cell>
          <cell r="AB728">
            <v>237.75872271009658</v>
          </cell>
        </row>
        <row r="729">
          <cell r="B729">
            <v>35744</v>
          </cell>
          <cell r="C729" t="str">
            <v>M</v>
          </cell>
          <cell r="AB729">
            <v>5646.163868004558</v>
          </cell>
        </row>
        <row r="730">
          <cell r="B730">
            <v>35744</v>
          </cell>
          <cell r="C730" t="str">
            <v>M</v>
          </cell>
          <cell r="AB730">
            <v>14543.835027283996</v>
          </cell>
        </row>
        <row r="731">
          <cell r="B731">
            <v>35744</v>
          </cell>
          <cell r="C731" t="str">
            <v>M</v>
          </cell>
          <cell r="AB731">
            <v>6557.5817166642018</v>
          </cell>
        </row>
        <row r="732">
          <cell r="B732">
            <v>35744</v>
          </cell>
          <cell r="C732" t="str">
            <v>M</v>
          </cell>
          <cell r="AB732">
            <v>2853.6236495778326</v>
          </cell>
        </row>
        <row r="733">
          <cell r="B733">
            <v>35744</v>
          </cell>
          <cell r="C733" t="str">
            <v>M</v>
          </cell>
          <cell r="AB733">
            <v>685.97499930181709</v>
          </cell>
        </row>
        <row r="734">
          <cell r="B734">
            <v>35744</v>
          </cell>
          <cell r="C734" t="str">
            <v>M G</v>
          </cell>
          <cell r="AB734">
            <v>0</v>
          </cell>
        </row>
        <row r="735">
          <cell r="B735">
            <v>35744</v>
          </cell>
          <cell r="C735" t="str">
            <v>M G</v>
          </cell>
          <cell r="AB735">
            <v>0</v>
          </cell>
        </row>
        <row r="736">
          <cell r="B736">
            <v>35744</v>
          </cell>
          <cell r="C736" t="str">
            <v>M G</v>
          </cell>
          <cell r="AB736">
            <v>0</v>
          </cell>
        </row>
        <row r="737">
          <cell r="B737">
            <v>35744</v>
          </cell>
          <cell r="C737" t="str">
            <v>M G</v>
          </cell>
          <cell r="AB737">
            <v>34823.451658216385</v>
          </cell>
        </row>
        <row r="738">
          <cell r="B738">
            <v>35744</v>
          </cell>
          <cell r="C738" t="str">
            <v>M G</v>
          </cell>
          <cell r="AB738">
            <v>13787.414956745813</v>
          </cell>
        </row>
        <row r="739">
          <cell r="B739">
            <v>35744</v>
          </cell>
          <cell r="C739" t="str">
            <v>M G</v>
          </cell>
          <cell r="AB739">
            <v>3283.4488306953963</v>
          </cell>
        </row>
        <row r="740">
          <cell r="B740">
            <v>35744</v>
          </cell>
          <cell r="C740" t="str">
            <v>M G</v>
          </cell>
          <cell r="AB740">
            <v>0</v>
          </cell>
        </row>
        <row r="741">
          <cell r="B741">
            <v>35744</v>
          </cell>
          <cell r="C741" t="str">
            <v>FOX</v>
          </cell>
          <cell r="AB741">
            <v>542.04747819637396</v>
          </cell>
        </row>
        <row r="742">
          <cell r="B742">
            <v>35744</v>
          </cell>
          <cell r="C742" t="str">
            <v>DREAMWORKS</v>
          </cell>
          <cell r="AB742">
            <v>0</v>
          </cell>
        </row>
        <row r="743">
          <cell r="B743">
            <v>35744</v>
          </cell>
          <cell r="C743" t="str">
            <v>DREAMWORKS</v>
          </cell>
          <cell r="AB743">
            <v>517.52943822905638</v>
          </cell>
        </row>
        <row r="744">
          <cell r="B744">
            <v>35751</v>
          </cell>
          <cell r="C744" t="str">
            <v>GENERAL</v>
          </cell>
          <cell r="AB744">
            <v>5171.2057788095672</v>
          </cell>
        </row>
        <row r="745">
          <cell r="B745">
            <v>35751</v>
          </cell>
          <cell r="C745" t="str">
            <v>TECHNICAL</v>
          </cell>
          <cell r="AB745">
            <v>2616.2695301638278</v>
          </cell>
        </row>
        <row r="746">
          <cell r="B746">
            <v>35751</v>
          </cell>
          <cell r="C746" t="str">
            <v>OFFICE</v>
          </cell>
          <cell r="AB746">
            <v>0</v>
          </cell>
        </row>
        <row r="747">
          <cell r="B747">
            <v>35751</v>
          </cell>
          <cell r="C747" t="str">
            <v>OFFICE</v>
          </cell>
          <cell r="AB747">
            <v>0</v>
          </cell>
        </row>
        <row r="748">
          <cell r="B748">
            <v>35751</v>
          </cell>
          <cell r="C748" t="str">
            <v>LIBRARY</v>
          </cell>
          <cell r="AB748">
            <v>132.11576249320086</v>
          </cell>
        </row>
        <row r="749">
          <cell r="B749">
            <v>35751</v>
          </cell>
          <cell r="C749" t="str">
            <v>A R</v>
          </cell>
          <cell r="AB749">
            <v>290.56169774176448</v>
          </cell>
        </row>
        <row r="750">
          <cell r="B750">
            <v>35751</v>
          </cell>
          <cell r="C750" t="str">
            <v>L M A</v>
          </cell>
          <cell r="AB750">
            <v>10079.482382583103</v>
          </cell>
        </row>
        <row r="751">
          <cell r="B751">
            <v>35751</v>
          </cell>
          <cell r="C751" t="str">
            <v>T P A T</v>
          </cell>
          <cell r="AB751">
            <v>0</v>
          </cell>
        </row>
        <row r="752">
          <cell r="B752">
            <v>35751</v>
          </cell>
          <cell r="C752" t="str">
            <v>T P A T</v>
          </cell>
          <cell r="AB752">
            <v>20644.313154318137</v>
          </cell>
        </row>
        <row r="753">
          <cell r="B753">
            <v>35751</v>
          </cell>
          <cell r="C753" t="str">
            <v>T P A T</v>
          </cell>
          <cell r="AB753">
            <v>337.31571637839386</v>
          </cell>
        </row>
        <row r="754">
          <cell r="B754">
            <v>35751</v>
          </cell>
          <cell r="C754" t="str">
            <v>M</v>
          </cell>
          <cell r="AB754">
            <v>9356.6533685899794</v>
          </cell>
        </row>
        <row r="755">
          <cell r="B755">
            <v>35751</v>
          </cell>
          <cell r="C755" t="str">
            <v>M</v>
          </cell>
          <cell r="AB755">
            <v>26073.366907773368</v>
          </cell>
        </row>
        <row r="756">
          <cell r="B756">
            <v>35751</v>
          </cell>
          <cell r="C756" t="str">
            <v>M</v>
          </cell>
          <cell r="AB756">
            <v>6364.3577685364307</v>
          </cell>
        </row>
        <row r="757">
          <cell r="B757">
            <v>35751</v>
          </cell>
          <cell r="C757" t="str">
            <v>M</v>
          </cell>
          <cell r="AB757">
            <v>3389.8502404685496</v>
          </cell>
        </row>
        <row r="758">
          <cell r="B758">
            <v>35751</v>
          </cell>
          <cell r="C758" t="str">
            <v>M</v>
          </cell>
          <cell r="AB758">
            <v>779.29968069330971</v>
          </cell>
        </row>
        <row r="759">
          <cell r="B759">
            <v>35751</v>
          </cell>
          <cell r="C759" t="str">
            <v>M G</v>
          </cell>
          <cell r="AB759">
            <v>0</v>
          </cell>
        </row>
        <row r="760">
          <cell r="B760">
            <v>35751</v>
          </cell>
          <cell r="C760" t="str">
            <v>M G</v>
          </cell>
          <cell r="AB760">
            <v>3169.7639753647036</v>
          </cell>
        </row>
        <row r="761">
          <cell r="B761">
            <v>35751</v>
          </cell>
          <cell r="C761" t="str">
            <v>M G</v>
          </cell>
          <cell r="AB761">
            <v>0</v>
          </cell>
        </row>
        <row r="762">
          <cell r="B762">
            <v>35751</v>
          </cell>
          <cell r="C762" t="str">
            <v>M G</v>
          </cell>
          <cell r="AB762">
            <v>41175.256328163807</v>
          </cell>
        </row>
        <row r="763">
          <cell r="B763">
            <v>35751</v>
          </cell>
          <cell r="C763" t="str">
            <v>M G</v>
          </cell>
          <cell r="AB763">
            <v>29613.096583701295</v>
          </cell>
        </row>
        <row r="764">
          <cell r="B764">
            <v>35751</v>
          </cell>
          <cell r="C764" t="str">
            <v>M G</v>
          </cell>
          <cell r="AB764">
            <v>9500.3414448709773</v>
          </cell>
        </row>
        <row r="765">
          <cell r="B765">
            <v>35751</v>
          </cell>
          <cell r="C765" t="str">
            <v>M G</v>
          </cell>
          <cell r="AB765">
            <v>0</v>
          </cell>
        </row>
        <row r="766">
          <cell r="B766">
            <v>35758</v>
          </cell>
          <cell r="C766" t="str">
            <v>GENERAL</v>
          </cell>
          <cell r="AB766">
            <v>5838.7560000000003</v>
          </cell>
        </row>
        <row r="767">
          <cell r="B767">
            <v>35758</v>
          </cell>
          <cell r="C767" t="str">
            <v>TECHNICAL</v>
          </cell>
          <cell r="AB767">
            <v>2048.4023999999999</v>
          </cell>
        </row>
        <row r="768">
          <cell r="B768">
            <v>35758</v>
          </cell>
          <cell r="C768" t="str">
            <v>OFFICE</v>
          </cell>
          <cell r="AB768">
            <v>0</v>
          </cell>
        </row>
        <row r="769">
          <cell r="B769">
            <v>35758</v>
          </cell>
          <cell r="C769" t="str">
            <v>OFFICE</v>
          </cell>
          <cell r="AB769">
            <v>500</v>
          </cell>
        </row>
        <row r="770">
          <cell r="B770">
            <v>35758</v>
          </cell>
          <cell r="C770" t="str">
            <v>LIBRARY</v>
          </cell>
          <cell r="AB770">
            <v>0</v>
          </cell>
        </row>
        <row r="771">
          <cell r="B771">
            <v>35758</v>
          </cell>
          <cell r="C771" t="str">
            <v>A R</v>
          </cell>
          <cell r="AB771">
            <v>538.428</v>
          </cell>
        </row>
        <row r="772">
          <cell r="B772">
            <v>35758</v>
          </cell>
          <cell r="C772" t="str">
            <v>L M A</v>
          </cell>
          <cell r="AB772">
            <v>0</v>
          </cell>
        </row>
        <row r="773">
          <cell r="B773">
            <v>35758</v>
          </cell>
          <cell r="C773" t="str">
            <v>H Q</v>
          </cell>
          <cell r="AB773">
            <v>0</v>
          </cell>
        </row>
        <row r="774">
          <cell r="B774">
            <v>35758</v>
          </cell>
          <cell r="C774" t="str">
            <v>T P A T</v>
          </cell>
          <cell r="AB774">
            <v>0</v>
          </cell>
        </row>
        <row r="775">
          <cell r="B775">
            <v>35758</v>
          </cell>
          <cell r="C775" t="str">
            <v>T P A T</v>
          </cell>
          <cell r="AB775">
            <v>8347.0833600000005</v>
          </cell>
        </row>
        <row r="776">
          <cell r="B776">
            <v>35758</v>
          </cell>
          <cell r="C776" t="str">
            <v>T P A T</v>
          </cell>
          <cell r="AB776">
            <v>717.81600000000003</v>
          </cell>
        </row>
        <row r="777">
          <cell r="B777">
            <v>35758</v>
          </cell>
          <cell r="C777" t="str">
            <v>M</v>
          </cell>
          <cell r="AB777">
            <v>4752.2</v>
          </cell>
        </row>
        <row r="778">
          <cell r="B778">
            <v>35758</v>
          </cell>
          <cell r="C778" t="str">
            <v>M</v>
          </cell>
          <cell r="AB778">
            <v>35523.176160000003</v>
          </cell>
        </row>
        <row r="779">
          <cell r="B779">
            <v>35758</v>
          </cell>
          <cell r="C779" t="str">
            <v>M</v>
          </cell>
          <cell r="AB779">
            <v>6253.8630000000003</v>
          </cell>
        </row>
        <row r="780">
          <cell r="B780">
            <v>35758</v>
          </cell>
          <cell r="C780" t="str">
            <v>M</v>
          </cell>
          <cell r="AB780">
            <v>4416.6223200000004</v>
          </cell>
        </row>
        <row r="781">
          <cell r="B781">
            <v>35758</v>
          </cell>
          <cell r="C781" t="str">
            <v>M</v>
          </cell>
          <cell r="AB781">
            <v>544.10400000000004</v>
          </cell>
        </row>
        <row r="782">
          <cell r="B782">
            <v>35758</v>
          </cell>
          <cell r="C782" t="str">
            <v>M G</v>
          </cell>
          <cell r="AB782">
            <v>0</v>
          </cell>
        </row>
        <row r="783">
          <cell r="B783">
            <v>35758</v>
          </cell>
          <cell r="C783" t="str">
            <v>M G</v>
          </cell>
          <cell r="AB783">
            <v>7668.29</v>
          </cell>
        </row>
        <row r="784">
          <cell r="B784">
            <v>35758</v>
          </cell>
          <cell r="C784" t="str">
            <v>M G</v>
          </cell>
          <cell r="AB784">
            <v>0</v>
          </cell>
        </row>
        <row r="785">
          <cell r="B785">
            <v>35758</v>
          </cell>
          <cell r="C785" t="str">
            <v>M G</v>
          </cell>
          <cell r="AB785">
            <v>23491.868119999996</v>
          </cell>
        </row>
        <row r="786">
          <cell r="B786">
            <v>35758</v>
          </cell>
          <cell r="C786" t="str">
            <v>M G</v>
          </cell>
          <cell r="AB786">
            <v>26819.853799999997</v>
          </cell>
        </row>
        <row r="787">
          <cell r="B787">
            <v>35758</v>
          </cell>
          <cell r="C787" t="str">
            <v>M G</v>
          </cell>
          <cell r="AB787">
            <v>32010.630999999998</v>
          </cell>
        </row>
        <row r="788">
          <cell r="B788">
            <v>35758</v>
          </cell>
          <cell r="C788" t="str">
            <v>M G</v>
          </cell>
          <cell r="AB788">
            <v>0</v>
          </cell>
        </row>
        <row r="789">
          <cell r="B789">
            <v>35765</v>
          </cell>
          <cell r="C789" t="str">
            <v>GENERAL</v>
          </cell>
          <cell r="AB789">
            <v>7547.9894441991673</v>
          </cell>
        </row>
        <row r="790">
          <cell r="B790">
            <v>35765</v>
          </cell>
          <cell r="C790" t="str">
            <v>TECHNICAL</v>
          </cell>
          <cell r="AB790">
            <v>4164.0344222376107</v>
          </cell>
        </row>
        <row r="791">
          <cell r="B791">
            <v>35765</v>
          </cell>
          <cell r="C791" t="str">
            <v>OFFICE</v>
          </cell>
          <cell r="AB791">
            <v>0</v>
          </cell>
        </row>
        <row r="792">
          <cell r="B792">
            <v>35765</v>
          </cell>
          <cell r="C792" t="str">
            <v>OFFICE</v>
          </cell>
          <cell r="AB792">
            <v>229.46</v>
          </cell>
        </row>
        <row r="793">
          <cell r="B793">
            <v>35765</v>
          </cell>
          <cell r="C793" t="str">
            <v>LIBRARY</v>
          </cell>
          <cell r="AB793">
            <v>16.18</v>
          </cell>
        </row>
        <row r="794">
          <cell r="B794">
            <v>35765</v>
          </cell>
          <cell r="C794" t="str">
            <v>A R</v>
          </cell>
          <cell r="AB794">
            <v>3811.8902351647635</v>
          </cell>
        </row>
        <row r="795">
          <cell r="B795">
            <v>35765</v>
          </cell>
          <cell r="C795" t="str">
            <v>L M A</v>
          </cell>
          <cell r="AB795">
            <v>431.76</v>
          </cell>
        </row>
        <row r="796">
          <cell r="B796">
            <v>35765</v>
          </cell>
          <cell r="C796" t="str">
            <v>T P A T</v>
          </cell>
          <cell r="AB796">
            <v>1234.04</v>
          </cell>
        </row>
        <row r="797">
          <cell r="B797">
            <v>35765</v>
          </cell>
          <cell r="C797" t="str">
            <v>T P A T</v>
          </cell>
          <cell r="AB797">
            <v>39.590000000000003</v>
          </cell>
        </row>
        <row r="798">
          <cell r="B798">
            <v>35765</v>
          </cell>
          <cell r="C798" t="str">
            <v>T P A T</v>
          </cell>
          <cell r="AB798">
            <v>32682.494301663006</v>
          </cell>
        </row>
        <row r="799">
          <cell r="B799">
            <v>35765</v>
          </cell>
          <cell r="C799" t="str">
            <v>T P A T</v>
          </cell>
          <cell r="AB799">
            <v>108.5</v>
          </cell>
        </row>
        <row r="800">
          <cell r="B800">
            <v>35765</v>
          </cell>
          <cell r="C800" t="str">
            <v>M</v>
          </cell>
          <cell r="AB800">
            <v>4369.4293274061238</v>
          </cell>
        </row>
        <row r="801">
          <cell r="B801">
            <v>35765</v>
          </cell>
          <cell r="C801" t="str">
            <v>M</v>
          </cell>
          <cell r="AB801">
            <v>59728.420139398542</v>
          </cell>
        </row>
        <row r="802">
          <cell r="B802">
            <v>35765</v>
          </cell>
          <cell r="C802" t="str">
            <v>M</v>
          </cell>
          <cell r="AB802">
            <v>8169.9910821798203</v>
          </cell>
        </row>
        <row r="803">
          <cell r="B803">
            <v>35765</v>
          </cell>
          <cell r="C803" t="str">
            <v>M</v>
          </cell>
          <cell r="AB803">
            <v>4103.2123961016732</v>
          </cell>
        </row>
        <row r="804">
          <cell r="B804">
            <v>35765</v>
          </cell>
          <cell r="C804" t="str">
            <v>M</v>
          </cell>
          <cell r="AB804">
            <v>6153.9949996507221</v>
          </cell>
        </row>
        <row r="805">
          <cell r="B805">
            <v>35765</v>
          </cell>
          <cell r="C805" t="str">
            <v>M G</v>
          </cell>
          <cell r="AB805">
            <v>375.6</v>
          </cell>
        </row>
        <row r="806">
          <cell r="B806">
            <v>35765</v>
          </cell>
          <cell r="C806" t="str">
            <v>M G</v>
          </cell>
          <cell r="AB806">
            <v>149.03</v>
          </cell>
        </row>
        <row r="807">
          <cell r="B807">
            <v>35765</v>
          </cell>
          <cell r="C807" t="str">
            <v>M G</v>
          </cell>
          <cell r="AB807">
            <v>11555.05403296469</v>
          </cell>
        </row>
        <row r="808">
          <cell r="B808">
            <v>35765</v>
          </cell>
          <cell r="C808" t="str">
            <v>M G</v>
          </cell>
          <cell r="AB808">
            <v>24498.455059528114</v>
          </cell>
        </row>
        <row r="809">
          <cell r="B809">
            <v>35765</v>
          </cell>
          <cell r="C809" t="str">
            <v>M G</v>
          </cell>
          <cell r="AB809">
            <v>51678.910480346327</v>
          </cell>
        </row>
        <row r="810">
          <cell r="B810">
            <v>35765</v>
          </cell>
          <cell r="C810" t="str">
            <v>M G</v>
          </cell>
          <cell r="AB810">
            <v>19241.46</v>
          </cell>
        </row>
        <row r="811">
          <cell r="B811">
            <v>35772</v>
          </cell>
          <cell r="C811" t="str">
            <v>GENERAL</v>
          </cell>
          <cell r="AB811">
            <v>6215.5177855589418</v>
          </cell>
        </row>
        <row r="812">
          <cell r="B812">
            <v>35772</v>
          </cell>
          <cell r="C812" t="str">
            <v>TECHNICAL</v>
          </cell>
          <cell r="AB812">
            <v>3755.4338925050483</v>
          </cell>
        </row>
        <row r="813">
          <cell r="B813">
            <v>35772</v>
          </cell>
          <cell r="C813" t="str">
            <v>A R</v>
          </cell>
          <cell r="AB813">
            <v>4795.8108051516547</v>
          </cell>
        </row>
        <row r="814">
          <cell r="B814">
            <v>35772</v>
          </cell>
          <cell r="C814" t="str">
            <v>T P A T</v>
          </cell>
          <cell r="AB814">
            <v>17154.384788268926</v>
          </cell>
        </row>
        <row r="815">
          <cell r="B815">
            <v>35772</v>
          </cell>
          <cell r="C815" t="str">
            <v>T P A T</v>
          </cell>
          <cell r="AB815">
            <v>408.58565245698412</v>
          </cell>
        </row>
        <row r="816">
          <cell r="B816">
            <v>35772</v>
          </cell>
          <cell r="C816" t="str">
            <v>M</v>
          </cell>
          <cell r="AB816">
            <v>3171.8219691285494</v>
          </cell>
        </row>
        <row r="817">
          <cell r="B817">
            <v>35772</v>
          </cell>
          <cell r="C817" t="str">
            <v>M</v>
          </cell>
          <cell r="AB817">
            <v>52118.971286023581</v>
          </cell>
        </row>
        <row r="818">
          <cell r="B818">
            <v>35772</v>
          </cell>
          <cell r="C818" t="str">
            <v>M</v>
          </cell>
          <cell r="AB818">
            <v>9065.8585596767025</v>
          </cell>
        </row>
        <row r="819">
          <cell r="B819">
            <v>35772</v>
          </cell>
          <cell r="C819" t="str">
            <v>M</v>
          </cell>
          <cell r="AB819">
            <v>4361.6002877476894</v>
          </cell>
        </row>
        <row r="820">
          <cell r="B820">
            <v>35772</v>
          </cell>
          <cell r="C820" t="str">
            <v>M</v>
          </cell>
          <cell r="AB820">
            <v>4560.0967664744667</v>
          </cell>
        </row>
        <row r="821">
          <cell r="B821">
            <v>35772</v>
          </cell>
          <cell r="C821" t="str">
            <v>M G</v>
          </cell>
          <cell r="AB821">
            <v>0</v>
          </cell>
        </row>
        <row r="822">
          <cell r="B822">
            <v>35772</v>
          </cell>
          <cell r="C822" t="str">
            <v>M G</v>
          </cell>
          <cell r="AB822">
            <v>552.57000000000005</v>
          </cell>
        </row>
        <row r="823">
          <cell r="B823">
            <v>35772</v>
          </cell>
          <cell r="C823" t="str">
            <v>M G</v>
          </cell>
          <cell r="AB823">
            <v>0</v>
          </cell>
        </row>
        <row r="824">
          <cell r="B824">
            <v>35772</v>
          </cell>
          <cell r="C824" t="str">
            <v>M G</v>
          </cell>
          <cell r="AB824">
            <v>56.25</v>
          </cell>
        </row>
        <row r="825">
          <cell r="B825">
            <v>35772</v>
          </cell>
          <cell r="C825" t="str">
            <v>M G</v>
          </cell>
          <cell r="AB825">
            <v>0</v>
          </cell>
        </row>
        <row r="826">
          <cell r="B826">
            <v>35772</v>
          </cell>
          <cell r="C826" t="str">
            <v>M G</v>
          </cell>
          <cell r="AB826">
            <v>158.04</v>
          </cell>
        </row>
        <row r="827">
          <cell r="B827">
            <v>35772</v>
          </cell>
          <cell r="C827" t="str">
            <v>M G</v>
          </cell>
          <cell r="AB827">
            <v>7384.5657070074512</v>
          </cell>
        </row>
        <row r="828">
          <cell r="B828">
            <v>35779</v>
          </cell>
          <cell r="C828" t="str">
            <v>GENERAL</v>
          </cell>
          <cell r="AB828">
            <v>6121.451978567884</v>
          </cell>
        </row>
        <row r="829">
          <cell r="B829">
            <v>35779</v>
          </cell>
          <cell r="C829" t="str">
            <v>TECHNICAL</v>
          </cell>
          <cell r="AB829">
            <v>1753.7688141701874</v>
          </cell>
        </row>
        <row r="830">
          <cell r="B830">
            <v>35779</v>
          </cell>
          <cell r="C830" t="str">
            <v>OFFICE</v>
          </cell>
          <cell r="AB830">
            <v>4080</v>
          </cell>
        </row>
        <row r="831">
          <cell r="B831">
            <v>35779</v>
          </cell>
          <cell r="C831" t="str">
            <v>OFFICE</v>
          </cell>
          <cell r="AB831">
            <v>7511.4888472029179</v>
          </cell>
        </row>
        <row r="832">
          <cell r="B832">
            <v>35779</v>
          </cell>
          <cell r="C832" t="str">
            <v>LIBRARY</v>
          </cell>
          <cell r="AB832">
            <v>0</v>
          </cell>
        </row>
        <row r="833">
          <cell r="B833">
            <v>35779</v>
          </cell>
          <cell r="C833" t="str">
            <v>A R</v>
          </cell>
          <cell r="AB833">
            <v>7296.8222339423992</v>
          </cell>
        </row>
        <row r="834">
          <cell r="B834">
            <v>35779</v>
          </cell>
          <cell r="C834" t="str">
            <v>T P A T</v>
          </cell>
          <cell r="AB834">
            <v>5992.2445301249036</v>
          </cell>
        </row>
        <row r="835">
          <cell r="B835">
            <v>35779</v>
          </cell>
          <cell r="C835" t="str">
            <v>T P A T</v>
          </cell>
          <cell r="AB835">
            <v>493.77302279847299</v>
          </cell>
        </row>
        <row r="836">
          <cell r="B836">
            <v>35779</v>
          </cell>
          <cell r="C836" t="str">
            <v>M</v>
          </cell>
          <cell r="AB836">
            <v>0</v>
          </cell>
        </row>
        <row r="837">
          <cell r="B837">
            <v>35779</v>
          </cell>
          <cell r="C837" t="str">
            <v>M</v>
          </cell>
          <cell r="AB837">
            <v>78051.258042499583</v>
          </cell>
        </row>
        <row r="838">
          <cell r="B838">
            <v>35779</v>
          </cell>
          <cell r="C838" t="str">
            <v>M</v>
          </cell>
          <cell r="AB838">
            <v>5260.5872972916013</v>
          </cell>
        </row>
        <row r="839">
          <cell r="B839">
            <v>35779</v>
          </cell>
          <cell r="C839" t="str">
            <v>M</v>
          </cell>
          <cell r="AB839">
            <v>6632.6172618533492</v>
          </cell>
        </row>
        <row r="840">
          <cell r="B840">
            <v>35779</v>
          </cell>
          <cell r="C840" t="str">
            <v>M</v>
          </cell>
          <cell r="AB840">
            <v>5918.3717871539193</v>
          </cell>
        </row>
        <row r="841">
          <cell r="B841">
            <v>35779</v>
          </cell>
          <cell r="C841" t="str">
            <v>M G</v>
          </cell>
          <cell r="AB841">
            <v>1085.83368439479</v>
          </cell>
        </row>
        <row r="842">
          <cell r="B842">
            <v>35786</v>
          </cell>
          <cell r="C842" t="str">
            <v>GENERAL</v>
          </cell>
          <cell r="AB842">
            <v>5980.7897752087229</v>
          </cell>
        </row>
        <row r="843">
          <cell r="B843">
            <v>35786</v>
          </cell>
          <cell r="C843" t="str">
            <v>TECHNICAL</v>
          </cell>
          <cell r="AB843">
            <v>1542.1997886856361</v>
          </cell>
        </row>
        <row r="844">
          <cell r="B844">
            <v>35786</v>
          </cell>
          <cell r="C844" t="str">
            <v>OFFICE</v>
          </cell>
          <cell r="AB844">
            <v>1027.9429154227532</v>
          </cell>
        </row>
        <row r="845">
          <cell r="B845">
            <v>35786</v>
          </cell>
          <cell r="C845" t="str">
            <v>A R</v>
          </cell>
          <cell r="AB845">
            <v>7580.3578149922232</v>
          </cell>
        </row>
        <row r="846">
          <cell r="B846">
            <v>35786</v>
          </cell>
          <cell r="C846" t="str">
            <v>T P A T</v>
          </cell>
          <cell r="AB846">
            <v>5405.2637400146441</v>
          </cell>
        </row>
        <row r="847">
          <cell r="B847">
            <v>35786</v>
          </cell>
          <cell r="C847" t="str">
            <v>M</v>
          </cell>
          <cell r="AB847">
            <v>50090.5836619771</v>
          </cell>
        </row>
        <row r="848">
          <cell r="B848">
            <v>35786</v>
          </cell>
          <cell r="C848" t="str">
            <v>M</v>
          </cell>
          <cell r="AB848">
            <v>3534.9846276482458</v>
          </cell>
        </row>
        <row r="849">
          <cell r="B849">
            <v>35786</v>
          </cell>
          <cell r="C849" t="str">
            <v>M</v>
          </cell>
          <cell r="AB849">
            <v>4250.2004970612761</v>
          </cell>
        </row>
        <row r="850">
          <cell r="B850">
            <v>35786</v>
          </cell>
          <cell r="C850" t="str">
            <v>M</v>
          </cell>
          <cell r="AB850">
            <v>5151.1323491740186</v>
          </cell>
        </row>
        <row r="851">
          <cell r="B851">
            <v>35786</v>
          </cell>
          <cell r="C851" t="str">
            <v>M G</v>
          </cell>
          <cell r="AB851">
            <v>2050.1797598153803</v>
          </cell>
        </row>
        <row r="852">
          <cell r="B852">
            <v>35793</v>
          </cell>
          <cell r="C852" t="str">
            <v>Office</v>
          </cell>
          <cell r="AB852">
            <v>5904.8287144352807</v>
          </cell>
        </row>
        <row r="853">
          <cell r="B853">
            <v>35793</v>
          </cell>
          <cell r="C853" t="str">
            <v>GENERAL</v>
          </cell>
          <cell r="AB853">
            <v>1536.2247541746124</v>
          </cell>
        </row>
        <row r="854">
          <cell r="B854">
            <v>35793</v>
          </cell>
          <cell r="C854" t="str">
            <v>TECHNICAL</v>
          </cell>
          <cell r="AB854">
            <v>0</v>
          </cell>
        </row>
        <row r="855">
          <cell r="B855">
            <v>35793</v>
          </cell>
          <cell r="C855" t="str">
            <v>OFFICE</v>
          </cell>
          <cell r="AB855">
            <v>1023.9618579945574</v>
          </cell>
        </row>
        <row r="856">
          <cell r="B856">
            <v>35793</v>
          </cell>
          <cell r="C856" t="str">
            <v>LIBRARY</v>
          </cell>
          <cell r="AB856">
            <v>0</v>
          </cell>
        </row>
        <row r="857">
          <cell r="B857">
            <v>35793</v>
          </cell>
          <cell r="C857" t="str">
            <v>A R</v>
          </cell>
          <cell r="AB857">
            <v>9139.5535128706906</v>
          </cell>
        </row>
        <row r="858">
          <cell r="B858">
            <v>35793</v>
          </cell>
          <cell r="C858" t="str">
            <v>A R</v>
          </cell>
          <cell r="AB858">
            <v>13766.561646371272</v>
          </cell>
        </row>
        <row r="859">
          <cell r="B859">
            <v>35793</v>
          </cell>
          <cell r="C859" t="str">
            <v>T P A T</v>
          </cell>
          <cell r="AB859">
            <v>5168.7176454103046</v>
          </cell>
        </row>
        <row r="860">
          <cell r="B860">
            <v>35793</v>
          </cell>
          <cell r="C860" t="str">
            <v>T P A T</v>
          </cell>
          <cell r="AB860">
            <v>126.65</v>
          </cell>
        </row>
        <row r="861">
          <cell r="B861">
            <v>35793</v>
          </cell>
          <cell r="C861" t="str">
            <v>M</v>
          </cell>
          <cell r="AB861">
            <v>0</v>
          </cell>
        </row>
        <row r="862">
          <cell r="B862">
            <v>35793</v>
          </cell>
          <cell r="C862" t="str">
            <v>M</v>
          </cell>
          <cell r="AB862">
            <v>55194.291211957396</v>
          </cell>
        </row>
        <row r="863">
          <cell r="B863">
            <v>35793</v>
          </cell>
          <cell r="C863" t="str">
            <v>M</v>
          </cell>
          <cell r="AB863">
            <v>3521.2837227701721</v>
          </cell>
        </row>
        <row r="864">
          <cell r="B864">
            <v>35793</v>
          </cell>
          <cell r="C864" t="str">
            <v>M</v>
          </cell>
          <cell r="AB864">
            <v>4165.8727196226755</v>
          </cell>
        </row>
        <row r="865">
          <cell r="B865">
            <v>35793</v>
          </cell>
          <cell r="C865" t="str">
            <v>M</v>
          </cell>
          <cell r="AB865">
            <v>7794.7154394939644</v>
          </cell>
        </row>
        <row r="866">
          <cell r="B866">
            <v>35793</v>
          </cell>
          <cell r="C866" t="str">
            <v>M G</v>
          </cell>
          <cell r="AB866">
            <v>2264.0887748990767</v>
          </cell>
        </row>
        <row r="867">
          <cell r="B867">
            <v>35793</v>
          </cell>
          <cell r="C867" t="str">
            <v>M G</v>
          </cell>
          <cell r="AB867">
            <v>0</v>
          </cell>
        </row>
        <row r="868">
          <cell r="B868">
            <v>35793</v>
          </cell>
          <cell r="C868" t="str">
            <v>M G</v>
          </cell>
          <cell r="AB868">
            <v>0</v>
          </cell>
        </row>
        <row r="869">
          <cell r="B869">
            <v>35793</v>
          </cell>
          <cell r="C869" t="str">
            <v>M G</v>
          </cell>
          <cell r="AB869">
            <v>341.48</v>
          </cell>
        </row>
        <row r="870">
          <cell r="B870">
            <v>35793</v>
          </cell>
          <cell r="C870" t="str">
            <v>M G</v>
          </cell>
          <cell r="AB870">
            <v>0</v>
          </cell>
        </row>
        <row r="871">
          <cell r="B871">
            <v>35793</v>
          </cell>
          <cell r="C871" t="str">
            <v>M G</v>
          </cell>
          <cell r="AB871">
            <v>0</v>
          </cell>
        </row>
        <row r="872">
          <cell r="B872">
            <v>35793</v>
          </cell>
          <cell r="C872" t="str">
            <v>M G</v>
          </cell>
          <cell r="AB872">
            <v>0</v>
          </cell>
        </row>
        <row r="873">
          <cell r="B873">
            <v>35800</v>
          </cell>
          <cell r="C873" t="str">
            <v>A R</v>
          </cell>
          <cell r="AB873">
            <v>8312.7412962716899</v>
          </cell>
        </row>
        <row r="874">
          <cell r="B874">
            <v>35800</v>
          </cell>
          <cell r="C874" t="str">
            <v>A R</v>
          </cell>
          <cell r="AB874">
            <v>9716.0672998159644</v>
          </cell>
        </row>
        <row r="875">
          <cell r="B875">
            <v>35800</v>
          </cell>
          <cell r="C875" t="str">
            <v>GENERAL</v>
          </cell>
          <cell r="AB875">
            <v>6246.4557864135177</v>
          </cell>
        </row>
        <row r="876">
          <cell r="B876">
            <v>35800</v>
          </cell>
          <cell r="C876" t="str">
            <v>LIBRARY</v>
          </cell>
          <cell r="AB876">
            <v>0</v>
          </cell>
        </row>
        <row r="877">
          <cell r="B877">
            <v>35800</v>
          </cell>
          <cell r="C877" t="str">
            <v>M</v>
          </cell>
          <cell r="AB877">
            <v>5353.0308531267046</v>
          </cell>
        </row>
        <row r="878">
          <cell r="B878">
            <v>35800</v>
          </cell>
          <cell r="C878" t="str">
            <v>M</v>
          </cell>
          <cell r="AB878">
            <v>5916.2481425527667</v>
          </cell>
        </row>
        <row r="879">
          <cell r="B879">
            <v>35800</v>
          </cell>
          <cell r="C879" t="str">
            <v>M</v>
          </cell>
          <cell r="AB879">
            <v>3682.8661540505427</v>
          </cell>
        </row>
        <row r="880">
          <cell r="B880">
            <v>35800</v>
          </cell>
          <cell r="C880" t="str">
            <v>M</v>
          </cell>
          <cell r="AB880">
            <v>0</v>
          </cell>
        </row>
        <row r="881">
          <cell r="B881">
            <v>35800</v>
          </cell>
          <cell r="C881" t="str">
            <v>M</v>
          </cell>
          <cell r="AB881">
            <v>45205.842433777463</v>
          </cell>
        </row>
        <row r="882">
          <cell r="B882">
            <v>35800</v>
          </cell>
          <cell r="C882" t="str">
            <v>M G</v>
          </cell>
          <cell r="AB882">
            <v>0</v>
          </cell>
        </row>
        <row r="883">
          <cell r="B883">
            <v>35800</v>
          </cell>
          <cell r="C883" t="str">
            <v>M G</v>
          </cell>
          <cell r="AB883">
            <v>0</v>
          </cell>
        </row>
        <row r="884">
          <cell r="B884">
            <v>35800</v>
          </cell>
          <cell r="C884" t="str">
            <v>M G</v>
          </cell>
          <cell r="AB884">
            <v>0</v>
          </cell>
        </row>
        <row r="885">
          <cell r="B885">
            <v>35800</v>
          </cell>
          <cell r="C885" t="str">
            <v>M G</v>
          </cell>
          <cell r="AB885">
            <v>3093.851437974608</v>
          </cell>
        </row>
        <row r="886">
          <cell r="B886">
            <v>35800</v>
          </cell>
          <cell r="C886" t="str">
            <v>M G</v>
          </cell>
          <cell r="AB886">
            <v>0</v>
          </cell>
        </row>
        <row r="887">
          <cell r="B887">
            <v>35800</v>
          </cell>
          <cell r="C887" t="str">
            <v>M G</v>
          </cell>
          <cell r="AB887">
            <v>0</v>
          </cell>
        </row>
        <row r="888">
          <cell r="B888">
            <v>35800</v>
          </cell>
          <cell r="C888" t="str">
            <v>M G</v>
          </cell>
          <cell r="AB888">
            <v>0</v>
          </cell>
        </row>
        <row r="889">
          <cell r="B889">
            <v>35800</v>
          </cell>
          <cell r="C889" t="str">
            <v>OFFICE</v>
          </cell>
          <cell r="AB889">
            <v>0</v>
          </cell>
        </row>
        <row r="890">
          <cell r="B890">
            <v>35800</v>
          </cell>
          <cell r="C890" t="str">
            <v>OFFICE</v>
          </cell>
          <cell r="AB890">
            <v>1380.3377184809788</v>
          </cell>
        </row>
        <row r="891">
          <cell r="B891">
            <v>35800</v>
          </cell>
          <cell r="C891" t="str">
            <v>T P A T</v>
          </cell>
          <cell r="AB891">
            <v>0</v>
          </cell>
        </row>
        <row r="892">
          <cell r="B892">
            <v>35800</v>
          </cell>
          <cell r="C892" t="str">
            <v>T P A T</v>
          </cell>
          <cell r="AB892">
            <v>5761.0321797953011</v>
          </cell>
        </row>
        <row r="893">
          <cell r="B893">
            <v>35800</v>
          </cell>
          <cell r="C893" t="str">
            <v>TECHNICAL</v>
          </cell>
          <cell r="AB893">
            <v>1606.7206977404669</v>
          </cell>
        </row>
        <row r="894">
          <cell r="B894">
            <v>35807</v>
          </cell>
          <cell r="C894" t="str">
            <v>A R</v>
          </cell>
          <cell r="AB894">
            <v>801.84420868081759</v>
          </cell>
        </row>
        <row r="895">
          <cell r="B895">
            <v>35807</v>
          </cell>
          <cell r="C895" t="str">
            <v>A R</v>
          </cell>
          <cell r="AB895">
            <v>10587.837213681856</v>
          </cell>
        </row>
        <row r="896">
          <cell r="B896">
            <v>35807</v>
          </cell>
          <cell r="C896" t="str">
            <v>A R</v>
          </cell>
          <cell r="AB896">
            <v>9053.3883709758247</v>
          </cell>
        </row>
        <row r="897">
          <cell r="B897">
            <v>35807</v>
          </cell>
          <cell r="C897" t="str">
            <v>GENERAL</v>
          </cell>
          <cell r="AB897">
            <v>7601.9847946672162</v>
          </cell>
        </row>
        <row r="898">
          <cell r="B898">
            <v>35807</v>
          </cell>
          <cell r="C898" t="str">
            <v>M</v>
          </cell>
          <cell r="AB898">
            <v>5854.0286852399731</v>
          </cell>
        </row>
        <row r="899">
          <cell r="B899">
            <v>35807</v>
          </cell>
          <cell r="C899" t="str">
            <v>M</v>
          </cell>
          <cell r="AB899">
            <v>4034.1565521186021</v>
          </cell>
        </row>
        <row r="900">
          <cell r="B900">
            <v>35807</v>
          </cell>
          <cell r="C900" t="str">
            <v>M</v>
          </cell>
          <cell r="AB900">
            <v>3087.3865309058447</v>
          </cell>
        </row>
        <row r="901">
          <cell r="B901">
            <v>35807</v>
          </cell>
          <cell r="C901" t="str">
            <v>M</v>
          </cell>
          <cell r="AB901">
            <v>0</v>
          </cell>
        </row>
        <row r="902">
          <cell r="B902">
            <v>35807</v>
          </cell>
          <cell r="C902" t="str">
            <v>M</v>
          </cell>
          <cell r="AB902">
            <v>48920.601251614651</v>
          </cell>
        </row>
        <row r="903">
          <cell r="B903">
            <v>35807</v>
          </cell>
          <cell r="C903" t="str">
            <v>M G</v>
          </cell>
          <cell r="AB903">
            <v>0</v>
          </cell>
        </row>
        <row r="904">
          <cell r="B904">
            <v>35807</v>
          </cell>
          <cell r="C904" t="str">
            <v>M G</v>
          </cell>
          <cell r="AB904">
            <v>0</v>
          </cell>
        </row>
        <row r="905">
          <cell r="B905">
            <v>35807</v>
          </cell>
          <cell r="C905" t="str">
            <v>M G</v>
          </cell>
          <cell r="AB905">
            <v>0</v>
          </cell>
        </row>
        <row r="906">
          <cell r="B906">
            <v>35807</v>
          </cell>
          <cell r="C906" t="str">
            <v>M G</v>
          </cell>
          <cell r="AB906">
            <v>5939.5696939319832</v>
          </cell>
        </row>
        <row r="907">
          <cell r="B907">
            <v>35807</v>
          </cell>
          <cell r="C907" t="str">
            <v>M G</v>
          </cell>
          <cell r="AB907">
            <v>0</v>
          </cell>
        </row>
        <row r="908">
          <cell r="B908">
            <v>35807</v>
          </cell>
          <cell r="C908" t="str">
            <v>M G</v>
          </cell>
          <cell r="AB908">
            <v>0</v>
          </cell>
        </row>
        <row r="909">
          <cell r="B909">
            <v>35807</v>
          </cell>
          <cell r="C909" t="str">
            <v>M G</v>
          </cell>
          <cell r="AB909">
            <v>0</v>
          </cell>
        </row>
        <row r="910">
          <cell r="B910">
            <v>35807</v>
          </cell>
          <cell r="C910" t="str">
            <v>OFFICE</v>
          </cell>
          <cell r="AB910">
            <v>0</v>
          </cell>
        </row>
        <row r="911">
          <cell r="B911">
            <v>35807</v>
          </cell>
          <cell r="C911" t="str">
            <v>OFFICE</v>
          </cell>
          <cell r="AB911">
            <v>2043.213094712602</v>
          </cell>
        </row>
        <row r="912">
          <cell r="B912">
            <v>35807</v>
          </cell>
          <cell r="C912" t="str">
            <v>T P A T</v>
          </cell>
          <cell r="AB912">
            <v>0</v>
          </cell>
        </row>
        <row r="913">
          <cell r="B913">
            <v>35807</v>
          </cell>
          <cell r="C913" t="str">
            <v>T P A T</v>
          </cell>
          <cell r="AB913">
            <v>2986.1178586243041</v>
          </cell>
        </row>
        <row r="914">
          <cell r="B914">
            <v>35807</v>
          </cell>
          <cell r="C914" t="str">
            <v>TECHNICAL</v>
          </cell>
          <cell r="AB914">
            <v>1603.985744846332</v>
          </cell>
        </row>
        <row r="915">
          <cell r="B915">
            <v>35814</v>
          </cell>
          <cell r="C915" t="str">
            <v>A R</v>
          </cell>
          <cell r="AB915">
            <v>292.66999999999996</v>
          </cell>
        </row>
        <row r="916">
          <cell r="B916">
            <v>35814</v>
          </cell>
          <cell r="C916" t="str">
            <v>A R</v>
          </cell>
          <cell r="AB916">
            <v>9408.36</v>
          </cell>
        </row>
        <row r="917">
          <cell r="B917">
            <v>35814</v>
          </cell>
          <cell r="C917" t="str">
            <v>A R</v>
          </cell>
          <cell r="AB917">
            <v>8833.15</v>
          </cell>
        </row>
        <row r="918">
          <cell r="B918">
            <v>35814</v>
          </cell>
          <cell r="C918" t="str">
            <v>GENERAL</v>
          </cell>
          <cell r="AB918">
            <v>7007.3</v>
          </cell>
        </row>
        <row r="919">
          <cell r="B919">
            <v>35814</v>
          </cell>
          <cell r="C919" t="str">
            <v>M</v>
          </cell>
          <cell r="AB919">
            <v>2379.48</v>
          </cell>
        </row>
        <row r="920">
          <cell r="B920">
            <v>35814</v>
          </cell>
          <cell r="C920" t="str">
            <v>M</v>
          </cell>
          <cell r="AB920">
            <v>5484.9299999999994</v>
          </cell>
        </row>
        <row r="921">
          <cell r="B921">
            <v>35814</v>
          </cell>
          <cell r="C921" t="str">
            <v>M</v>
          </cell>
          <cell r="AB921">
            <v>0</v>
          </cell>
        </row>
        <row r="922">
          <cell r="B922">
            <v>35814</v>
          </cell>
          <cell r="C922" t="str">
            <v>M</v>
          </cell>
          <cell r="AB922">
            <v>0</v>
          </cell>
        </row>
        <row r="923">
          <cell r="B923">
            <v>35814</v>
          </cell>
          <cell r="C923" t="str">
            <v>M</v>
          </cell>
          <cell r="AB923">
            <v>44505.210000000006</v>
          </cell>
        </row>
        <row r="924">
          <cell r="B924">
            <v>35814</v>
          </cell>
          <cell r="C924" t="str">
            <v>M G</v>
          </cell>
          <cell r="AB924">
            <v>15546.370000000003</v>
          </cell>
        </row>
        <row r="925">
          <cell r="B925">
            <v>35814</v>
          </cell>
          <cell r="C925" t="str">
            <v>M P S</v>
          </cell>
          <cell r="AB925">
            <v>1223.6499999999999</v>
          </cell>
        </row>
        <row r="926">
          <cell r="B926">
            <v>35814</v>
          </cell>
          <cell r="C926" t="str">
            <v>OFFICE</v>
          </cell>
          <cell r="AB926">
            <v>8076.3389999999999</v>
          </cell>
        </row>
        <row r="927">
          <cell r="B927">
            <v>35814</v>
          </cell>
          <cell r="C927" t="str">
            <v>T P A T</v>
          </cell>
          <cell r="AB927">
            <v>0</v>
          </cell>
        </row>
        <row r="928">
          <cell r="B928">
            <v>35814</v>
          </cell>
          <cell r="C928" t="str">
            <v>T P A T</v>
          </cell>
          <cell r="AB928">
            <v>3158.7599999999998</v>
          </cell>
        </row>
        <row r="929">
          <cell r="B929">
            <v>35814</v>
          </cell>
          <cell r="C929" t="str">
            <v>TECHNICAL</v>
          </cell>
          <cell r="AB929">
            <v>1606.44</v>
          </cell>
        </row>
        <row r="930">
          <cell r="B930">
            <v>35821</v>
          </cell>
          <cell r="C930" t="str">
            <v>A R</v>
          </cell>
          <cell r="AB930">
            <v>0</v>
          </cell>
        </row>
        <row r="931">
          <cell r="B931">
            <v>35821</v>
          </cell>
          <cell r="C931" t="str">
            <v>A R</v>
          </cell>
          <cell r="AB931">
            <v>5200.1400000000003</v>
          </cell>
        </row>
        <row r="932">
          <cell r="B932">
            <v>35821</v>
          </cell>
          <cell r="C932" t="str">
            <v>A R</v>
          </cell>
          <cell r="AB932">
            <v>21842.210000000003</v>
          </cell>
        </row>
        <row r="933">
          <cell r="B933">
            <v>35821</v>
          </cell>
          <cell r="C933" t="str">
            <v>GENERAL</v>
          </cell>
          <cell r="AB933">
            <v>6678.5899999999992</v>
          </cell>
        </row>
        <row r="934">
          <cell r="B934">
            <v>35821</v>
          </cell>
          <cell r="C934" t="str">
            <v>M</v>
          </cell>
          <cell r="AB934">
            <v>2369.6999999999998</v>
          </cell>
        </row>
        <row r="935">
          <cell r="B935">
            <v>35821</v>
          </cell>
          <cell r="C935" t="str">
            <v>M</v>
          </cell>
          <cell r="AB935">
            <v>6509.42</v>
          </cell>
        </row>
        <row r="936">
          <cell r="B936">
            <v>35821</v>
          </cell>
          <cell r="C936" t="str">
            <v>M</v>
          </cell>
          <cell r="AB936">
            <v>0</v>
          </cell>
        </row>
        <row r="937">
          <cell r="B937">
            <v>35821</v>
          </cell>
          <cell r="C937" t="str">
            <v>M</v>
          </cell>
          <cell r="AB937">
            <v>0</v>
          </cell>
        </row>
        <row r="938">
          <cell r="B938">
            <v>35821</v>
          </cell>
          <cell r="C938" t="str">
            <v>M</v>
          </cell>
          <cell r="AB938">
            <v>29245.01</v>
          </cell>
        </row>
        <row r="939">
          <cell r="B939">
            <v>35821</v>
          </cell>
          <cell r="C939" t="str">
            <v>M G</v>
          </cell>
          <cell r="AB939">
            <v>25509.05</v>
          </cell>
        </row>
        <row r="940">
          <cell r="B940">
            <v>35821</v>
          </cell>
          <cell r="C940" t="str">
            <v>M P S</v>
          </cell>
          <cell r="AB940">
            <v>1937.24</v>
          </cell>
        </row>
        <row r="941">
          <cell r="B941">
            <v>35821</v>
          </cell>
          <cell r="C941" t="str">
            <v>OFFICE</v>
          </cell>
          <cell r="AB941">
            <v>0</v>
          </cell>
        </row>
        <row r="942">
          <cell r="B942">
            <v>35821</v>
          </cell>
          <cell r="C942" t="str">
            <v>T P A T</v>
          </cell>
          <cell r="AB942">
            <v>0</v>
          </cell>
        </row>
        <row r="943">
          <cell r="B943">
            <v>35821</v>
          </cell>
          <cell r="C943" t="str">
            <v>T P A T</v>
          </cell>
          <cell r="AB943">
            <v>3080.61</v>
          </cell>
        </row>
        <row r="944">
          <cell r="B944">
            <v>35821</v>
          </cell>
          <cell r="C944" t="str">
            <v>TECHNICAL</v>
          </cell>
          <cell r="AB944">
            <v>1599.84</v>
          </cell>
        </row>
        <row r="945">
          <cell r="B945">
            <v>35826</v>
          </cell>
          <cell r="C945" t="str">
            <v>A R</v>
          </cell>
          <cell r="AB945">
            <v>471.27</v>
          </cell>
        </row>
        <row r="946">
          <cell r="B946">
            <v>35826</v>
          </cell>
          <cell r="C946" t="str">
            <v>A R</v>
          </cell>
          <cell r="AB946">
            <v>0</v>
          </cell>
        </row>
        <row r="947">
          <cell r="B947">
            <v>35826</v>
          </cell>
          <cell r="C947" t="str">
            <v>A R</v>
          </cell>
          <cell r="AB947">
            <v>6759.9699999999993</v>
          </cell>
        </row>
        <row r="948">
          <cell r="B948">
            <v>35826</v>
          </cell>
          <cell r="C948" t="str">
            <v>A R</v>
          </cell>
          <cell r="AB948">
            <v>41587.759999999995</v>
          </cell>
        </row>
        <row r="949">
          <cell r="B949">
            <v>35826</v>
          </cell>
          <cell r="C949" t="str">
            <v>GENERAL</v>
          </cell>
          <cell r="AB949">
            <v>6617.27</v>
          </cell>
        </row>
        <row r="950">
          <cell r="B950">
            <v>35826</v>
          </cell>
          <cell r="C950" t="str">
            <v>LIBRARY</v>
          </cell>
          <cell r="AB950">
            <v>1625.85</v>
          </cell>
        </row>
        <row r="951">
          <cell r="B951">
            <v>35826</v>
          </cell>
          <cell r="C951" t="str">
            <v>M</v>
          </cell>
          <cell r="AB951">
            <v>88.74</v>
          </cell>
        </row>
        <row r="952">
          <cell r="B952">
            <v>35826</v>
          </cell>
          <cell r="C952" t="str">
            <v>M</v>
          </cell>
          <cell r="AB952">
            <v>9767.18</v>
          </cell>
        </row>
        <row r="953">
          <cell r="B953">
            <v>35826</v>
          </cell>
          <cell r="C953" t="str">
            <v>M</v>
          </cell>
          <cell r="AB953">
            <v>7847.06</v>
          </cell>
        </row>
        <row r="954">
          <cell r="B954">
            <v>35826</v>
          </cell>
          <cell r="C954" t="str">
            <v>M G</v>
          </cell>
          <cell r="AB954">
            <v>1531.6000000000001</v>
          </cell>
        </row>
        <row r="955">
          <cell r="B955">
            <v>35826</v>
          </cell>
          <cell r="C955" t="str">
            <v>M P S</v>
          </cell>
          <cell r="AB955">
            <v>5687.23</v>
          </cell>
        </row>
        <row r="956">
          <cell r="B956">
            <v>35826</v>
          </cell>
          <cell r="C956" t="str">
            <v>OFFICE</v>
          </cell>
          <cell r="AB956">
            <v>8294.2199999999993</v>
          </cell>
        </row>
        <row r="957">
          <cell r="B957">
            <v>35826</v>
          </cell>
          <cell r="C957" t="str">
            <v>T P A T</v>
          </cell>
          <cell r="AB957">
            <v>4647</v>
          </cell>
        </row>
        <row r="958">
          <cell r="B958">
            <v>35826</v>
          </cell>
          <cell r="C958" t="str">
            <v>TECHNICAL</v>
          </cell>
          <cell r="AB958">
            <v>1590.81</v>
          </cell>
        </row>
        <row r="959">
          <cell r="B959">
            <v>35833</v>
          </cell>
          <cell r="C959" t="str">
            <v>A R</v>
          </cell>
          <cell r="AB959">
            <v>5686.46</v>
          </cell>
        </row>
        <row r="960">
          <cell r="B960">
            <v>35833</v>
          </cell>
          <cell r="C960" t="str">
            <v>A R</v>
          </cell>
          <cell r="AB960">
            <v>0</v>
          </cell>
        </row>
        <row r="961">
          <cell r="B961">
            <v>35833</v>
          </cell>
          <cell r="C961" t="str">
            <v>A R</v>
          </cell>
          <cell r="AB961">
            <v>7663.95</v>
          </cell>
        </row>
        <row r="962">
          <cell r="B962">
            <v>35833</v>
          </cell>
          <cell r="C962" t="str">
            <v>A R</v>
          </cell>
          <cell r="AB962">
            <v>50466.85</v>
          </cell>
        </row>
        <row r="963">
          <cell r="B963">
            <v>35833</v>
          </cell>
          <cell r="C963" t="str">
            <v>GENERAL</v>
          </cell>
          <cell r="AB963">
            <v>6409.26</v>
          </cell>
        </row>
        <row r="964">
          <cell r="B964">
            <v>35833</v>
          </cell>
          <cell r="C964" t="str">
            <v>LIBRARY</v>
          </cell>
          <cell r="AB964">
            <v>1720.47</v>
          </cell>
        </row>
        <row r="965">
          <cell r="B965">
            <v>35833</v>
          </cell>
          <cell r="C965" t="str">
            <v>M</v>
          </cell>
          <cell r="AB965">
            <v>0</v>
          </cell>
        </row>
        <row r="966">
          <cell r="B966">
            <v>35833</v>
          </cell>
          <cell r="C966" t="str">
            <v>M</v>
          </cell>
          <cell r="AB966">
            <v>3831.6400000000003</v>
          </cell>
        </row>
        <row r="967">
          <cell r="B967">
            <v>35833</v>
          </cell>
          <cell r="C967" t="str">
            <v>M</v>
          </cell>
          <cell r="AB967">
            <v>0</v>
          </cell>
        </row>
        <row r="968">
          <cell r="B968">
            <v>35833</v>
          </cell>
          <cell r="C968" t="str">
            <v>M</v>
          </cell>
          <cell r="AB968">
            <v>0</v>
          </cell>
        </row>
        <row r="969">
          <cell r="B969">
            <v>35833</v>
          </cell>
          <cell r="C969" t="str">
            <v>M</v>
          </cell>
          <cell r="AB969">
            <v>4541.6100000000006</v>
          </cell>
        </row>
        <row r="970">
          <cell r="B970">
            <v>35833</v>
          </cell>
          <cell r="C970" t="str">
            <v>M G</v>
          </cell>
          <cell r="AB970">
            <v>1400.88</v>
          </cell>
        </row>
        <row r="971">
          <cell r="B971">
            <v>35833</v>
          </cell>
          <cell r="C971" t="str">
            <v>M P S</v>
          </cell>
          <cell r="AB971">
            <v>4335.4500000000007</v>
          </cell>
        </row>
        <row r="972">
          <cell r="B972">
            <v>35833</v>
          </cell>
          <cell r="C972" t="str">
            <v>OFFICE</v>
          </cell>
          <cell r="AB972">
            <v>10915.24</v>
          </cell>
        </row>
        <row r="973">
          <cell r="B973">
            <v>35833</v>
          </cell>
          <cell r="C973" t="str">
            <v>OFFICE</v>
          </cell>
          <cell r="AB973">
            <v>2323.3489999999997</v>
          </cell>
        </row>
        <row r="974">
          <cell r="B974">
            <v>35833</v>
          </cell>
          <cell r="C974" t="str">
            <v>S P</v>
          </cell>
          <cell r="AB974">
            <v>228.07999999999998</v>
          </cell>
        </row>
        <row r="975">
          <cell r="B975">
            <v>35833</v>
          </cell>
          <cell r="C975" t="str">
            <v>T G</v>
          </cell>
          <cell r="AB975">
            <v>87.564000000000007</v>
          </cell>
        </row>
        <row r="976">
          <cell r="B976">
            <v>35833</v>
          </cell>
          <cell r="C976" t="str">
            <v>T P A T</v>
          </cell>
          <cell r="AB976">
            <v>0</v>
          </cell>
        </row>
        <row r="977">
          <cell r="B977">
            <v>35833</v>
          </cell>
          <cell r="C977" t="str">
            <v>T P A T</v>
          </cell>
          <cell r="AB977">
            <v>2650</v>
          </cell>
        </row>
        <row r="978">
          <cell r="B978">
            <v>35833</v>
          </cell>
          <cell r="C978" t="str">
            <v>TECHNICAL</v>
          </cell>
          <cell r="AB978">
            <v>1576.29</v>
          </cell>
        </row>
        <row r="979">
          <cell r="B979">
            <v>35840</v>
          </cell>
          <cell r="C979" t="str">
            <v>A R</v>
          </cell>
          <cell r="AB979">
            <v>9930.14</v>
          </cell>
        </row>
        <row r="980">
          <cell r="B980">
            <v>35840</v>
          </cell>
          <cell r="C980" t="str">
            <v>A R</v>
          </cell>
          <cell r="AB980">
            <v>0</v>
          </cell>
        </row>
        <row r="981">
          <cell r="B981">
            <v>35840</v>
          </cell>
          <cell r="C981" t="str">
            <v>A R</v>
          </cell>
          <cell r="AB981">
            <v>6475.67</v>
          </cell>
        </row>
        <row r="982">
          <cell r="B982">
            <v>35840</v>
          </cell>
          <cell r="C982" t="str">
            <v>A R</v>
          </cell>
          <cell r="AB982">
            <v>57351.87</v>
          </cell>
        </row>
        <row r="983">
          <cell r="B983">
            <v>35840</v>
          </cell>
          <cell r="C983" t="str">
            <v>GENERAL</v>
          </cell>
          <cell r="AB983">
            <v>6718.73</v>
          </cell>
        </row>
        <row r="984">
          <cell r="B984">
            <v>35840</v>
          </cell>
          <cell r="C984" t="str">
            <v>LIBRARY</v>
          </cell>
          <cell r="AB984">
            <v>1128.9000000000001</v>
          </cell>
        </row>
        <row r="985">
          <cell r="B985">
            <v>35840</v>
          </cell>
          <cell r="C985" t="str">
            <v>M</v>
          </cell>
          <cell r="AB985">
            <v>1000</v>
          </cell>
        </row>
        <row r="986">
          <cell r="B986">
            <v>35840</v>
          </cell>
          <cell r="C986" t="str">
            <v>M</v>
          </cell>
          <cell r="AB986">
            <v>4508.5599999999995</v>
          </cell>
        </row>
        <row r="987">
          <cell r="B987">
            <v>35840</v>
          </cell>
          <cell r="C987" t="str">
            <v>M</v>
          </cell>
          <cell r="AB987">
            <v>0</v>
          </cell>
        </row>
        <row r="988">
          <cell r="B988">
            <v>35840</v>
          </cell>
          <cell r="C988" t="str">
            <v>M</v>
          </cell>
          <cell r="AB988">
            <v>0</v>
          </cell>
        </row>
        <row r="989">
          <cell r="B989">
            <v>35840</v>
          </cell>
          <cell r="C989" t="str">
            <v>M</v>
          </cell>
          <cell r="AB989">
            <v>2132.15</v>
          </cell>
        </row>
        <row r="990">
          <cell r="B990">
            <v>35840</v>
          </cell>
          <cell r="C990" t="str">
            <v>M G</v>
          </cell>
          <cell r="AB990">
            <v>14107.99</v>
          </cell>
        </row>
        <row r="991">
          <cell r="B991">
            <v>35840</v>
          </cell>
          <cell r="C991" t="str">
            <v>M P S</v>
          </cell>
          <cell r="AB991">
            <v>15346.91</v>
          </cell>
        </row>
        <row r="992">
          <cell r="B992">
            <v>35840</v>
          </cell>
          <cell r="C992" t="str">
            <v>M V O K</v>
          </cell>
          <cell r="AB992">
            <v>57.889999999999993</v>
          </cell>
        </row>
        <row r="993">
          <cell r="B993">
            <v>35840</v>
          </cell>
          <cell r="C993" t="str">
            <v>OFFICE</v>
          </cell>
          <cell r="AB993">
            <v>3574.95</v>
          </cell>
        </row>
        <row r="994">
          <cell r="B994">
            <v>35840</v>
          </cell>
          <cell r="C994" t="str">
            <v>OFFICE</v>
          </cell>
          <cell r="AB994">
            <v>2748.15</v>
          </cell>
        </row>
        <row r="995">
          <cell r="B995">
            <v>35840</v>
          </cell>
          <cell r="C995" t="str">
            <v>S P</v>
          </cell>
          <cell r="AB995">
            <v>0</v>
          </cell>
        </row>
        <row r="996">
          <cell r="B996">
            <v>35840</v>
          </cell>
          <cell r="C996" t="str">
            <v>T G</v>
          </cell>
          <cell r="AB996">
            <v>382.09000000000003</v>
          </cell>
        </row>
        <row r="997">
          <cell r="B997">
            <v>35840</v>
          </cell>
          <cell r="C997" t="str">
            <v>T P A T</v>
          </cell>
          <cell r="AB997">
            <v>0</v>
          </cell>
        </row>
        <row r="998">
          <cell r="B998">
            <v>35840</v>
          </cell>
          <cell r="C998" t="str">
            <v>T P A T</v>
          </cell>
          <cell r="AB998">
            <v>4271.59</v>
          </cell>
        </row>
        <row r="999">
          <cell r="B999">
            <v>35840</v>
          </cell>
          <cell r="C999" t="str">
            <v>TECHNICAL</v>
          </cell>
          <cell r="AB999">
            <v>1560.38</v>
          </cell>
        </row>
        <row r="1000">
          <cell r="B1000">
            <v>35847</v>
          </cell>
          <cell r="C1000" t="str">
            <v>A R</v>
          </cell>
          <cell r="AB1000">
            <v>10463.530000000001</v>
          </cell>
        </row>
        <row r="1001">
          <cell r="B1001">
            <v>35847</v>
          </cell>
          <cell r="C1001" t="str">
            <v>A R</v>
          </cell>
          <cell r="AB1001">
            <v>0</v>
          </cell>
        </row>
        <row r="1002">
          <cell r="B1002">
            <v>35847</v>
          </cell>
          <cell r="C1002" t="str">
            <v>A R</v>
          </cell>
          <cell r="AB1002">
            <v>3833.6</v>
          </cell>
        </row>
        <row r="1003">
          <cell r="B1003">
            <v>35847</v>
          </cell>
          <cell r="C1003" t="str">
            <v>A R</v>
          </cell>
          <cell r="AB1003">
            <v>62224.24</v>
          </cell>
        </row>
        <row r="1004">
          <cell r="B1004">
            <v>35847</v>
          </cell>
          <cell r="C1004" t="str">
            <v>GENERAL</v>
          </cell>
          <cell r="AB1004">
            <v>6091.96</v>
          </cell>
        </row>
        <row r="1005">
          <cell r="B1005">
            <v>35847</v>
          </cell>
          <cell r="C1005" t="str">
            <v>LIBRARY</v>
          </cell>
          <cell r="AB1005">
            <v>0</v>
          </cell>
        </row>
        <row r="1006">
          <cell r="B1006">
            <v>35847</v>
          </cell>
          <cell r="C1006" t="str">
            <v>M</v>
          </cell>
          <cell r="AB1006">
            <v>0</v>
          </cell>
        </row>
        <row r="1007">
          <cell r="B1007">
            <v>35847</v>
          </cell>
          <cell r="C1007" t="str">
            <v>M</v>
          </cell>
          <cell r="AB1007">
            <v>5790.18</v>
          </cell>
        </row>
        <row r="1008">
          <cell r="B1008">
            <v>35847</v>
          </cell>
          <cell r="C1008" t="str">
            <v>M</v>
          </cell>
          <cell r="AB1008">
            <v>0</v>
          </cell>
        </row>
        <row r="1009">
          <cell r="B1009">
            <v>35847</v>
          </cell>
          <cell r="C1009" t="str">
            <v>M</v>
          </cell>
          <cell r="AB1009">
            <v>0</v>
          </cell>
        </row>
        <row r="1010">
          <cell r="B1010">
            <v>35847</v>
          </cell>
          <cell r="C1010" t="str">
            <v>M</v>
          </cell>
          <cell r="AB1010">
            <v>4688.2799999999988</v>
          </cell>
        </row>
        <row r="1011">
          <cell r="B1011">
            <v>35847</v>
          </cell>
          <cell r="C1011" t="str">
            <v>M G</v>
          </cell>
          <cell r="AB1011">
            <v>0</v>
          </cell>
        </row>
        <row r="1012">
          <cell r="B1012">
            <v>35847</v>
          </cell>
          <cell r="C1012" t="str">
            <v>M P S</v>
          </cell>
          <cell r="AB1012">
            <v>4518.8600000000006</v>
          </cell>
        </row>
        <row r="1013">
          <cell r="B1013">
            <v>35847</v>
          </cell>
          <cell r="C1013" t="str">
            <v>M V O K</v>
          </cell>
          <cell r="AB1013">
            <v>0</v>
          </cell>
        </row>
        <row r="1014">
          <cell r="B1014">
            <v>35847</v>
          </cell>
          <cell r="C1014" t="str">
            <v>OFFICE</v>
          </cell>
          <cell r="AB1014">
            <v>6341.29</v>
          </cell>
        </row>
        <row r="1015">
          <cell r="B1015">
            <v>35847</v>
          </cell>
          <cell r="C1015" t="str">
            <v>OFFICE</v>
          </cell>
          <cell r="AB1015">
            <v>34.589999999999996</v>
          </cell>
        </row>
        <row r="1016">
          <cell r="B1016">
            <v>35847</v>
          </cell>
          <cell r="C1016" t="str">
            <v>S P</v>
          </cell>
          <cell r="AB1016">
            <v>207.24</v>
          </cell>
        </row>
        <row r="1017">
          <cell r="B1017">
            <v>35847</v>
          </cell>
          <cell r="C1017" t="str">
            <v>T G</v>
          </cell>
          <cell r="AB1017">
            <v>1112.6500000000001</v>
          </cell>
        </row>
        <row r="1018">
          <cell r="B1018">
            <v>35847</v>
          </cell>
          <cell r="C1018" t="str">
            <v>T P A T</v>
          </cell>
          <cell r="AB1018">
            <v>0</v>
          </cell>
        </row>
        <row r="1019">
          <cell r="B1019">
            <v>35847</v>
          </cell>
          <cell r="C1019" t="str">
            <v>T P A T</v>
          </cell>
          <cell r="AB1019">
            <v>3203.8</v>
          </cell>
        </row>
        <row r="1020">
          <cell r="B1020">
            <v>35847</v>
          </cell>
          <cell r="C1020" t="str">
            <v>TECHNICAL</v>
          </cell>
          <cell r="AB1020">
            <v>1556.8</v>
          </cell>
        </row>
        <row r="1021">
          <cell r="B1021">
            <v>35854</v>
          </cell>
          <cell r="C1021" t="str">
            <v>GENERAL</v>
          </cell>
          <cell r="AB1021">
            <v>5914.09</v>
          </cell>
        </row>
        <row r="1022">
          <cell r="B1022">
            <v>35854</v>
          </cell>
          <cell r="C1022" t="str">
            <v>TECHNICAL</v>
          </cell>
          <cell r="AB1022">
            <v>2591.67</v>
          </cell>
        </row>
        <row r="1023">
          <cell r="B1023">
            <v>35854</v>
          </cell>
          <cell r="C1023" t="str">
            <v>OFFICE</v>
          </cell>
          <cell r="AB1023">
            <v>12482.039999999999</v>
          </cell>
        </row>
        <row r="1024">
          <cell r="B1024">
            <v>35854</v>
          </cell>
          <cell r="C1024" t="str">
            <v>OFFICE</v>
          </cell>
          <cell r="AB1024">
            <v>3494.68</v>
          </cell>
        </row>
        <row r="1025">
          <cell r="B1025">
            <v>35854</v>
          </cell>
          <cell r="C1025" t="str">
            <v>LIBRARY</v>
          </cell>
          <cell r="AB1025">
            <v>0</v>
          </cell>
        </row>
        <row r="1026">
          <cell r="B1026">
            <v>35854</v>
          </cell>
          <cell r="C1026" t="str">
            <v>A R</v>
          </cell>
          <cell r="AB1026">
            <v>0</v>
          </cell>
        </row>
        <row r="1027">
          <cell r="B1027">
            <v>35854</v>
          </cell>
          <cell r="C1027" t="str">
            <v>A R</v>
          </cell>
          <cell r="AB1027">
            <v>0</v>
          </cell>
        </row>
        <row r="1028">
          <cell r="B1028">
            <v>35854</v>
          </cell>
          <cell r="C1028" t="str">
            <v>A R</v>
          </cell>
          <cell r="AB1028">
            <v>44992.68</v>
          </cell>
        </row>
        <row r="1029">
          <cell r="B1029">
            <v>35854</v>
          </cell>
          <cell r="C1029" t="str">
            <v>A R</v>
          </cell>
          <cell r="AB1029">
            <v>11409.089999999998</v>
          </cell>
        </row>
        <row r="1030">
          <cell r="B1030">
            <v>35854</v>
          </cell>
          <cell r="C1030" t="str">
            <v>T P A T</v>
          </cell>
          <cell r="AB1030">
            <v>4286.6499999999996</v>
          </cell>
        </row>
        <row r="1031">
          <cell r="B1031">
            <v>35854</v>
          </cell>
          <cell r="C1031" t="str">
            <v>T P A T</v>
          </cell>
          <cell r="AB1031">
            <v>0</v>
          </cell>
        </row>
        <row r="1032">
          <cell r="B1032">
            <v>35854</v>
          </cell>
          <cell r="C1032" t="str">
            <v>M</v>
          </cell>
          <cell r="AB1032">
            <v>0</v>
          </cell>
        </row>
        <row r="1033">
          <cell r="B1033">
            <v>35854</v>
          </cell>
          <cell r="C1033" t="str">
            <v>M</v>
          </cell>
          <cell r="AB1033">
            <v>2642.9500000000003</v>
          </cell>
        </row>
        <row r="1034">
          <cell r="B1034">
            <v>35854</v>
          </cell>
          <cell r="C1034" t="str">
            <v>M</v>
          </cell>
          <cell r="AB1034">
            <v>0</v>
          </cell>
        </row>
        <row r="1035">
          <cell r="B1035">
            <v>35854</v>
          </cell>
          <cell r="C1035" t="str">
            <v>M</v>
          </cell>
          <cell r="AB1035">
            <v>0</v>
          </cell>
        </row>
        <row r="1036">
          <cell r="B1036">
            <v>35854</v>
          </cell>
          <cell r="C1036" t="str">
            <v>M</v>
          </cell>
          <cell r="AB1036">
            <v>2447.2599999999998</v>
          </cell>
        </row>
        <row r="1037">
          <cell r="B1037">
            <v>35854</v>
          </cell>
          <cell r="C1037" t="str">
            <v>M P S</v>
          </cell>
          <cell r="AB1037">
            <v>4726.3599999999997</v>
          </cell>
        </row>
        <row r="1038">
          <cell r="B1038">
            <v>35854</v>
          </cell>
          <cell r="C1038" t="str">
            <v>M G</v>
          </cell>
          <cell r="AB1038">
            <v>0</v>
          </cell>
        </row>
        <row r="1039">
          <cell r="B1039">
            <v>35854</v>
          </cell>
          <cell r="C1039" t="str">
            <v>T G</v>
          </cell>
          <cell r="AB1039">
            <v>1938.27</v>
          </cell>
        </row>
        <row r="1040">
          <cell r="B1040">
            <v>35854</v>
          </cell>
          <cell r="C1040" t="str">
            <v>S P</v>
          </cell>
          <cell r="AB1040">
            <v>0</v>
          </cell>
        </row>
        <row r="1041">
          <cell r="B1041">
            <v>35854</v>
          </cell>
          <cell r="C1041" t="str">
            <v>M V O K</v>
          </cell>
          <cell r="AB1041">
            <v>1154.5900000000001</v>
          </cell>
        </row>
        <row r="1042">
          <cell r="B1042">
            <v>35862</v>
          </cell>
          <cell r="C1042" t="str">
            <v>GENERAL</v>
          </cell>
          <cell r="AB1042">
            <v>6099.78</v>
          </cell>
        </row>
        <row r="1043">
          <cell r="B1043">
            <v>35862</v>
          </cell>
          <cell r="C1043" t="str">
            <v>GENERAL</v>
          </cell>
          <cell r="AB1043">
            <v>1672.56</v>
          </cell>
        </row>
        <row r="1044">
          <cell r="B1044">
            <v>35862</v>
          </cell>
          <cell r="C1044" t="str">
            <v>OFFICE</v>
          </cell>
          <cell r="AB1044">
            <v>37077.899999999994</v>
          </cell>
        </row>
        <row r="1045">
          <cell r="B1045">
            <v>35862</v>
          </cell>
          <cell r="C1045" t="str">
            <v>OFFICE</v>
          </cell>
          <cell r="AB1045">
            <v>11.739999999999998</v>
          </cell>
        </row>
        <row r="1046">
          <cell r="B1046">
            <v>35862</v>
          </cell>
          <cell r="C1046" t="str">
            <v>LIBRARY</v>
          </cell>
          <cell r="AB1046">
            <v>0</v>
          </cell>
        </row>
        <row r="1047">
          <cell r="B1047">
            <v>35862</v>
          </cell>
          <cell r="C1047" t="str">
            <v>A R</v>
          </cell>
          <cell r="AB1047">
            <v>0</v>
          </cell>
        </row>
        <row r="1048">
          <cell r="B1048">
            <v>35862</v>
          </cell>
          <cell r="C1048" t="str">
            <v>A R</v>
          </cell>
          <cell r="AB1048">
            <v>0</v>
          </cell>
        </row>
        <row r="1049">
          <cell r="B1049">
            <v>35862</v>
          </cell>
          <cell r="C1049" t="str">
            <v>A R</v>
          </cell>
          <cell r="AB1049">
            <v>34894.630000000005</v>
          </cell>
        </row>
        <row r="1050">
          <cell r="B1050">
            <v>35862</v>
          </cell>
          <cell r="C1050" t="str">
            <v>A R</v>
          </cell>
          <cell r="AB1050">
            <v>8203</v>
          </cell>
        </row>
        <row r="1051">
          <cell r="B1051">
            <v>35862</v>
          </cell>
          <cell r="C1051" t="str">
            <v>T P A T</v>
          </cell>
          <cell r="AB1051">
            <v>3396.06</v>
          </cell>
        </row>
        <row r="1052">
          <cell r="B1052">
            <v>35862</v>
          </cell>
          <cell r="C1052" t="str">
            <v>T P A T</v>
          </cell>
          <cell r="AB1052">
            <v>0</v>
          </cell>
        </row>
        <row r="1053">
          <cell r="B1053">
            <v>35862</v>
          </cell>
          <cell r="C1053" t="str">
            <v>M</v>
          </cell>
          <cell r="AB1053">
            <v>0</v>
          </cell>
        </row>
        <row r="1054">
          <cell r="B1054">
            <v>35862</v>
          </cell>
          <cell r="C1054" t="str">
            <v>M</v>
          </cell>
          <cell r="AB1054">
            <v>251.66</v>
          </cell>
        </row>
        <row r="1055">
          <cell r="B1055">
            <v>35862</v>
          </cell>
          <cell r="C1055" t="str">
            <v>M</v>
          </cell>
          <cell r="AB1055">
            <v>0</v>
          </cell>
        </row>
        <row r="1056">
          <cell r="B1056">
            <v>35862</v>
          </cell>
          <cell r="C1056" t="str">
            <v>M</v>
          </cell>
          <cell r="AB1056">
            <v>0</v>
          </cell>
        </row>
        <row r="1057">
          <cell r="B1057">
            <v>35862</v>
          </cell>
          <cell r="C1057" t="str">
            <v>M</v>
          </cell>
          <cell r="AB1057">
            <v>0</v>
          </cell>
        </row>
        <row r="1058">
          <cell r="B1058">
            <v>35862</v>
          </cell>
          <cell r="C1058" t="str">
            <v>M P S</v>
          </cell>
          <cell r="AB1058">
            <v>1513.69</v>
          </cell>
        </row>
        <row r="1059">
          <cell r="B1059">
            <v>35862</v>
          </cell>
          <cell r="C1059" t="str">
            <v>M G</v>
          </cell>
          <cell r="AB1059">
            <v>0</v>
          </cell>
        </row>
        <row r="1060">
          <cell r="B1060">
            <v>35862</v>
          </cell>
          <cell r="C1060" t="str">
            <v>T G</v>
          </cell>
          <cell r="AB1060">
            <v>306.13</v>
          </cell>
        </row>
        <row r="1061">
          <cell r="B1061">
            <v>35862</v>
          </cell>
          <cell r="C1061" t="str">
            <v>S P</v>
          </cell>
          <cell r="AB1061">
            <v>0</v>
          </cell>
        </row>
        <row r="1062">
          <cell r="B1062">
            <v>35862</v>
          </cell>
          <cell r="C1062" t="str">
            <v>DISNEY</v>
          </cell>
          <cell r="AB1062">
            <v>88.02</v>
          </cell>
        </row>
        <row r="1063">
          <cell r="B1063">
            <v>35862</v>
          </cell>
          <cell r="C1063" t="str">
            <v>M V O K</v>
          </cell>
          <cell r="AB1063">
            <v>3481.1499999999996</v>
          </cell>
        </row>
        <row r="1064">
          <cell r="B1064">
            <v>35869</v>
          </cell>
          <cell r="C1064" t="str">
            <v>GENERAL</v>
          </cell>
          <cell r="AB1064">
            <v>6266.7999999999993</v>
          </cell>
        </row>
        <row r="1065">
          <cell r="B1065">
            <v>35869</v>
          </cell>
          <cell r="C1065" t="str">
            <v>GENERAL</v>
          </cell>
          <cell r="AB1065">
            <v>1690.58</v>
          </cell>
        </row>
        <row r="1066">
          <cell r="B1066">
            <v>35869</v>
          </cell>
          <cell r="C1066" t="str">
            <v>OFFICE</v>
          </cell>
          <cell r="AB1066">
            <v>34119.08</v>
          </cell>
        </row>
        <row r="1067">
          <cell r="B1067">
            <v>35869</v>
          </cell>
          <cell r="C1067" t="str">
            <v>OFFICE</v>
          </cell>
          <cell r="AB1067">
            <v>0</v>
          </cell>
        </row>
        <row r="1068">
          <cell r="B1068">
            <v>35869</v>
          </cell>
          <cell r="C1068" t="str">
            <v>LIBRARY</v>
          </cell>
          <cell r="AB1068">
            <v>0</v>
          </cell>
        </row>
        <row r="1069">
          <cell r="B1069">
            <v>35869</v>
          </cell>
          <cell r="C1069" t="str">
            <v>A R</v>
          </cell>
          <cell r="AB1069">
            <v>0</v>
          </cell>
        </row>
        <row r="1070">
          <cell r="B1070">
            <v>35869</v>
          </cell>
          <cell r="C1070" t="str">
            <v>A R</v>
          </cell>
          <cell r="AB1070">
            <v>0</v>
          </cell>
        </row>
        <row r="1071">
          <cell r="B1071">
            <v>35869</v>
          </cell>
          <cell r="C1071" t="str">
            <v>A R</v>
          </cell>
          <cell r="AB1071">
            <v>21570.5</v>
          </cell>
        </row>
        <row r="1072">
          <cell r="B1072">
            <v>35869</v>
          </cell>
          <cell r="C1072" t="str">
            <v>A R</v>
          </cell>
          <cell r="AB1072">
            <v>5637.24</v>
          </cell>
        </row>
        <row r="1073">
          <cell r="B1073">
            <v>35869</v>
          </cell>
          <cell r="C1073" t="str">
            <v>T P A T</v>
          </cell>
          <cell r="AB1073">
            <v>3899.23</v>
          </cell>
        </row>
        <row r="1074">
          <cell r="B1074">
            <v>35869</v>
          </cell>
          <cell r="C1074" t="str">
            <v>T P A T</v>
          </cell>
          <cell r="AB1074">
            <v>0</v>
          </cell>
        </row>
        <row r="1075">
          <cell r="B1075">
            <v>35869</v>
          </cell>
          <cell r="C1075" t="str">
            <v>M</v>
          </cell>
          <cell r="AB1075">
            <v>0</v>
          </cell>
        </row>
        <row r="1076">
          <cell r="B1076">
            <v>35869</v>
          </cell>
          <cell r="C1076" t="str">
            <v>M</v>
          </cell>
          <cell r="AB1076">
            <v>0</v>
          </cell>
        </row>
        <row r="1077">
          <cell r="B1077">
            <v>35869</v>
          </cell>
          <cell r="C1077" t="str">
            <v>M</v>
          </cell>
          <cell r="AB1077">
            <v>0</v>
          </cell>
        </row>
        <row r="1078">
          <cell r="B1078">
            <v>35869</v>
          </cell>
          <cell r="C1078" t="str">
            <v>M</v>
          </cell>
          <cell r="AB1078">
            <v>0</v>
          </cell>
        </row>
        <row r="1079">
          <cell r="B1079">
            <v>35869</v>
          </cell>
          <cell r="C1079" t="str">
            <v>M</v>
          </cell>
          <cell r="AB1079">
            <v>0</v>
          </cell>
        </row>
        <row r="1080">
          <cell r="B1080">
            <v>35869</v>
          </cell>
          <cell r="C1080" t="str">
            <v>M P S</v>
          </cell>
          <cell r="AB1080">
            <v>338.48</v>
          </cell>
        </row>
        <row r="1081">
          <cell r="B1081">
            <v>35869</v>
          </cell>
          <cell r="C1081" t="str">
            <v>M G</v>
          </cell>
          <cell r="AB1081">
            <v>0</v>
          </cell>
        </row>
        <row r="1082">
          <cell r="B1082">
            <v>35869</v>
          </cell>
          <cell r="C1082" t="str">
            <v>T G</v>
          </cell>
          <cell r="AB1082">
            <v>8009.13</v>
          </cell>
        </row>
        <row r="1083">
          <cell r="B1083">
            <v>35869</v>
          </cell>
          <cell r="C1083" t="str">
            <v>M V O K</v>
          </cell>
          <cell r="AB1083">
            <v>4421.8200000000006</v>
          </cell>
        </row>
        <row r="1084">
          <cell r="B1084">
            <v>35876</v>
          </cell>
          <cell r="C1084" t="str">
            <v>GENERAL</v>
          </cell>
          <cell r="AB1084">
            <v>7459.56</v>
          </cell>
        </row>
        <row r="1085">
          <cell r="B1085">
            <v>35876</v>
          </cell>
          <cell r="C1085" t="str">
            <v>GENERAL</v>
          </cell>
          <cell r="AB1085">
            <v>1684.4699999999998</v>
          </cell>
        </row>
        <row r="1086">
          <cell r="B1086">
            <v>35876</v>
          </cell>
          <cell r="C1086" t="str">
            <v>OFFICE</v>
          </cell>
          <cell r="AB1086">
            <v>56751.99</v>
          </cell>
        </row>
        <row r="1087">
          <cell r="B1087">
            <v>35876</v>
          </cell>
          <cell r="C1087" t="str">
            <v>OFFICE</v>
          </cell>
          <cell r="AB1087">
            <v>8286.8200000000015</v>
          </cell>
        </row>
        <row r="1088">
          <cell r="B1088">
            <v>35876</v>
          </cell>
          <cell r="C1088" t="str">
            <v>LIBRARY</v>
          </cell>
          <cell r="AB1088">
            <v>0</v>
          </cell>
        </row>
        <row r="1089">
          <cell r="B1089">
            <v>35876</v>
          </cell>
          <cell r="C1089" t="str">
            <v>A R</v>
          </cell>
          <cell r="AB1089">
            <v>0</v>
          </cell>
        </row>
        <row r="1090">
          <cell r="B1090">
            <v>35876</v>
          </cell>
          <cell r="C1090" t="str">
            <v>A R</v>
          </cell>
          <cell r="AB1090">
            <v>0</v>
          </cell>
        </row>
        <row r="1091">
          <cell r="B1091">
            <v>35876</v>
          </cell>
          <cell r="C1091" t="str">
            <v>A R</v>
          </cell>
          <cell r="AB1091">
            <v>6935.3899999999994</v>
          </cell>
        </row>
        <row r="1092">
          <cell r="B1092">
            <v>35876</v>
          </cell>
          <cell r="C1092" t="str">
            <v>A R</v>
          </cell>
          <cell r="AB1092">
            <v>4598.24</v>
          </cell>
        </row>
        <row r="1093">
          <cell r="B1093">
            <v>35876</v>
          </cell>
          <cell r="C1093" t="str">
            <v>T P A T</v>
          </cell>
          <cell r="AB1093">
            <v>44.33</v>
          </cell>
        </row>
        <row r="1094">
          <cell r="B1094">
            <v>35876</v>
          </cell>
          <cell r="C1094" t="str">
            <v>T P A T</v>
          </cell>
          <cell r="AB1094">
            <v>0</v>
          </cell>
        </row>
        <row r="1095">
          <cell r="B1095">
            <v>35876</v>
          </cell>
          <cell r="C1095" t="str">
            <v>M</v>
          </cell>
          <cell r="AB1095">
            <v>0</v>
          </cell>
        </row>
        <row r="1096">
          <cell r="B1096">
            <v>35876</v>
          </cell>
          <cell r="C1096" t="str">
            <v>M</v>
          </cell>
          <cell r="AB1096">
            <v>303.64999999999998</v>
          </cell>
        </row>
        <row r="1097">
          <cell r="B1097">
            <v>35876</v>
          </cell>
          <cell r="C1097" t="str">
            <v>M</v>
          </cell>
          <cell r="AB1097">
            <v>0</v>
          </cell>
        </row>
        <row r="1098">
          <cell r="B1098">
            <v>35876</v>
          </cell>
          <cell r="C1098" t="str">
            <v>M</v>
          </cell>
          <cell r="AB1098">
            <v>0</v>
          </cell>
        </row>
        <row r="1099">
          <cell r="B1099">
            <v>35876</v>
          </cell>
          <cell r="C1099" t="str">
            <v>M</v>
          </cell>
          <cell r="AB1099">
            <v>0</v>
          </cell>
        </row>
        <row r="1100">
          <cell r="B1100">
            <v>35876</v>
          </cell>
          <cell r="C1100" t="str">
            <v>M P S</v>
          </cell>
          <cell r="AB1100">
            <v>380</v>
          </cell>
        </row>
        <row r="1101">
          <cell r="B1101">
            <v>35876</v>
          </cell>
          <cell r="C1101" t="str">
            <v>T G</v>
          </cell>
          <cell r="AB1101">
            <v>4034.44</v>
          </cell>
        </row>
        <row r="1102">
          <cell r="B1102">
            <v>35876</v>
          </cell>
          <cell r="C1102" t="str">
            <v>T G</v>
          </cell>
          <cell r="AB1102">
            <v>2068.58</v>
          </cell>
        </row>
        <row r="1103">
          <cell r="B1103">
            <v>35876</v>
          </cell>
          <cell r="C1103" t="str">
            <v>S P</v>
          </cell>
          <cell r="AB1103">
            <v>0</v>
          </cell>
        </row>
        <row r="1104">
          <cell r="B1104">
            <v>35876</v>
          </cell>
          <cell r="C1104" t="str">
            <v>DISNEY</v>
          </cell>
          <cell r="AB1104">
            <v>0</v>
          </cell>
        </row>
        <row r="1105">
          <cell r="B1105">
            <v>35876</v>
          </cell>
          <cell r="C1105" t="str">
            <v>M V O K</v>
          </cell>
          <cell r="AB1105">
            <v>6229.41</v>
          </cell>
        </row>
        <row r="1106">
          <cell r="B1106">
            <v>35882</v>
          </cell>
          <cell r="C1106" t="str">
            <v>GENERAL</v>
          </cell>
          <cell r="AB1106">
            <v>6458.58</v>
          </cell>
        </row>
        <row r="1107">
          <cell r="B1107">
            <v>35882</v>
          </cell>
          <cell r="C1107" t="str">
            <v>GENERAL</v>
          </cell>
          <cell r="AB1107">
            <v>1684.33</v>
          </cell>
        </row>
        <row r="1108">
          <cell r="B1108">
            <v>35882</v>
          </cell>
          <cell r="C1108" t="str">
            <v>OFFICE</v>
          </cell>
          <cell r="AB1108">
            <v>61233.56</v>
          </cell>
        </row>
        <row r="1109">
          <cell r="B1109">
            <v>35882</v>
          </cell>
          <cell r="C1109" t="str">
            <v>OFFICE</v>
          </cell>
          <cell r="AB1109">
            <v>550</v>
          </cell>
        </row>
        <row r="1110">
          <cell r="B1110">
            <v>35882</v>
          </cell>
          <cell r="C1110" t="str">
            <v>LIBRARY</v>
          </cell>
          <cell r="AB1110">
            <v>0</v>
          </cell>
        </row>
        <row r="1111">
          <cell r="B1111">
            <v>35882</v>
          </cell>
          <cell r="C1111" t="str">
            <v>A R</v>
          </cell>
          <cell r="AB1111">
            <v>0</v>
          </cell>
        </row>
        <row r="1112">
          <cell r="B1112">
            <v>35882</v>
          </cell>
          <cell r="C1112" t="str">
            <v>A R</v>
          </cell>
          <cell r="AB1112">
            <v>0</v>
          </cell>
        </row>
        <row r="1113">
          <cell r="B1113">
            <v>35882</v>
          </cell>
          <cell r="C1113" t="str">
            <v>A R</v>
          </cell>
          <cell r="AB1113">
            <v>4186.6899999999996</v>
          </cell>
        </row>
        <row r="1114">
          <cell r="B1114">
            <v>35882</v>
          </cell>
          <cell r="C1114" t="str">
            <v>A R</v>
          </cell>
          <cell r="AB1114">
            <v>189.11999999999998</v>
          </cell>
        </row>
        <row r="1115">
          <cell r="B1115">
            <v>35882</v>
          </cell>
          <cell r="C1115" t="str">
            <v>T P A T</v>
          </cell>
          <cell r="AB1115">
            <v>375</v>
          </cell>
        </row>
        <row r="1116">
          <cell r="B1116">
            <v>35882</v>
          </cell>
          <cell r="C1116" t="str">
            <v>T P A T</v>
          </cell>
          <cell r="AB1116">
            <v>0</v>
          </cell>
        </row>
        <row r="1117">
          <cell r="B1117">
            <v>35882</v>
          </cell>
          <cell r="C1117" t="str">
            <v>M</v>
          </cell>
          <cell r="AB1117">
            <v>0</v>
          </cell>
        </row>
        <row r="1118">
          <cell r="B1118">
            <v>35882</v>
          </cell>
          <cell r="C1118" t="str">
            <v>M</v>
          </cell>
          <cell r="AB1118">
            <v>0</v>
          </cell>
        </row>
        <row r="1119">
          <cell r="B1119">
            <v>35882</v>
          </cell>
          <cell r="C1119" t="str">
            <v>M</v>
          </cell>
          <cell r="AB1119">
            <v>0</v>
          </cell>
        </row>
        <row r="1120">
          <cell r="B1120">
            <v>35882</v>
          </cell>
          <cell r="C1120" t="str">
            <v>M</v>
          </cell>
          <cell r="AB1120">
            <v>0</v>
          </cell>
        </row>
        <row r="1121">
          <cell r="B1121">
            <v>35882</v>
          </cell>
          <cell r="C1121" t="str">
            <v>M</v>
          </cell>
          <cell r="AB1121">
            <v>70.919999999999987</v>
          </cell>
        </row>
        <row r="1122">
          <cell r="B1122">
            <v>35882</v>
          </cell>
          <cell r="C1122" t="str">
            <v>M</v>
          </cell>
          <cell r="AB1122">
            <v>0</v>
          </cell>
        </row>
        <row r="1123">
          <cell r="B1123">
            <v>35882</v>
          </cell>
          <cell r="C1123" t="str">
            <v>T G</v>
          </cell>
          <cell r="AB1123">
            <v>4707.99</v>
          </cell>
        </row>
        <row r="1124">
          <cell r="B1124">
            <v>35882</v>
          </cell>
          <cell r="C1124" t="str">
            <v>T G</v>
          </cell>
          <cell r="AB1124">
            <v>2068.4</v>
          </cell>
        </row>
        <row r="1125">
          <cell r="B1125">
            <v>35882</v>
          </cell>
          <cell r="C1125" t="str">
            <v>S P</v>
          </cell>
          <cell r="AB1125">
            <v>0</v>
          </cell>
        </row>
        <row r="1126">
          <cell r="B1126">
            <v>35882</v>
          </cell>
          <cell r="C1126" t="str">
            <v>DISNEY</v>
          </cell>
          <cell r="AB1126">
            <v>0</v>
          </cell>
        </row>
        <row r="1127">
          <cell r="B1127">
            <v>35882</v>
          </cell>
          <cell r="C1127" t="str">
            <v>M V O K</v>
          </cell>
          <cell r="AB1127">
            <v>4174.8399999999992</v>
          </cell>
        </row>
        <row r="1128">
          <cell r="B1128">
            <v>35882</v>
          </cell>
          <cell r="C1128" t="str">
            <v>M V O K</v>
          </cell>
          <cell r="AB1128">
            <v>1812.21</v>
          </cell>
        </row>
        <row r="1129">
          <cell r="B1129">
            <v>35882</v>
          </cell>
          <cell r="C1129" t="str">
            <v>M V O K</v>
          </cell>
          <cell r="AB1129">
            <v>1087.3800000000001</v>
          </cell>
        </row>
        <row r="1130">
          <cell r="B1130">
            <v>35890</v>
          </cell>
          <cell r="C1130" t="str">
            <v>GENERAL</v>
          </cell>
          <cell r="AB1130">
            <v>6432.11</v>
          </cell>
        </row>
        <row r="1131">
          <cell r="B1131">
            <v>35890</v>
          </cell>
          <cell r="C1131" t="str">
            <v>GENERAL</v>
          </cell>
          <cell r="AB1131">
            <v>1681.81</v>
          </cell>
        </row>
        <row r="1132">
          <cell r="B1132">
            <v>35890</v>
          </cell>
          <cell r="C1132" t="str">
            <v>OFFICE</v>
          </cell>
          <cell r="AB1132">
            <v>56314.91</v>
          </cell>
        </row>
        <row r="1133">
          <cell r="B1133">
            <v>35890</v>
          </cell>
          <cell r="C1133" t="str">
            <v>OFFICE</v>
          </cell>
          <cell r="AB1133">
            <v>0</v>
          </cell>
        </row>
        <row r="1134">
          <cell r="B1134">
            <v>35890</v>
          </cell>
          <cell r="C1134" t="str">
            <v>LIBRARY</v>
          </cell>
          <cell r="AB1134">
            <v>0</v>
          </cell>
        </row>
        <row r="1135">
          <cell r="B1135">
            <v>35890</v>
          </cell>
          <cell r="C1135" t="str">
            <v>A R</v>
          </cell>
          <cell r="AB1135">
            <v>0</v>
          </cell>
        </row>
        <row r="1136">
          <cell r="B1136">
            <v>35890</v>
          </cell>
          <cell r="C1136" t="str">
            <v>A R</v>
          </cell>
          <cell r="AB1136">
            <v>0</v>
          </cell>
        </row>
        <row r="1137">
          <cell r="B1137">
            <v>35890</v>
          </cell>
          <cell r="C1137" t="str">
            <v>A R</v>
          </cell>
          <cell r="AB1137">
            <v>1638.97</v>
          </cell>
        </row>
        <row r="1138">
          <cell r="B1138">
            <v>35890</v>
          </cell>
          <cell r="C1138" t="str">
            <v>T G</v>
          </cell>
          <cell r="AB1138">
            <v>6129.28</v>
          </cell>
        </row>
        <row r="1139">
          <cell r="B1139">
            <v>35890</v>
          </cell>
          <cell r="C1139" t="str">
            <v>T G</v>
          </cell>
          <cell r="AB1139">
            <v>3127.47</v>
          </cell>
        </row>
        <row r="1140">
          <cell r="B1140">
            <v>35890</v>
          </cell>
          <cell r="C1140" t="str">
            <v>T G</v>
          </cell>
          <cell r="AB1140">
            <v>0</v>
          </cell>
        </row>
        <row r="1141">
          <cell r="B1141">
            <v>35890</v>
          </cell>
          <cell r="C1141" t="str">
            <v>M V O K</v>
          </cell>
          <cell r="AB1141">
            <v>4388.78</v>
          </cell>
        </row>
        <row r="1142">
          <cell r="B1142">
            <v>35890</v>
          </cell>
          <cell r="C1142" t="str">
            <v>M V O K</v>
          </cell>
          <cell r="AB1142">
            <v>0</v>
          </cell>
        </row>
        <row r="1143">
          <cell r="B1143">
            <v>35890</v>
          </cell>
          <cell r="C1143" t="str">
            <v>M V O K</v>
          </cell>
          <cell r="AB1143">
            <v>7304.78</v>
          </cell>
        </row>
        <row r="1144">
          <cell r="B1144">
            <v>35890</v>
          </cell>
          <cell r="C1144" t="str">
            <v>M V O K</v>
          </cell>
          <cell r="AB1144">
            <v>0</v>
          </cell>
        </row>
        <row r="1145">
          <cell r="B1145">
            <v>35897</v>
          </cell>
          <cell r="C1145" t="str">
            <v>GENERAL</v>
          </cell>
          <cell r="AB1145">
            <v>6500.12</v>
          </cell>
        </row>
        <row r="1146">
          <cell r="B1146">
            <v>35897</v>
          </cell>
          <cell r="C1146" t="str">
            <v>GENERAL</v>
          </cell>
          <cell r="AB1146">
            <v>1687.05</v>
          </cell>
        </row>
        <row r="1147">
          <cell r="B1147">
            <v>35897</v>
          </cell>
          <cell r="C1147" t="str">
            <v>OFFICE</v>
          </cell>
          <cell r="AB1147">
            <v>49816.595000000001</v>
          </cell>
        </row>
        <row r="1148">
          <cell r="B1148">
            <v>35897</v>
          </cell>
          <cell r="C1148" t="str">
            <v>OFFICE</v>
          </cell>
          <cell r="AB1148">
            <v>0</v>
          </cell>
        </row>
        <row r="1149">
          <cell r="B1149">
            <v>35897</v>
          </cell>
          <cell r="C1149" t="str">
            <v>LIBRARY</v>
          </cell>
          <cell r="AB1149">
            <v>1508.95</v>
          </cell>
        </row>
        <row r="1150">
          <cell r="B1150">
            <v>35897</v>
          </cell>
          <cell r="C1150" t="str">
            <v>A R</v>
          </cell>
          <cell r="AB1150">
            <v>0</v>
          </cell>
        </row>
        <row r="1151">
          <cell r="B1151">
            <v>35897</v>
          </cell>
          <cell r="C1151" t="str">
            <v>A R</v>
          </cell>
          <cell r="AB1151">
            <v>0</v>
          </cell>
        </row>
        <row r="1152">
          <cell r="B1152">
            <v>35897</v>
          </cell>
          <cell r="C1152" t="str">
            <v>A R</v>
          </cell>
          <cell r="AB1152">
            <v>1351.07</v>
          </cell>
        </row>
        <row r="1153">
          <cell r="B1153">
            <v>35897</v>
          </cell>
          <cell r="C1153" t="str">
            <v>T G</v>
          </cell>
          <cell r="AB1153">
            <v>4712.25</v>
          </cell>
        </row>
        <row r="1154">
          <cell r="B1154">
            <v>35897</v>
          </cell>
          <cell r="C1154" t="str">
            <v>T G</v>
          </cell>
          <cell r="AB1154">
            <v>5072.84</v>
          </cell>
        </row>
        <row r="1155">
          <cell r="B1155">
            <v>35897</v>
          </cell>
          <cell r="C1155" t="str">
            <v>T G</v>
          </cell>
          <cell r="AB1155">
            <v>0</v>
          </cell>
        </row>
        <row r="1156">
          <cell r="B1156">
            <v>35897</v>
          </cell>
          <cell r="C1156" t="str">
            <v>M V O K</v>
          </cell>
          <cell r="AB1156">
            <v>2395.2399999999998</v>
          </cell>
        </row>
        <row r="1157">
          <cell r="B1157">
            <v>35897</v>
          </cell>
          <cell r="C1157" t="str">
            <v>M V O K</v>
          </cell>
          <cell r="AB1157">
            <v>0</v>
          </cell>
        </row>
        <row r="1158">
          <cell r="B1158">
            <v>35897</v>
          </cell>
          <cell r="C1158" t="str">
            <v>M V O K</v>
          </cell>
          <cell r="AB1158">
            <v>10296.469999999999</v>
          </cell>
        </row>
        <row r="1159">
          <cell r="B1159">
            <v>35897</v>
          </cell>
          <cell r="C1159" t="str">
            <v>M V O K</v>
          </cell>
          <cell r="AB1159">
            <v>0</v>
          </cell>
        </row>
        <row r="1160">
          <cell r="B1160">
            <v>35904</v>
          </cell>
          <cell r="C1160" t="str">
            <v>GENERAL</v>
          </cell>
          <cell r="AB1160">
            <v>6728.82</v>
          </cell>
        </row>
        <row r="1161">
          <cell r="B1161">
            <v>35904</v>
          </cell>
          <cell r="C1161" t="str">
            <v>GENERAL</v>
          </cell>
          <cell r="AB1161">
            <v>1677.31</v>
          </cell>
        </row>
        <row r="1162">
          <cell r="B1162">
            <v>35904</v>
          </cell>
          <cell r="C1162" t="str">
            <v>OFFICE</v>
          </cell>
          <cell r="AB1162">
            <v>27759.93</v>
          </cell>
        </row>
        <row r="1163">
          <cell r="B1163">
            <v>35904</v>
          </cell>
          <cell r="C1163" t="str">
            <v>OFFICE</v>
          </cell>
          <cell r="AB1163">
            <v>0</v>
          </cell>
        </row>
        <row r="1164">
          <cell r="B1164">
            <v>35904</v>
          </cell>
          <cell r="C1164" t="str">
            <v>LIBRARY</v>
          </cell>
          <cell r="AB1164">
            <v>6376.07</v>
          </cell>
        </row>
        <row r="1165">
          <cell r="B1165">
            <v>35904</v>
          </cell>
          <cell r="C1165" t="str">
            <v>A R</v>
          </cell>
          <cell r="AB1165">
            <v>0</v>
          </cell>
        </row>
        <row r="1166">
          <cell r="B1166">
            <v>35904</v>
          </cell>
          <cell r="C1166" t="str">
            <v>A R</v>
          </cell>
          <cell r="AB1166">
            <v>0</v>
          </cell>
        </row>
        <row r="1167">
          <cell r="B1167">
            <v>35904</v>
          </cell>
          <cell r="C1167" t="str">
            <v>A R</v>
          </cell>
          <cell r="AB1167">
            <v>1537.48</v>
          </cell>
        </row>
        <row r="1168">
          <cell r="B1168">
            <v>35904</v>
          </cell>
          <cell r="C1168" t="str">
            <v>T G</v>
          </cell>
          <cell r="AB1168">
            <v>4412.9400000000005</v>
          </cell>
        </row>
        <row r="1169">
          <cell r="B1169">
            <v>35904</v>
          </cell>
          <cell r="C1169" t="str">
            <v>T G</v>
          </cell>
          <cell r="AB1169">
            <v>8596.66</v>
          </cell>
        </row>
        <row r="1170">
          <cell r="B1170">
            <v>35904</v>
          </cell>
          <cell r="C1170" t="str">
            <v>T G</v>
          </cell>
          <cell r="AB1170">
            <v>0</v>
          </cell>
        </row>
        <row r="1171">
          <cell r="B1171">
            <v>35904</v>
          </cell>
          <cell r="C1171" t="str">
            <v>M V O K</v>
          </cell>
          <cell r="AB1171">
            <v>641.18999999999994</v>
          </cell>
        </row>
        <row r="1172">
          <cell r="B1172">
            <v>35904</v>
          </cell>
          <cell r="C1172" t="str">
            <v>M V O K</v>
          </cell>
          <cell r="AB1172">
            <v>0</v>
          </cell>
        </row>
        <row r="1173">
          <cell r="B1173">
            <v>35904</v>
          </cell>
          <cell r="C1173" t="str">
            <v>M V O K</v>
          </cell>
          <cell r="AB1173">
            <v>29880.63</v>
          </cell>
        </row>
        <row r="1174">
          <cell r="B1174">
            <v>35904</v>
          </cell>
          <cell r="C1174" t="str">
            <v>M V O K</v>
          </cell>
          <cell r="AB1174">
            <v>0</v>
          </cell>
        </row>
        <row r="1175">
          <cell r="B1175">
            <v>35911</v>
          </cell>
          <cell r="C1175" t="str">
            <v>GENERAL</v>
          </cell>
          <cell r="AB1175">
            <v>6436.7199999999993</v>
          </cell>
        </row>
        <row r="1176">
          <cell r="B1176">
            <v>35911</v>
          </cell>
          <cell r="C1176" t="str">
            <v>GENERAL</v>
          </cell>
          <cell r="AB1176">
            <v>1658.8</v>
          </cell>
        </row>
        <row r="1177">
          <cell r="B1177">
            <v>35911</v>
          </cell>
          <cell r="C1177" t="str">
            <v>OFFICE</v>
          </cell>
          <cell r="AB1177">
            <v>19710.019999999997</v>
          </cell>
        </row>
        <row r="1178">
          <cell r="B1178">
            <v>35911</v>
          </cell>
          <cell r="C1178" t="str">
            <v>LAYOFFS</v>
          </cell>
          <cell r="AB1178">
            <v>26046.22</v>
          </cell>
        </row>
        <row r="1179">
          <cell r="B1179">
            <v>35911</v>
          </cell>
          <cell r="C1179" t="str">
            <v>LIBRARY</v>
          </cell>
          <cell r="AB1179">
            <v>0</v>
          </cell>
        </row>
        <row r="1180">
          <cell r="B1180">
            <v>35911</v>
          </cell>
          <cell r="C1180" t="str">
            <v>A R</v>
          </cell>
          <cell r="AB1180">
            <v>0</v>
          </cell>
        </row>
        <row r="1181">
          <cell r="B1181">
            <v>35911</v>
          </cell>
          <cell r="C1181" t="str">
            <v>A R</v>
          </cell>
          <cell r="AB1181">
            <v>0</v>
          </cell>
        </row>
        <row r="1182">
          <cell r="B1182">
            <v>35911</v>
          </cell>
          <cell r="C1182" t="str">
            <v>A R</v>
          </cell>
          <cell r="AB1182">
            <v>0</v>
          </cell>
        </row>
        <row r="1183">
          <cell r="B1183">
            <v>35911</v>
          </cell>
          <cell r="C1183" t="str">
            <v>T G</v>
          </cell>
          <cell r="AB1183">
            <v>3822.75</v>
          </cell>
        </row>
        <row r="1184">
          <cell r="B1184">
            <v>35911</v>
          </cell>
          <cell r="C1184" t="str">
            <v>T G</v>
          </cell>
          <cell r="AB1184">
            <v>3565.6600000000003</v>
          </cell>
        </row>
        <row r="1185">
          <cell r="B1185">
            <v>35911</v>
          </cell>
          <cell r="C1185" t="str">
            <v>T G</v>
          </cell>
          <cell r="AB1185">
            <v>0</v>
          </cell>
        </row>
        <row r="1186">
          <cell r="B1186">
            <v>35911</v>
          </cell>
          <cell r="C1186" t="str">
            <v>M V O K</v>
          </cell>
          <cell r="AB1186">
            <v>2007.94</v>
          </cell>
        </row>
        <row r="1187">
          <cell r="B1187">
            <v>35911</v>
          </cell>
          <cell r="C1187" t="str">
            <v>M V O K</v>
          </cell>
          <cell r="AB1187">
            <v>0</v>
          </cell>
        </row>
        <row r="1188">
          <cell r="B1188">
            <v>35911</v>
          </cell>
          <cell r="C1188" t="str">
            <v>M V O K</v>
          </cell>
          <cell r="AB1188">
            <v>35183.020000000004</v>
          </cell>
        </row>
        <row r="1189">
          <cell r="B1189">
            <v>35911</v>
          </cell>
          <cell r="C1189" t="str">
            <v>M V O K</v>
          </cell>
          <cell r="AB1189">
            <v>0</v>
          </cell>
        </row>
        <row r="1190">
          <cell r="B1190">
            <v>35911</v>
          </cell>
          <cell r="C1190" t="str">
            <v>S P P S</v>
          </cell>
          <cell r="AB1190">
            <v>1981.7600000000002</v>
          </cell>
        </row>
        <row r="1191">
          <cell r="B1191">
            <v>35911</v>
          </cell>
          <cell r="C1191" t="str">
            <v>S P P S</v>
          </cell>
          <cell r="AB1191">
            <v>0</v>
          </cell>
        </row>
        <row r="1192">
          <cell r="B1192">
            <v>35911</v>
          </cell>
          <cell r="C1192" t="str">
            <v>S P P S</v>
          </cell>
          <cell r="AB1192">
            <v>0</v>
          </cell>
        </row>
        <row r="1193">
          <cell r="B1193">
            <v>35911</v>
          </cell>
          <cell r="C1193" t="str">
            <v>S P P S</v>
          </cell>
          <cell r="AB1193">
            <v>0</v>
          </cell>
        </row>
        <row r="1194">
          <cell r="B1194">
            <v>35911</v>
          </cell>
          <cell r="C1194" t="str">
            <v>S P P S</v>
          </cell>
          <cell r="AB1194">
            <v>0</v>
          </cell>
        </row>
        <row r="1195">
          <cell r="B1195">
            <v>35918</v>
          </cell>
          <cell r="C1195" t="str">
            <v>GENERAL</v>
          </cell>
          <cell r="AB1195">
            <v>6154.28</v>
          </cell>
        </row>
        <row r="1196">
          <cell r="B1196">
            <v>35918</v>
          </cell>
          <cell r="C1196" t="str">
            <v>GENERAL</v>
          </cell>
          <cell r="AB1196">
            <v>1657.87</v>
          </cell>
        </row>
        <row r="1197">
          <cell r="B1197">
            <v>35918</v>
          </cell>
          <cell r="C1197" t="str">
            <v>OFFICE</v>
          </cell>
          <cell r="AB1197">
            <v>11412.759999999998</v>
          </cell>
        </row>
        <row r="1198">
          <cell r="B1198">
            <v>35918</v>
          </cell>
          <cell r="C1198" t="str">
            <v>LAYOFFS</v>
          </cell>
          <cell r="AB1198">
            <v>1605.46</v>
          </cell>
        </row>
        <row r="1199">
          <cell r="B1199">
            <v>35918</v>
          </cell>
          <cell r="C1199" t="str">
            <v>LIBRARY</v>
          </cell>
          <cell r="AB1199">
            <v>0</v>
          </cell>
        </row>
        <row r="1200">
          <cell r="B1200">
            <v>35918</v>
          </cell>
          <cell r="C1200" t="str">
            <v>T G</v>
          </cell>
          <cell r="AB1200">
            <v>2331.6799999999998</v>
          </cell>
        </row>
        <row r="1201">
          <cell r="B1201">
            <v>35918</v>
          </cell>
          <cell r="C1201" t="str">
            <v>T G</v>
          </cell>
          <cell r="AB1201">
            <v>8217.2099999999991</v>
          </cell>
        </row>
        <row r="1202">
          <cell r="B1202">
            <v>35918</v>
          </cell>
          <cell r="C1202" t="str">
            <v>T G</v>
          </cell>
          <cell r="AB1202">
            <v>0</v>
          </cell>
        </row>
        <row r="1203">
          <cell r="B1203">
            <v>35918</v>
          </cell>
          <cell r="C1203" t="str">
            <v>M V O K</v>
          </cell>
          <cell r="AB1203">
            <v>2128.98</v>
          </cell>
        </row>
        <row r="1204">
          <cell r="B1204">
            <v>35918</v>
          </cell>
          <cell r="C1204" t="str">
            <v>M V O K</v>
          </cell>
          <cell r="AB1204">
            <v>0</v>
          </cell>
        </row>
        <row r="1205">
          <cell r="B1205">
            <v>35918</v>
          </cell>
          <cell r="C1205" t="str">
            <v>M V O K</v>
          </cell>
          <cell r="AB1205">
            <v>25983.119999999999</v>
          </cell>
        </row>
        <row r="1206">
          <cell r="B1206">
            <v>35918</v>
          </cell>
          <cell r="C1206" t="str">
            <v>M V O K</v>
          </cell>
          <cell r="AB1206">
            <v>1094.97</v>
          </cell>
        </row>
        <row r="1207">
          <cell r="B1207">
            <v>35918</v>
          </cell>
          <cell r="C1207" t="str">
            <v>S P P S</v>
          </cell>
          <cell r="AB1207">
            <v>6257.44</v>
          </cell>
        </row>
        <row r="1208">
          <cell r="B1208">
            <v>35918</v>
          </cell>
          <cell r="C1208" t="str">
            <v>S P P S</v>
          </cell>
          <cell r="AB1208">
            <v>1687.63</v>
          </cell>
        </row>
        <row r="1209">
          <cell r="B1209">
            <v>35918</v>
          </cell>
          <cell r="C1209" t="str">
            <v>S P P S</v>
          </cell>
          <cell r="AB1209">
            <v>2326.75</v>
          </cell>
        </row>
        <row r="1210">
          <cell r="B1210">
            <v>35918</v>
          </cell>
          <cell r="C1210" t="str">
            <v>S P P S</v>
          </cell>
          <cell r="AB1210">
            <v>567.15</v>
          </cell>
        </row>
        <row r="1211">
          <cell r="B1211">
            <v>35925</v>
          </cell>
          <cell r="C1211" t="str">
            <v>GENERAL</v>
          </cell>
          <cell r="AB1211">
            <v>6148.83</v>
          </cell>
        </row>
        <row r="1212">
          <cell r="B1212">
            <v>35925</v>
          </cell>
          <cell r="C1212" t="str">
            <v>GENERAL</v>
          </cell>
          <cell r="AB1212">
            <v>1656.4099999999999</v>
          </cell>
        </row>
        <row r="1213">
          <cell r="B1213">
            <v>35925</v>
          </cell>
          <cell r="C1213" t="str">
            <v>OFFICE</v>
          </cell>
          <cell r="AB1213">
            <v>9418.0500000000011</v>
          </cell>
        </row>
        <row r="1214">
          <cell r="B1214">
            <v>35925</v>
          </cell>
          <cell r="C1214" t="str">
            <v>LAYOFFS</v>
          </cell>
          <cell r="AB1214">
            <v>0</v>
          </cell>
        </row>
        <row r="1215">
          <cell r="B1215">
            <v>35925</v>
          </cell>
          <cell r="C1215" t="str">
            <v>LIBRARY</v>
          </cell>
          <cell r="AB1215">
            <v>0</v>
          </cell>
        </row>
        <row r="1216">
          <cell r="B1216">
            <v>35925</v>
          </cell>
          <cell r="C1216" t="str">
            <v>T G</v>
          </cell>
          <cell r="AB1216">
            <v>1781.18</v>
          </cell>
        </row>
        <row r="1217">
          <cell r="B1217">
            <v>35925</v>
          </cell>
          <cell r="C1217" t="str">
            <v>T G</v>
          </cell>
          <cell r="AB1217">
            <v>8401.48</v>
          </cell>
        </row>
        <row r="1218">
          <cell r="B1218">
            <v>35925</v>
          </cell>
          <cell r="C1218" t="str">
            <v>T G</v>
          </cell>
          <cell r="AB1218">
            <v>0</v>
          </cell>
        </row>
        <row r="1219">
          <cell r="B1219">
            <v>35925</v>
          </cell>
          <cell r="C1219" t="str">
            <v>M V O K</v>
          </cell>
          <cell r="AB1219">
            <v>581.17999999999995</v>
          </cell>
        </row>
        <row r="1220">
          <cell r="B1220">
            <v>35925</v>
          </cell>
          <cell r="C1220" t="str">
            <v>M V O K</v>
          </cell>
          <cell r="AB1220">
            <v>0</v>
          </cell>
        </row>
        <row r="1221">
          <cell r="B1221">
            <v>35925</v>
          </cell>
          <cell r="C1221" t="str">
            <v>M V O K</v>
          </cell>
          <cell r="AB1221">
            <v>24527.839999999997</v>
          </cell>
        </row>
        <row r="1222">
          <cell r="B1222">
            <v>35925</v>
          </cell>
          <cell r="C1222" t="str">
            <v>M V O K</v>
          </cell>
          <cell r="AB1222">
            <v>2032.03</v>
          </cell>
        </row>
        <row r="1223">
          <cell r="B1223">
            <v>35925</v>
          </cell>
          <cell r="C1223" t="str">
            <v>S P P S</v>
          </cell>
          <cell r="AB1223">
            <v>4549.3200000000006</v>
          </cell>
        </row>
        <row r="1224">
          <cell r="B1224">
            <v>35925</v>
          </cell>
          <cell r="C1224" t="str">
            <v>S P P S</v>
          </cell>
          <cell r="AB1224">
            <v>8729.6400000000012</v>
          </cell>
        </row>
        <row r="1225">
          <cell r="B1225">
            <v>35925</v>
          </cell>
          <cell r="C1225" t="str">
            <v>S P P S</v>
          </cell>
          <cell r="AB1225">
            <v>2891.3500000000004</v>
          </cell>
        </row>
        <row r="1226">
          <cell r="B1226">
            <v>35925</v>
          </cell>
          <cell r="C1226" t="str">
            <v>S P P S</v>
          </cell>
          <cell r="AB1226">
            <v>0</v>
          </cell>
        </row>
        <row r="1227">
          <cell r="B1227">
            <v>35932</v>
          </cell>
          <cell r="C1227" t="str">
            <v>GENERAL</v>
          </cell>
          <cell r="AB1227">
            <v>6140.69</v>
          </cell>
        </row>
        <row r="1228">
          <cell r="B1228">
            <v>35932</v>
          </cell>
          <cell r="C1228" t="str">
            <v>GENERAL</v>
          </cell>
          <cell r="AB1228">
            <v>2779.2200000000003</v>
          </cell>
        </row>
        <row r="1229">
          <cell r="B1229">
            <v>35932</v>
          </cell>
          <cell r="C1229" t="str">
            <v>OFFICE</v>
          </cell>
          <cell r="AB1229">
            <v>5455.8099999999995</v>
          </cell>
        </row>
        <row r="1230">
          <cell r="B1230">
            <v>35932</v>
          </cell>
          <cell r="C1230" t="str">
            <v>LAYOFFS</v>
          </cell>
          <cell r="AB1230">
            <v>0</v>
          </cell>
        </row>
        <row r="1231">
          <cell r="B1231">
            <v>35932</v>
          </cell>
          <cell r="C1231" t="str">
            <v>LIBRARY</v>
          </cell>
          <cell r="AB1231">
            <v>0</v>
          </cell>
        </row>
        <row r="1232">
          <cell r="B1232">
            <v>35932</v>
          </cell>
          <cell r="C1232" t="str">
            <v>T G</v>
          </cell>
          <cell r="AB1232">
            <v>1380.41</v>
          </cell>
        </row>
        <row r="1233">
          <cell r="B1233">
            <v>35932</v>
          </cell>
          <cell r="C1233" t="str">
            <v>T G</v>
          </cell>
          <cell r="AB1233">
            <v>6871.33</v>
          </cell>
        </row>
        <row r="1234">
          <cell r="B1234">
            <v>35932</v>
          </cell>
          <cell r="C1234" t="str">
            <v>T G</v>
          </cell>
          <cell r="AB1234">
            <v>0</v>
          </cell>
        </row>
        <row r="1235">
          <cell r="B1235">
            <v>35932</v>
          </cell>
          <cell r="C1235" t="str">
            <v>M V O K</v>
          </cell>
          <cell r="AB1235">
            <v>1780.41</v>
          </cell>
        </row>
        <row r="1236">
          <cell r="B1236">
            <v>35932</v>
          </cell>
          <cell r="C1236" t="str">
            <v>M V O K</v>
          </cell>
          <cell r="AB1236">
            <v>0</v>
          </cell>
        </row>
        <row r="1237">
          <cell r="B1237">
            <v>35932</v>
          </cell>
          <cell r="C1237" t="str">
            <v>M V O K</v>
          </cell>
          <cell r="AB1237">
            <v>17722.37</v>
          </cell>
        </row>
        <row r="1238">
          <cell r="B1238">
            <v>35932</v>
          </cell>
          <cell r="C1238" t="str">
            <v>M V O K</v>
          </cell>
          <cell r="AB1238">
            <v>2930.73</v>
          </cell>
        </row>
        <row r="1239">
          <cell r="B1239">
            <v>35932</v>
          </cell>
          <cell r="C1239" t="str">
            <v>S P P S</v>
          </cell>
          <cell r="AB1239">
            <v>3380.87</v>
          </cell>
        </row>
        <row r="1240">
          <cell r="B1240">
            <v>35932</v>
          </cell>
          <cell r="C1240" t="str">
            <v>S P P S</v>
          </cell>
          <cell r="AB1240">
            <v>21625.69</v>
          </cell>
        </row>
        <row r="1241">
          <cell r="B1241">
            <v>35932</v>
          </cell>
          <cell r="C1241" t="str">
            <v>S P P S</v>
          </cell>
          <cell r="AB1241">
            <v>2321.63</v>
          </cell>
        </row>
        <row r="1242">
          <cell r="B1242">
            <v>35932</v>
          </cell>
          <cell r="C1242" t="str">
            <v>S P P S</v>
          </cell>
          <cell r="AB1242">
            <v>1087.8</v>
          </cell>
        </row>
        <row r="1243">
          <cell r="B1243">
            <v>35932</v>
          </cell>
          <cell r="C1243" t="str">
            <v>P T T</v>
          </cell>
          <cell r="AB1243">
            <v>713.18</v>
          </cell>
        </row>
        <row r="1244">
          <cell r="B1244">
            <v>35939</v>
          </cell>
          <cell r="C1244" t="str">
            <v>GENERAL</v>
          </cell>
          <cell r="AB1244">
            <v>6131</v>
          </cell>
        </row>
        <row r="1245">
          <cell r="B1245">
            <v>35939</v>
          </cell>
          <cell r="C1245" t="str">
            <v>GENERAL</v>
          </cell>
          <cell r="AB1245">
            <v>1651.6</v>
          </cell>
        </row>
        <row r="1246">
          <cell r="B1246">
            <v>35939</v>
          </cell>
          <cell r="C1246" t="str">
            <v>OFFICE</v>
          </cell>
          <cell r="AB1246">
            <v>0</v>
          </cell>
        </row>
        <row r="1247">
          <cell r="B1247">
            <v>35939</v>
          </cell>
          <cell r="C1247" t="str">
            <v>LAYOFFS</v>
          </cell>
          <cell r="AB1247">
            <v>0</v>
          </cell>
        </row>
        <row r="1248">
          <cell r="B1248">
            <v>35939</v>
          </cell>
          <cell r="C1248" t="str">
            <v>LIBRARY</v>
          </cell>
          <cell r="AB1248">
            <v>0</v>
          </cell>
        </row>
        <row r="1249">
          <cell r="B1249">
            <v>35939</v>
          </cell>
          <cell r="C1249" t="str">
            <v>T P A T</v>
          </cell>
          <cell r="AB1249">
            <v>1376.58</v>
          </cell>
        </row>
        <row r="1250">
          <cell r="B1250">
            <v>35939</v>
          </cell>
          <cell r="C1250" t="str">
            <v>T P A T</v>
          </cell>
          <cell r="AB1250">
            <v>579.5</v>
          </cell>
        </row>
        <row r="1251">
          <cell r="B1251">
            <v>35939</v>
          </cell>
          <cell r="C1251" t="str">
            <v>T G</v>
          </cell>
          <cell r="AB1251">
            <v>3772.5699999999997</v>
          </cell>
        </row>
        <row r="1252">
          <cell r="B1252">
            <v>35939</v>
          </cell>
          <cell r="C1252" t="str">
            <v>T G</v>
          </cell>
          <cell r="AB1252">
            <v>0</v>
          </cell>
        </row>
        <row r="1253">
          <cell r="B1253">
            <v>35939</v>
          </cell>
          <cell r="C1253" t="str">
            <v>M V O K</v>
          </cell>
          <cell r="AB1253">
            <v>579.5</v>
          </cell>
        </row>
        <row r="1254">
          <cell r="B1254">
            <v>35939</v>
          </cell>
          <cell r="C1254" t="str">
            <v>M V O K</v>
          </cell>
          <cell r="AB1254">
            <v>0</v>
          </cell>
        </row>
        <row r="1255">
          <cell r="B1255">
            <v>35939</v>
          </cell>
          <cell r="C1255" t="str">
            <v>M V O K</v>
          </cell>
          <cell r="AB1255">
            <v>10757.23</v>
          </cell>
        </row>
        <row r="1256">
          <cell r="B1256">
            <v>35939</v>
          </cell>
          <cell r="C1256" t="str">
            <v>M V O K</v>
          </cell>
          <cell r="AB1256">
            <v>2174.25</v>
          </cell>
        </row>
        <row r="1257">
          <cell r="B1257">
            <v>35939</v>
          </cell>
          <cell r="C1257" t="str">
            <v>S P P S</v>
          </cell>
          <cell r="AB1257">
            <v>4175.53</v>
          </cell>
        </row>
        <row r="1258">
          <cell r="B1258">
            <v>35939</v>
          </cell>
          <cell r="C1258" t="str">
            <v>S P P S</v>
          </cell>
          <cell r="AB1258">
            <v>32976.153333333335</v>
          </cell>
        </row>
        <row r="1259">
          <cell r="B1259">
            <v>35939</v>
          </cell>
          <cell r="C1259" t="str">
            <v>S P P S</v>
          </cell>
          <cell r="AB1259">
            <v>2317.96</v>
          </cell>
        </row>
        <row r="1260">
          <cell r="B1260">
            <v>35939</v>
          </cell>
          <cell r="C1260" t="str">
            <v>S P P S</v>
          </cell>
          <cell r="AB1260">
            <v>1768.83</v>
          </cell>
        </row>
        <row r="1261">
          <cell r="B1261">
            <v>35939</v>
          </cell>
          <cell r="C1261" t="str">
            <v>P T T</v>
          </cell>
          <cell r="AB1261">
            <v>909.95</v>
          </cell>
        </row>
        <row r="1262">
          <cell r="B1262">
            <v>35939</v>
          </cell>
          <cell r="C1262" t="str">
            <v>P T T</v>
          </cell>
          <cell r="AB1262">
            <v>0</v>
          </cell>
        </row>
        <row r="1263">
          <cell r="B1263">
            <v>35939</v>
          </cell>
          <cell r="C1263" t="str">
            <v>P T T</v>
          </cell>
          <cell r="AB1263">
            <v>0</v>
          </cell>
        </row>
        <row r="1264">
          <cell r="B1264">
            <v>35939</v>
          </cell>
          <cell r="C1264" t="str">
            <v>T A C</v>
          </cell>
          <cell r="AB1264">
            <v>3639.5</v>
          </cell>
        </row>
        <row r="1265">
          <cell r="B1265">
            <v>35946</v>
          </cell>
          <cell r="C1265" t="str">
            <v>GENERAL</v>
          </cell>
          <cell r="AB1265">
            <v>6117.62</v>
          </cell>
        </row>
        <row r="1266">
          <cell r="B1266">
            <v>35946</v>
          </cell>
          <cell r="C1266" t="str">
            <v>GENERAL</v>
          </cell>
          <cell r="AB1266">
            <v>1648</v>
          </cell>
        </row>
        <row r="1267">
          <cell r="B1267">
            <v>35946</v>
          </cell>
          <cell r="C1267" t="str">
            <v>OFFICE</v>
          </cell>
          <cell r="AB1267">
            <v>0</v>
          </cell>
        </row>
        <row r="1268">
          <cell r="B1268">
            <v>35946</v>
          </cell>
          <cell r="C1268" t="str">
            <v>LAYOFFS</v>
          </cell>
          <cell r="AB1268">
            <v>0</v>
          </cell>
        </row>
        <row r="1269">
          <cell r="B1269">
            <v>35946</v>
          </cell>
          <cell r="C1269" t="str">
            <v>LIBRARY</v>
          </cell>
          <cell r="AB1269">
            <v>0</v>
          </cell>
        </row>
        <row r="1270">
          <cell r="B1270">
            <v>35946</v>
          </cell>
          <cell r="C1270" t="str">
            <v>T P A T</v>
          </cell>
          <cell r="AB1270">
            <v>6491.35</v>
          </cell>
        </row>
        <row r="1271">
          <cell r="B1271">
            <v>35946</v>
          </cell>
          <cell r="C1271" t="str">
            <v>T G</v>
          </cell>
          <cell r="AB1271">
            <v>462.57</v>
          </cell>
        </row>
        <row r="1272">
          <cell r="B1272">
            <v>35946</v>
          </cell>
          <cell r="C1272" t="str">
            <v>T G</v>
          </cell>
          <cell r="AB1272">
            <v>3725.35</v>
          </cell>
        </row>
        <row r="1273">
          <cell r="B1273">
            <v>35946</v>
          </cell>
          <cell r="C1273" t="str">
            <v>T G</v>
          </cell>
          <cell r="AB1273">
            <v>0</v>
          </cell>
        </row>
        <row r="1274">
          <cell r="B1274">
            <v>35946</v>
          </cell>
          <cell r="C1274" t="str">
            <v>M V O K</v>
          </cell>
          <cell r="AB1274">
            <v>0</v>
          </cell>
        </row>
        <row r="1275">
          <cell r="B1275">
            <v>35946</v>
          </cell>
          <cell r="C1275" t="str">
            <v>M V O K</v>
          </cell>
          <cell r="AB1275">
            <v>0</v>
          </cell>
        </row>
        <row r="1276">
          <cell r="B1276">
            <v>35946</v>
          </cell>
          <cell r="C1276" t="str">
            <v>M V O K</v>
          </cell>
          <cell r="AB1276">
            <v>6130.81</v>
          </cell>
        </row>
        <row r="1277">
          <cell r="B1277">
            <v>35946</v>
          </cell>
          <cell r="C1277" t="str">
            <v>M V O K</v>
          </cell>
          <cell r="AB1277">
            <v>1272.0999999999999</v>
          </cell>
        </row>
        <row r="1278">
          <cell r="B1278">
            <v>35946</v>
          </cell>
          <cell r="C1278" t="str">
            <v>S P P S</v>
          </cell>
          <cell r="AB1278">
            <v>3368.16</v>
          </cell>
        </row>
        <row r="1279">
          <cell r="B1279">
            <v>35946</v>
          </cell>
          <cell r="C1279" t="str">
            <v>S P P S</v>
          </cell>
          <cell r="AB1279">
            <v>41589.769999999997</v>
          </cell>
        </row>
        <row r="1280">
          <cell r="B1280">
            <v>35946</v>
          </cell>
          <cell r="C1280" t="str">
            <v>S P P S</v>
          </cell>
          <cell r="AB1280">
            <v>2312.89</v>
          </cell>
        </row>
        <row r="1281">
          <cell r="B1281">
            <v>35946</v>
          </cell>
          <cell r="C1281" t="str">
            <v>S P P S</v>
          </cell>
          <cell r="AB1281">
            <v>2929.6</v>
          </cell>
        </row>
        <row r="1282">
          <cell r="B1282">
            <v>35946</v>
          </cell>
          <cell r="C1282" t="str">
            <v>P T T</v>
          </cell>
          <cell r="AB1282">
            <v>0</v>
          </cell>
        </row>
        <row r="1283">
          <cell r="B1283">
            <v>35946</v>
          </cell>
          <cell r="C1283" t="str">
            <v>P T T</v>
          </cell>
          <cell r="AB1283">
            <v>0</v>
          </cell>
        </row>
        <row r="1284">
          <cell r="B1284">
            <v>35946</v>
          </cell>
          <cell r="C1284" t="str">
            <v>P T T</v>
          </cell>
          <cell r="AB1284">
            <v>0</v>
          </cell>
        </row>
        <row r="1285">
          <cell r="B1285">
            <v>35946</v>
          </cell>
          <cell r="C1285" t="str">
            <v>T A C</v>
          </cell>
          <cell r="AB1285">
            <v>0</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URVES(Beginner)"/>
      <sheetName val="FORM CONTROLS &amp; CHARTS(Casual)"/>
      <sheetName val="CAPACITY-DEMAND MODEL(Advanced)"/>
      <sheetName val="RESOURCE MODEL"/>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ks2008"/>
      <sheetName val="peakbyagency"/>
      <sheetName val="LU"/>
      <sheetName val="copkdata"/>
      <sheetName val="planreanel"/>
      <sheetName val="BApeakTable"/>
      <sheetName val="BApeakTable1in20"/>
      <sheetName val="BApeakTable1in10"/>
      <sheetName val="BApeakTable1in5"/>
      <sheetName val="BANELTable"/>
      <sheetName val="nelbyagency"/>
      <sheetName val="salesbyagency"/>
      <sheetName val="qfer"/>
      <sheetName val="baynb"/>
      <sheetName val="Sheet1"/>
    </sheetNames>
    <sheetDataSet>
      <sheetData sheetId="0" refreshError="1"/>
      <sheetData sheetId="1" refreshError="1"/>
      <sheetData sheetId="2" refreshError="1"/>
      <sheetData sheetId="3" refreshError="1"/>
      <sheetData sheetId="4">
        <row r="4">
          <cell r="B4">
            <v>2007</v>
          </cell>
        </row>
      </sheetData>
      <sheetData sheetId="5" refreshError="1"/>
      <sheetData sheetId="6" refreshError="1"/>
      <sheetData sheetId="7">
        <row r="93">
          <cell r="A93" t="str">
            <v>Control Area</v>
          </cell>
          <cell r="B93" t="str">
            <v>onein5</v>
          </cell>
          <cell r="C93" t="str">
            <v>1-in-10</v>
          </cell>
          <cell r="D93" t="str">
            <v>1-in-20</v>
          </cell>
        </row>
        <row r="94">
          <cell r="A94" t="str">
            <v>PGE</v>
          </cell>
          <cell r="B94">
            <v>1.0569999999999999</v>
          </cell>
          <cell r="C94">
            <v>1.073</v>
          </cell>
          <cell r="D94">
            <v>1.087</v>
          </cell>
        </row>
        <row r="95">
          <cell r="A95" t="str">
            <v>SCE</v>
          </cell>
          <cell r="B95">
            <v>1.0680000000000001</v>
          </cell>
          <cell r="C95">
            <v>1.0880000000000001</v>
          </cell>
          <cell r="D95">
            <v>1.1040000000000001</v>
          </cell>
        </row>
        <row r="96">
          <cell r="A96" t="str">
            <v>SDGE</v>
          </cell>
          <cell r="B96">
            <v>1.0780000000000001</v>
          </cell>
          <cell r="C96">
            <v>1.1000000000000001</v>
          </cell>
          <cell r="D96">
            <v>1.119</v>
          </cell>
        </row>
        <row r="97">
          <cell r="A97" t="str">
            <v>LADWP</v>
          </cell>
          <cell r="B97">
            <v>1.0663</v>
          </cell>
          <cell r="C97">
            <v>1.0851</v>
          </cell>
          <cell r="D97">
            <v>1.1013999999999999</v>
          </cell>
        </row>
        <row r="98">
          <cell r="A98" t="str">
            <v>SMUD</v>
          </cell>
          <cell r="B98">
            <v>1.0724899999999999</v>
          </cell>
          <cell r="C98">
            <v>1.09301</v>
          </cell>
          <cell r="D98">
            <v>1.11083</v>
          </cell>
        </row>
        <row r="99">
          <cell r="A99" t="str">
            <v>TID</v>
          </cell>
          <cell r="B99">
            <v>1.0527599999999999</v>
          </cell>
          <cell r="C99">
            <v>1.0677000000000001</v>
          </cell>
          <cell r="D99">
            <v>1.08066</v>
          </cell>
        </row>
        <row r="100">
          <cell r="A100" t="str">
            <v>IID</v>
          </cell>
          <cell r="B100">
            <v>1.0676000000000001</v>
          </cell>
          <cell r="C100">
            <v>1.0780000000000001</v>
          </cell>
          <cell r="D100">
            <v>1.117</v>
          </cell>
        </row>
        <row r="101">
          <cell r="A101" t="str">
            <v>LADWPBA</v>
          </cell>
          <cell r="B101">
            <v>1.07633</v>
          </cell>
          <cell r="C101">
            <v>1.0979399999999999</v>
          </cell>
          <cell r="D101">
            <v>1.1167</v>
          </cell>
        </row>
        <row r="102">
          <cell r="A102" t="str">
            <v>SMUDBA</v>
          </cell>
          <cell r="B102">
            <v>1.0710999999999999</v>
          </cell>
          <cell r="C102">
            <v>1.0912299999999999</v>
          </cell>
          <cell r="D102">
            <v>1.1087</v>
          </cell>
        </row>
        <row r="103">
          <cell r="A103" t="str">
            <v>TID</v>
          </cell>
          <cell r="B103">
            <v>1.0653900000000001</v>
          </cell>
          <cell r="C103">
            <v>1.0839000000000001</v>
          </cell>
          <cell r="D103">
            <v>1.0999699999999999</v>
          </cell>
        </row>
        <row r="104">
          <cell r="A104" t="str">
            <v>SP26</v>
          </cell>
          <cell r="B104">
            <v>1.0730999999999999</v>
          </cell>
          <cell r="C104">
            <v>1.09379</v>
          </cell>
          <cell r="D104">
            <v>1.11175</v>
          </cell>
        </row>
        <row r="105">
          <cell r="A105" t="str">
            <v>GBAY</v>
          </cell>
          <cell r="B105">
            <v>1.0579099999999999</v>
          </cell>
          <cell r="C105">
            <v>1.0743100000000001</v>
          </cell>
          <cell r="D105">
            <v>1.0885400000000001</v>
          </cell>
        </row>
        <row r="106">
          <cell r="A106" t="str">
            <v>BCVTOTAL</v>
          </cell>
          <cell r="B106">
            <v>1.054</v>
          </cell>
          <cell r="C106">
            <v>1.069</v>
          </cell>
          <cell r="D106">
            <v>1.0820000000000001</v>
          </cell>
        </row>
        <row r="107">
          <cell r="A107" t="str">
            <v>labasinlra</v>
          </cell>
          <cell r="B107">
            <v>1.077</v>
          </cell>
          <cell r="C107">
            <v>1.0980000000000001</v>
          </cell>
          <cell r="D107">
            <v>1.117</v>
          </cell>
        </row>
        <row r="108">
          <cell r="C108">
            <v>0</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FileNotes"/>
      <sheetName val="FlowDiag"/>
      <sheetName val="Descript"/>
      <sheetName val="Uform"/>
      <sheetName val="...#1 Results"/>
      <sheetName val="Results Summary"/>
      <sheetName val="Scenarios"/>
      <sheetName val="gYrSubtotalCum"/>
      <sheetName val="gYrSum100%"/>
      <sheetName val="gYrSum100% (2)"/>
      <sheetName val="gYrSum75%"/>
      <sheetName val="gYrSum75% RBD Method"/>
      <sheetName val="gYrCumMW"/>
      <sheetName val="gYr 75% v 100%"/>
      <sheetName val="gYrScenarioExpect"/>
      <sheetName val="gYrScenarioExpect (2)"/>
      <sheetName val="gYrScenarioOther"/>
      <sheetName val="Picture"/>
      <sheetName val="...#2 Annual"/>
      <sheetName val="YrResult100%"/>
      <sheetName val="Chart1"/>
      <sheetName val="Chart 3"/>
      <sheetName val="Chart1 w Loss Factors"/>
      <sheetName val="Sheet1"/>
      <sheetName val="gYrScenarioExpect (3)"/>
      <sheetName val="YrSum100%"/>
      <sheetName val="YrSum75%"/>
      <sheetName val="YrSum75% RBD Method"/>
      <sheetName val="Check YrSum100%"/>
      <sheetName val="Check YrSum75%"/>
      <sheetName val="Check YrSum75% RBD method"/>
      <sheetName val="YrAll"/>
      <sheetName val="YrBundled"/>
      <sheetName val="YrSCEhydro"/>
      <sheetName val="YrPay100%"/>
      <sheetName val="YrPTC burn"/>
      <sheetName val="...#3 Monthly"/>
      <sheetName val="MoSum"/>
      <sheetName val="MoSCEhydro"/>
      <sheetName val="MoGWh1000"/>
      <sheetName val="MoGWh2000"/>
      <sheetName val="MoGWh3000"/>
      <sheetName val="MoGWh4000"/>
      <sheetName val="MoGWh5000"/>
      <sheetName val="MoGWh6000"/>
      <sheetName val="MoGWh6000 Repower"/>
      <sheetName val="MoGWhMisc"/>
      <sheetName val="MoGWh2003RFP"/>
      <sheetName val="MoGWhProcurePlan"/>
      <sheetName val="...#4 YrGraphs"/>
      <sheetName val="gYrMany1"/>
      <sheetName val="gYrMany2"/>
      <sheetName val="gYrSubtotals"/>
      <sheetName val="gYrSCEhydro"/>
      <sheetName val="...#5 MoGraphMany"/>
      <sheetName val="gMoMany1"/>
      <sheetName val="gMoMany2"/>
      <sheetName val="gWind"/>
      <sheetName val="gMoSubtotals"/>
      <sheetName val="gMoIndividual"/>
      <sheetName val="...#6 Progress"/>
      <sheetName val="MoProgress1"/>
      <sheetName val="MoProgress2"/>
      <sheetName val="gMoProgress1"/>
      <sheetName val="gMoProgress2"/>
      <sheetName val="...#7 Power Content"/>
      <sheetName val="YrLabel"/>
      <sheetName val="YrLabel%"/>
      <sheetName val="MoLabel"/>
      <sheetName val="gYrLabelMany"/>
      <sheetName val="gMoLabelMany"/>
      <sheetName val="gYrLabel 1"/>
      <sheetName val="gYrLabel 2"/>
      <sheetName val="...#8 Existing Renewables"/>
      <sheetName val="Rifkin Forecast"/>
      <sheetName val="...#9 Gary's Analysis"/>
      <sheetName val="GAold"/>
      <sheetName val="Rifkin0%"/>
      <sheetName val="Rifkin70%"/>
      <sheetName val="Rifkin90%"/>
      <sheetName val="Rifkin100%"/>
      <sheetName val="gRifkin"/>
      <sheetName val="GAllen  Method"/>
      <sheetName val="GAllen  Values"/>
      <sheetName val="GAllen  Deltas"/>
    </sheetNames>
    <sheetDataSet>
      <sheetData sheetId="0"/>
      <sheetData sheetId="1"/>
      <sheetData sheetId="2"/>
      <sheetData sheetId="3"/>
      <sheetData sheetId="4"/>
      <sheetData sheetId="5">
        <row r="25">
          <cell r="M25" t="str">
            <v>Scenario #1</v>
          </cell>
        </row>
      </sheetData>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sheetData sheetId="57"/>
      <sheetData sheetId="58"/>
      <sheetData sheetId="59"/>
      <sheetData sheetId="60" refreshError="1"/>
      <sheetData sheetId="61" refreshError="1"/>
      <sheetData sheetId="62"/>
      <sheetData sheetId="63"/>
      <sheetData sheetId="64"/>
      <sheetData sheetId="65"/>
      <sheetData sheetId="66" refreshError="1"/>
      <sheetData sheetId="67"/>
      <sheetData sheetId="68"/>
      <sheetData sheetId="69"/>
      <sheetData sheetId="70"/>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refreshError="1"/>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workbookViewId="0">
      <selection activeCell="A56" sqref="A56:XFD1048576"/>
    </sheetView>
  </sheetViews>
  <sheetFormatPr defaultColWidth="0" defaultRowHeight="15" zeroHeight="1"/>
  <cols>
    <col min="1" max="11" width="9.140625" style="234" customWidth="1"/>
    <col min="12" max="16384" width="9.140625" style="234"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sheetData>
  <printOptions horizontalCentered="1"/>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3" width="0" hidden="1" customWidth="1"/>
    <col min="14" max="16384" width="9.140625" hidden="1"/>
  </cols>
  <sheetData>
    <row r="1" spans="1:13" s="25" customFormat="1" hidden="1" thickBot="1">
      <c r="A1" s="25">
        <v>2022</v>
      </c>
    </row>
    <row r="2" spans="1:13" s="30" customFormat="1" ht="39.75" customHeight="1">
      <c r="A2" s="239"/>
      <c r="B2" s="237" t="str">
        <f>A1 &amp; " 
All Values in TWh"</f>
        <v>2022 
All Values in TWh</v>
      </c>
      <c r="C2" s="237" t="s">
        <v>0</v>
      </c>
      <c r="D2" s="237" t="s">
        <v>6</v>
      </c>
      <c r="E2" s="237" t="s">
        <v>7</v>
      </c>
      <c r="F2" s="237" t="s">
        <v>8</v>
      </c>
    </row>
    <row r="3" spans="1:13" s="30" customFormat="1" ht="25.5" customHeight="1" thickBot="1">
      <c r="A3" s="240"/>
      <c r="B3" s="238"/>
      <c r="C3" s="238"/>
      <c r="D3" s="241"/>
      <c r="E3" s="238"/>
      <c r="F3" s="238"/>
      <c r="L3" s="222">
        <v>2020</v>
      </c>
      <c r="M3" s="222">
        <f>'2021'!M3</f>
        <v>33</v>
      </c>
    </row>
    <row r="4" spans="1:13" s="143" customFormat="1" ht="26.45" customHeight="1" thickBot="1">
      <c r="A4" s="139">
        <v>1</v>
      </c>
      <c r="B4" s="140" t="s">
        <v>338</v>
      </c>
      <c r="C4" s="141"/>
      <c r="D4" s="142">
        <f>+'1.1c - Low'!L76/1000</f>
        <v>261.541</v>
      </c>
      <c r="E4" s="142">
        <f>'1.1c - Mid Baseline'!L76/1000</f>
        <v>274.95499999999998</v>
      </c>
      <c r="F4" s="142">
        <f>+'1.1c - High'!L76/1000</f>
        <v>285.63200000000001</v>
      </c>
      <c r="L4" s="222">
        <v>2021</v>
      </c>
      <c r="M4" s="222">
        <f>'2021'!M4</f>
        <v>33</v>
      </c>
    </row>
    <row r="5" spans="1:13" s="143" customFormat="1" ht="26.45" customHeight="1" thickBot="1">
      <c r="A5" s="139">
        <v>2</v>
      </c>
      <c r="B5" s="140" t="s">
        <v>229</v>
      </c>
      <c r="C5" s="141"/>
      <c r="D5" s="142">
        <f>(+'1.1c - Low'!L83)/1000</f>
        <v>10.98</v>
      </c>
      <c r="E5" s="142">
        <f>(+'1.1c - Mid Baseline'!L83)/1000</f>
        <v>11.201000000000001</v>
      </c>
      <c r="F5" s="142">
        <f>('1.1c - High'!L83)/1000</f>
        <v>11.38</v>
      </c>
      <c r="L5" s="222">
        <v>2022</v>
      </c>
      <c r="M5" s="222">
        <f>'2021'!M5</f>
        <v>33</v>
      </c>
    </row>
    <row r="6" spans="1:13" s="143" customFormat="1" ht="26.45" customHeight="1" thickBot="1">
      <c r="A6" s="139">
        <v>3</v>
      </c>
      <c r="B6" s="140" t="s">
        <v>1</v>
      </c>
      <c r="C6" s="144" t="s">
        <v>82</v>
      </c>
      <c r="D6" s="145">
        <f>+D4-D5</f>
        <v>250.56100000000001</v>
      </c>
      <c r="E6" s="145">
        <f>+E4-E5</f>
        <v>263.75399999999996</v>
      </c>
      <c r="F6" s="145">
        <f>+F4-F5</f>
        <v>274.25200000000001</v>
      </c>
      <c r="H6" s="146"/>
      <c r="I6" s="147"/>
      <c r="J6" s="147"/>
      <c r="L6" s="222">
        <v>2023</v>
      </c>
      <c r="M6" s="222">
        <f>'2021'!M6</f>
        <v>33</v>
      </c>
    </row>
    <row r="7" spans="1:13" s="143" customFormat="1" ht="26.45" customHeight="1" thickBot="1">
      <c r="A7" s="139">
        <v>4</v>
      </c>
      <c r="B7" s="140" t="s">
        <v>339</v>
      </c>
      <c r="C7" s="141"/>
      <c r="D7" s="145">
        <f>AAEE!$I$70/1000</f>
        <v>17.252968142236778</v>
      </c>
      <c r="E7" s="145">
        <f>+AAEE!I40/1000</f>
        <v>15.053145168373291</v>
      </c>
      <c r="F7" s="145">
        <f>AAEE!I11/1000</f>
        <v>11.454520773210049</v>
      </c>
      <c r="H7" s="148"/>
      <c r="I7" s="148"/>
      <c r="J7" s="148"/>
      <c r="L7" s="222">
        <v>2024</v>
      </c>
      <c r="M7" s="222">
        <f>'2021'!M7</f>
        <v>33</v>
      </c>
    </row>
    <row r="8" spans="1:13" s="143" customFormat="1" ht="26.45" customHeight="1" thickBot="1">
      <c r="A8" s="139">
        <v>5</v>
      </c>
      <c r="B8" s="140" t="s">
        <v>242</v>
      </c>
      <c r="C8" s="141"/>
      <c r="D8" s="145">
        <f>'S2-POU IEPR 2015'!T36/1000*-1</f>
        <v>0.38531334728096134</v>
      </c>
      <c r="E8" s="145">
        <f>'S2-POU IEPR 2015'!T11/1000*-1</f>
        <v>0.2452520456899997</v>
      </c>
      <c r="F8" s="142">
        <f>'S2-POU IEPR 2015'!T23/1000*-1</f>
        <v>0.14803062436601477</v>
      </c>
      <c r="L8" s="222">
        <v>2025</v>
      </c>
      <c r="M8" s="222">
        <f>'2021'!M8</f>
        <v>33</v>
      </c>
    </row>
    <row r="9" spans="1:13" s="143" customFormat="1" ht="26.45" customHeight="1" thickBot="1">
      <c r="A9" s="139">
        <v>6</v>
      </c>
      <c r="B9" s="140" t="s">
        <v>149</v>
      </c>
      <c r="C9" s="141"/>
      <c r="D9" s="142">
        <f>+'2014-2030 Annual Input'!AA30/1000</f>
        <v>10.839362891804925</v>
      </c>
      <c r="E9" s="142">
        <f>'2014-2030 Annual Input'!AA27/1000</f>
        <v>4.7940494104793441</v>
      </c>
      <c r="F9" s="142">
        <v>0</v>
      </c>
      <c r="L9" s="222">
        <v>2026</v>
      </c>
      <c r="M9" s="222">
        <f>'2021'!M9</f>
        <v>33</v>
      </c>
    </row>
    <row r="10" spans="1:13" s="143" customFormat="1" ht="26.45" customHeight="1" thickBot="1">
      <c r="A10" s="149">
        <v>7</v>
      </c>
      <c r="B10" s="150" t="s">
        <v>4</v>
      </c>
      <c r="C10" s="151" t="s">
        <v>84</v>
      </c>
      <c r="D10" s="145">
        <f>+D6-D7-D8-D9</f>
        <v>222.08335561867733</v>
      </c>
      <c r="E10" s="145">
        <f t="shared" ref="E10:F10" si="0">+E6-E7-E8-E9</f>
        <v>243.66155337545732</v>
      </c>
      <c r="F10" s="145">
        <f t="shared" si="0"/>
        <v>262.64944860242394</v>
      </c>
      <c r="L10" s="222">
        <v>2027</v>
      </c>
      <c r="M10" s="222">
        <f>'2021'!M10</f>
        <v>33</v>
      </c>
    </row>
    <row r="11" spans="1:13" s="143" customFormat="1" ht="26.45" customHeight="1" thickBot="1">
      <c r="A11" s="152">
        <v>8</v>
      </c>
      <c r="B11" s="153" t="s">
        <v>5</v>
      </c>
      <c r="C11" s="154" t="str">
        <f>"8=7* "&amp;ROUND(VLOOKUP($A$1,$L$3:$M$13,2,FALSE),1) &amp;"%"</f>
        <v>8=7* 33%</v>
      </c>
      <c r="D11" s="155">
        <f>+D10*ROUND(VLOOKUP($A$1,$L$3:$M$13,2,FALSE),1)/100</f>
        <v>73.287507354163523</v>
      </c>
      <c r="E11" s="155">
        <f t="shared" ref="E11:F11" si="1">+E10*ROUND(VLOOKUP($A$1,$L$3:$M$13,2,FALSE),1)/100</f>
        <v>80.408312613900918</v>
      </c>
      <c r="F11" s="155">
        <f t="shared" si="1"/>
        <v>86.674318038799896</v>
      </c>
      <c r="L11" s="222">
        <v>2028</v>
      </c>
      <c r="M11" s="222">
        <f>'2021'!M11</f>
        <v>33</v>
      </c>
    </row>
    <row r="12" spans="1:13" s="143" customFormat="1" ht="26.45" customHeight="1" thickBot="1">
      <c r="A12" s="162"/>
      <c r="B12" s="163" t="s">
        <v>87</v>
      </c>
      <c r="C12" s="158"/>
      <c r="D12" s="158"/>
      <c r="E12" s="158"/>
      <c r="F12" s="158"/>
      <c r="I12" s="147"/>
      <c r="K12" s="147"/>
      <c r="L12" s="222">
        <v>2029</v>
      </c>
      <c r="M12" s="222">
        <f>'2021'!M12</f>
        <v>33</v>
      </c>
    </row>
    <row r="13" spans="1:13" s="143" customFormat="1" ht="26.45" customHeight="1" thickBot="1">
      <c r="A13" s="139">
        <v>9</v>
      </c>
      <c r="B13" s="140" t="s">
        <v>164</v>
      </c>
      <c r="C13" s="144"/>
      <c r="D13" s="145">
        <f>E13</f>
        <v>51.713551303500545</v>
      </c>
      <c r="E13" s="145">
        <f>'2024'!E13</f>
        <v>51.713551303500545</v>
      </c>
      <c r="F13" s="145">
        <f>E13</f>
        <v>51.713551303500545</v>
      </c>
      <c r="L13" s="222">
        <v>2030</v>
      </c>
      <c r="M13" s="222">
        <f>'2021'!M13</f>
        <v>33</v>
      </c>
    </row>
    <row r="14" spans="1:13" s="159" customFormat="1" ht="26.45" customHeight="1" thickBot="1">
      <c r="A14" s="139">
        <v>10</v>
      </c>
      <c r="B14" s="140" t="s">
        <v>165</v>
      </c>
      <c r="C14" s="144"/>
      <c r="D14" s="145">
        <f t="shared" ref="D14:D15" si="2">E14</f>
        <v>13.361784019494165</v>
      </c>
      <c r="E14" s="145">
        <f>'2018'!E14-VLOOKUP(A1,'Expiring OOS 2019 and Beyond'!$C$30:$D$41,2,FALSE)</f>
        <v>13.361784019494165</v>
      </c>
      <c r="F14" s="145">
        <f t="shared" ref="F14:F15" si="3">E14</f>
        <v>13.361784019494165</v>
      </c>
    </row>
    <row r="15" spans="1:13" s="143" customFormat="1" ht="26.45" customHeight="1" thickBot="1">
      <c r="A15" s="139">
        <v>11</v>
      </c>
      <c r="B15" s="140" t="s">
        <v>88</v>
      </c>
      <c r="C15" s="144" t="s">
        <v>333</v>
      </c>
      <c r="D15" s="145">
        <f t="shared" si="2"/>
        <v>65.075335322994704</v>
      </c>
      <c r="E15" s="184">
        <f>+E13+E14</f>
        <v>65.075335322994704</v>
      </c>
      <c r="F15" s="145">
        <f t="shared" si="3"/>
        <v>65.075335322994704</v>
      </c>
    </row>
    <row r="16" spans="1:13" s="143" customFormat="1" ht="26.45" customHeight="1" thickBot="1">
      <c r="A16" s="139">
        <v>12</v>
      </c>
      <c r="B16" s="165" t="s">
        <v>173</v>
      </c>
      <c r="C16" s="166" t="s">
        <v>334</v>
      </c>
      <c r="D16" s="168">
        <f>+D11-D15</f>
        <v>8.2121720311688193</v>
      </c>
      <c r="E16" s="168">
        <f t="shared" ref="E16:F16" si="4">+E11-E15</f>
        <v>15.332977290906214</v>
      </c>
      <c r="F16" s="168">
        <f t="shared" si="4"/>
        <v>21.598982715805192</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4" width="13.7109375" customWidth="1"/>
    <col min="5" max="5" width="13.5703125" customWidth="1"/>
    <col min="6" max="6" width="13.7109375" customWidth="1"/>
    <col min="7" max="7" width="9.140625" hidden="1" customWidth="1"/>
    <col min="8" max="8" width="11.5703125" hidden="1" customWidth="1"/>
    <col min="9" max="13" width="0" hidden="1" customWidth="1"/>
    <col min="14" max="16384" width="9.140625" hidden="1"/>
  </cols>
  <sheetData>
    <row r="1" spans="1:13" s="25" customFormat="1" hidden="1" thickBot="1">
      <c r="A1" s="25">
        <v>2023</v>
      </c>
    </row>
    <row r="2" spans="1:13" s="30" customFormat="1" ht="39.75" customHeight="1">
      <c r="A2" s="239"/>
      <c r="B2" s="237" t="str">
        <f>A1 &amp; " 
All Values in TWh"</f>
        <v>2023 
All Values in TWh</v>
      </c>
      <c r="C2" s="237" t="s">
        <v>0</v>
      </c>
      <c r="D2" s="237" t="s">
        <v>6</v>
      </c>
      <c r="E2" s="237" t="s">
        <v>7</v>
      </c>
      <c r="F2" s="237" t="s">
        <v>8</v>
      </c>
    </row>
    <row r="3" spans="1:13" s="30" customFormat="1" ht="25.5" customHeight="1" thickBot="1">
      <c r="A3" s="240"/>
      <c r="B3" s="238"/>
      <c r="C3" s="238"/>
      <c r="D3" s="241"/>
      <c r="E3" s="238"/>
      <c r="F3" s="238"/>
      <c r="L3" s="222">
        <v>2020</v>
      </c>
      <c r="M3" s="222">
        <f>'2021'!M3</f>
        <v>33</v>
      </c>
    </row>
    <row r="4" spans="1:13" s="143" customFormat="1" ht="26.45" customHeight="1" thickBot="1">
      <c r="A4" s="139">
        <v>1</v>
      </c>
      <c r="B4" s="140" t="s">
        <v>338</v>
      </c>
      <c r="C4" s="141"/>
      <c r="D4" s="142">
        <f>+'1.1c - Low'!M76/1000</f>
        <v>260.51</v>
      </c>
      <c r="E4" s="142">
        <f>'1.1c - Mid Baseline'!M76/1000</f>
        <v>276.53100000000001</v>
      </c>
      <c r="F4" s="142">
        <f>+'1.1c - High'!M76/1000</f>
        <v>289.14600000000002</v>
      </c>
      <c r="L4" s="222">
        <v>2021</v>
      </c>
      <c r="M4" s="222">
        <f>'2021'!M4</f>
        <v>33</v>
      </c>
    </row>
    <row r="5" spans="1:13" s="143" customFormat="1" ht="26.45" customHeight="1" thickBot="1">
      <c r="A5" s="139">
        <v>2</v>
      </c>
      <c r="B5" s="140" t="s">
        <v>229</v>
      </c>
      <c r="C5" s="141"/>
      <c r="D5" s="142">
        <f>(+'1.1c - Low'!M83)/1000</f>
        <v>10.96</v>
      </c>
      <c r="E5" s="142">
        <f>(+'1.1c - Mid Baseline'!M83)/1000</f>
        <v>11.225</v>
      </c>
      <c r="F5" s="142">
        <f>('1.1c - High'!M83)/1000</f>
        <v>11.438000000000001</v>
      </c>
      <c r="L5" s="222">
        <v>2022</v>
      </c>
      <c r="M5" s="222">
        <f>'2021'!M5</f>
        <v>33</v>
      </c>
    </row>
    <row r="6" spans="1:13" s="143" customFormat="1" ht="26.45" customHeight="1" thickBot="1">
      <c r="A6" s="139">
        <v>3</v>
      </c>
      <c r="B6" s="140" t="s">
        <v>1</v>
      </c>
      <c r="C6" s="144" t="s">
        <v>82</v>
      </c>
      <c r="D6" s="145">
        <f>+D4-D5</f>
        <v>249.54999999999998</v>
      </c>
      <c r="E6" s="145">
        <f>+E4-E5</f>
        <v>265.30599999999998</v>
      </c>
      <c r="F6" s="145">
        <f>+F4-F5</f>
        <v>277.70800000000003</v>
      </c>
      <c r="H6" s="146"/>
      <c r="I6" s="147"/>
      <c r="J6" s="147"/>
      <c r="L6" s="222">
        <v>2023</v>
      </c>
      <c r="M6" s="222">
        <f>'2021'!M6</f>
        <v>33</v>
      </c>
    </row>
    <row r="7" spans="1:13" s="143" customFormat="1" ht="26.45" customHeight="1" thickBot="1">
      <c r="A7" s="139">
        <v>4</v>
      </c>
      <c r="B7" s="140" t="s">
        <v>339</v>
      </c>
      <c r="C7" s="141"/>
      <c r="D7" s="145">
        <f>AAEE!$J$70/1000</f>
        <v>19.284763742320042</v>
      </c>
      <c r="E7" s="145">
        <f>+AAEE!J40/1000</f>
        <v>16.78129509968705</v>
      </c>
      <c r="F7" s="145">
        <f>AAEE!J11/1000</f>
        <v>12.679234813711016</v>
      </c>
      <c r="H7" s="148"/>
      <c r="I7" s="148"/>
      <c r="J7" s="148"/>
      <c r="L7" s="222">
        <v>2024</v>
      </c>
      <c r="M7" s="222">
        <f>'2021'!M7</f>
        <v>33</v>
      </c>
    </row>
    <row r="8" spans="1:13" s="143" customFormat="1" ht="26.45" customHeight="1" thickBot="1">
      <c r="A8" s="139">
        <v>5</v>
      </c>
      <c r="B8" s="140" t="s">
        <v>242</v>
      </c>
      <c r="C8" s="141"/>
      <c r="D8" s="145">
        <f>'S2-POU IEPR 2015'!U36/1000*-1</f>
        <v>0.45423007748173949</v>
      </c>
      <c r="E8" s="145">
        <f>'S2-POU IEPR 2015'!U11/1000*-1</f>
        <v>0.28518204568999977</v>
      </c>
      <c r="F8" s="142">
        <f>'S2-POU IEPR 2015'!U23/1000*-1</f>
        <v>0.17116823376135062</v>
      </c>
      <c r="L8" s="222">
        <v>2025</v>
      </c>
      <c r="M8" s="222">
        <f>'2021'!M8</f>
        <v>33</v>
      </c>
    </row>
    <row r="9" spans="1:13" s="143" customFormat="1" ht="26.45" customHeight="1" thickBot="1">
      <c r="A9" s="139">
        <v>6</v>
      </c>
      <c r="B9" s="140" t="s">
        <v>149</v>
      </c>
      <c r="C9" s="141"/>
      <c r="D9" s="142">
        <f>+'2014-2030 Annual Input'!AB30/1000</f>
        <v>13.280556869830868</v>
      </c>
      <c r="E9" s="142">
        <f>'2014-2030 Annual Input'!AB27/1000</f>
        <v>5.7376593962514537</v>
      </c>
      <c r="F9" s="142">
        <v>0</v>
      </c>
      <c r="L9" s="222">
        <v>2026</v>
      </c>
      <c r="M9" s="222">
        <f>'2021'!M9</f>
        <v>33</v>
      </c>
    </row>
    <row r="10" spans="1:13" s="143" customFormat="1" ht="26.45" customHeight="1" thickBot="1">
      <c r="A10" s="149">
        <v>7</v>
      </c>
      <c r="B10" s="150" t="s">
        <v>4</v>
      </c>
      <c r="C10" s="151" t="s">
        <v>84</v>
      </c>
      <c r="D10" s="145">
        <f>+D6-D7-D8-D9</f>
        <v>216.53044931036732</v>
      </c>
      <c r="E10" s="145">
        <f t="shared" ref="E10:F10" si="0">+E6-E7-E8-E9</f>
        <v>242.5018634583715</v>
      </c>
      <c r="F10" s="145">
        <f t="shared" si="0"/>
        <v>264.85759695252767</v>
      </c>
      <c r="L10" s="222">
        <v>2027</v>
      </c>
      <c r="M10" s="222">
        <f>'2021'!M10</f>
        <v>33</v>
      </c>
    </row>
    <row r="11" spans="1:13" s="143" customFormat="1" ht="26.45" customHeight="1" thickBot="1">
      <c r="A11" s="152">
        <v>8</v>
      </c>
      <c r="B11" s="153" t="s">
        <v>5</v>
      </c>
      <c r="C11" s="154" t="str">
        <f>"8=7* "&amp;ROUND(VLOOKUP($A$1,$L$3:$M$13,2,FALSE),1) &amp;"%"</f>
        <v>8=7* 33%</v>
      </c>
      <c r="D11" s="155">
        <f>+D10*ROUND(VLOOKUP($A$1,$L$3:$M$13,2,FALSE),1)/100</f>
        <v>71.455048272421223</v>
      </c>
      <c r="E11" s="155">
        <f t="shared" ref="E11:F11" si="1">+E10*ROUND(VLOOKUP($A$1,$L$3:$M$13,2,FALSE),1)/100</f>
        <v>80.025614941262589</v>
      </c>
      <c r="F11" s="155">
        <f t="shared" si="1"/>
        <v>87.403006994334135</v>
      </c>
      <c r="L11" s="222">
        <v>2028</v>
      </c>
      <c r="M11" s="222">
        <f>'2021'!M11</f>
        <v>33</v>
      </c>
    </row>
    <row r="12" spans="1:13" s="143" customFormat="1" ht="26.45" customHeight="1" thickBot="1">
      <c r="A12" s="162"/>
      <c r="B12" s="163" t="s">
        <v>87</v>
      </c>
      <c r="C12" s="158"/>
      <c r="D12" s="158"/>
      <c r="E12" s="158"/>
      <c r="F12" s="158"/>
      <c r="I12" s="147"/>
      <c r="K12" s="147"/>
      <c r="L12" s="222">
        <v>2029</v>
      </c>
      <c r="M12" s="222">
        <f>'2021'!M12</f>
        <v>33</v>
      </c>
    </row>
    <row r="13" spans="1:13" s="143" customFormat="1" ht="26.45" customHeight="1" thickBot="1">
      <c r="A13" s="139">
        <v>9</v>
      </c>
      <c r="B13" s="140" t="s">
        <v>164</v>
      </c>
      <c r="C13" s="144"/>
      <c r="D13" s="145">
        <f>E13</f>
        <v>51.713551303500545</v>
      </c>
      <c r="E13" s="145">
        <f>'2024'!E13</f>
        <v>51.713551303500545</v>
      </c>
      <c r="F13" s="145">
        <f>E13</f>
        <v>51.713551303500545</v>
      </c>
      <c r="L13" s="222">
        <v>2030</v>
      </c>
      <c r="M13" s="222">
        <f>'2021'!M13</f>
        <v>33</v>
      </c>
    </row>
    <row r="14" spans="1:13" s="159" customFormat="1" ht="26.45" customHeight="1" thickBot="1">
      <c r="A14" s="139">
        <v>10</v>
      </c>
      <c r="B14" s="140" t="s">
        <v>165</v>
      </c>
      <c r="C14" s="144"/>
      <c r="D14" s="145">
        <f t="shared" ref="D14:D15" si="2">E14</f>
        <v>13.296107559494166</v>
      </c>
      <c r="E14" s="145">
        <f>'2018'!E14-VLOOKUP(A1,'Expiring OOS 2019 and Beyond'!$C$30:$D$41,2,FALSE)</f>
        <v>13.296107559494166</v>
      </c>
      <c r="F14" s="145">
        <f t="shared" ref="F14:F15" si="3">E14</f>
        <v>13.296107559494166</v>
      </c>
    </row>
    <row r="15" spans="1:13" s="143" customFormat="1" ht="26.45" customHeight="1" thickBot="1">
      <c r="A15" s="139">
        <v>11</v>
      </c>
      <c r="B15" s="140" t="s">
        <v>88</v>
      </c>
      <c r="C15" s="144" t="s">
        <v>333</v>
      </c>
      <c r="D15" s="145">
        <f t="shared" si="2"/>
        <v>65.009658862994712</v>
      </c>
      <c r="E15" s="184">
        <f>+E13+E14</f>
        <v>65.009658862994712</v>
      </c>
      <c r="F15" s="145">
        <f t="shared" si="3"/>
        <v>65.009658862994712</v>
      </c>
    </row>
    <row r="16" spans="1:13" s="143" customFormat="1" ht="26.45" customHeight="1" thickBot="1">
      <c r="A16" s="139">
        <v>12</v>
      </c>
      <c r="B16" s="165" t="s">
        <v>174</v>
      </c>
      <c r="C16" s="166" t="s">
        <v>334</v>
      </c>
      <c r="D16" s="168">
        <f>+D11-D15</f>
        <v>6.445389409426511</v>
      </c>
      <c r="E16" s="168">
        <f>+E11-E15</f>
        <v>15.015956078267877</v>
      </c>
      <c r="F16" s="168">
        <f>+F11-F15</f>
        <v>22.393348131339422</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13" width="0" hidden="1" customWidth="1"/>
    <col min="14" max="16384" width="9.140625" hidden="1"/>
  </cols>
  <sheetData>
    <row r="1" spans="1:13" s="25" customFormat="1" hidden="1" thickBot="1">
      <c r="A1" s="25">
        <v>2024</v>
      </c>
    </row>
    <row r="2" spans="1:13" s="30" customFormat="1" ht="39.75" customHeight="1">
      <c r="A2" s="239"/>
      <c r="B2" s="237" t="str">
        <f>A1 &amp; " 
All Values in TWh"</f>
        <v>2024 
All Values in TWh</v>
      </c>
      <c r="C2" s="237" t="s">
        <v>0</v>
      </c>
      <c r="D2" s="237" t="s">
        <v>6</v>
      </c>
      <c r="E2" s="237" t="s">
        <v>7</v>
      </c>
      <c r="F2" s="237" t="s">
        <v>8</v>
      </c>
    </row>
    <row r="3" spans="1:13" s="30" customFormat="1" ht="25.5" customHeight="1" thickBot="1">
      <c r="A3" s="240"/>
      <c r="B3" s="238"/>
      <c r="C3" s="238"/>
      <c r="D3" s="241"/>
      <c r="E3" s="238"/>
      <c r="F3" s="238"/>
      <c r="L3" s="222">
        <v>2020</v>
      </c>
      <c r="M3" s="222">
        <f>'2021'!M3</f>
        <v>33</v>
      </c>
    </row>
    <row r="4" spans="1:13" s="143" customFormat="1" ht="26.45" customHeight="1" thickBot="1">
      <c r="A4" s="139">
        <v>1</v>
      </c>
      <c r="B4" s="140" t="s">
        <v>338</v>
      </c>
      <c r="C4" s="141"/>
      <c r="D4" s="142">
        <f>+'1.1c - Low'!N76/1000</f>
        <v>259.00599999999997</v>
      </c>
      <c r="E4" s="142">
        <f>'1.1c - Mid Baseline'!N76/1000</f>
        <v>277.79000000000002</v>
      </c>
      <c r="F4" s="142">
        <f>+'1.1c - High'!N76/1000</f>
        <v>292.488</v>
      </c>
      <c r="L4" s="222">
        <v>2021</v>
      </c>
      <c r="M4" s="222">
        <f>'2021'!M4</f>
        <v>33</v>
      </c>
    </row>
    <row r="5" spans="1:13" s="143" customFormat="1" ht="26.45" customHeight="1" thickBot="1">
      <c r="A5" s="139">
        <v>2</v>
      </c>
      <c r="B5" s="140" t="s">
        <v>229</v>
      </c>
      <c r="C5" s="141"/>
      <c r="D5" s="142">
        <f>(+'1.1c - Low'!N83)/1000</f>
        <v>10.93</v>
      </c>
      <c r="E5" s="142">
        <f>(+'1.1c - Mid Baseline'!N83)/1000</f>
        <v>11.242000000000001</v>
      </c>
      <c r="F5" s="142">
        <f>('1.1c - High'!N83)/1000</f>
        <v>11.491</v>
      </c>
      <c r="L5" s="222">
        <v>2022</v>
      </c>
      <c r="M5" s="222">
        <f>'2021'!M5</f>
        <v>33</v>
      </c>
    </row>
    <row r="6" spans="1:13" s="143" customFormat="1" ht="26.45" customHeight="1" thickBot="1">
      <c r="A6" s="139">
        <v>3</v>
      </c>
      <c r="B6" s="140" t="s">
        <v>1</v>
      </c>
      <c r="C6" s="144" t="s">
        <v>82</v>
      </c>
      <c r="D6" s="145">
        <f>+D4-D5</f>
        <v>248.07599999999996</v>
      </c>
      <c r="E6" s="145">
        <f>+E4-E5</f>
        <v>266.548</v>
      </c>
      <c r="F6" s="145">
        <f>+F4-F5</f>
        <v>280.99700000000001</v>
      </c>
      <c r="L6" s="222">
        <v>2023</v>
      </c>
      <c r="M6" s="222">
        <f>'2021'!M6</f>
        <v>33</v>
      </c>
    </row>
    <row r="7" spans="1:13" s="143" customFormat="1" ht="26.45" customHeight="1" thickBot="1">
      <c r="A7" s="139">
        <v>4</v>
      </c>
      <c r="B7" s="140" t="s">
        <v>339</v>
      </c>
      <c r="C7" s="141"/>
      <c r="D7" s="145">
        <f>AAEE!$K$70/1000</f>
        <v>21.250911318147054</v>
      </c>
      <c r="E7" s="145">
        <f>+AAEE!K40/1000</f>
        <v>18.433097971513963</v>
      </c>
      <c r="F7" s="145">
        <f>AAEE!K11/1000</f>
        <v>13.871957641170567</v>
      </c>
      <c r="L7" s="222">
        <v>2024</v>
      </c>
      <c r="M7" s="222">
        <f>'2021'!M7</f>
        <v>33</v>
      </c>
    </row>
    <row r="8" spans="1:13" s="143" customFormat="1" ht="26.45" customHeight="1" thickBot="1">
      <c r="A8" s="139">
        <v>5</v>
      </c>
      <c r="B8" s="140" t="s">
        <v>242</v>
      </c>
      <c r="C8" s="141"/>
      <c r="D8" s="145">
        <f>'S2-POU IEPR 2015'!V36/1000*-1</f>
        <v>0.49151656903483082</v>
      </c>
      <c r="E8" s="142">
        <f>('S2-POU IEPR 2015'!V11*-1)/1000</f>
        <v>0.3045440456900001</v>
      </c>
      <c r="F8" s="142">
        <f>'S2-POU IEPR 2015'!V23/1000*-1</f>
        <v>0.18138634645209323</v>
      </c>
      <c r="L8" s="222">
        <v>2025</v>
      </c>
      <c r="M8" s="222">
        <f>'2021'!M8</f>
        <v>33</v>
      </c>
    </row>
    <row r="9" spans="1:13" s="143" customFormat="1" ht="26.45" customHeight="1" thickBot="1">
      <c r="A9" s="139">
        <v>6</v>
      </c>
      <c r="B9" s="140" t="s">
        <v>149</v>
      </c>
      <c r="C9" s="141"/>
      <c r="D9" s="142">
        <f>+'2014-2030 Annual Input'!AC30/1000</f>
        <v>15.719254178018994</v>
      </c>
      <c r="E9" s="142">
        <f>'2014-2030 Annual Input'!AC27/1000</f>
        <v>6.6771901052779068</v>
      </c>
      <c r="F9" s="142">
        <v>0</v>
      </c>
      <c r="L9" s="222">
        <v>2026</v>
      </c>
      <c r="M9" s="222">
        <f>'2021'!M9</f>
        <v>33</v>
      </c>
    </row>
    <row r="10" spans="1:13" s="143" customFormat="1" ht="26.45" customHeight="1" thickBot="1">
      <c r="A10" s="149">
        <v>7</v>
      </c>
      <c r="B10" s="150" t="s">
        <v>4</v>
      </c>
      <c r="C10" s="151" t="s">
        <v>84</v>
      </c>
      <c r="D10" s="142">
        <f>D6-D7-D8-D9</f>
        <v>210.61431793479909</v>
      </c>
      <c r="E10" s="142">
        <f t="shared" ref="E10:F10" si="0">E6-E7-E8-E9</f>
        <v>241.13316787751813</v>
      </c>
      <c r="F10" s="142">
        <f t="shared" si="0"/>
        <v>266.94365601237735</v>
      </c>
      <c r="L10" s="222">
        <v>2027</v>
      </c>
      <c r="M10" s="222">
        <f>'2021'!M10</f>
        <v>33</v>
      </c>
    </row>
    <row r="11" spans="1:13" s="143" customFormat="1" ht="26.45" customHeight="1" thickBot="1">
      <c r="A11" s="152">
        <v>8</v>
      </c>
      <c r="B11" s="153" t="s">
        <v>5</v>
      </c>
      <c r="C11" s="154" t="str">
        <f>"8=7* "&amp;ROUND(VLOOKUP($A$1,$L$3:$M$13,2,FALSE),1) &amp;"%"</f>
        <v>8=7* 33%</v>
      </c>
      <c r="D11" s="155">
        <f>+D10*ROUND(VLOOKUP($A$1,$L$3:$M$13,2,FALSE),1)/100</f>
        <v>69.502724918483693</v>
      </c>
      <c r="E11" s="155">
        <f t="shared" ref="E11:F11" si="1">+E10*ROUND(VLOOKUP($A$1,$L$3:$M$13,2,FALSE),1)/100</f>
        <v>79.573945399580978</v>
      </c>
      <c r="F11" s="155">
        <f t="shared" si="1"/>
        <v>88.09140648408453</v>
      </c>
      <c r="L11" s="222">
        <v>2028</v>
      </c>
      <c r="M11" s="222">
        <f>'2021'!M11</f>
        <v>33</v>
      </c>
    </row>
    <row r="12" spans="1:13" s="143" customFormat="1" ht="26.45" customHeight="1" thickBot="1">
      <c r="A12" s="162"/>
      <c r="B12" s="163" t="s">
        <v>87</v>
      </c>
      <c r="C12" s="164"/>
      <c r="D12" s="164"/>
      <c r="E12" s="164"/>
      <c r="F12" s="164"/>
      <c r="L12" s="222">
        <v>2029</v>
      </c>
      <c r="M12" s="222">
        <f>'2021'!M12</f>
        <v>33</v>
      </c>
    </row>
    <row r="13" spans="1:13" s="143" customFormat="1" ht="26.45" customHeight="1" thickBot="1">
      <c r="A13" s="139">
        <v>9</v>
      </c>
      <c r="B13" s="140" t="s">
        <v>164</v>
      </c>
      <c r="C13" s="144"/>
      <c r="D13" s="145">
        <f>E13</f>
        <v>51.713551303500545</v>
      </c>
      <c r="E13" s="142">
        <f>'2015'!E13</f>
        <v>51.713551303500545</v>
      </c>
      <c r="F13" s="145">
        <f>E13</f>
        <v>51.713551303500545</v>
      </c>
      <c r="L13" s="222">
        <v>2030</v>
      </c>
      <c r="M13" s="222">
        <f>'2021'!M13</f>
        <v>33</v>
      </c>
    </row>
    <row r="14" spans="1:13" s="143" customFormat="1" ht="26.45" customHeight="1" thickBot="1">
      <c r="A14" s="139">
        <v>10</v>
      </c>
      <c r="B14" s="140" t="s">
        <v>165</v>
      </c>
      <c r="C14" s="144"/>
      <c r="D14" s="145">
        <f t="shared" ref="D14:D15" si="2">E14</f>
        <v>12.566061076160832</v>
      </c>
      <c r="E14" s="142">
        <f>'2018'!E14-VLOOKUP(A1,'Expiring OOS 2019 and Beyond'!$C$30:$D$41,2,FALSE)</f>
        <v>12.566061076160832</v>
      </c>
      <c r="F14" s="145">
        <f t="shared" ref="F14:F15" si="3">E14</f>
        <v>12.566061076160832</v>
      </c>
    </row>
    <row r="15" spans="1:13" s="143" customFormat="1" ht="26.45" customHeight="1" thickBot="1">
      <c r="A15" s="139">
        <v>11</v>
      </c>
      <c r="B15" s="140" t="s">
        <v>88</v>
      </c>
      <c r="C15" s="144" t="s">
        <v>333</v>
      </c>
      <c r="D15" s="145">
        <f t="shared" si="2"/>
        <v>64.279612379661373</v>
      </c>
      <c r="E15" s="142">
        <f>+E13+E14</f>
        <v>64.279612379661373</v>
      </c>
      <c r="F15" s="145">
        <f t="shared" si="3"/>
        <v>64.279612379661373</v>
      </c>
    </row>
    <row r="16" spans="1:13" s="143" customFormat="1" ht="26.45" customHeight="1" thickBot="1">
      <c r="A16" s="139">
        <v>12</v>
      </c>
      <c r="B16" s="165" t="s">
        <v>175</v>
      </c>
      <c r="C16" s="166" t="s">
        <v>334</v>
      </c>
      <c r="D16" s="167">
        <f>+D11-D15</f>
        <v>5.2231125388223205</v>
      </c>
      <c r="E16" s="167">
        <f>+E11-E15</f>
        <v>15.294333019919605</v>
      </c>
      <c r="F16" s="167">
        <f>+F11-F15</f>
        <v>23.811794104423157</v>
      </c>
    </row>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13" width="0" hidden="1" customWidth="1"/>
    <col min="14" max="16384" width="9.140625" hidden="1"/>
  </cols>
  <sheetData>
    <row r="1" spans="1:13" s="25" customFormat="1" ht="16.5" hidden="1" thickBot="1">
      <c r="A1" s="25">
        <v>2025</v>
      </c>
      <c r="B1" s="29"/>
    </row>
    <row r="2" spans="1:13" s="30" customFormat="1" ht="39.75" customHeight="1">
      <c r="A2" s="239"/>
      <c r="B2" s="237" t="str">
        <f>A1 &amp; " 
All Values in TWh"</f>
        <v>2025 
All Values in TWh</v>
      </c>
      <c r="C2" s="237" t="s">
        <v>0</v>
      </c>
      <c r="D2" s="237" t="s">
        <v>6</v>
      </c>
      <c r="E2" s="237" t="s">
        <v>7</v>
      </c>
      <c r="F2" s="237" t="s">
        <v>8</v>
      </c>
    </row>
    <row r="3" spans="1:13" s="30" customFormat="1" ht="25.5" customHeight="1" thickBot="1">
      <c r="A3" s="240"/>
      <c r="B3" s="238"/>
      <c r="C3" s="238"/>
      <c r="D3" s="241"/>
      <c r="E3" s="238"/>
      <c r="F3" s="238"/>
      <c r="L3" s="222">
        <v>2020</v>
      </c>
      <c r="M3" s="222">
        <f>'2021'!M3</f>
        <v>33</v>
      </c>
    </row>
    <row r="4" spans="1:13" s="143" customFormat="1" ht="26.45" customHeight="1" thickBot="1">
      <c r="A4" s="139">
        <v>1</v>
      </c>
      <c r="B4" s="140" t="s">
        <v>338</v>
      </c>
      <c r="C4" s="141"/>
      <c r="D4" s="142">
        <f>+'1.1c - Low'!O76/1000</f>
        <v>257.274</v>
      </c>
      <c r="E4" s="142">
        <f>'1.1c - Mid Baseline'!O76/1000</f>
        <v>279.09300000000002</v>
      </c>
      <c r="F4" s="142">
        <f>+'1.1c - High'!O76/1000</f>
        <v>296.11900000000003</v>
      </c>
      <c r="L4" s="222">
        <v>2021</v>
      </c>
      <c r="M4" s="222">
        <f>'2021'!M4</f>
        <v>33</v>
      </c>
    </row>
    <row r="5" spans="1:13" s="143" customFormat="1" ht="26.45" customHeight="1" thickBot="1">
      <c r="A5" s="139">
        <v>2</v>
      </c>
      <c r="B5" s="140" t="s">
        <v>229</v>
      </c>
      <c r="C5" s="141"/>
      <c r="D5" s="142">
        <f>(+'1.1c - Low'!O83)/1000</f>
        <v>10.898</v>
      </c>
      <c r="E5" s="142">
        <f>(+'1.1c - Mid Baseline'!O83)/1000</f>
        <v>11.260999999999999</v>
      </c>
      <c r="F5" s="142">
        <f>('1.1c - High'!O83)/1000</f>
        <v>11.55</v>
      </c>
      <c r="L5" s="222">
        <v>2022</v>
      </c>
      <c r="M5" s="222">
        <f>'2021'!M5</f>
        <v>33</v>
      </c>
    </row>
    <row r="6" spans="1:13" s="143" customFormat="1" ht="26.45" customHeight="1" thickBot="1">
      <c r="A6" s="139">
        <v>3</v>
      </c>
      <c r="B6" s="140" t="s">
        <v>1</v>
      </c>
      <c r="C6" s="144" t="s">
        <v>82</v>
      </c>
      <c r="D6" s="145">
        <f>+D4-D5</f>
        <v>246.376</v>
      </c>
      <c r="E6" s="145">
        <f>+E4-E5</f>
        <v>267.83199999999999</v>
      </c>
      <c r="F6" s="145">
        <f>+F4-F5</f>
        <v>284.56900000000002</v>
      </c>
      <c r="L6" s="222">
        <v>2023</v>
      </c>
      <c r="M6" s="222">
        <f>'2021'!M6</f>
        <v>33</v>
      </c>
    </row>
    <row r="7" spans="1:13" s="143" customFormat="1" ht="26.45" customHeight="1" thickBot="1">
      <c r="A7" s="139">
        <v>4</v>
      </c>
      <c r="B7" s="140" t="s">
        <v>339</v>
      </c>
      <c r="C7" s="141"/>
      <c r="D7" s="145">
        <f>AAEE!$L$70/1000</f>
        <v>23.175367478474261</v>
      </c>
      <c r="E7" s="145">
        <f>+AAEE!L40/1000</f>
        <v>20.045447496657921</v>
      </c>
      <c r="F7" s="145">
        <f>AAEE!L11/1000</f>
        <v>15.060332992497393</v>
      </c>
      <c r="L7" s="222">
        <v>2024</v>
      </c>
      <c r="M7" s="222">
        <f>'2021'!M7</f>
        <v>33</v>
      </c>
    </row>
    <row r="8" spans="1:13" s="143" customFormat="1" ht="26.45" customHeight="1" thickBot="1">
      <c r="A8" s="139">
        <v>5</v>
      </c>
      <c r="B8" s="140" t="s">
        <v>242</v>
      </c>
      <c r="C8" s="141"/>
      <c r="D8" s="145">
        <f>'S2-POU IEPR 2015'!W36/1000*-1</f>
        <v>0.49819556256497527</v>
      </c>
      <c r="E8" s="142">
        <f>('S2-POU IEPR 2015'!W11*-1)/1000</f>
        <v>0.3045440456900001</v>
      </c>
      <c r="F8" s="142">
        <f>'S2-POU IEPR 2015'!W23/1000*-1</f>
        <v>0.18000306490769594</v>
      </c>
      <c r="L8" s="222">
        <v>2025</v>
      </c>
      <c r="M8" s="222">
        <f>'2021'!M8</f>
        <v>33</v>
      </c>
    </row>
    <row r="9" spans="1:13" s="143" customFormat="1" ht="26.45" customHeight="1" thickBot="1">
      <c r="A9" s="139">
        <v>6</v>
      </c>
      <c r="B9" s="140" t="s">
        <v>149</v>
      </c>
      <c r="C9" s="141"/>
      <c r="D9" s="142">
        <f>+'2014-2030 Annual Input'!AD30/1000</f>
        <v>18.144425565241413</v>
      </c>
      <c r="E9" s="142">
        <f>'2014-2030 Annual Input'!AD27/1000</f>
        <v>7.6104245636354246</v>
      </c>
      <c r="F9" s="142">
        <v>0</v>
      </c>
      <c r="L9" s="222">
        <v>2026</v>
      </c>
      <c r="M9" s="222">
        <f>'2021'!M9</f>
        <v>33</v>
      </c>
    </row>
    <row r="10" spans="1:13" s="143" customFormat="1" ht="26.45" customHeight="1" thickBot="1">
      <c r="A10" s="149">
        <v>7</v>
      </c>
      <c r="B10" s="150" t="s">
        <v>4</v>
      </c>
      <c r="C10" s="151" t="s">
        <v>84</v>
      </c>
      <c r="D10" s="142">
        <f>D6-D7-D8-D9</f>
        <v>204.55801139371934</v>
      </c>
      <c r="E10" s="142">
        <f t="shared" ref="E10:F10" si="0">E6-E7-E8-E9</f>
        <v>239.87158389401665</v>
      </c>
      <c r="F10" s="142">
        <f t="shared" si="0"/>
        <v>269.32866394259491</v>
      </c>
      <c r="L10" s="222">
        <v>2027</v>
      </c>
      <c r="M10" s="222">
        <f>'2021'!M10</f>
        <v>33</v>
      </c>
    </row>
    <row r="11" spans="1:13" s="143" customFormat="1" ht="26.45" customHeight="1" thickBot="1">
      <c r="A11" s="152">
        <v>8</v>
      </c>
      <c r="B11" s="153" t="s">
        <v>5</v>
      </c>
      <c r="C11" s="154" t="str">
        <f>"8=7* "&amp;ROUND(VLOOKUP($A$1,$L$3:$M$13,2,FALSE),1) &amp;"%"</f>
        <v>8=7* 33%</v>
      </c>
      <c r="D11" s="155">
        <f>+D10*ROUND(VLOOKUP($A$1,$L$3:$M$13,2,FALSE),1)/100</f>
        <v>67.504143759927388</v>
      </c>
      <c r="E11" s="155">
        <f t="shared" ref="E11:F11" si="1">+E10*ROUND(VLOOKUP($A$1,$L$3:$M$13,2,FALSE),1)/100</f>
        <v>79.157622685025501</v>
      </c>
      <c r="F11" s="155">
        <f t="shared" si="1"/>
        <v>88.878459101056322</v>
      </c>
      <c r="L11" s="222">
        <v>2028</v>
      </c>
      <c r="M11" s="222">
        <f>'2021'!M11</f>
        <v>33</v>
      </c>
    </row>
    <row r="12" spans="1:13" s="143" customFormat="1" ht="26.45" customHeight="1" thickBot="1">
      <c r="A12" s="162"/>
      <c r="B12" s="163" t="s">
        <v>87</v>
      </c>
      <c r="C12" s="164"/>
      <c r="D12" s="164"/>
      <c r="E12" s="164"/>
      <c r="F12" s="164"/>
      <c r="L12" s="222">
        <v>2029</v>
      </c>
      <c r="M12" s="222">
        <f>'2021'!M12</f>
        <v>33</v>
      </c>
    </row>
    <row r="13" spans="1:13" s="143" customFormat="1" ht="26.45" customHeight="1" thickBot="1">
      <c r="A13" s="139">
        <v>9</v>
      </c>
      <c r="B13" s="140" t="s">
        <v>164</v>
      </c>
      <c r="C13" s="144"/>
      <c r="D13" s="145">
        <f>E13</f>
        <v>51.713551303500545</v>
      </c>
      <c r="E13" s="145">
        <f>'2024'!E13</f>
        <v>51.713551303500545</v>
      </c>
      <c r="F13" s="145">
        <f>E13</f>
        <v>51.713551303500545</v>
      </c>
      <c r="L13" s="222">
        <v>2030</v>
      </c>
      <c r="M13" s="222">
        <f>'2021'!M13</f>
        <v>33</v>
      </c>
    </row>
    <row r="14" spans="1:13" s="143" customFormat="1" ht="26.45" customHeight="1" thickBot="1">
      <c r="A14" s="139">
        <v>10</v>
      </c>
      <c r="B14" s="140" t="s">
        <v>165</v>
      </c>
      <c r="C14" s="144"/>
      <c r="D14" s="145">
        <f t="shared" ref="D14:D15" si="2">E14</f>
        <v>11.482832015860833</v>
      </c>
      <c r="E14" s="145">
        <f>'2018'!E14-VLOOKUP(A1,'Expiring OOS 2019 and Beyond'!$C$30:$D$41,2,FALSE)</f>
        <v>11.482832015860833</v>
      </c>
      <c r="F14" s="145">
        <f t="shared" ref="F14:F15" si="3">E14</f>
        <v>11.482832015860833</v>
      </c>
    </row>
    <row r="15" spans="1:13" s="143" customFormat="1" ht="26.45" customHeight="1" thickBot="1">
      <c r="A15" s="139">
        <v>11</v>
      </c>
      <c r="B15" s="140" t="s">
        <v>88</v>
      </c>
      <c r="C15" s="144" t="s">
        <v>333</v>
      </c>
      <c r="D15" s="145">
        <f t="shared" si="2"/>
        <v>63.196383319361374</v>
      </c>
      <c r="E15" s="184">
        <f>+E13+E14</f>
        <v>63.196383319361374</v>
      </c>
      <c r="F15" s="145">
        <f t="shared" si="3"/>
        <v>63.196383319361374</v>
      </c>
    </row>
    <row r="16" spans="1:13" s="143" customFormat="1" ht="26.45" customHeight="1" thickBot="1">
      <c r="A16" s="139">
        <v>12</v>
      </c>
      <c r="B16" s="165" t="s">
        <v>176</v>
      </c>
      <c r="C16" s="166" t="s">
        <v>334</v>
      </c>
      <c r="D16" s="167">
        <f>+D11-D15</f>
        <v>4.3077604405660139</v>
      </c>
      <c r="E16" s="167">
        <f>+E11-E15</f>
        <v>15.961239365664127</v>
      </c>
      <c r="F16" s="167">
        <f>+F11-F15</f>
        <v>25.682075781694948</v>
      </c>
    </row>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15" width="0" hidden="1" customWidth="1"/>
    <col min="16" max="16384" width="9.140625" hidden="1"/>
  </cols>
  <sheetData>
    <row r="1" spans="1:13" s="25" customFormat="1" hidden="1" thickBot="1">
      <c r="A1" s="25">
        <v>2026</v>
      </c>
    </row>
    <row r="2" spans="1:13" s="30" customFormat="1" ht="39.75" customHeight="1">
      <c r="A2" s="239"/>
      <c r="B2" s="237" t="str">
        <f>A1 &amp; " 
All Values in TWh"</f>
        <v>2026 
All Values in TWh</v>
      </c>
      <c r="C2" s="237" t="s">
        <v>0</v>
      </c>
      <c r="D2" s="237" t="s">
        <v>6</v>
      </c>
      <c r="E2" s="237" t="s">
        <v>7</v>
      </c>
      <c r="F2" s="237" t="s">
        <v>8</v>
      </c>
    </row>
    <row r="3" spans="1:13" s="30" customFormat="1" ht="25.5" customHeight="1" thickBot="1">
      <c r="A3" s="240"/>
      <c r="B3" s="238"/>
      <c r="C3" s="238"/>
      <c r="D3" s="241"/>
      <c r="E3" s="238"/>
      <c r="F3" s="238"/>
      <c r="L3" s="222">
        <v>2020</v>
      </c>
      <c r="M3" s="222">
        <f>'2021'!M3</f>
        <v>33</v>
      </c>
    </row>
    <row r="4" spans="1:13" s="143" customFormat="1" ht="26.45" customHeight="1" thickBot="1">
      <c r="A4" s="139">
        <v>1</v>
      </c>
      <c r="B4" s="140" t="s">
        <v>338</v>
      </c>
      <c r="C4" s="141"/>
      <c r="D4" s="142">
        <f>+'1.1c - Low'!P76/1000</f>
        <v>255.36199999999999</v>
      </c>
      <c r="E4" s="142">
        <f>'1.1c - Mid Baseline'!P76/1000</f>
        <v>280.096</v>
      </c>
      <c r="F4" s="142">
        <f>+'1.1c - High'!P76/1000</f>
        <v>299.54399999999998</v>
      </c>
      <c r="L4" s="222">
        <v>2021</v>
      </c>
      <c r="M4" s="222">
        <f>'2021'!M4</f>
        <v>33</v>
      </c>
    </row>
    <row r="5" spans="1:13" s="143" customFormat="1" ht="26.45" customHeight="1" thickBot="1">
      <c r="A5" s="139">
        <v>2</v>
      </c>
      <c r="B5" s="140" t="s">
        <v>229</v>
      </c>
      <c r="C5" s="141"/>
      <c r="D5" s="142">
        <f>(+'1.1c - Low'!P83)/1000</f>
        <v>10.862</v>
      </c>
      <c r="E5" s="142">
        <f>(+'1.1c - Mid Baseline'!P83)/1000</f>
        <v>11.273999999999999</v>
      </c>
      <c r="F5" s="142">
        <f>('1.1c - High'!P83)/1000</f>
        <v>11.603999999999999</v>
      </c>
      <c r="L5" s="222">
        <v>2022</v>
      </c>
      <c r="M5" s="222">
        <f>'2021'!M5</f>
        <v>33</v>
      </c>
    </row>
    <row r="6" spans="1:13" s="143" customFormat="1" ht="26.45" customHeight="1" thickBot="1">
      <c r="A6" s="139">
        <v>3</v>
      </c>
      <c r="B6" s="140" t="s">
        <v>1</v>
      </c>
      <c r="C6" s="144" t="s">
        <v>82</v>
      </c>
      <c r="D6" s="145">
        <f>+D4-D5</f>
        <v>244.5</v>
      </c>
      <c r="E6" s="145">
        <f>+E4-E5</f>
        <v>268.822</v>
      </c>
      <c r="F6" s="145">
        <f>+F4-F5</f>
        <v>287.94</v>
      </c>
      <c r="L6" s="222">
        <v>2023</v>
      </c>
      <c r="M6" s="222">
        <f>'2021'!M6</f>
        <v>33</v>
      </c>
    </row>
    <row r="7" spans="1:13" s="143" customFormat="1" ht="26.45" customHeight="1" thickBot="1">
      <c r="A7" s="139">
        <v>4</v>
      </c>
      <c r="B7" s="140" t="s">
        <v>339</v>
      </c>
      <c r="C7" s="141"/>
      <c r="D7" s="145">
        <f>AAEE!$M$70/1000</f>
        <v>25.105219086958442</v>
      </c>
      <c r="E7" s="145">
        <f>+AAEE!M40/1000</f>
        <v>21.660446030734473</v>
      </c>
      <c r="F7" s="145">
        <f>AAEE!M11/1000</f>
        <v>16.287125132334047</v>
      </c>
      <c r="L7" s="222">
        <v>2024</v>
      </c>
      <c r="M7" s="222">
        <f>'2021'!M7</f>
        <v>33</v>
      </c>
    </row>
    <row r="8" spans="1:13" s="143" customFormat="1" ht="26.45" customHeight="1" thickBot="1">
      <c r="A8" s="139">
        <v>5</v>
      </c>
      <c r="B8" s="140" t="s">
        <v>242</v>
      </c>
      <c r="C8" s="141"/>
      <c r="D8" s="145">
        <f>'S2-POU IEPR 2015'!X36/1000*-1</f>
        <v>0.50495977553635341</v>
      </c>
      <c r="E8" s="142">
        <f>('S2-POU IEPR 2015'!X11*-1)/1000</f>
        <v>0.3045440456900001</v>
      </c>
      <c r="F8" s="142">
        <f>'S2-POU IEPR 2015'!X23/1000*-1</f>
        <v>0.17863405871950738</v>
      </c>
      <c r="L8" s="222">
        <v>2025</v>
      </c>
      <c r="M8" s="222">
        <f>'2021'!M8</f>
        <v>33</v>
      </c>
    </row>
    <row r="9" spans="1:13" s="143" customFormat="1" ht="26.45" customHeight="1" thickBot="1">
      <c r="A9" s="139">
        <v>6</v>
      </c>
      <c r="B9" s="140" t="s">
        <v>149</v>
      </c>
      <c r="C9" s="141"/>
      <c r="D9" s="142">
        <f>+'2014-2030 Annual Input'!AE30/1000</f>
        <v>18.775158513448844</v>
      </c>
      <c r="E9" s="142">
        <f>'2014-2030 Annual Input'!AE27/1000</f>
        <v>8.0403704194033594</v>
      </c>
      <c r="F9" s="142">
        <v>0</v>
      </c>
      <c r="L9" s="222">
        <v>2026</v>
      </c>
      <c r="M9" s="222">
        <f>'2021'!M9</f>
        <v>33</v>
      </c>
    </row>
    <row r="10" spans="1:13" s="143" customFormat="1" ht="26.45" customHeight="1" thickBot="1">
      <c r="A10" s="149">
        <v>7</v>
      </c>
      <c r="B10" s="150" t="s">
        <v>4</v>
      </c>
      <c r="C10" s="151" t="s">
        <v>84</v>
      </c>
      <c r="D10" s="142">
        <f>D6-D7-D8-D9</f>
        <v>200.11466262405636</v>
      </c>
      <c r="E10" s="142">
        <f t="shared" ref="E10:F10" si="0">E6-E7-E8-E9</f>
        <v>238.81663950417217</v>
      </c>
      <c r="F10" s="142">
        <f t="shared" si="0"/>
        <v>271.47424080894643</v>
      </c>
      <c r="L10" s="222">
        <v>2027</v>
      </c>
      <c r="M10" s="222">
        <f>'2021'!M10</f>
        <v>33</v>
      </c>
    </row>
    <row r="11" spans="1:13" s="143" customFormat="1" ht="26.45" customHeight="1" thickBot="1">
      <c r="A11" s="152">
        <v>8</v>
      </c>
      <c r="B11" s="153" t="s">
        <v>5</v>
      </c>
      <c r="C11" s="154" t="str">
        <f>"8=7* "&amp;ROUND(VLOOKUP($A$1,$L$3:$M$13,2,FALSE),1) &amp;"%"</f>
        <v>8=7* 33%</v>
      </c>
      <c r="D11" s="155">
        <f>+D10*ROUND(VLOOKUP($A$1,$L$3:$M$13,2,FALSE),1)/100</f>
        <v>66.037838665938594</v>
      </c>
      <c r="E11" s="155">
        <f t="shared" ref="E11:F11" si="1">+E10*ROUND(VLOOKUP($A$1,$L$3:$M$13,2,FALSE),1)/100</f>
        <v>78.809491036376826</v>
      </c>
      <c r="F11" s="155">
        <f t="shared" si="1"/>
        <v>89.586499466952318</v>
      </c>
      <c r="L11" s="222">
        <v>2028</v>
      </c>
      <c r="M11" s="222">
        <f>'2021'!M11</f>
        <v>33</v>
      </c>
    </row>
    <row r="12" spans="1:13" s="143" customFormat="1" ht="26.45" customHeight="1" thickBot="1">
      <c r="A12" s="162"/>
      <c r="B12" s="163" t="s">
        <v>87</v>
      </c>
      <c r="C12" s="164"/>
      <c r="D12" s="164"/>
      <c r="E12" s="164"/>
      <c r="F12" s="164"/>
      <c r="L12" s="222">
        <v>2029</v>
      </c>
      <c r="M12" s="222">
        <f>'2021'!M12</f>
        <v>33</v>
      </c>
    </row>
    <row r="13" spans="1:13" s="143" customFormat="1" ht="26.45" customHeight="1" thickBot="1">
      <c r="A13" s="139">
        <v>9</v>
      </c>
      <c r="B13" s="140" t="s">
        <v>164</v>
      </c>
      <c r="C13" s="144"/>
      <c r="D13" s="145">
        <f>E13</f>
        <v>51.713551303500545</v>
      </c>
      <c r="E13" s="145">
        <f>'2024'!E13</f>
        <v>51.713551303500545</v>
      </c>
      <c r="F13" s="145">
        <f>E13</f>
        <v>51.713551303500545</v>
      </c>
      <c r="L13" s="222">
        <v>2030</v>
      </c>
      <c r="M13" s="222">
        <f>'2021'!M13</f>
        <v>33</v>
      </c>
    </row>
    <row r="14" spans="1:13" s="143" customFormat="1" ht="26.45" customHeight="1" thickBot="1">
      <c r="A14" s="139">
        <v>10</v>
      </c>
      <c r="B14" s="140" t="s">
        <v>165</v>
      </c>
      <c r="C14" s="144"/>
      <c r="D14" s="145">
        <f t="shared" ref="D14:D15" si="2">E14</f>
        <v>11.217443021403332</v>
      </c>
      <c r="E14" s="145">
        <f>'2018'!E14-VLOOKUP(A1,'Expiring OOS 2019 and Beyond'!$C$30:$D$41,2,FALSE)</f>
        <v>11.217443021403332</v>
      </c>
      <c r="F14" s="145">
        <f t="shared" ref="F14:F15" si="3">E14</f>
        <v>11.217443021403332</v>
      </c>
    </row>
    <row r="15" spans="1:13" s="143" customFormat="1" ht="26.45" customHeight="1" thickBot="1">
      <c r="A15" s="139">
        <v>11</v>
      </c>
      <c r="B15" s="140" t="s">
        <v>88</v>
      </c>
      <c r="C15" s="144" t="s">
        <v>333</v>
      </c>
      <c r="D15" s="145">
        <f t="shared" si="2"/>
        <v>62.930994324903878</v>
      </c>
      <c r="E15" s="184">
        <f>+E13+E14</f>
        <v>62.930994324903878</v>
      </c>
      <c r="F15" s="145">
        <f t="shared" si="3"/>
        <v>62.930994324903878</v>
      </c>
    </row>
    <row r="16" spans="1:13" s="143" customFormat="1" ht="26.45" customHeight="1" thickBot="1">
      <c r="A16" s="139">
        <v>12</v>
      </c>
      <c r="B16" s="165" t="s">
        <v>177</v>
      </c>
      <c r="C16" s="166" t="s">
        <v>334</v>
      </c>
      <c r="D16" s="167">
        <f>+D11-D15</f>
        <v>3.1068443410347157</v>
      </c>
      <c r="E16" s="167">
        <f t="shared" ref="E16:F16" si="4">+E11-E15</f>
        <v>15.878496711472948</v>
      </c>
      <c r="F16" s="167">
        <f t="shared" si="4"/>
        <v>26.65550514204844</v>
      </c>
    </row>
    <row r="17" spans="4:15" hidden="1"/>
    <row r="18" spans="4:15" hidden="1">
      <c r="D18" s="134"/>
      <c r="E18" s="134"/>
      <c r="F18" s="134"/>
      <c r="G18" s="134"/>
      <c r="H18" s="134"/>
      <c r="I18" s="134"/>
      <c r="J18" s="134"/>
      <c r="K18" s="134"/>
      <c r="L18" s="134"/>
      <c r="M18" s="134"/>
      <c r="N18" s="134"/>
    </row>
    <row r="19" spans="4:15" hidden="1">
      <c r="D19" s="134"/>
      <c r="E19" s="134"/>
      <c r="F19" s="134"/>
      <c r="G19" s="134"/>
      <c r="H19" s="134"/>
      <c r="I19" s="134"/>
      <c r="J19" s="134"/>
      <c r="K19" s="134"/>
      <c r="L19" s="134"/>
      <c r="M19" s="134"/>
      <c r="N19" s="134"/>
      <c r="O19" s="134"/>
    </row>
    <row r="20" spans="4:15" hidden="1"/>
    <row r="21" spans="4:15" hidden="1">
      <c r="D21" s="134"/>
      <c r="E21" s="134"/>
    </row>
    <row r="22" spans="4:15" hidden="1">
      <c r="D22" s="134"/>
      <c r="E22" s="134"/>
    </row>
    <row r="23" spans="4:15" hidden="1">
      <c r="D23" s="134"/>
      <c r="E23" s="134"/>
    </row>
    <row r="24" spans="4:15" hidden="1">
      <c r="D24" s="134"/>
      <c r="E24" s="134"/>
    </row>
    <row r="25" spans="4:15" hidden="1">
      <c r="D25" s="134"/>
      <c r="E25" s="134"/>
    </row>
    <row r="26" spans="4:15" hidden="1">
      <c r="D26" s="134"/>
      <c r="E26" s="134"/>
    </row>
    <row r="27" spans="4:15" hidden="1">
      <c r="D27" s="134"/>
      <c r="E27" s="134"/>
    </row>
    <row r="28" spans="4:15" hidden="1">
      <c r="D28" s="134"/>
      <c r="E28" s="134"/>
    </row>
    <row r="29" spans="4:15" hidden="1">
      <c r="D29" s="134"/>
      <c r="E29" s="134"/>
    </row>
    <row r="30" spans="4:15" hidden="1">
      <c r="D30" s="134"/>
      <c r="E30" s="134"/>
    </row>
    <row r="31" spans="4:15" hidden="1">
      <c r="D31" s="134"/>
      <c r="E31" s="134"/>
    </row>
    <row r="32" spans="4:15" hidden="1">
      <c r="D32" s="134"/>
      <c r="E32" s="134"/>
    </row>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70" zoomScaleNormal="70" workbookViewId="0">
      <selection activeCell="D1" sqref="D1"/>
    </sheetView>
  </sheetViews>
  <sheetFormatPr defaultRowHeight="15"/>
  <cols>
    <col min="1" max="1" width="9.140625" style="5"/>
    <col min="2" max="2" width="37.7109375" style="5" customWidth="1"/>
    <col min="3" max="16384" width="9.140625" style="5"/>
  </cols>
  <sheetData>
    <row r="1" spans="1:17" ht="15.75">
      <c r="A1" s="99" t="s">
        <v>9</v>
      </c>
      <c r="B1" s="99"/>
      <c r="C1" s="98"/>
      <c r="D1" s="99"/>
      <c r="E1" s="99"/>
      <c r="F1" s="99"/>
      <c r="G1" s="99"/>
      <c r="H1" s="87"/>
      <c r="I1" s="99"/>
      <c r="J1" s="99"/>
      <c r="K1" s="99"/>
      <c r="L1" s="99"/>
      <c r="M1" s="99"/>
      <c r="N1" s="99"/>
      <c r="O1" s="99"/>
      <c r="P1" s="99"/>
      <c r="Q1" s="99"/>
    </row>
    <row r="2" spans="1:17" ht="15.75">
      <c r="A2" s="86" t="s">
        <v>157</v>
      </c>
      <c r="B2" s="86"/>
      <c r="C2" s="86"/>
      <c r="D2" s="86"/>
      <c r="E2" s="86"/>
      <c r="F2" s="86"/>
      <c r="G2" s="86"/>
      <c r="H2" s="87"/>
      <c r="I2" s="86"/>
      <c r="J2" s="86"/>
      <c r="K2" s="99"/>
      <c r="L2" s="99"/>
      <c r="M2" s="99"/>
      <c r="N2" s="99"/>
      <c r="O2" s="99"/>
      <c r="P2" s="99"/>
      <c r="Q2" s="99"/>
    </row>
    <row r="3" spans="1:17" ht="15.75">
      <c r="A3" s="82" t="s">
        <v>10</v>
      </c>
      <c r="B3" s="82"/>
      <c r="C3" s="82"/>
      <c r="D3" s="82"/>
      <c r="E3" s="82"/>
      <c r="F3" s="82"/>
      <c r="G3" s="82"/>
      <c r="H3" s="87"/>
      <c r="I3" s="99"/>
      <c r="J3" s="99"/>
      <c r="K3" s="99"/>
      <c r="L3" s="99"/>
      <c r="M3" s="99"/>
      <c r="N3" s="99"/>
      <c r="O3" s="99"/>
      <c r="P3" s="99"/>
      <c r="Q3" s="99"/>
    </row>
    <row r="4" spans="1:17">
      <c r="A4" s="83"/>
      <c r="B4" s="83"/>
      <c r="C4" s="83"/>
      <c r="D4" s="83"/>
      <c r="E4" s="83"/>
      <c r="F4" s="83"/>
      <c r="G4" s="83"/>
      <c r="H4" s="87"/>
      <c r="I4" s="83"/>
      <c r="J4" s="83"/>
      <c r="K4" s="83"/>
      <c r="L4" s="83"/>
      <c r="M4" s="83"/>
      <c r="N4" s="83"/>
      <c r="O4" s="83"/>
      <c r="P4" s="83"/>
      <c r="Q4" s="83"/>
    </row>
    <row r="5" spans="1:17" s="228" customFormat="1" ht="63.75">
      <c r="A5" s="224" t="s">
        <v>11</v>
      </c>
      <c r="B5" s="225" t="s">
        <v>12</v>
      </c>
      <c r="C5" s="226">
        <v>2013</v>
      </c>
      <c r="D5" s="226">
        <v>2014</v>
      </c>
      <c r="E5" s="226">
        <v>2015</v>
      </c>
      <c r="F5" s="226">
        <v>2016</v>
      </c>
      <c r="G5" s="226">
        <v>2017</v>
      </c>
      <c r="H5" s="226">
        <v>2018</v>
      </c>
      <c r="I5" s="226">
        <v>2019</v>
      </c>
      <c r="J5" s="226">
        <v>2020</v>
      </c>
      <c r="K5" s="226">
        <v>2021</v>
      </c>
      <c r="L5" s="226">
        <v>2022</v>
      </c>
      <c r="M5" s="226">
        <v>2023</v>
      </c>
      <c r="N5" s="226">
        <v>2024</v>
      </c>
      <c r="O5" s="226">
        <v>2025</v>
      </c>
      <c r="P5" s="226">
        <v>2026</v>
      </c>
      <c r="Q5" s="227" t="s">
        <v>230</v>
      </c>
    </row>
    <row r="6" spans="1:17">
      <c r="A6" s="115" t="s">
        <v>13</v>
      </c>
      <c r="B6" s="115" t="s">
        <v>14</v>
      </c>
      <c r="C6" s="116">
        <v>33</v>
      </c>
      <c r="D6" s="116">
        <v>32</v>
      </c>
      <c r="E6" s="116">
        <v>32</v>
      </c>
      <c r="F6" s="116">
        <v>32</v>
      </c>
      <c r="G6" s="116">
        <v>32</v>
      </c>
      <c r="H6" s="116">
        <v>32</v>
      </c>
      <c r="I6" s="116">
        <v>33</v>
      </c>
      <c r="J6" s="116">
        <v>33</v>
      </c>
      <c r="K6" s="116">
        <v>33</v>
      </c>
      <c r="L6" s="116">
        <v>33</v>
      </c>
      <c r="M6" s="116">
        <v>33</v>
      </c>
      <c r="N6" s="116">
        <v>34</v>
      </c>
      <c r="O6" s="116">
        <v>34</v>
      </c>
      <c r="P6" s="116">
        <v>34</v>
      </c>
      <c r="Q6" s="122">
        <v>5.0000000000000001E-3</v>
      </c>
    </row>
    <row r="7" spans="1:17">
      <c r="A7" s="117"/>
      <c r="B7" s="118" t="s">
        <v>15</v>
      </c>
      <c r="C7" s="116">
        <v>398</v>
      </c>
      <c r="D7" s="116">
        <v>351</v>
      </c>
      <c r="E7" s="116">
        <v>351</v>
      </c>
      <c r="F7" s="116">
        <v>350</v>
      </c>
      <c r="G7" s="116">
        <v>352</v>
      </c>
      <c r="H7" s="116">
        <v>354</v>
      </c>
      <c r="I7" s="116">
        <v>356</v>
      </c>
      <c r="J7" s="116">
        <v>357</v>
      </c>
      <c r="K7" s="116">
        <v>359</v>
      </c>
      <c r="L7" s="116">
        <v>362</v>
      </c>
      <c r="M7" s="116">
        <v>365</v>
      </c>
      <c r="N7" s="116">
        <v>366</v>
      </c>
      <c r="O7" s="116">
        <v>368</v>
      </c>
      <c r="P7" s="116">
        <v>369</v>
      </c>
      <c r="Q7" s="122">
        <v>4.0000000000000001E-3</v>
      </c>
    </row>
    <row r="8" spans="1:17">
      <c r="A8" s="117"/>
      <c r="B8" s="118" t="s">
        <v>16</v>
      </c>
      <c r="C8" s="116">
        <v>17</v>
      </c>
      <c r="D8" s="116">
        <v>16</v>
      </c>
      <c r="E8" s="116">
        <v>16</v>
      </c>
      <c r="F8" s="116">
        <v>16</v>
      </c>
      <c r="G8" s="116">
        <v>16</v>
      </c>
      <c r="H8" s="116">
        <v>16</v>
      </c>
      <c r="I8" s="116">
        <v>16</v>
      </c>
      <c r="J8" s="116">
        <v>16</v>
      </c>
      <c r="K8" s="116">
        <v>16</v>
      </c>
      <c r="L8" s="116">
        <v>16</v>
      </c>
      <c r="M8" s="116">
        <v>16</v>
      </c>
      <c r="N8" s="116">
        <v>16</v>
      </c>
      <c r="O8" s="116">
        <v>16</v>
      </c>
      <c r="P8" s="116">
        <v>17</v>
      </c>
      <c r="Q8" s="122">
        <v>5.0000000000000001E-3</v>
      </c>
    </row>
    <row r="9" spans="1:17">
      <c r="A9" s="117"/>
      <c r="B9" s="118" t="s">
        <v>17</v>
      </c>
      <c r="C9" s="116">
        <v>35</v>
      </c>
      <c r="D9" s="116">
        <v>36</v>
      </c>
      <c r="E9" s="116">
        <v>36</v>
      </c>
      <c r="F9" s="116">
        <v>36</v>
      </c>
      <c r="G9" s="116">
        <v>36</v>
      </c>
      <c r="H9" s="116">
        <v>36</v>
      </c>
      <c r="I9" s="116">
        <v>36</v>
      </c>
      <c r="J9" s="116">
        <v>36</v>
      </c>
      <c r="K9" s="116">
        <v>36</v>
      </c>
      <c r="L9" s="116">
        <v>37</v>
      </c>
      <c r="M9" s="116">
        <v>37</v>
      </c>
      <c r="N9" s="116">
        <v>37</v>
      </c>
      <c r="O9" s="116">
        <v>37</v>
      </c>
      <c r="P9" s="116">
        <v>37</v>
      </c>
      <c r="Q9" s="122">
        <v>2E-3</v>
      </c>
    </row>
    <row r="10" spans="1:17">
      <c r="A10" s="117"/>
      <c r="B10" s="118" t="s">
        <v>18</v>
      </c>
      <c r="C10" s="116">
        <v>75</v>
      </c>
      <c r="D10" s="116">
        <v>74</v>
      </c>
      <c r="E10" s="116">
        <v>75</v>
      </c>
      <c r="F10" s="116">
        <v>74</v>
      </c>
      <c r="G10" s="116">
        <v>75</v>
      </c>
      <c r="H10" s="116">
        <v>75</v>
      </c>
      <c r="I10" s="116">
        <v>75</v>
      </c>
      <c r="J10" s="116">
        <v>76</v>
      </c>
      <c r="K10" s="116">
        <v>76</v>
      </c>
      <c r="L10" s="116">
        <v>77</v>
      </c>
      <c r="M10" s="116">
        <v>77</v>
      </c>
      <c r="N10" s="116">
        <v>78</v>
      </c>
      <c r="O10" s="116">
        <v>78</v>
      </c>
      <c r="P10" s="116">
        <v>78</v>
      </c>
      <c r="Q10" s="122">
        <v>4.0000000000000001E-3</v>
      </c>
    </row>
    <row r="11" spans="1:17">
      <c r="A11" s="117"/>
      <c r="B11" s="118" t="s">
        <v>19</v>
      </c>
      <c r="C11" s="116">
        <v>15</v>
      </c>
      <c r="D11" s="116">
        <v>12</v>
      </c>
      <c r="E11" s="116">
        <v>12</v>
      </c>
      <c r="F11" s="116">
        <v>12</v>
      </c>
      <c r="G11" s="116">
        <v>12</v>
      </c>
      <c r="H11" s="116">
        <v>12</v>
      </c>
      <c r="I11" s="116">
        <v>12</v>
      </c>
      <c r="J11" s="116">
        <v>12</v>
      </c>
      <c r="K11" s="116">
        <v>12</v>
      </c>
      <c r="L11" s="116">
        <v>12</v>
      </c>
      <c r="M11" s="116">
        <v>12</v>
      </c>
      <c r="N11" s="116">
        <v>12</v>
      </c>
      <c r="O11" s="116">
        <v>12</v>
      </c>
      <c r="P11" s="116">
        <v>12</v>
      </c>
      <c r="Q11" s="122">
        <v>0</v>
      </c>
    </row>
    <row r="12" spans="1:17">
      <c r="A12" s="117"/>
      <c r="B12" s="118" t="s">
        <v>20</v>
      </c>
      <c r="C12" s="116">
        <v>436</v>
      </c>
      <c r="D12" s="116">
        <v>449</v>
      </c>
      <c r="E12" s="116">
        <v>449</v>
      </c>
      <c r="F12" s="116">
        <v>448</v>
      </c>
      <c r="G12" s="116">
        <v>451</v>
      </c>
      <c r="H12" s="116">
        <v>453</v>
      </c>
      <c r="I12" s="116">
        <v>455</v>
      </c>
      <c r="J12" s="116">
        <v>457</v>
      </c>
      <c r="K12" s="116">
        <v>460</v>
      </c>
      <c r="L12" s="116">
        <v>463</v>
      </c>
      <c r="M12" s="116">
        <v>466</v>
      </c>
      <c r="N12" s="116">
        <v>468</v>
      </c>
      <c r="O12" s="116">
        <v>470</v>
      </c>
      <c r="P12" s="116">
        <v>472</v>
      </c>
      <c r="Q12" s="122">
        <v>4.0000000000000001E-3</v>
      </c>
    </row>
    <row r="13" spans="1:17">
      <c r="A13" s="117"/>
      <c r="B13" s="118" t="s">
        <v>21</v>
      </c>
      <c r="C13" s="116">
        <v>130</v>
      </c>
      <c r="D13" s="116">
        <v>134</v>
      </c>
      <c r="E13" s="116">
        <v>135</v>
      </c>
      <c r="F13" s="116">
        <v>134</v>
      </c>
      <c r="G13" s="116">
        <v>135</v>
      </c>
      <c r="H13" s="116">
        <v>136</v>
      </c>
      <c r="I13" s="116">
        <v>136</v>
      </c>
      <c r="J13" s="116">
        <v>137</v>
      </c>
      <c r="K13" s="116">
        <v>138</v>
      </c>
      <c r="L13" s="116">
        <v>139</v>
      </c>
      <c r="M13" s="116">
        <v>140</v>
      </c>
      <c r="N13" s="116">
        <v>140</v>
      </c>
      <c r="O13" s="116">
        <v>141</v>
      </c>
      <c r="P13" s="116">
        <v>141</v>
      </c>
      <c r="Q13" s="122">
        <v>4.0000000000000001E-3</v>
      </c>
    </row>
    <row r="14" spans="1:17">
      <c r="A14" s="117"/>
      <c r="B14" s="118" t="s">
        <v>22</v>
      </c>
      <c r="C14" s="116">
        <v>925</v>
      </c>
      <c r="D14" s="116">
        <v>962</v>
      </c>
      <c r="E14" s="116">
        <v>962</v>
      </c>
      <c r="F14" s="116">
        <v>960</v>
      </c>
      <c r="G14" s="116">
        <v>965</v>
      </c>
      <c r="H14" s="116">
        <v>970</v>
      </c>
      <c r="I14" s="116">
        <v>974</v>
      </c>
      <c r="J14" s="116">
        <v>979</v>
      </c>
      <c r="K14" s="116">
        <v>985</v>
      </c>
      <c r="L14" s="116">
        <v>992</v>
      </c>
      <c r="M14" s="116">
        <v>999</v>
      </c>
      <c r="N14" s="116">
        <v>1004</v>
      </c>
      <c r="O14" s="116">
        <v>1008</v>
      </c>
      <c r="P14" s="116">
        <v>1012</v>
      </c>
      <c r="Q14" s="122">
        <v>4.0000000000000001E-3</v>
      </c>
    </row>
    <row r="15" spans="1:17">
      <c r="A15" s="117"/>
      <c r="B15" s="118" t="s">
        <v>25</v>
      </c>
      <c r="C15" s="116">
        <v>1017</v>
      </c>
      <c r="D15" s="116">
        <v>1021</v>
      </c>
      <c r="E15" s="116">
        <v>1021</v>
      </c>
      <c r="F15" s="116">
        <v>1019</v>
      </c>
      <c r="G15" s="116">
        <v>1025</v>
      </c>
      <c r="H15" s="116">
        <v>1030</v>
      </c>
      <c r="I15" s="116">
        <v>1034</v>
      </c>
      <c r="J15" s="116">
        <v>1039</v>
      </c>
      <c r="K15" s="116">
        <v>1045</v>
      </c>
      <c r="L15" s="116">
        <v>1053</v>
      </c>
      <c r="M15" s="116">
        <v>1061</v>
      </c>
      <c r="N15" s="116">
        <v>1065</v>
      </c>
      <c r="O15" s="116">
        <v>1070</v>
      </c>
      <c r="P15" s="116">
        <v>1074</v>
      </c>
      <c r="Q15" s="122">
        <v>4.0000000000000001E-3</v>
      </c>
    </row>
    <row r="16" spans="1:17">
      <c r="A16" s="117"/>
      <c r="B16" s="118" t="s">
        <v>27</v>
      </c>
      <c r="C16" s="116">
        <v>106</v>
      </c>
      <c r="D16" s="116">
        <v>109</v>
      </c>
      <c r="E16" s="116">
        <v>109</v>
      </c>
      <c r="F16" s="116">
        <v>109</v>
      </c>
      <c r="G16" s="116">
        <v>109</v>
      </c>
      <c r="H16" s="116">
        <v>110</v>
      </c>
      <c r="I16" s="116">
        <v>110</v>
      </c>
      <c r="J16" s="116">
        <v>111</v>
      </c>
      <c r="K16" s="116">
        <v>112</v>
      </c>
      <c r="L16" s="116">
        <v>112</v>
      </c>
      <c r="M16" s="116">
        <v>113</v>
      </c>
      <c r="N16" s="116">
        <v>114</v>
      </c>
      <c r="O16" s="116">
        <v>114</v>
      </c>
      <c r="P16" s="116">
        <v>115</v>
      </c>
      <c r="Q16" s="122">
        <v>4.0000000000000001E-3</v>
      </c>
    </row>
    <row r="17" spans="1:17">
      <c r="A17" s="117"/>
      <c r="B17" s="118" t="s">
        <v>231</v>
      </c>
      <c r="C17" s="116">
        <v>1251</v>
      </c>
      <c r="D17" s="116">
        <v>837</v>
      </c>
      <c r="E17" s="116">
        <v>1614</v>
      </c>
      <c r="F17" s="116">
        <v>1614</v>
      </c>
      <c r="G17" s="116">
        <v>1614</v>
      </c>
      <c r="H17" s="116">
        <v>1614</v>
      </c>
      <c r="I17" s="116">
        <v>1614</v>
      </c>
      <c r="J17" s="116">
        <v>1614</v>
      </c>
      <c r="K17" s="116">
        <v>1614</v>
      </c>
      <c r="L17" s="116">
        <v>1614</v>
      </c>
      <c r="M17" s="116">
        <v>1614</v>
      </c>
      <c r="N17" s="116">
        <v>1614</v>
      </c>
      <c r="O17" s="116">
        <v>1614</v>
      </c>
      <c r="P17" s="116">
        <v>1614</v>
      </c>
      <c r="Q17" s="122">
        <v>5.1999999999999998E-2</v>
      </c>
    </row>
    <row r="18" spans="1:17">
      <c r="A18" s="117"/>
      <c r="B18" s="118" t="s">
        <v>89</v>
      </c>
      <c r="C18" s="116">
        <v>28</v>
      </c>
      <c r="D18" s="116">
        <v>20</v>
      </c>
      <c r="E18" s="116">
        <v>20</v>
      </c>
      <c r="F18" s="116">
        <v>20</v>
      </c>
      <c r="G18" s="116">
        <v>20</v>
      </c>
      <c r="H18" s="116">
        <v>20</v>
      </c>
      <c r="I18" s="116">
        <v>21</v>
      </c>
      <c r="J18" s="116">
        <v>21</v>
      </c>
      <c r="K18" s="116">
        <v>21</v>
      </c>
      <c r="L18" s="116">
        <v>21</v>
      </c>
      <c r="M18" s="116">
        <v>21</v>
      </c>
      <c r="N18" s="116">
        <v>21</v>
      </c>
      <c r="O18" s="116">
        <v>21</v>
      </c>
      <c r="P18" s="116">
        <v>21</v>
      </c>
      <c r="Q18" s="122">
        <v>4.0000000000000001E-3</v>
      </c>
    </row>
    <row r="19" spans="1:17">
      <c r="A19" s="117"/>
      <c r="B19" s="118" t="s">
        <v>28</v>
      </c>
      <c r="C19" s="116">
        <v>131</v>
      </c>
      <c r="D19" s="116">
        <v>132</v>
      </c>
      <c r="E19" s="116">
        <v>132</v>
      </c>
      <c r="F19" s="116">
        <v>131</v>
      </c>
      <c r="G19" s="116">
        <v>132</v>
      </c>
      <c r="H19" s="116">
        <v>133</v>
      </c>
      <c r="I19" s="116">
        <v>133</v>
      </c>
      <c r="J19" s="116">
        <v>134</v>
      </c>
      <c r="K19" s="116">
        <v>135</v>
      </c>
      <c r="L19" s="116">
        <v>136</v>
      </c>
      <c r="M19" s="116">
        <v>137</v>
      </c>
      <c r="N19" s="116">
        <v>137</v>
      </c>
      <c r="O19" s="116">
        <v>138</v>
      </c>
      <c r="P19" s="116">
        <v>138</v>
      </c>
      <c r="Q19" s="122">
        <v>3.0000000000000001E-3</v>
      </c>
    </row>
    <row r="20" spans="1:17">
      <c r="A20" s="117"/>
      <c r="B20" s="118" t="s">
        <v>31</v>
      </c>
      <c r="C20" s="116">
        <v>75942</v>
      </c>
      <c r="D20" s="116">
        <v>75421</v>
      </c>
      <c r="E20" s="116">
        <v>72904</v>
      </c>
      <c r="F20" s="116">
        <v>72567</v>
      </c>
      <c r="G20" s="116">
        <v>73061</v>
      </c>
      <c r="H20" s="116">
        <v>73503</v>
      </c>
      <c r="I20" s="116">
        <v>73844</v>
      </c>
      <c r="J20" s="116">
        <v>74260</v>
      </c>
      <c r="K20" s="116">
        <v>74772</v>
      </c>
      <c r="L20" s="116">
        <v>75440</v>
      </c>
      <c r="M20" s="116">
        <v>76052</v>
      </c>
      <c r="N20" s="116">
        <v>76456</v>
      </c>
      <c r="O20" s="116">
        <v>76806</v>
      </c>
      <c r="P20" s="116">
        <v>77134</v>
      </c>
      <c r="Q20" s="122">
        <v>2E-3</v>
      </c>
    </row>
    <row r="21" spans="1:17">
      <c r="A21" s="117"/>
      <c r="B21" s="118" t="s">
        <v>32</v>
      </c>
      <c r="C21" s="116">
        <v>9493</v>
      </c>
      <c r="D21" s="116">
        <v>9520</v>
      </c>
      <c r="E21" s="116">
        <v>9520</v>
      </c>
      <c r="F21" s="116">
        <v>9520</v>
      </c>
      <c r="G21" s="116">
        <v>9520</v>
      </c>
      <c r="H21" s="116">
        <v>9520</v>
      </c>
      <c r="I21" s="116">
        <v>9520</v>
      </c>
      <c r="J21" s="116">
        <v>9520</v>
      </c>
      <c r="K21" s="116">
        <v>9520</v>
      </c>
      <c r="L21" s="116">
        <v>9520</v>
      </c>
      <c r="M21" s="116">
        <v>9520</v>
      </c>
      <c r="N21" s="116">
        <v>9520</v>
      </c>
      <c r="O21" s="116">
        <v>9520</v>
      </c>
      <c r="P21" s="116">
        <v>9520</v>
      </c>
      <c r="Q21" s="122">
        <v>0</v>
      </c>
    </row>
    <row r="22" spans="1:17">
      <c r="A22" s="117"/>
      <c r="B22" s="118" t="s">
        <v>156</v>
      </c>
      <c r="C22" s="116">
        <v>1078</v>
      </c>
      <c r="D22" s="116">
        <v>1255</v>
      </c>
      <c r="E22" s="116">
        <v>1702</v>
      </c>
      <c r="F22" s="116">
        <v>1819</v>
      </c>
      <c r="G22" s="116">
        <v>1828</v>
      </c>
      <c r="H22" s="116">
        <v>1838</v>
      </c>
      <c r="I22" s="116">
        <v>1847</v>
      </c>
      <c r="J22" s="116">
        <v>1856</v>
      </c>
      <c r="K22" s="116">
        <v>1865</v>
      </c>
      <c r="L22" s="116">
        <v>1875</v>
      </c>
      <c r="M22" s="116">
        <v>1884</v>
      </c>
      <c r="N22" s="116">
        <v>1893</v>
      </c>
      <c r="O22" s="116">
        <v>1903</v>
      </c>
      <c r="P22" s="116">
        <v>1912</v>
      </c>
      <c r="Q22" s="122">
        <v>3.3000000000000002E-2</v>
      </c>
    </row>
    <row r="23" spans="1:17">
      <c r="A23" s="117"/>
      <c r="B23" s="118" t="s">
        <v>155</v>
      </c>
      <c r="C23" s="116">
        <v>0</v>
      </c>
      <c r="D23" s="116">
        <v>436</v>
      </c>
      <c r="E23" s="116">
        <v>1770</v>
      </c>
      <c r="F23" s="116">
        <v>1774</v>
      </c>
      <c r="G23" s="116">
        <v>1777</v>
      </c>
      <c r="H23" s="116">
        <v>1781</v>
      </c>
      <c r="I23" s="116">
        <v>1784</v>
      </c>
      <c r="J23" s="116">
        <v>1788</v>
      </c>
      <c r="K23" s="116">
        <v>1791</v>
      </c>
      <c r="L23" s="116">
        <v>1795</v>
      </c>
      <c r="M23" s="116">
        <v>1799</v>
      </c>
      <c r="N23" s="116">
        <v>1802</v>
      </c>
      <c r="O23" s="116">
        <v>1806</v>
      </c>
      <c r="P23" s="116">
        <v>1810</v>
      </c>
      <c r="Q23" s="122">
        <v>0.11600000000000001</v>
      </c>
    </row>
    <row r="24" spans="1:17">
      <c r="A24" s="117"/>
      <c r="B24" s="118" t="s">
        <v>33</v>
      </c>
      <c r="C24" s="116">
        <v>129</v>
      </c>
      <c r="D24" s="116">
        <v>149</v>
      </c>
      <c r="E24" s="116">
        <v>149</v>
      </c>
      <c r="F24" s="116">
        <v>149</v>
      </c>
      <c r="G24" s="116">
        <v>150</v>
      </c>
      <c r="H24" s="116">
        <v>150</v>
      </c>
      <c r="I24" s="116">
        <v>151</v>
      </c>
      <c r="J24" s="116">
        <v>152</v>
      </c>
      <c r="K24" s="116">
        <v>153</v>
      </c>
      <c r="L24" s="116">
        <v>154</v>
      </c>
      <c r="M24" s="116">
        <v>155</v>
      </c>
      <c r="N24" s="116">
        <v>156</v>
      </c>
      <c r="O24" s="116">
        <v>156</v>
      </c>
      <c r="P24" s="116">
        <v>157</v>
      </c>
      <c r="Q24" s="122">
        <v>4.0000000000000001E-3</v>
      </c>
    </row>
    <row r="25" spans="1:17">
      <c r="A25" s="117"/>
      <c r="B25" s="118" t="s">
        <v>34</v>
      </c>
      <c r="C25" s="116">
        <v>46</v>
      </c>
      <c r="D25" s="116">
        <v>48</v>
      </c>
      <c r="E25" s="116">
        <v>48</v>
      </c>
      <c r="F25" s="116">
        <v>48</v>
      </c>
      <c r="G25" s="116">
        <v>49</v>
      </c>
      <c r="H25" s="116">
        <v>49</v>
      </c>
      <c r="I25" s="116">
        <v>49</v>
      </c>
      <c r="J25" s="116">
        <v>49</v>
      </c>
      <c r="K25" s="116">
        <v>49</v>
      </c>
      <c r="L25" s="116">
        <v>50</v>
      </c>
      <c r="M25" s="116">
        <v>50</v>
      </c>
      <c r="N25" s="116">
        <v>50</v>
      </c>
      <c r="O25" s="116">
        <v>51</v>
      </c>
      <c r="P25" s="116">
        <v>51</v>
      </c>
      <c r="Q25" s="122">
        <v>5.0000000000000001E-3</v>
      </c>
    </row>
    <row r="26" spans="1:17">
      <c r="A26" s="117"/>
      <c r="B26" s="118" t="s">
        <v>35</v>
      </c>
      <c r="C26" s="116">
        <v>19</v>
      </c>
      <c r="D26" s="116">
        <v>20</v>
      </c>
      <c r="E26" s="116">
        <v>20</v>
      </c>
      <c r="F26" s="116">
        <v>19</v>
      </c>
      <c r="G26" s="116">
        <v>20</v>
      </c>
      <c r="H26" s="116">
        <v>20</v>
      </c>
      <c r="I26" s="116">
        <v>20</v>
      </c>
      <c r="J26" s="116">
        <v>20</v>
      </c>
      <c r="K26" s="116">
        <v>20</v>
      </c>
      <c r="L26" s="116">
        <v>20</v>
      </c>
      <c r="M26" s="116">
        <v>20</v>
      </c>
      <c r="N26" s="116">
        <v>20</v>
      </c>
      <c r="O26" s="116">
        <v>20</v>
      </c>
      <c r="P26" s="116">
        <v>21</v>
      </c>
      <c r="Q26" s="122">
        <v>4.0000000000000001E-3</v>
      </c>
    </row>
    <row r="27" spans="1:17">
      <c r="A27" s="117"/>
      <c r="B27" s="118" t="s">
        <v>36</v>
      </c>
      <c r="C27" s="116">
        <v>2994</v>
      </c>
      <c r="D27" s="116">
        <v>3024</v>
      </c>
      <c r="E27" s="116">
        <v>3026</v>
      </c>
      <c r="F27" s="116">
        <v>3018</v>
      </c>
      <c r="G27" s="116">
        <v>3036</v>
      </c>
      <c r="H27" s="116">
        <v>3052</v>
      </c>
      <c r="I27" s="116">
        <v>3064</v>
      </c>
      <c r="J27" s="116">
        <v>3079</v>
      </c>
      <c r="K27" s="116">
        <v>3097</v>
      </c>
      <c r="L27" s="116">
        <v>3120</v>
      </c>
      <c r="M27" s="116">
        <v>3142</v>
      </c>
      <c r="N27" s="116">
        <v>3156</v>
      </c>
      <c r="O27" s="116">
        <v>3169</v>
      </c>
      <c r="P27" s="116">
        <v>3181</v>
      </c>
      <c r="Q27" s="122">
        <v>4.0000000000000001E-3</v>
      </c>
    </row>
    <row r="28" spans="1:17">
      <c r="A28" s="117"/>
      <c r="B28" s="118" t="s">
        <v>37</v>
      </c>
      <c r="C28" s="116">
        <v>25</v>
      </c>
      <c r="D28" s="116">
        <v>23</v>
      </c>
      <c r="E28" s="116">
        <v>23</v>
      </c>
      <c r="F28" s="116">
        <v>23</v>
      </c>
      <c r="G28" s="116">
        <v>23</v>
      </c>
      <c r="H28" s="116">
        <v>24</v>
      </c>
      <c r="I28" s="116">
        <v>24</v>
      </c>
      <c r="J28" s="116">
        <v>24</v>
      </c>
      <c r="K28" s="116">
        <v>24</v>
      </c>
      <c r="L28" s="116">
        <v>24</v>
      </c>
      <c r="M28" s="116">
        <v>24</v>
      </c>
      <c r="N28" s="116">
        <v>24</v>
      </c>
      <c r="O28" s="116">
        <v>24</v>
      </c>
      <c r="P28" s="116">
        <v>25</v>
      </c>
      <c r="Q28" s="122">
        <v>6.0000000000000001E-3</v>
      </c>
    </row>
    <row r="29" spans="1:17">
      <c r="A29" s="117"/>
      <c r="B29" s="118" t="s">
        <v>232</v>
      </c>
      <c r="C29" s="116">
        <v>1619</v>
      </c>
      <c r="D29" s="116">
        <v>1493</v>
      </c>
      <c r="E29" s="116">
        <v>1493</v>
      </c>
      <c r="F29" s="116">
        <v>1490</v>
      </c>
      <c r="G29" s="116">
        <v>1498</v>
      </c>
      <c r="H29" s="116">
        <v>1506</v>
      </c>
      <c r="I29" s="116">
        <v>1512</v>
      </c>
      <c r="J29" s="116">
        <v>1519</v>
      </c>
      <c r="K29" s="116">
        <v>1528</v>
      </c>
      <c r="L29" s="116">
        <v>1540</v>
      </c>
      <c r="M29" s="116">
        <v>1551</v>
      </c>
      <c r="N29" s="116">
        <v>1558</v>
      </c>
      <c r="O29" s="116">
        <v>1564</v>
      </c>
      <c r="P29" s="116">
        <v>1570</v>
      </c>
      <c r="Q29" s="122">
        <v>4.0000000000000001E-3</v>
      </c>
    </row>
    <row r="30" spans="1:17">
      <c r="A30" s="115" t="s">
        <v>39</v>
      </c>
      <c r="B30" s="189"/>
      <c r="C30" s="116">
        <v>95941</v>
      </c>
      <c r="D30" s="116">
        <v>95574</v>
      </c>
      <c r="E30" s="116">
        <v>95619</v>
      </c>
      <c r="F30" s="116">
        <v>95383</v>
      </c>
      <c r="G30" s="116">
        <v>95936</v>
      </c>
      <c r="H30" s="116">
        <v>96433</v>
      </c>
      <c r="I30" s="116">
        <v>96819</v>
      </c>
      <c r="J30" s="116">
        <v>97288</v>
      </c>
      <c r="K30" s="116">
        <v>97862</v>
      </c>
      <c r="L30" s="116">
        <v>98606</v>
      </c>
      <c r="M30" s="116">
        <v>99289</v>
      </c>
      <c r="N30" s="116">
        <v>99744</v>
      </c>
      <c r="O30" s="116">
        <v>100141</v>
      </c>
      <c r="P30" s="116">
        <v>100515</v>
      </c>
      <c r="Q30" s="122">
        <v>4.0000000000000001E-3</v>
      </c>
    </row>
    <row r="31" spans="1:17">
      <c r="A31" s="115" t="s">
        <v>42</v>
      </c>
      <c r="B31" s="118" t="s">
        <v>43</v>
      </c>
      <c r="C31" s="116">
        <v>48</v>
      </c>
      <c r="D31" s="116">
        <v>49</v>
      </c>
      <c r="E31" s="116">
        <v>50</v>
      </c>
      <c r="F31" s="116">
        <v>50</v>
      </c>
      <c r="G31" s="116">
        <v>50</v>
      </c>
      <c r="H31" s="116">
        <v>50</v>
      </c>
      <c r="I31" s="116">
        <v>50</v>
      </c>
      <c r="J31" s="116">
        <v>51</v>
      </c>
      <c r="K31" s="116">
        <v>51</v>
      </c>
      <c r="L31" s="116">
        <v>51</v>
      </c>
      <c r="M31" s="116">
        <v>51</v>
      </c>
      <c r="N31" s="116">
        <v>51</v>
      </c>
      <c r="O31" s="116">
        <v>51</v>
      </c>
      <c r="P31" s="116">
        <v>51</v>
      </c>
      <c r="Q31" s="122">
        <v>3.0000000000000001E-3</v>
      </c>
    </row>
    <row r="32" spans="1:17">
      <c r="A32" s="118"/>
      <c r="B32" s="118" t="s">
        <v>44</v>
      </c>
      <c r="C32" s="116">
        <v>266</v>
      </c>
      <c r="D32" s="116">
        <v>256</v>
      </c>
      <c r="E32" s="116">
        <v>261</v>
      </c>
      <c r="F32" s="116">
        <v>263</v>
      </c>
      <c r="G32" s="116">
        <v>263</v>
      </c>
      <c r="H32" s="116">
        <v>263</v>
      </c>
      <c r="I32" s="116">
        <v>264</v>
      </c>
      <c r="J32" s="116">
        <v>264</v>
      </c>
      <c r="K32" s="116">
        <v>265</v>
      </c>
      <c r="L32" s="116">
        <v>266</v>
      </c>
      <c r="M32" s="116">
        <v>267</v>
      </c>
      <c r="N32" s="116">
        <v>268</v>
      </c>
      <c r="O32" s="116">
        <v>269</v>
      </c>
      <c r="P32" s="116">
        <v>269</v>
      </c>
      <c r="Q32" s="122">
        <v>4.0000000000000001E-3</v>
      </c>
    </row>
    <row r="33" spans="1:17">
      <c r="A33" s="117"/>
      <c r="B33" s="118" t="s">
        <v>45</v>
      </c>
      <c r="C33" s="116">
        <v>129</v>
      </c>
      <c r="D33" s="116">
        <v>129</v>
      </c>
      <c r="E33" s="116">
        <v>132</v>
      </c>
      <c r="F33" s="116">
        <v>132</v>
      </c>
      <c r="G33" s="116">
        <v>132</v>
      </c>
      <c r="H33" s="116">
        <v>133</v>
      </c>
      <c r="I33" s="116">
        <v>133</v>
      </c>
      <c r="J33" s="116">
        <v>133</v>
      </c>
      <c r="K33" s="116">
        <v>133</v>
      </c>
      <c r="L33" s="116">
        <v>134</v>
      </c>
      <c r="M33" s="116">
        <v>134</v>
      </c>
      <c r="N33" s="116">
        <v>135</v>
      </c>
      <c r="O33" s="116">
        <v>135</v>
      </c>
      <c r="P33" s="116">
        <v>135</v>
      </c>
      <c r="Q33" s="122">
        <v>4.0000000000000001E-3</v>
      </c>
    </row>
    <row r="34" spans="1:17">
      <c r="A34" s="117"/>
      <c r="B34" s="118" t="s">
        <v>46</v>
      </c>
      <c r="C34" s="116">
        <v>2388</v>
      </c>
      <c r="D34" s="116">
        <v>2322</v>
      </c>
      <c r="E34" s="116">
        <v>2373</v>
      </c>
      <c r="F34" s="116">
        <v>2387</v>
      </c>
      <c r="G34" s="116">
        <v>2387</v>
      </c>
      <c r="H34" s="116">
        <v>2391</v>
      </c>
      <c r="I34" s="116">
        <v>2393</v>
      </c>
      <c r="J34" s="116">
        <v>2399</v>
      </c>
      <c r="K34" s="116">
        <v>2403</v>
      </c>
      <c r="L34" s="116">
        <v>2418</v>
      </c>
      <c r="M34" s="116">
        <v>2426</v>
      </c>
      <c r="N34" s="116">
        <v>2431</v>
      </c>
      <c r="O34" s="116">
        <v>2439</v>
      </c>
      <c r="P34" s="116">
        <v>2441</v>
      </c>
      <c r="Q34" s="122">
        <v>4.0000000000000001E-3</v>
      </c>
    </row>
    <row r="35" spans="1:17">
      <c r="A35" s="117"/>
      <c r="B35" s="118" t="s">
        <v>47</v>
      </c>
      <c r="C35" s="116">
        <v>138</v>
      </c>
      <c r="D35" s="116">
        <v>147</v>
      </c>
      <c r="E35" s="116">
        <v>150</v>
      </c>
      <c r="F35" s="116">
        <v>151</v>
      </c>
      <c r="G35" s="116">
        <v>151</v>
      </c>
      <c r="H35" s="116">
        <v>151</v>
      </c>
      <c r="I35" s="116">
        <v>151</v>
      </c>
      <c r="J35" s="116">
        <v>151</v>
      </c>
      <c r="K35" s="116">
        <v>152</v>
      </c>
      <c r="L35" s="116">
        <v>153</v>
      </c>
      <c r="M35" s="116">
        <v>153</v>
      </c>
      <c r="N35" s="116">
        <v>153</v>
      </c>
      <c r="O35" s="116">
        <v>154</v>
      </c>
      <c r="P35" s="116">
        <v>154</v>
      </c>
      <c r="Q35" s="122">
        <v>4.0000000000000001E-3</v>
      </c>
    </row>
    <row r="36" spans="1:17">
      <c r="A36" s="232"/>
      <c r="B36" s="233" t="s">
        <v>335</v>
      </c>
      <c r="C36" s="230"/>
      <c r="D36" s="230">
        <v>81</v>
      </c>
      <c r="E36" s="230">
        <v>83</v>
      </c>
      <c r="F36" s="230">
        <v>83</v>
      </c>
      <c r="G36" s="230">
        <v>83</v>
      </c>
      <c r="H36" s="230">
        <v>83</v>
      </c>
      <c r="I36" s="230">
        <v>83</v>
      </c>
      <c r="J36" s="230">
        <v>84</v>
      </c>
      <c r="K36" s="230">
        <v>84</v>
      </c>
      <c r="L36" s="230">
        <v>84</v>
      </c>
      <c r="M36" s="230">
        <v>85</v>
      </c>
      <c r="N36" s="230">
        <v>85</v>
      </c>
      <c r="O36" s="230">
        <v>85</v>
      </c>
      <c r="P36" s="230">
        <v>85</v>
      </c>
      <c r="Q36" s="231">
        <v>4.0000000000000001E-3</v>
      </c>
    </row>
    <row r="37" spans="1:17">
      <c r="A37" s="117"/>
      <c r="B37" s="118" t="s">
        <v>48</v>
      </c>
      <c r="C37" s="116">
        <v>344</v>
      </c>
      <c r="D37" s="116">
        <v>356</v>
      </c>
      <c r="E37" s="116">
        <v>364</v>
      </c>
      <c r="F37" s="116">
        <v>366</v>
      </c>
      <c r="G37" s="116">
        <v>366</v>
      </c>
      <c r="H37" s="116">
        <v>367</v>
      </c>
      <c r="I37" s="116">
        <v>367</v>
      </c>
      <c r="J37" s="116">
        <v>368</v>
      </c>
      <c r="K37" s="116">
        <v>369</v>
      </c>
      <c r="L37" s="116">
        <v>371</v>
      </c>
      <c r="M37" s="116">
        <v>372</v>
      </c>
      <c r="N37" s="116">
        <v>373</v>
      </c>
      <c r="O37" s="116">
        <v>374</v>
      </c>
      <c r="P37" s="116">
        <v>374</v>
      </c>
      <c r="Q37" s="122">
        <v>4.0000000000000001E-3</v>
      </c>
    </row>
    <row r="38" spans="1:17">
      <c r="A38" s="117"/>
      <c r="B38" s="118" t="s">
        <v>49</v>
      </c>
      <c r="C38" s="116">
        <v>75</v>
      </c>
      <c r="D38" s="116">
        <v>149</v>
      </c>
      <c r="E38" s="116">
        <v>152</v>
      </c>
      <c r="F38" s="116">
        <v>153</v>
      </c>
      <c r="G38" s="116">
        <v>153</v>
      </c>
      <c r="H38" s="116">
        <v>153</v>
      </c>
      <c r="I38" s="116">
        <v>153</v>
      </c>
      <c r="J38" s="116">
        <v>154</v>
      </c>
      <c r="K38" s="116">
        <v>154</v>
      </c>
      <c r="L38" s="116">
        <v>155</v>
      </c>
      <c r="M38" s="116">
        <v>155</v>
      </c>
      <c r="N38" s="116">
        <v>156</v>
      </c>
      <c r="O38" s="116">
        <v>156</v>
      </c>
      <c r="P38" s="116">
        <v>156</v>
      </c>
      <c r="Q38" s="122">
        <v>4.0000000000000001E-3</v>
      </c>
    </row>
    <row r="39" spans="1:17">
      <c r="A39" s="117"/>
      <c r="B39" s="118" t="s">
        <v>66</v>
      </c>
      <c r="C39" s="116">
        <v>1108</v>
      </c>
      <c r="D39" s="116">
        <v>1151</v>
      </c>
      <c r="E39" s="116">
        <v>1177</v>
      </c>
      <c r="F39" s="116">
        <v>1183</v>
      </c>
      <c r="G39" s="116">
        <v>1184</v>
      </c>
      <c r="H39" s="116">
        <v>1185</v>
      </c>
      <c r="I39" s="116">
        <v>1187</v>
      </c>
      <c r="J39" s="116">
        <v>1190</v>
      </c>
      <c r="K39" s="116">
        <v>1192</v>
      </c>
      <c r="L39" s="116">
        <v>1199</v>
      </c>
      <c r="M39" s="116">
        <v>1203</v>
      </c>
      <c r="N39" s="116">
        <v>1205</v>
      </c>
      <c r="O39" s="116">
        <v>1209</v>
      </c>
      <c r="P39" s="116">
        <v>1210</v>
      </c>
      <c r="Q39" s="122">
        <v>4.0000000000000001E-3</v>
      </c>
    </row>
    <row r="40" spans="1:17">
      <c r="A40" s="117"/>
      <c r="B40" s="118" t="s">
        <v>50</v>
      </c>
      <c r="C40" s="116">
        <v>74</v>
      </c>
      <c r="D40" s="116">
        <v>76</v>
      </c>
      <c r="E40" s="116">
        <v>77</v>
      </c>
      <c r="F40" s="116">
        <v>78</v>
      </c>
      <c r="G40" s="116">
        <v>78</v>
      </c>
      <c r="H40" s="116">
        <v>78</v>
      </c>
      <c r="I40" s="116">
        <v>78</v>
      </c>
      <c r="J40" s="116">
        <v>78</v>
      </c>
      <c r="K40" s="116">
        <v>78</v>
      </c>
      <c r="L40" s="116">
        <v>79</v>
      </c>
      <c r="M40" s="116">
        <v>79</v>
      </c>
      <c r="N40" s="116">
        <v>79</v>
      </c>
      <c r="O40" s="116">
        <v>80</v>
      </c>
      <c r="P40" s="116">
        <v>80</v>
      </c>
      <c r="Q40" s="122">
        <v>4.0000000000000001E-3</v>
      </c>
    </row>
    <row r="41" spans="1:17">
      <c r="A41" s="117"/>
      <c r="B41" s="118" t="s">
        <v>51</v>
      </c>
      <c r="C41" s="116">
        <v>2140</v>
      </c>
      <c r="D41" s="116">
        <v>2232</v>
      </c>
      <c r="E41" s="116">
        <v>2282</v>
      </c>
      <c r="F41" s="116">
        <v>2295</v>
      </c>
      <c r="G41" s="116">
        <v>2295</v>
      </c>
      <c r="H41" s="116">
        <v>2299</v>
      </c>
      <c r="I41" s="116">
        <v>2301</v>
      </c>
      <c r="J41" s="116">
        <v>2307</v>
      </c>
      <c r="K41" s="116">
        <v>2311</v>
      </c>
      <c r="L41" s="116">
        <v>2325</v>
      </c>
      <c r="M41" s="116">
        <v>2332</v>
      </c>
      <c r="N41" s="116">
        <v>2337</v>
      </c>
      <c r="O41" s="116">
        <v>2345</v>
      </c>
      <c r="P41" s="116">
        <v>2347</v>
      </c>
      <c r="Q41" s="122">
        <v>4.0000000000000001E-3</v>
      </c>
    </row>
    <row r="42" spans="1:17">
      <c r="A42" s="117"/>
      <c r="B42" s="118" t="s">
        <v>52</v>
      </c>
      <c r="C42" s="116">
        <v>1137</v>
      </c>
      <c r="D42" s="116">
        <v>1156</v>
      </c>
      <c r="E42" s="116">
        <v>1182</v>
      </c>
      <c r="F42" s="116">
        <v>1189</v>
      </c>
      <c r="G42" s="116">
        <v>1189</v>
      </c>
      <c r="H42" s="116">
        <v>1191</v>
      </c>
      <c r="I42" s="116">
        <v>1192</v>
      </c>
      <c r="J42" s="116">
        <v>1195</v>
      </c>
      <c r="K42" s="116">
        <v>1197</v>
      </c>
      <c r="L42" s="116">
        <v>1204</v>
      </c>
      <c r="M42" s="116">
        <v>1208</v>
      </c>
      <c r="N42" s="116">
        <v>1211</v>
      </c>
      <c r="O42" s="116">
        <v>1215</v>
      </c>
      <c r="P42" s="116">
        <v>1216</v>
      </c>
      <c r="Q42" s="122">
        <v>4.0000000000000001E-3</v>
      </c>
    </row>
    <row r="43" spans="1:17">
      <c r="A43" s="117"/>
      <c r="B43" s="118" t="s">
        <v>233</v>
      </c>
      <c r="C43" s="116">
        <v>4672</v>
      </c>
      <c r="D43" s="116">
        <v>2110</v>
      </c>
      <c r="E43" s="116">
        <v>5001</v>
      </c>
      <c r="F43" s="116">
        <v>5001</v>
      </c>
      <c r="G43" s="116">
        <v>5001</v>
      </c>
      <c r="H43" s="116">
        <v>5001</v>
      </c>
      <c r="I43" s="116">
        <v>5001</v>
      </c>
      <c r="J43" s="116">
        <v>5001</v>
      </c>
      <c r="K43" s="116">
        <v>5001</v>
      </c>
      <c r="L43" s="116">
        <v>5001</v>
      </c>
      <c r="M43" s="116">
        <v>5001</v>
      </c>
      <c r="N43" s="116">
        <v>5001</v>
      </c>
      <c r="O43" s="116">
        <v>5001</v>
      </c>
      <c r="P43" s="116">
        <v>5001</v>
      </c>
      <c r="Q43" s="122">
        <v>6.9000000000000006E-2</v>
      </c>
    </row>
    <row r="44" spans="1:17">
      <c r="A44" s="117"/>
      <c r="B44" s="118" t="s">
        <v>53</v>
      </c>
      <c r="C44" s="116">
        <v>1985</v>
      </c>
      <c r="D44" s="116">
        <v>2400</v>
      </c>
      <c r="E44" s="116">
        <v>2454</v>
      </c>
      <c r="F44" s="116">
        <v>2468</v>
      </c>
      <c r="G44" s="116">
        <v>2468</v>
      </c>
      <c r="H44" s="116">
        <v>2472</v>
      </c>
      <c r="I44" s="116">
        <v>2474</v>
      </c>
      <c r="J44" s="116">
        <v>2480</v>
      </c>
      <c r="K44" s="116">
        <v>2485</v>
      </c>
      <c r="L44" s="116">
        <v>2500</v>
      </c>
      <c r="M44" s="116">
        <v>2507</v>
      </c>
      <c r="N44" s="116">
        <v>2513</v>
      </c>
      <c r="O44" s="116">
        <v>2521</v>
      </c>
      <c r="P44" s="116">
        <v>2524</v>
      </c>
      <c r="Q44" s="122">
        <v>4.0000000000000001E-3</v>
      </c>
    </row>
    <row r="45" spans="1:17">
      <c r="A45" s="117"/>
      <c r="B45" s="118" t="s">
        <v>54</v>
      </c>
      <c r="C45" s="116">
        <v>122</v>
      </c>
      <c r="D45" s="116">
        <v>153</v>
      </c>
      <c r="E45" s="116">
        <v>156</v>
      </c>
      <c r="F45" s="116">
        <v>157</v>
      </c>
      <c r="G45" s="116">
        <v>157</v>
      </c>
      <c r="H45" s="116">
        <v>158</v>
      </c>
      <c r="I45" s="116">
        <v>158</v>
      </c>
      <c r="J45" s="116">
        <v>158</v>
      </c>
      <c r="K45" s="116">
        <v>158</v>
      </c>
      <c r="L45" s="116">
        <v>159</v>
      </c>
      <c r="M45" s="116">
        <v>160</v>
      </c>
      <c r="N45" s="116">
        <v>160</v>
      </c>
      <c r="O45" s="116">
        <v>161</v>
      </c>
      <c r="P45" s="116">
        <v>161</v>
      </c>
      <c r="Q45" s="122">
        <v>4.0000000000000001E-3</v>
      </c>
    </row>
    <row r="46" spans="1:17">
      <c r="A46" s="117"/>
      <c r="B46" s="118" t="s">
        <v>55</v>
      </c>
      <c r="C46" s="116">
        <v>73733</v>
      </c>
      <c r="D46" s="116">
        <v>75723</v>
      </c>
      <c r="E46" s="116">
        <v>74458</v>
      </c>
      <c r="F46" s="116">
        <v>74529</v>
      </c>
      <c r="G46" s="116">
        <v>74530</v>
      </c>
      <c r="H46" s="116">
        <v>74675</v>
      </c>
      <c r="I46" s="116">
        <v>74764</v>
      </c>
      <c r="J46" s="116">
        <v>74981</v>
      </c>
      <c r="K46" s="116">
        <v>75146</v>
      </c>
      <c r="L46" s="116">
        <v>75696</v>
      </c>
      <c r="M46" s="116">
        <v>75990</v>
      </c>
      <c r="N46" s="116">
        <v>76187</v>
      </c>
      <c r="O46" s="116">
        <v>76496</v>
      </c>
      <c r="P46" s="116">
        <v>76575</v>
      </c>
      <c r="Q46" s="122">
        <v>1E-3</v>
      </c>
    </row>
    <row r="47" spans="1:17">
      <c r="A47" s="117"/>
      <c r="B47" s="118" t="s">
        <v>56</v>
      </c>
      <c r="C47" s="116">
        <v>10715</v>
      </c>
      <c r="D47" s="116">
        <v>11469</v>
      </c>
      <c r="E47" s="116">
        <v>11710</v>
      </c>
      <c r="F47" s="116">
        <v>11710</v>
      </c>
      <c r="G47" s="116">
        <v>11710</v>
      </c>
      <c r="H47" s="116">
        <v>11710</v>
      </c>
      <c r="I47" s="116">
        <v>11710</v>
      </c>
      <c r="J47" s="116">
        <v>11710</v>
      </c>
      <c r="K47" s="116">
        <v>11710</v>
      </c>
      <c r="L47" s="116">
        <v>11710</v>
      </c>
      <c r="M47" s="116">
        <v>11710</v>
      </c>
      <c r="N47" s="116">
        <v>11710</v>
      </c>
      <c r="O47" s="116">
        <v>11710</v>
      </c>
      <c r="P47" s="116">
        <v>11710</v>
      </c>
      <c r="Q47" s="122">
        <v>2E-3</v>
      </c>
    </row>
    <row r="48" spans="1:17">
      <c r="A48" s="117"/>
      <c r="B48" s="118" t="s">
        <v>234</v>
      </c>
      <c r="C48" s="116">
        <v>0</v>
      </c>
      <c r="D48" s="116" t="s">
        <v>337</v>
      </c>
      <c r="E48" s="116">
        <v>128</v>
      </c>
      <c r="F48" s="116">
        <v>576</v>
      </c>
      <c r="G48" s="116">
        <v>580</v>
      </c>
      <c r="H48" s="116">
        <v>583</v>
      </c>
      <c r="I48" s="116">
        <v>587</v>
      </c>
      <c r="J48" s="116">
        <v>590</v>
      </c>
      <c r="K48" s="116">
        <v>594</v>
      </c>
      <c r="L48" s="116">
        <v>597</v>
      </c>
      <c r="M48" s="116">
        <v>601</v>
      </c>
      <c r="N48" s="116">
        <v>604</v>
      </c>
      <c r="O48" s="116">
        <v>609</v>
      </c>
      <c r="P48" s="116">
        <v>612</v>
      </c>
      <c r="Q48" s="122" t="e">
        <v>#DIV/0!</v>
      </c>
    </row>
    <row r="49" spans="1:17">
      <c r="A49" s="117"/>
      <c r="B49" s="118" t="s">
        <v>58</v>
      </c>
      <c r="C49" s="116">
        <v>74</v>
      </c>
      <c r="D49" s="116">
        <v>77</v>
      </c>
      <c r="E49" s="116">
        <v>79</v>
      </c>
      <c r="F49" s="116">
        <v>79</v>
      </c>
      <c r="G49" s="116">
        <v>79</v>
      </c>
      <c r="H49" s="116">
        <v>79</v>
      </c>
      <c r="I49" s="116">
        <v>79</v>
      </c>
      <c r="J49" s="116">
        <v>80</v>
      </c>
      <c r="K49" s="116">
        <v>80</v>
      </c>
      <c r="L49" s="116">
        <v>80</v>
      </c>
      <c r="M49" s="116">
        <v>80</v>
      </c>
      <c r="N49" s="116">
        <v>81</v>
      </c>
      <c r="O49" s="116">
        <v>81</v>
      </c>
      <c r="P49" s="116">
        <v>81</v>
      </c>
      <c r="Q49" s="122">
        <v>4.0000000000000001E-3</v>
      </c>
    </row>
    <row r="50" spans="1:17">
      <c r="A50" s="115" t="s">
        <v>59</v>
      </c>
      <c r="B50" s="190"/>
      <c r="C50" s="116">
        <v>99148</v>
      </c>
      <c r="D50" s="116">
        <v>100034</v>
      </c>
      <c r="E50" s="116">
        <v>102269</v>
      </c>
      <c r="F50" s="116">
        <v>102851</v>
      </c>
      <c r="G50" s="116">
        <v>102856</v>
      </c>
      <c r="H50" s="116">
        <v>103022</v>
      </c>
      <c r="I50" s="116">
        <v>103126</v>
      </c>
      <c r="J50" s="116">
        <v>103373</v>
      </c>
      <c r="K50" s="116">
        <v>103562</v>
      </c>
      <c r="L50" s="116">
        <v>104182</v>
      </c>
      <c r="M50" s="116">
        <v>104515</v>
      </c>
      <c r="N50" s="116">
        <v>104740</v>
      </c>
      <c r="O50" s="116">
        <v>105090</v>
      </c>
      <c r="P50" s="116">
        <v>105184</v>
      </c>
      <c r="Q50" s="122">
        <v>4.0000000000000001E-3</v>
      </c>
    </row>
    <row r="51" spans="1:17">
      <c r="A51" s="115" t="s">
        <v>67</v>
      </c>
      <c r="B51" s="191" t="s">
        <v>68</v>
      </c>
      <c r="C51" s="116">
        <v>16366</v>
      </c>
      <c r="D51" s="116">
        <v>16653</v>
      </c>
      <c r="E51" s="116">
        <v>16583</v>
      </c>
      <c r="F51" s="116">
        <v>16460</v>
      </c>
      <c r="G51" s="116">
        <v>16570</v>
      </c>
      <c r="H51" s="116">
        <v>16598</v>
      </c>
      <c r="I51" s="116">
        <v>16645</v>
      </c>
      <c r="J51" s="116">
        <v>16684</v>
      </c>
      <c r="K51" s="116">
        <v>16763</v>
      </c>
      <c r="L51" s="116">
        <v>16913</v>
      </c>
      <c r="M51" s="116">
        <v>16984</v>
      </c>
      <c r="N51" s="116">
        <v>17057</v>
      </c>
      <c r="O51" s="116">
        <v>17123</v>
      </c>
      <c r="P51" s="116">
        <v>17189</v>
      </c>
      <c r="Q51" s="122">
        <v>2E-3</v>
      </c>
    </row>
    <row r="52" spans="1:17">
      <c r="A52" s="119"/>
      <c r="B52" s="118" t="s">
        <v>69</v>
      </c>
      <c r="C52" s="116">
        <v>3396</v>
      </c>
      <c r="D52" s="116">
        <v>3463</v>
      </c>
      <c r="E52" s="116">
        <v>3448</v>
      </c>
      <c r="F52" s="116">
        <v>3423</v>
      </c>
      <c r="G52" s="116">
        <v>3445</v>
      </c>
      <c r="H52" s="116">
        <v>3451</v>
      </c>
      <c r="I52" s="116">
        <v>3461</v>
      </c>
      <c r="J52" s="116">
        <v>3469</v>
      </c>
      <c r="K52" s="116">
        <v>3486</v>
      </c>
      <c r="L52" s="116">
        <v>3517</v>
      </c>
      <c r="M52" s="116">
        <v>3532</v>
      </c>
      <c r="N52" s="116">
        <v>3547</v>
      </c>
      <c r="O52" s="116">
        <v>3560</v>
      </c>
      <c r="P52" s="116">
        <v>3562</v>
      </c>
      <c r="Q52" s="122">
        <v>2E-3</v>
      </c>
    </row>
    <row r="53" spans="1:17">
      <c r="A53" s="115" t="s">
        <v>70</v>
      </c>
      <c r="B53" s="190"/>
      <c r="C53" s="116">
        <v>19762</v>
      </c>
      <c r="D53" s="116">
        <v>20116</v>
      </c>
      <c r="E53" s="116">
        <v>20031</v>
      </c>
      <c r="F53" s="116">
        <v>19883</v>
      </c>
      <c r="G53" s="116">
        <v>20015</v>
      </c>
      <c r="H53" s="116">
        <v>20049</v>
      </c>
      <c r="I53" s="116">
        <v>20106</v>
      </c>
      <c r="J53" s="116">
        <v>20153</v>
      </c>
      <c r="K53" s="116">
        <v>20249</v>
      </c>
      <c r="L53" s="116">
        <v>20430</v>
      </c>
      <c r="M53" s="116">
        <v>20516</v>
      </c>
      <c r="N53" s="116">
        <v>20604</v>
      </c>
      <c r="O53" s="116">
        <v>20684</v>
      </c>
      <c r="P53" s="116">
        <v>20751</v>
      </c>
      <c r="Q53" s="122">
        <v>2E-3</v>
      </c>
    </row>
    <row r="54" spans="1:17">
      <c r="A54" s="115" t="s">
        <v>235</v>
      </c>
      <c r="B54" s="191" t="s">
        <v>23</v>
      </c>
      <c r="C54" s="116">
        <v>766</v>
      </c>
      <c r="D54" s="116">
        <v>1791</v>
      </c>
      <c r="E54" s="116">
        <v>1823</v>
      </c>
      <c r="F54" s="116">
        <v>1846</v>
      </c>
      <c r="G54" s="116">
        <v>1872</v>
      </c>
      <c r="H54" s="116">
        <v>1890</v>
      </c>
      <c r="I54" s="116">
        <v>1909</v>
      </c>
      <c r="J54" s="116">
        <v>1927</v>
      </c>
      <c r="K54" s="116">
        <v>1945</v>
      </c>
      <c r="L54" s="116">
        <v>1964</v>
      </c>
      <c r="M54" s="116">
        <v>1983</v>
      </c>
      <c r="N54" s="116">
        <v>2001</v>
      </c>
      <c r="O54" s="116">
        <v>2018</v>
      </c>
      <c r="P54" s="116">
        <v>2035</v>
      </c>
      <c r="Q54" s="122">
        <v>0.01</v>
      </c>
    </row>
    <row r="55" spans="1:17">
      <c r="A55" s="118"/>
      <c r="B55" s="118" t="s">
        <v>24</v>
      </c>
      <c r="C55" s="116">
        <v>1179</v>
      </c>
      <c r="D55" s="116">
        <v>2850</v>
      </c>
      <c r="E55" s="116">
        <v>2901</v>
      </c>
      <c r="F55" s="116">
        <v>2938</v>
      </c>
      <c r="G55" s="116">
        <v>2979</v>
      </c>
      <c r="H55" s="116">
        <v>3008</v>
      </c>
      <c r="I55" s="116">
        <v>3037</v>
      </c>
      <c r="J55" s="116">
        <v>3066</v>
      </c>
      <c r="K55" s="116">
        <v>3094</v>
      </c>
      <c r="L55" s="116">
        <v>3125</v>
      </c>
      <c r="M55" s="116">
        <v>3155</v>
      </c>
      <c r="N55" s="116">
        <v>3184</v>
      </c>
      <c r="O55" s="116">
        <v>3211</v>
      </c>
      <c r="P55" s="116">
        <v>3238</v>
      </c>
      <c r="Q55" s="122">
        <v>0.01</v>
      </c>
    </row>
    <row r="56" spans="1:17">
      <c r="A56" s="117"/>
      <c r="B56" s="118" t="s">
        <v>26</v>
      </c>
      <c r="C56" s="116">
        <v>188</v>
      </c>
      <c r="D56" s="116">
        <v>423</v>
      </c>
      <c r="E56" s="116">
        <v>431</v>
      </c>
      <c r="F56" s="116">
        <v>436</v>
      </c>
      <c r="G56" s="116">
        <v>442</v>
      </c>
      <c r="H56" s="116">
        <v>447</v>
      </c>
      <c r="I56" s="116">
        <v>451</v>
      </c>
      <c r="J56" s="116">
        <v>455</v>
      </c>
      <c r="K56" s="116">
        <v>460</v>
      </c>
      <c r="L56" s="116">
        <v>464</v>
      </c>
      <c r="M56" s="116">
        <v>469</v>
      </c>
      <c r="N56" s="116">
        <v>473</v>
      </c>
      <c r="O56" s="116">
        <v>477</v>
      </c>
      <c r="P56" s="116">
        <v>481</v>
      </c>
      <c r="Q56" s="122">
        <v>0.01</v>
      </c>
    </row>
    <row r="57" spans="1:17">
      <c r="A57" s="117"/>
      <c r="B57" s="118" t="s">
        <v>29</v>
      </c>
      <c r="C57" s="116">
        <v>449</v>
      </c>
      <c r="D57" s="116">
        <v>1227</v>
      </c>
      <c r="E57" s="116">
        <v>1249</v>
      </c>
      <c r="F57" s="116">
        <v>1265</v>
      </c>
      <c r="G57" s="116">
        <v>1282</v>
      </c>
      <c r="H57" s="116">
        <v>1295</v>
      </c>
      <c r="I57" s="116">
        <v>1308</v>
      </c>
      <c r="J57" s="116">
        <v>1320</v>
      </c>
      <c r="K57" s="116">
        <v>1332</v>
      </c>
      <c r="L57" s="116">
        <v>1345</v>
      </c>
      <c r="M57" s="116">
        <v>1358</v>
      </c>
      <c r="N57" s="116">
        <v>1371</v>
      </c>
      <c r="O57" s="116">
        <v>1382</v>
      </c>
      <c r="P57" s="116">
        <v>1394</v>
      </c>
      <c r="Q57" s="122">
        <v>0.01</v>
      </c>
    </row>
    <row r="58" spans="1:17">
      <c r="A58" s="117"/>
      <c r="B58" s="118" t="s">
        <v>30</v>
      </c>
      <c r="C58" s="116">
        <v>2499</v>
      </c>
      <c r="D58" s="116">
        <v>5971</v>
      </c>
      <c r="E58" s="116">
        <v>6078</v>
      </c>
      <c r="F58" s="116">
        <v>6155</v>
      </c>
      <c r="G58" s="116">
        <v>6241</v>
      </c>
      <c r="H58" s="116">
        <v>6301</v>
      </c>
      <c r="I58" s="116">
        <v>6363</v>
      </c>
      <c r="J58" s="116">
        <v>6424</v>
      </c>
      <c r="K58" s="116">
        <v>6482</v>
      </c>
      <c r="L58" s="116">
        <v>6546</v>
      </c>
      <c r="M58" s="116">
        <v>6609</v>
      </c>
      <c r="N58" s="116">
        <v>6670</v>
      </c>
      <c r="O58" s="116">
        <v>6727</v>
      </c>
      <c r="P58" s="116">
        <v>6783</v>
      </c>
      <c r="Q58" s="122">
        <v>0.01</v>
      </c>
    </row>
    <row r="59" spans="1:17">
      <c r="A59" s="117"/>
      <c r="B59" s="118" t="s">
        <v>41</v>
      </c>
      <c r="C59" s="116">
        <v>10467</v>
      </c>
      <c r="D59" s="116">
        <v>10573</v>
      </c>
      <c r="E59" s="116">
        <v>10781</v>
      </c>
      <c r="F59" s="116">
        <v>10941</v>
      </c>
      <c r="G59" s="116">
        <v>11116</v>
      </c>
      <c r="H59" s="116">
        <v>11230</v>
      </c>
      <c r="I59" s="116">
        <v>11344</v>
      </c>
      <c r="J59" s="116">
        <v>11448</v>
      </c>
      <c r="K59" s="116">
        <v>11542</v>
      </c>
      <c r="L59" s="116">
        <v>11643</v>
      </c>
      <c r="M59" s="116">
        <v>11740</v>
      </c>
      <c r="N59" s="116">
        <v>11839</v>
      </c>
      <c r="O59" s="116">
        <v>11929</v>
      </c>
      <c r="P59" s="116">
        <v>12016</v>
      </c>
      <c r="Q59" s="122">
        <v>0.01</v>
      </c>
    </row>
    <row r="60" spans="1:17">
      <c r="A60" s="117"/>
      <c r="B60" s="118" t="s">
        <v>38</v>
      </c>
      <c r="C60" s="116">
        <v>2040</v>
      </c>
      <c r="D60" s="116">
        <v>4928</v>
      </c>
      <c r="E60" s="116">
        <v>5016</v>
      </c>
      <c r="F60" s="116">
        <v>5079</v>
      </c>
      <c r="G60" s="116">
        <v>5150</v>
      </c>
      <c r="H60" s="116">
        <v>5200</v>
      </c>
      <c r="I60" s="116">
        <v>5251</v>
      </c>
      <c r="J60" s="116">
        <v>5301</v>
      </c>
      <c r="K60" s="116">
        <v>5350</v>
      </c>
      <c r="L60" s="116">
        <v>5403</v>
      </c>
      <c r="M60" s="116">
        <v>5454</v>
      </c>
      <c r="N60" s="116">
        <v>5505</v>
      </c>
      <c r="O60" s="116">
        <v>5552</v>
      </c>
      <c r="P60" s="116">
        <v>5598</v>
      </c>
      <c r="Q60" s="122">
        <v>0.01</v>
      </c>
    </row>
    <row r="61" spans="1:17">
      <c r="A61" s="117"/>
      <c r="B61" s="118" t="s">
        <v>236</v>
      </c>
      <c r="C61" s="116">
        <v>897</v>
      </c>
      <c r="D61" s="116">
        <v>1003</v>
      </c>
      <c r="E61" s="116">
        <v>1021</v>
      </c>
      <c r="F61" s="116">
        <v>1034</v>
      </c>
      <c r="G61" s="116">
        <v>1048</v>
      </c>
      <c r="H61" s="116">
        <v>1059</v>
      </c>
      <c r="I61" s="116">
        <v>1069</v>
      </c>
      <c r="J61" s="116">
        <v>1079</v>
      </c>
      <c r="K61" s="116">
        <v>1089</v>
      </c>
      <c r="L61" s="116">
        <v>1100</v>
      </c>
      <c r="M61" s="116">
        <v>1110</v>
      </c>
      <c r="N61" s="116">
        <v>1121</v>
      </c>
      <c r="O61" s="116">
        <v>1130</v>
      </c>
      <c r="P61" s="116">
        <v>1140</v>
      </c>
      <c r="Q61" s="122">
        <v>0.01</v>
      </c>
    </row>
    <row r="62" spans="1:17">
      <c r="A62" s="115" t="s">
        <v>237</v>
      </c>
      <c r="B62" s="229"/>
      <c r="C62" s="116">
        <v>18486</v>
      </c>
      <c r="D62" s="116">
        <v>18195</v>
      </c>
      <c r="E62" s="116">
        <v>18519</v>
      </c>
      <c r="F62" s="116">
        <v>18754</v>
      </c>
      <c r="G62" s="116">
        <v>19016</v>
      </c>
      <c r="H62" s="116">
        <v>19198</v>
      </c>
      <c r="I62" s="116">
        <v>19388</v>
      </c>
      <c r="J62" s="116">
        <v>19573</v>
      </c>
      <c r="K62" s="116">
        <v>19752</v>
      </c>
      <c r="L62" s="116">
        <v>19946</v>
      </c>
      <c r="M62" s="116">
        <v>20137</v>
      </c>
      <c r="N62" s="116">
        <v>20325</v>
      </c>
      <c r="O62" s="116">
        <v>20499</v>
      </c>
      <c r="P62" s="116">
        <v>20669</v>
      </c>
      <c r="Q62" s="122">
        <v>0.01</v>
      </c>
    </row>
    <row r="63" spans="1:17">
      <c r="A63" s="115" t="s">
        <v>60</v>
      </c>
      <c r="B63" s="115" t="s">
        <v>61</v>
      </c>
      <c r="C63" s="116">
        <v>22859</v>
      </c>
      <c r="D63" s="116">
        <v>23455</v>
      </c>
      <c r="E63" s="116">
        <v>23081</v>
      </c>
      <c r="F63" s="116">
        <v>23134</v>
      </c>
      <c r="G63" s="116">
        <v>23230</v>
      </c>
      <c r="H63" s="116">
        <v>23285</v>
      </c>
      <c r="I63" s="116">
        <v>23428</v>
      </c>
      <c r="J63" s="116">
        <v>23629</v>
      </c>
      <c r="K63" s="116">
        <v>23827</v>
      </c>
      <c r="L63" s="116">
        <v>24048</v>
      </c>
      <c r="M63" s="116">
        <v>24246</v>
      </c>
      <c r="N63" s="116">
        <v>24468</v>
      </c>
      <c r="O63" s="116">
        <v>24685</v>
      </c>
      <c r="P63" s="116">
        <v>24914</v>
      </c>
      <c r="Q63" s="122">
        <v>5.0000000000000001E-3</v>
      </c>
    </row>
    <row r="64" spans="1:17">
      <c r="A64" s="115" t="s">
        <v>62</v>
      </c>
      <c r="B64" s="115" t="s">
        <v>63</v>
      </c>
      <c r="C64" s="116">
        <v>1057</v>
      </c>
      <c r="D64" s="116">
        <v>1132</v>
      </c>
      <c r="E64" s="116">
        <v>1115</v>
      </c>
      <c r="F64" s="116">
        <v>1116</v>
      </c>
      <c r="G64" s="116">
        <v>1121</v>
      </c>
      <c r="H64" s="116">
        <v>1126</v>
      </c>
      <c r="I64" s="116">
        <v>1130</v>
      </c>
      <c r="J64" s="116">
        <v>1135</v>
      </c>
      <c r="K64" s="116">
        <v>1141</v>
      </c>
      <c r="L64" s="116">
        <v>1151</v>
      </c>
      <c r="M64" s="116">
        <v>1156</v>
      </c>
      <c r="N64" s="116">
        <v>1160</v>
      </c>
      <c r="O64" s="116">
        <v>1165</v>
      </c>
      <c r="P64" s="116">
        <v>1167</v>
      </c>
      <c r="Q64" s="122">
        <v>2E-3</v>
      </c>
    </row>
    <row r="65" spans="1:18">
      <c r="A65" s="117"/>
      <c r="B65" s="118" t="s">
        <v>64</v>
      </c>
      <c r="C65" s="116">
        <v>1103</v>
      </c>
      <c r="D65" s="116">
        <v>1112</v>
      </c>
      <c r="E65" s="116">
        <v>1096</v>
      </c>
      <c r="F65" s="116">
        <v>1097</v>
      </c>
      <c r="G65" s="116">
        <v>1102</v>
      </c>
      <c r="H65" s="116">
        <v>1107</v>
      </c>
      <c r="I65" s="116">
        <v>1111</v>
      </c>
      <c r="J65" s="116">
        <v>1115</v>
      </c>
      <c r="K65" s="116">
        <v>1121</v>
      </c>
      <c r="L65" s="116">
        <v>1131</v>
      </c>
      <c r="M65" s="116">
        <v>1136</v>
      </c>
      <c r="N65" s="116">
        <v>1139</v>
      </c>
      <c r="O65" s="116">
        <v>1144</v>
      </c>
      <c r="P65" s="116">
        <v>1146</v>
      </c>
      <c r="Q65" s="122">
        <v>2E-3</v>
      </c>
    </row>
    <row r="66" spans="1:18">
      <c r="A66" s="115" t="s">
        <v>65</v>
      </c>
      <c r="B66" s="190"/>
      <c r="C66" s="116">
        <v>2160</v>
      </c>
      <c r="D66" s="116">
        <v>2244</v>
      </c>
      <c r="E66" s="116">
        <v>2211</v>
      </c>
      <c r="F66" s="116">
        <v>2213</v>
      </c>
      <c r="G66" s="116">
        <v>2223</v>
      </c>
      <c r="H66" s="116">
        <v>2233</v>
      </c>
      <c r="I66" s="116">
        <v>2241</v>
      </c>
      <c r="J66" s="116">
        <v>2251</v>
      </c>
      <c r="K66" s="116">
        <v>2262</v>
      </c>
      <c r="L66" s="116">
        <v>2283</v>
      </c>
      <c r="M66" s="116">
        <v>2291</v>
      </c>
      <c r="N66" s="116">
        <v>2299</v>
      </c>
      <c r="O66" s="116">
        <v>2309</v>
      </c>
      <c r="P66" s="116">
        <v>2313</v>
      </c>
      <c r="Q66" s="122">
        <v>2E-3</v>
      </c>
    </row>
    <row r="67" spans="1:18">
      <c r="A67" s="115" t="s">
        <v>71</v>
      </c>
      <c r="B67" s="115" t="s">
        <v>72</v>
      </c>
      <c r="C67" s="116">
        <v>3363</v>
      </c>
      <c r="D67" s="116">
        <v>3392</v>
      </c>
      <c r="E67" s="116">
        <v>3369</v>
      </c>
      <c r="F67" s="116">
        <v>3433</v>
      </c>
      <c r="G67" s="116">
        <v>3478</v>
      </c>
      <c r="H67" s="116">
        <v>3521</v>
      </c>
      <c r="I67" s="116">
        <v>3570</v>
      </c>
      <c r="J67" s="116">
        <v>3625</v>
      </c>
      <c r="K67" s="116">
        <v>3682</v>
      </c>
      <c r="L67" s="116">
        <v>3751</v>
      </c>
      <c r="M67" s="116">
        <v>3815</v>
      </c>
      <c r="N67" s="116">
        <v>3877</v>
      </c>
      <c r="O67" s="116">
        <v>3941</v>
      </c>
      <c r="P67" s="116">
        <v>3997</v>
      </c>
      <c r="Q67" s="122">
        <v>1.2999999999999999E-2</v>
      </c>
    </row>
    <row r="68" spans="1:18">
      <c r="A68" s="115" t="s">
        <v>238</v>
      </c>
      <c r="B68" s="115" t="s">
        <v>57</v>
      </c>
      <c r="C68" s="116">
        <v>10</v>
      </c>
      <c r="D68" s="116">
        <v>11</v>
      </c>
      <c r="E68" s="116">
        <v>10</v>
      </c>
      <c r="F68" s="116">
        <v>11</v>
      </c>
      <c r="G68" s="116">
        <v>11</v>
      </c>
      <c r="H68" s="116">
        <v>11</v>
      </c>
      <c r="I68" s="116">
        <v>11</v>
      </c>
      <c r="J68" s="116">
        <v>11</v>
      </c>
      <c r="K68" s="116">
        <v>11</v>
      </c>
      <c r="L68" s="116">
        <v>11</v>
      </c>
      <c r="M68" s="116">
        <v>12</v>
      </c>
      <c r="N68" s="116">
        <v>12</v>
      </c>
      <c r="O68" s="116">
        <v>12</v>
      </c>
      <c r="P68" s="116">
        <v>12</v>
      </c>
      <c r="Q68" s="122">
        <v>7.0000000000000001E-3</v>
      </c>
    </row>
    <row r="69" spans="1:18">
      <c r="A69" s="115" t="s">
        <v>73</v>
      </c>
      <c r="B69" s="115" t="s">
        <v>154</v>
      </c>
      <c r="C69" s="116">
        <v>556</v>
      </c>
      <c r="D69" s="116">
        <v>6</v>
      </c>
      <c r="E69" s="116">
        <v>6</v>
      </c>
      <c r="F69" s="116">
        <v>6</v>
      </c>
      <c r="G69" s="116">
        <v>6</v>
      </c>
      <c r="H69" s="116">
        <v>6</v>
      </c>
      <c r="I69" s="116">
        <v>6</v>
      </c>
      <c r="J69" s="116">
        <v>7</v>
      </c>
      <c r="K69" s="116">
        <v>7</v>
      </c>
      <c r="L69" s="116">
        <v>7</v>
      </c>
      <c r="M69" s="116">
        <v>7</v>
      </c>
      <c r="N69" s="116">
        <v>7</v>
      </c>
      <c r="O69" s="116">
        <v>7</v>
      </c>
      <c r="P69" s="116">
        <v>7</v>
      </c>
      <c r="Q69" s="122">
        <v>1.2E-2</v>
      </c>
    </row>
    <row r="70" spans="1:18">
      <c r="A70" s="117"/>
      <c r="B70" s="118" t="s">
        <v>336</v>
      </c>
      <c r="C70" s="116">
        <v>33</v>
      </c>
      <c r="D70" s="116">
        <v>533</v>
      </c>
      <c r="E70" s="116">
        <v>537</v>
      </c>
      <c r="F70" s="116">
        <v>537</v>
      </c>
      <c r="G70" s="116">
        <v>542</v>
      </c>
      <c r="H70" s="116">
        <v>547</v>
      </c>
      <c r="I70" s="116">
        <v>551</v>
      </c>
      <c r="J70" s="116">
        <v>556</v>
      </c>
      <c r="K70" s="116">
        <v>561</v>
      </c>
      <c r="L70" s="116">
        <v>566</v>
      </c>
      <c r="M70" s="116">
        <v>571</v>
      </c>
      <c r="N70" s="116">
        <v>575</v>
      </c>
      <c r="O70" s="116">
        <v>578</v>
      </c>
      <c r="P70" s="116">
        <v>581</v>
      </c>
      <c r="Q70" s="122">
        <v>7.0000000000000001E-3</v>
      </c>
    </row>
    <row r="71" spans="1:18">
      <c r="A71" s="117"/>
      <c r="B71" s="118" t="s">
        <v>74</v>
      </c>
      <c r="C71" s="116">
        <v>7</v>
      </c>
      <c r="D71" s="116">
        <v>52</v>
      </c>
      <c r="E71" s="116">
        <v>53</v>
      </c>
      <c r="F71" s="116">
        <v>53</v>
      </c>
      <c r="G71" s="116">
        <v>53</v>
      </c>
      <c r="H71" s="116">
        <v>54</v>
      </c>
      <c r="I71" s="116">
        <v>54</v>
      </c>
      <c r="J71" s="116">
        <v>55</v>
      </c>
      <c r="K71" s="116">
        <v>55</v>
      </c>
      <c r="L71" s="116">
        <v>56</v>
      </c>
      <c r="M71" s="116">
        <v>56</v>
      </c>
      <c r="N71" s="116">
        <v>57</v>
      </c>
      <c r="O71" s="116">
        <v>57</v>
      </c>
      <c r="P71" s="116">
        <v>57</v>
      </c>
      <c r="Q71" s="122">
        <v>7.0000000000000001E-3</v>
      </c>
    </row>
    <row r="72" spans="1:18">
      <c r="A72" s="117"/>
      <c r="B72" s="118" t="s">
        <v>75</v>
      </c>
      <c r="C72" s="116">
        <v>788</v>
      </c>
      <c r="D72" s="116">
        <v>754</v>
      </c>
      <c r="E72" s="116">
        <v>760</v>
      </c>
      <c r="F72" s="116">
        <v>760</v>
      </c>
      <c r="G72" s="116">
        <v>766</v>
      </c>
      <c r="H72" s="116">
        <v>773</v>
      </c>
      <c r="I72" s="116">
        <v>779</v>
      </c>
      <c r="J72" s="116">
        <v>786</v>
      </c>
      <c r="K72" s="116">
        <v>794</v>
      </c>
      <c r="L72" s="116">
        <v>801</v>
      </c>
      <c r="M72" s="116">
        <v>807</v>
      </c>
      <c r="N72" s="116">
        <v>813</v>
      </c>
      <c r="O72" s="116">
        <v>818</v>
      </c>
      <c r="P72" s="116">
        <v>822</v>
      </c>
      <c r="Q72" s="122">
        <v>7.0000000000000001E-3</v>
      </c>
    </row>
    <row r="73" spans="1:18">
      <c r="A73" s="117"/>
      <c r="B73" s="118" t="s">
        <v>76</v>
      </c>
      <c r="C73" s="116">
        <v>104</v>
      </c>
      <c r="D73" s="116">
        <v>109</v>
      </c>
      <c r="E73" s="116">
        <v>110</v>
      </c>
      <c r="F73" s="116">
        <v>110</v>
      </c>
      <c r="G73" s="116">
        <v>111</v>
      </c>
      <c r="H73" s="116">
        <v>112</v>
      </c>
      <c r="I73" s="116">
        <v>113</v>
      </c>
      <c r="J73" s="116">
        <v>114</v>
      </c>
      <c r="K73" s="116">
        <v>115</v>
      </c>
      <c r="L73" s="116">
        <v>116</v>
      </c>
      <c r="M73" s="116">
        <v>117</v>
      </c>
      <c r="N73" s="116">
        <v>118</v>
      </c>
      <c r="O73" s="116">
        <v>119</v>
      </c>
      <c r="P73" s="116">
        <v>119</v>
      </c>
      <c r="Q73" s="122">
        <v>7.0000000000000001E-3</v>
      </c>
    </row>
    <row r="74" spans="1:18">
      <c r="A74" s="117"/>
      <c r="B74" s="118" t="s">
        <v>77</v>
      </c>
      <c r="C74" s="116">
        <v>147</v>
      </c>
      <c r="D74" s="116">
        <v>142</v>
      </c>
      <c r="E74" s="116">
        <v>143</v>
      </c>
      <c r="F74" s="116">
        <v>143</v>
      </c>
      <c r="G74" s="116">
        <v>144</v>
      </c>
      <c r="H74" s="116">
        <v>146</v>
      </c>
      <c r="I74" s="116">
        <v>147</v>
      </c>
      <c r="J74" s="116">
        <v>148</v>
      </c>
      <c r="K74" s="116">
        <v>150</v>
      </c>
      <c r="L74" s="116">
        <v>151</v>
      </c>
      <c r="M74" s="116">
        <v>152</v>
      </c>
      <c r="N74" s="116">
        <v>153</v>
      </c>
      <c r="O74" s="116">
        <v>154</v>
      </c>
      <c r="P74" s="116">
        <v>155</v>
      </c>
      <c r="Q74" s="122">
        <v>7.0000000000000001E-3</v>
      </c>
    </row>
    <row r="75" spans="1:18">
      <c r="A75" s="115" t="s">
        <v>78</v>
      </c>
      <c r="B75" s="190"/>
      <c r="C75" s="116">
        <v>1636</v>
      </c>
      <c r="D75" s="116">
        <v>1597</v>
      </c>
      <c r="E75" s="116">
        <v>1610</v>
      </c>
      <c r="F75" s="116">
        <v>1609</v>
      </c>
      <c r="G75" s="116">
        <v>1623</v>
      </c>
      <c r="H75" s="116">
        <v>1638</v>
      </c>
      <c r="I75" s="116">
        <v>1650</v>
      </c>
      <c r="J75" s="116">
        <v>1666</v>
      </c>
      <c r="K75" s="116">
        <v>1681</v>
      </c>
      <c r="L75" s="116">
        <v>1697</v>
      </c>
      <c r="M75" s="116">
        <v>1710</v>
      </c>
      <c r="N75" s="116">
        <v>1721</v>
      </c>
      <c r="O75" s="116">
        <v>1732</v>
      </c>
      <c r="P75" s="116">
        <v>1742</v>
      </c>
      <c r="Q75" s="122">
        <v>7.0000000000000001E-3</v>
      </c>
    </row>
    <row r="76" spans="1:18">
      <c r="A76" s="115" t="s">
        <v>79</v>
      </c>
      <c r="B76" s="190"/>
      <c r="C76" s="116">
        <v>263365</v>
      </c>
      <c r="D76" s="116">
        <v>264617</v>
      </c>
      <c r="E76" s="217">
        <v>266720</v>
      </c>
      <c r="F76" s="217">
        <v>267271</v>
      </c>
      <c r="G76" s="217">
        <v>268387</v>
      </c>
      <c r="H76" s="217">
        <v>269390</v>
      </c>
      <c r="I76" s="217">
        <v>270340</v>
      </c>
      <c r="J76" s="217">
        <v>271571</v>
      </c>
      <c r="K76" s="217">
        <v>272888</v>
      </c>
      <c r="L76" s="217">
        <v>274955</v>
      </c>
      <c r="M76" s="217">
        <v>276531</v>
      </c>
      <c r="N76" s="217">
        <v>277790</v>
      </c>
      <c r="O76" s="217">
        <v>279093</v>
      </c>
      <c r="P76" s="217">
        <v>280096</v>
      </c>
      <c r="Q76" s="122">
        <v>4.0000000000000001E-3</v>
      </c>
      <c r="R76" s="218" t="s">
        <v>329</v>
      </c>
    </row>
    <row r="77" spans="1:18">
      <c r="A77" s="115" t="s">
        <v>80</v>
      </c>
      <c r="B77" s="190"/>
      <c r="C77" s="116">
        <v>8844</v>
      </c>
      <c r="D77" s="116">
        <v>6270</v>
      </c>
      <c r="E77" s="116">
        <v>9999</v>
      </c>
      <c r="F77" s="116">
        <v>10016</v>
      </c>
      <c r="G77" s="116">
        <v>10025</v>
      </c>
      <c r="H77" s="116">
        <v>10036</v>
      </c>
      <c r="I77" s="116">
        <v>10044</v>
      </c>
      <c r="J77" s="116">
        <v>10057</v>
      </c>
      <c r="K77" s="116">
        <v>10068</v>
      </c>
      <c r="L77" s="116">
        <v>10091</v>
      </c>
      <c r="M77" s="116">
        <v>10107</v>
      </c>
      <c r="N77" s="116">
        <v>10119</v>
      </c>
      <c r="O77" s="116">
        <v>10133</v>
      </c>
      <c r="P77" s="116">
        <v>10141</v>
      </c>
      <c r="Q77" s="122">
        <v>3.7999999999999999E-2</v>
      </c>
    </row>
    <row r="78" spans="1:18">
      <c r="A78" s="192" t="s">
        <v>81</v>
      </c>
      <c r="B78" s="192"/>
      <c r="C78" s="193">
        <v>254521</v>
      </c>
      <c r="D78" s="193">
        <v>258348</v>
      </c>
      <c r="E78" s="193">
        <v>256721</v>
      </c>
      <c r="F78" s="193">
        <v>257254</v>
      </c>
      <c r="G78" s="193">
        <v>258362</v>
      </c>
      <c r="H78" s="193">
        <v>259354</v>
      </c>
      <c r="I78" s="193">
        <v>260295</v>
      </c>
      <c r="J78" s="193">
        <v>261514</v>
      </c>
      <c r="K78" s="193">
        <v>262820</v>
      </c>
      <c r="L78" s="193">
        <v>264863</v>
      </c>
      <c r="M78" s="193">
        <v>266424</v>
      </c>
      <c r="N78" s="193">
        <v>267671</v>
      </c>
      <c r="O78" s="193">
        <v>268959</v>
      </c>
      <c r="P78" s="193">
        <v>269955</v>
      </c>
      <c r="Q78" s="124">
        <v>3.0000000000000001E-3</v>
      </c>
    </row>
    <row r="79" spans="1:18">
      <c r="A79" s="120" t="s">
        <v>153</v>
      </c>
      <c r="B79" s="100"/>
      <c r="C79" s="100"/>
      <c r="D79" s="100"/>
      <c r="E79" s="219"/>
      <c r="F79" s="219"/>
      <c r="G79" s="219"/>
      <c r="H79" s="219"/>
      <c r="I79" s="219"/>
      <c r="J79" s="219"/>
      <c r="K79" s="219"/>
      <c r="L79" s="219"/>
      <c r="M79" s="219"/>
      <c r="N79" s="219"/>
      <c r="O79" s="219"/>
      <c r="P79" s="219"/>
      <c r="Q79" s="101"/>
    </row>
    <row r="80" spans="1:18">
      <c r="A80" s="105" t="s">
        <v>241</v>
      </c>
      <c r="B80" s="101"/>
      <c r="C80" s="101"/>
      <c r="D80" s="101"/>
      <c r="E80" s="101"/>
      <c r="F80" s="101"/>
      <c r="G80" s="101"/>
      <c r="H80" s="101"/>
      <c r="I80" s="101"/>
      <c r="J80" s="101"/>
      <c r="K80" s="101"/>
      <c r="L80" s="101"/>
      <c r="M80" s="101"/>
      <c r="N80" s="101"/>
      <c r="O80" s="101"/>
      <c r="Q80" s="101"/>
    </row>
    <row r="81" spans="1:17">
      <c r="A81" s="187" t="s">
        <v>151</v>
      </c>
      <c r="B81" s="101"/>
      <c r="C81" s="101"/>
      <c r="D81" s="101"/>
      <c r="E81" s="101"/>
      <c r="F81" s="101"/>
      <c r="G81" s="101"/>
      <c r="H81" s="101"/>
      <c r="I81" s="101"/>
      <c r="J81" s="101"/>
      <c r="K81" s="101"/>
      <c r="L81" s="101"/>
      <c r="M81" s="101"/>
      <c r="N81" s="101"/>
      <c r="O81" s="101"/>
      <c r="Q81" s="101"/>
    </row>
    <row r="82" spans="1:17" ht="26.25">
      <c r="A82" s="102" t="s">
        <v>90</v>
      </c>
      <c r="B82" s="101"/>
      <c r="C82" s="103"/>
      <c r="D82" s="103"/>
      <c r="E82" s="103"/>
      <c r="F82" s="103"/>
      <c r="G82" s="103"/>
      <c r="H82" s="103"/>
      <c r="I82" s="103"/>
      <c r="J82" s="103"/>
      <c r="K82" s="101"/>
      <c r="L82" s="101"/>
      <c r="M82" s="101"/>
      <c r="N82" s="101"/>
      <c r="O82" s="101"/>
      <c r="Q82" s="101"/>
    </row>
    <row r="83" spans="1:17">
      <c r="A83" s="138" t="s">
        <v>239</v>
      </c>
      <c r="B83" s="101"/>
      <c r="C83" s="103">
        <f>SUM(C6,C15,C28,C77)</f>
        <v>9919</v>
      </c>
      <c r="D83" s="103">
        <f t="shared" ref="D83:P83" si="0">SUM(D6,D15,D28,D77)</f>
        <v>7346</v>
      </c>
      <c r="E83" s="103">
        <f t="shared" si="0"/>
        <v>11075</v>
      </c>
      <c r="F83" s="103">
        <f t="shared" si="0"/>
        <v>11090</v>
      </c>
      <c r="G83" s="103">
        <f t="shared" si="0"/>
        <v>11105</v>
      </c>
      <c r="H83" s="103">
        <f t="shared" si="0"/>
        <v>11122</v>
      </c>
      <c r="I83" s="103">
        <f t="shared" si="0"/>
        <v>11135</v>
      </c>
      <c r="J83" s="103">
        <f t="shared" si="0"/>
        <v>11153</v>
      </c>
      <c r="K83" s="103">
        <f t="shared" si="0"/>
        <v>11170</v>
      </c>
      <c r="L83" s="103">
        <f t="shared" si="0"/>
        <v>11201</v>
      </c>
      <c r="M83" s="103">
        <f t="shared" si="0"/>
        <v>11225</v>
      </c>
      <c r="N83" s="103">
        <f t="shared" si="0"/>
        <v>11242</v>
      </c>
      <c r="O83" s="103">
        <f t="shared" si="0"/>
        <v>11261</v>
      </c>
      <c r="P83" s="103">
        <f t="shared" si="0"/>
        <v>11274</v>
      </c>
      <c r="Q83" s="101"/>
    </row>
    <row r="84" spans="1:17">
      <c r="A84" s="138" t="s">
        <v>240</v>
      </c>
      <c r="B84" s="101"/>
      <c r="C84" s="103"/>
      <c r="D84" s="103"/>
      <c r="E84" s="103"/>
      <c r="F84" s="103"/>
      <c r="G84" s="103"/>
      <c r="H84" s="103"/>
      <c r="I84" s="103"/>
      <c r="J84" s="103"/>
      <c r="K84" s="103"/>
      <c r="L84" s="103"/>
      <c r="M84" s="103"/>
      <c r="N84" s="103"/>
      <c r="O84" s="103"/>
      <c r="Q84" s="101"/>
    </row>
    <row r="85" spans="1:17">
      <c r="A85" s="84" t="s">
        <v>14</v>
      </c>
      <c r="B85" s="101"/>
      <c r="C85" s="103"/>
      <c r="D85" s="103"/>
      <c r="E85" s="103"/>
      <c r="F85" s="103"/>
      <c r="G85" s="103"/>
      <c r="H85" s="103"/>
      <c r="I85" s="103"/>
      <c r="J85" s="103"/>
      <c r="K85" s="103"/>
      <c r="L85" s="103"/>
      <c r="M85" s="103"/>
      <c r="N85" s="103"/>
      <c r="O85" s="103"/>
      <c r="Q85" s="101"/>
    </row>
    <row r="86" spans="1:17">
      <c r="A86" s="85" t="s">
        <v>25</v>
      </c>
    </row>
    <row r="87" spans="1:17">
      <c r="A87" s="85" t="s">
        <v>37</v>
      </c>
    </row>
    <row r="90" spans="1:17">
      <c r="D90" s="219"/>
    </row>
    <row r="91" spans="1:17">
      <c r="D91" s="219"/>
    </row>
    <row r="92" spans="1:17">
      <c r="D92" s="219"/>
    </row>
    <row r="93" spans="1:17">
      <c r="D93" s="219"/>
    </row>
    <row r="94" spans="1:17">
      <c r="D94" s="219"/>
    </row>
    <row r="95" spans="1:17">
      <c r="D95" s="219"/>
    </row>
    <row r="96" spans="1:17">
      <c r="D96" s="219"/>
    </row>
    <row r="97" spans="4:4">
      <c r="D97" s="219"/>
    </row>
    <row r="98" spans="4:4">
      <c r="D98" s="219"/>
    </row>
    <row r="99" spans="4:4">
      <c r="D99" s="219"/>
    </row>
    <row r="100" spans="4:4">
      <c r="D100" s="219"/>
    </row>
    <row r="101" spans="4:4">
      <c r="D101" s="219"/>
    </row>
  </sheetData>
  <autoFilter ref="B5:Q8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zoomScale="70" zoomScaleNormal="70" workbookViewId="0">
      <selection activeCell="B1" sqref="B1"/>
    </sheetView>
  </sheetViews>
  <sheetFormatPr defaultRowHeight="12.75"/>
  <cols>
    <col min="1" max="1" width="9.85546875" style="28" customWidth="1"/>
    <col min="2" max="2" width="58.85546875" style="28" customWidth="1"/>
    <col min="3" max="17" width="10.140625" style="28" customWidth="1"/>
    <col min="18" max="258" width="9.140625" style="28"/>
    <col min="259" max="259" width="45.85546875" style="28" customWidth="1"/>
    <col min="260" max="272" width="10.140625" style="28" customWidth="1"/>
    <col min="273" max="273" width="10.85546875" style="28" customWidth="1"/>
    <col min="274" max="514" width="9.140625" style="28"/>
    <col min="515" max="515" width="45.85546875" style="28" customWidth="1"/>
    <col min="516" max="528" width="10.140625" style="28" customWidth="1"/>
    <col min="529" max="529" width="10.85546875" style="28" customWidth="1"/>
    <col min="530" max="770" width="9.140625" style="28"/>
    <col min="771" max="771" width="45.85546875" style="28" customWidth="1"/>
    <col min="772" max="784" width="10.140625" style="28" customWidth="1"/>
    <col min="785" max="785" width="10.85546875" style="28" customWidth="1"/>
    <col min="786" max="1026" width="9.140625" style="28"/>
    <col min="1027" max="1027" width="45.85546875" style="28" customWidth="1"/>
    <col min="1028" max="1040" width="10.140625" style="28" customWidth="1"/>
    <col min="1041" max="1041" width="10.85546875" style="28" customWidth="1"/>
    <col min="1042" max="1282" width="9.140625" style="28"/>
    <col min="1283" max="1283" width="45.85546875" style="28" customWidth="1"/>
    <col min="1284" max="1296" width="10.140625" style="28" customWidth="1"/>
    <col min="1297" max="1297" width="10.85546875" style="28" customWidth="1"/>
    <col min="1298" max="1538" width="9.140625" style="28"/>
    <col min="1539" max="1539" width="45.85546875" style="28" customWidth="1"/>
    <col min="1540" max="1552" width="10.140625" style="28" customWidth="1"/>
    <col min="1553" max="1553" width="10.85546875" style="28" customWidth="1"/>
    <col min="1554" max="1794" width="9.140625" style="28"/>
    <col min="1795" max="1795" width="45.85546875" style="28" customWidth="1"/>
    <col min="1796" max="1808" width="10.140625" style="28" customWidth="1"/>
    <col min="1809" max="1809" width="10.85546875" style="28" customWidth="1"/>
    <col min="1810" max="2050" width="9.140625" style="28"/>
    <col min="2051" max="2051" width="45.85546875" style="28" customWidth="1"/>
    <col min="2052" max="2064" width="10.140625" style="28" customWidth="1"/>
    <col min="2065" max="2065" width="10.85546875" style="28" customWidth="1"/>
    <col min="2066" max="2306" width="9.140625" style="28"/>
    <col min="2307" max="2307" width="45.85546875" style="28" customWidth="1"/>
    <col min="2308" max="2320" width="10.140625" style="28" customWidth="1"/>
    <col min="2321" max="2321" width="10.85546875" style="28" customWidth="1"/>
    <col min="2322" max="2562" width="9.140625" style="28"/>
    <col min="2563" max="2563" width="45.85546875" style="28" customWidth="1"/>
    <col min="2564" max="2576" width="10.140625" style="28" customWidth="1"/>
    <col min="2577" max="2577" width="10.85546875" style="28" customWidth="1"/>
    <col min="2578" max="2818" width="9.140625" style="28"/>
    <col min="2819" max="2819" width="45.85546875" style="28" customWidth="1"/>
    <col min="2820" max="2832" width="10.140625" style="28" customWidth="1"/>
    <col min="2833" max="2833" width="10.85546875" style="28" customWidth="1"/>
    <col min="2834" max="3074" width="9.140625" style="28"/>
    <col min="3075" max="3075" width="45.85546875" style="28" customWidth="1"/>
    <col min="3076" max="3088" width="10.140625" style="28" customWidth="1"/>
    <col min="3089" max="3089" width="10.85546875" style="28" customWidth="1"/>
    <col min="3090" max="3330" width="9.140625" style="28"/>
    <col min="3331" max="3331" width="45.85546875" style="28" customWidth="1"/>
    <col min="3332" max="3344" width="10.140625" style="28" customWidth="1"/>
    <col min="3345" max="3345" width="10.85546875" style="28" customWidth="1"/>
    <col min="3346" max="3586" width="9.140625" style="28"/>
    <col min="3587" max="3587" width="45.85546875" style="28" customWidth="1"/>
    <col min="3588" max="3600" width="10.140625" style="28" customWidth="1"/>
    <col min="3601" max="3601" width="10.85546875" style="28" customWidth="1"/>
    <col min="3602" max="3842" width="9.140625" style="28"/>
    <col min="3843" max="3843" width="45.85546875" style="28" customWidth="1"/>
    <col min="3844" max="3856" width="10.140625" style="28" customWidth="1"/>
    <col min="3857" max="3857" width="10.85546875" style="28" customWidth="1"/>
    <col min="3858" max="4098" width="9.140625" style="28"/>
    <col min="4099" max="4099" width="45.85546875" style="28" customWidth="1"/>
    <col min="4100" max="4112" width="10.140625" style="28" customWidth="1"/>
    <col min="4113" max="4113" width="10.85546875" style="28" customWidth="1"/>
    <col min="4114" max="4354" width="9.140625" style="28"/>
    <col min="4355" max="4355" width="45.85546875" style="28" customWidth="1"/>
    <col min="4356" max="4368" width="10.140625" style="28" customWidth="1"/>
    <col min="4369" max="4369" width="10.85546875" style="28" customWidth="1"/>
    <col min="4370" max="4610" width="9.140625" style="28"/>
    <col min="4611" max="4611" width="45.85546875" style="28" customWidth="1"/>
    <col min="4612" max="4624" width="10.140625" style="28" customWidth="1"/>
    <col min="4625" max="4625" width="10.85546875" style="28" customWidth="1"/>
    <col min="4626" max="4866" width="9.140625" style="28"/>
    <col min="4867" max="4867" width="45.85546875" style="28" customWidth="1"/>
    <col min="4868" max="4880" width="10.140625" style="28" customWidth="1"/>
    <col min="4881" max="4881" width="10.85546875" style="28" customWidth="1"/>
    <col min="4882" max="5122" width="9.140625" style="28"/>
    <col min="5123" max="5123" width="45.85546875" style="28" customWidth="1"/>
    <col min="5124" max="5136" width="10.140625" style="28" customWidth="1"/>
    <col min="5137" max="5137" width="10.85546875" style="28" customWidth="1"/>
    <col min="5138" max="5378" width="9.140625" style="28"/>
    <col min="5379" max="5379" width="45.85546875" style="28" customWidth="1"/>
    <col min="5380" max="5392" width="10.140625" style="28" customWidth="1"/>
    <col min="5393" max="5393" width="10.85546875" style="28" customWidth="1"/>
    <col min="5394" max="5634" width="9.140625" style="28"/>
    <col min="5635" max="5635" width="45.85546875" style="28" customWidth="1"/>
    <col min="5636" max="5648" width="10.140625" style="28" customWidth="1"/>
    <col min="5649" max="5649" width="10.85546875" style="28" customWidth="1"/>
    <col min="5650" max="5890" width="9.140625" style="28"/>
    <col min="5891" max="5891" width="45.85546875" style="28" customWidth="1"/>
    <col min="5892" max="5904" width="10.140625" style="28" customWidth="1"/>
    <col min="5905" max="5905" width="10.85546875" style="28" customWidth="1"/>
    <col min="5906" max="6146" width="9.140625" style="28"/>
    <col min="6147" max="6147" width="45.85546875" style="28" customWidth="1"/>
    <col min="6148" max="6160" width="10.140625" style="28" customWidth="1"/>
    <col min="6161" max="6161" width="10.85546875" style="28" customWidth="1"/>
    <col min="6162" max="6402" width="9.140625" style="28"/>
    <col min="6403" max="6403" width="45.85546875" style="28" customWidth="1"/>
    <col min="6404" max="6416" width="10.140625" style="28" customWidth="1"/>
    <col min="6417" max="6417" width="10.85546875" style="28" customWidth="1"/>
    <col min="6418" max="6658" width="9.140625" style="28"/>
    <col min="6659" max="6659" width="45.85546875" style="28" customWidth="1"/>
    <col min="6660" max="6672" width="10.140625" style="28" customWidth="1"/>
    <col min="6673" max="6673" width="10.85546875" style="28" customWidth="1"/>
    <col min="6674" max="6914" width="9.140625" style="28"/>
    <col min="6915" max="6915" width="45.85546875" style="28" customWidth="1"/>
    <col min="6916" max="6928" width="10.140625" style="28" customWidth="1"/>
    <col min="6929" max="6929" width="10.85546875" style="28" customWidth="1"/>
    <col min="6930" max="7170" width="9.140625" style="28"/>
    <col min="7171" max="7171" width="45.85546875" style="28" customWidth="1"/>
    <col min="7172" max="7184" width="10.140625" style="28" customWidth="1"/>
    <col min="7185" max="7185" width="10.85546875" style="28" customWidth="1"/>
    <col min="7186" max="7426" width="9.140625" style="28"/>
    <col min="7427" max="7427" width="45.85546875" style="28" customWidth="1"/>
    <col min="7428" max="7440" width="10.140625" style="28" customWidth="1"/>
    <col min="7441" max="7441" width="10.85546875" style="28" customWidth="1"/>
    <col min="7442" max="7682" width="9.140625" style="28"/>
    <col min="7683" max="7683" width="45.85546875" style="28" customWidth="1"/>
    <col min="7684" max="7696" width="10.140625" style="28" customWidth="1"/>
    <col min="7697" max="7697" width="10.85546875" style="28" customWidth="1"/>
    <col min="7698" max="7938" width="9.140625" style="28"/>
    <col min="7939" max="7939" width="45.85546875" style="28" customWidth="1"/>
    <col min="7940" max="7952" width="10.140625" style="28" customWidth="1"/>
    <col min="7953" max="7953" width="10.85546875" style="28" customWidth="1"/>
    <col min="7954" max="8194" width="9.140625" style="28"/>
    <col min="8195" max="8195" width="45.85546875" style="28" customWidth="1"/>
    <col min="8196" max="8208" width="10.140625" style="28" customWidth="1"/>
    <col min="8209" max="8209" width="10.85546875" style="28" customWidth="1"/>
    <col min="8210" max="8450" width="9.140625" style="28"/>
    <col min="8451" max="8451" width="45.85546875" style="28" customWidth="1"/>
    <col min="8452" max="8464" width="10.140625" style="28" customWidth="1"/>
    <col min="8465" max="8465" width="10.85546875" style="28" customWidth="1"/>
    <col min="8466" max="8706" width="9.140625" style="28"/>
    <col min="8707" max="8707" width="45.85546875" style="28" customWidth="1"/>
    <col min="8708" max="8720" width="10.140625" style="28" customWidth="1"/>
    <col min="8721" max="8721" width="10.85546875" style="28" customWidth="1"/>
    <col min="8722" max="8962" width="9.140625" style="28"/>
    <col min="8963" max="8963" width="45.85546875" style="28" customWidth="1"/>
    <col min="8964" max="8976" width="10.140625" style="28" customWidth="1"/>
    <col min="8977" max="8977" width="10.85546875" style="28" customWidth="1"/>
    <col min="8978" max="9218" width="9.140625" style="28"/>
    <col min="9219" max="9219" width="45.85546875" style="28" customWidth="1"/>
    <col min="9220" max="9232" width="10.140625" style="28" customWidth="1"/>
    <col min="9233" max="9233" width="10.85546875" style="28" customWidth="1"/>
    <col min="9234" max="9474" width="9.140625" style="28"/>
    <col min="9475" max="9475" width="45.85546875" style="28" customWidth="1"/>
    <col min="9476" max="9488" width="10.140625" style="28" customWidth="1"/>
    <col min="9489" max="9489" width="10.85546875" style="28" customWidth="1"/>
    <col min="9490" max="9730" width="9.140625" style="28"/>
    <col min="9731" max="9731" width="45.85546875" style="28" customWidth="1"/>
    <col min="9732" max="9744" width="10.140625" style="28" customWidth="1"/>
    <col min="9745" max="9745" width="10.85546875" style="28" customWidth="1"/>
    <col min="9746" max="9986" width="9.140625" style="28"/>
    <col min="9987" max="9987" width="45.85546875" style="28" customWidth="1"/>
    <col min="9988" max="10000" width="10.140625" style="28" customWidth="1"/>
    <col min="10001" max="10001" width="10.85546875" style="28" customWidth="1"/>
    <col min="10002" max="10242" width="9.140625" style="28"/>
    <col min="10243" max="10243" width="45.85546875" style="28" customWidth="1"/>
    <col min="10244" max="10256" width="10.140625" style="28" customWidth="1"/>
    <col min="10257" max="10257" width="10.85546875" style="28" customWidth="1"/>
    <col min="10258" max="10498" width="9.140625" style="28"/>
    <col min="10499" max="10499" width="45.85546875" style="28" customWidth="1"/>
    <col min="10500" max="10512" width="10.140625" style="28" customWidth="1"/>
    <col min="10513" max="10513" width="10.85546875" style="28" customWidth="1"/>
    <col min="10514" max="10754" width="9.140625" style="28"/>
    <col min="10755" max="10755" width="45.85546875" style="28" customWidth="1"/>
    <col min="10756" max="10768" width="10.140625" style="28" customWidth="1"/>
    <col min="10769" max="10769" width="10.85546875" style="28" customWidth="1"/>
    <col min="10770" max="11010" width="9.140625" style="28"/>
    <col min="11011" max="11011" width="45.85546875" style="28" customWidth="1"/>
    <col min="11012" max="11024" width="10.140625" style="28" customWidth="1"/>
    <col min="11025" max="11025" width="10.85546875" style="28" customWidth="1"/>
    <col min="11026" max="11266" width="9.140625" style="28"/>
    <col min="11267" max="11267" width="45.85546875" style="28" customWidth="1"/>
    <col min="11268" max="11280" width="10.140625" style="28" customWidth="1"/>
    <col min="11281" max="11281" width="10.85546875" style="28" customWidth="1"/>
    <col min="11282" max="11522" width="9.140625" style="28"/>
    <col min="11523" max="11523" width="45.85546875" style="28" customWidth="1"/>
    <col min="11524" max="11536" width="10.140625" style="28" customWidth="1"/>
    <col min="11537" max="11537" width="10.85546875" style="28" customWidth="1"/>
    <col min="11538" max="11778" width="9.140625" style="28"/>
    <col min="11779" max="11779" width="45.85546875" style="28" customWidth="1"/>
    <col min="11780" max="11792" width="10.140625" style="28" customWidth="1"/>
    <col min="11793" max="11793" width="10.85546875" style="28" customWidth="1"/>
    <col min="11794" max="12034" width="9.140625" style="28"/>
    <col min="12035" max="12035" width="45.85546875" style="28" customWidth="1"/>
    <col min="12036" max="12048" width="10.140625" style="28" customWidth="1"/>
    <col min="12049" max="12049" width="10.85546875" style="28" customWidth="1"/>
    <col min="12050" max="12290" width="9.140625" style="28"/>
    <col min="12291" max="12291" width="45.85546875" style="28" customWidth="1"/>
    <col min="12292" max="12304" width="10.140625" style="28" customWidth="1"/>
    <col min="12305" max="12305" width="10.85546875" style="28" customWidth="1"/>
    <col min="12306" max="12546" width="9.140625" style="28"/>
    <col min="12547" max="12547" width="45.85546875" style="28" customWidth="1"/>
    <col min="12548" max="12560" width="10.140625" style="28" customWidth="1"/>
    <col min="12561" max="12561" width="10.85546875" style="28" customWidth="1"/>
    <col min="12562" max="12802" width="9.140625" style="28"/>
    <col min="12803" max="12803" width="45.85546875" style="28" customWidth="1"/>
    <col min="12804" max="12816" width="10.140625" style="28" customWidth="1"/>
    <col min="12817" max="12817" width="10.85546875" style="28" customWidth="1"/>
    <col min="12818" max="13058" width="9.140625" style="28"/>
    <col min="13059" max="13059" width="45.85546875" style="28" customWidth="1"/>
    <col min="13060" max="13072" width="10.140625" style="28" customWidth="1"/>
    <col min="13073" max="13073" width="10.85546875" style="28" customWidth="1"/>
    <col min="13074" max="13314" width="9.140625" style="28"/>
    <col min="13315" max="13315" width="45.85546875" style="28" customWidth="1"/>
    <col min="13316" max="13328" width="10.140625" style="28" customWidth="1"/>
    <col min="13329" max="13329" width="10.85546875" style="28" customWidth="1"/>
    <col min="13330" max="13570" width="9.140625" style="28"/>
    <col min="13571" max="13571" width="45.85546875" style="28" customWidth="1"/>
    <col min="13572" max="13584" width="10.140625" style="28" customWidth="1"/>
    <col min="13585" max="13585" width="10.85546875" style="28" customWidth="1"/>
    <col min="13586" max="13826" width="9.140625" style="28"/>
    <col min="13827" max="13827" width="45.85546875" style="28" customWidth="1"/>
    <col min="13828" max="13840" width="10.140625" style="28" customWidth="1"/>
    <col min="13841" max="13841" width="10.85546875" style="28" customWidth="1"/>
    <col min="13842" max="14082" width="9.140625" style="28"/>
    <col min="14083" max="14083" width="45.85546875" style="28" customWidth="1"/>
    <col min="14084" max="14096" width="10.140625" style="28" customWidth="1"/>
    <col min="14097" max="14097" width="10.85546875" style="28" customWidth="1"/>
    <col min="14098" max="14338" width="9.140625" style="28"/>
    <col min="14339" max="14339" width="45.85546875" style="28" customWidth="1"/>
    <col min="14340" max="14352" width="10.140625" style="28" customWidth="1"/>
    <col min="14353" max="14353" width="10.85546875" style="28" customWidth="1"/>
    <col min="14354" max="14594" width="9.140625" style="28"/>
    <col min="14595" max="14595" width="45.85546875" style="28" customWidth="1"/>
    <col min="14596" max="14608" width="10.140625" style="28" customWidth="1"/>
    <col min="14609" max="14609" width="10.85546875" style="28" customWidth="1"/>
    <col min="14610" max="14850" width="9.140625" style="28"/>
    <col min="14851" max="14851" width="45.85546875" style="28" customWidth="1"/>
    <col min="14852" max="14864" width="10.140625" style="28" customWidth="1"/>
    <col min="14865" max="14865" width="10.85546875" style="28" customWidth="1"/>
    <col min="14866" max="15106" width="9.140625" style="28"/>
    <col min="15107" max="15107" width="45.85546875" style="28" customWidth="1"/>
    <col min="15108" max="15120" width="10.140625" style="28" customWidth="1"/>
    <col min="15121" max="15121" width="10.85546875" style="28" customWidth="1"/>
    <col min="15122" max="15362" width="9.140625" style="28"/>
    <col min="15363" max="15363" width="45.85546875" style="28" customWidth="1"/>
    <col min="15364" max="15376" width="10.140625" style="28" customWidth="1"/>
    <col min="15377" max="15377" width="10.85546875" style="28" customWidth="1"/>
    <col min="15378" max="15618" width="9.140625" style="28"/>
    <col min="15619" max="15619" width="45.85546875" style="28" customWidth="1"/>
    <col min="15620" max="15632" width="10.140625" style="28" customWidth="1"/>
    <col min="15633" max="15633" width="10.85546875" style="28" customWidth="1"/>
    <col min="15634" max="15874" width="9.140625" style="28"/>
    <col min="15875" max="15875" width="45.85546875" style="28" customWidth="1"/>
    <col min="15876" max="15888" width="10.140625" style="28" customWidth="1"/>
    <col min="15889" max="15889" width="10.85546875" style="28" customWidth="1"/>
    <col min="15890" max="16130" width="9.140625" style="28"/>
    <col min="16131" max="16131" width="45.85546875" style="28" customWidth="1"/>
    <col min="16132" max="16144" width="10.140625" style="28" customWidth="1"/>
    <col min="16145" max="16145" width="10.85546875" style="28" customWidth="1"/>
    <col min="16146" max="16384" width="9.140625" style="28"/>
  </cols>
  <sheetData>
    <row r="1" spans="1:17" s="2" customFormat="1" ht="15.75">
      <c r="A1" s="91"/>
      <c r="B1" s="91"/>
      <c r="C1" s="92"/>
      <c r="D1" s="91"/>
      <c r="E1" s="91"/>
      <c r="F1" s="91"/>
      <c r="G1" s="91"/>
      <c r="H1" s="90"/>
      <c r="I1" s="91"/>
      <c r="J1" s="91"/>
      <c r="K1" s="91"/>
      <c r="L1" s="91"/>
      <c r="M1" s="91"/>
      <c r="N1" s="91"/>
      <c r="O1" s="91"/>
      <c r="P1" s="1"/>
      <c r="Q1" s="91"/>
    </row>
    <row r="2" spans="1:17" s="2" customFormat="1" ht="15.75">
      <c r="A2" s="93" t="s">
        <v>178</v>
      </c>
      <c r="B2" s="93"/>
      <c r="C2" s="93"/>
      <c r="D2" s="93"/>
      <c r="E2" s="93"/>
      <c r="F2" s="93"/>
      <c r="G2" s="93"/>
      <c r="H2" s="90"/>
      <c r="I2" s="93"/>
      <c r="J2" s="93"/>
      <c r="K2" s="91"/>
      <c r="L2" s="91"/>
      <c r="M2" s="91"/>
      <c r="N2" s="91"/>
      <c r="O2" s="91"/>
      <c r="P2" s="1"/>
      <c r="Q2" s="91"/>
    </row>
    <row r="3" spans="1:17" s="2" customFormat="1" ht="15.75">
      <c r="A3" s="94" t="s">
        <v>10</v>
      </c>
      <c r="B3" s="94"/>
      <c r="C3" s="94"/>
      <c r="D3" s="94"/>
      <c r="E3" s="94"/>
      <c r="F3" s="94"/>
      <c r="G3" s="94"/>
      <c r="H3" s="90"/>
      <c r="I3" s="91"/>
      <c r="J3" s="91"/>
      <c r="K3" s="91"/>
      <c r="L3" s="91"/>
      <c r="M3" s="91"/>
      <c r="N3" s="91"/>
      <c r="O3" s="91"/>
      <c r="P3" s="1"/>
      <c r="Q3" s="91"/>
    </row>
    <row r="4" spans="1:17" s="4" customFormat="1" ht="15">
      <c r="A4" s="95"/>
      <c r="B4" s="95"/>
      <c r="C4" s="95"/>
      <c r="D4" s="95"/>
      <c r="E4" s="95"/>
      <c r="F4" s="95"/>
      <c r="G4" s="95"/>
      <c r="H4" s="90"/>
      <c r="I4" s="95"/>
      <c r="J4" s="95"/>
      <c r="K4" s="95"/>
      <c r="L4" s="95"/>
      <c r="M4" s="95"/>
      <c r="N4" s="95"/>
      <c r="O4" s="95"/>
      <c r="P4" s="3"/>
      <c r="Q4" s="95"/>
    </row>
    <row r="5" spans="1:17" ht="65.099999999999994" customHeight="1">
      <c r="A5" s="112" t="s">
        <v>11</v>
      </c>
      <c r="B5" s="113" t="s">
        <v>12</v>
      </c>
      <c r="C5" s="114">
        <v>2013</v>
      </c>
      <c r="D5" s="114">
        <v>2014</v>
      </c>
      <c r="E5" s="114">
        <v>2015</v>
      </c>
      <c r="F5" s="114">
        <v>2016</v>
      </c>
      <c r="G5" s="114">
        <v>2017</v>
      </c>
      <c r="H5" s="114">
        <v>2018</v>
      </c>
      <c r="I5" s="114">
        <v>2019</v>
      </c>
      <c r="J5" s="114">
        <v>2020</v>
      </c>
      <c r="K5" s="114">
        <v>2021</v>
      </c>
      <c r="L5" s="114">
        <v>2022</v>
      </c>
      <c r="M5" s="114">
        <v>2023</v>
      </c>
      <c r="N5" s="114">
        <v>2024</v>
      </c>
      <c r="O5" s="114">
        <v>2025</v>
      </c>
      <c r="P5" s="114">
        <v>2026</v>
      </c>
      <c r="Q5" s="188" t="s">
        <v>230</v>
      </c>
    </row>
    <row r="6" spans="1:17">
      <c r="A6" s="115" t="s">
        <v>13</v>
      </c>
      <c r="B6" s="115" t="s">
        <v>14</v>
      </c>
      <c r="C6" s="116">
        <v>33</v>
      </c>
      <c r="D6" s="116">
        <v>32</v>
      </c>
      <c r="E6" s="116">
        <v>32</v>
      </c>
      <c r="F6" s="116">
        <v>32</v>
      </c>
      <c r="G6" s="116">
        <v>33</v>
      </c>
      <c r="H6" s="116">
        <v>33</v>
      </c>
      <c r="I6" s="116">
        <v>33</v>
      </c>
      <c r="J6" s="116">
        <v>34</v>
      </c>
      <c r="K6" s="116">
        <v>34</v>
      </c>
      <c r="L6" s="116">
        <v>34</v>
      </c>
      <c r="M6" s="116">
        <v>35</v>
      </c>
      <c r="N6" s="116">
        <v>35</v>
      </c>
      <c r="O6" s="116">
        <v>36</v>
      </c>
      <c r="P6" s="116">
        <v>36</v>
      </c>
      <c r="Q6" s="122">
        <v>8.9999999999999993E-3</v>
      </c>
    </row>
    <row r="7" spans="1:17">
      <c r="A7" s="117"/>
      <c r="B7" s="118" t="s">
        <v>15</v>
      </c>
      <c r="C7" s="116">
        <v>398</v>
      </c>
      <c r="D7" s="116">
        <v>351</v>
      </c>
      <c r="E7" s="116">
        <v>352</v>
      </c>
      <c r="F7" s="116">
        <v>352</v>
      </c>
      <c r="G7" s="116">
        <v>355</v>
      </c>
      <c r="H7" s="116">
        <v>358</v>
      </c>
      <c r="I7" s="116">
        <v>362</v>
      </c>
      <c r="J7" s="116">
        <v>366</v>
      </c>
      <c r="K7" s="116">
        <v>371</v>
      </c>
      <c r="L7" s="116">
        <v>376</v>
      </c>
      <c r="M7" s="116">
        <v>381</v>
      </c>
      <c r="N7" s="116">
        <v>386</v>
      </c>
      <c r="O7" s="116">
        <v>391</v>
      </c>
      <c r="P7" s="116">
        <v>396</v>
      </c>
      <c r="Q7" s="122">
        <v>8.9999999999999993E-3</v>
      </c>
    </row>
    <row r="8" spans="1:17">
      <c r="A8" s="117"/>
      <c r="B8" s="118" t="s">
        <v>16</v>
      </c>
      <c r="C8" s="116">
        <v>17</v>
      </c>
      <c r="D8" s="116">
        <v>16</v>
      </c>
      <c r="E8" s="116">
        <v>16</v>
      </c>
      <c r="F8" s="116">
        <v>16</v>
      </c>
      <c r="G8" s="116">
        <v>16</v>
      </c>
      <c r="H8" s="116">
        <v>16</v>
      </c>
      <c r="I8" s="116">
        <v>16</v>
      </c>
      <c r="J8" s="116">
        <v>16</v>
      </c>
      <c r="K8" s="116">
        <v>17</v>
      </c>
      <c r="L8" s="116">
        <v>17</v>
      </c>
      <c r="M8" s="116">
        <v>17</v>
      </c>
      <c r="N8" s="116">
        <v>17</v>
      </c>
      <c r="O8" s="116">
        <v>17</v>
      </c>
      <c r="P8" s="116">
        <v>18</v>
      </c>
      <c r="Q8" s="122">
        <v>8.9999999999999993E-3</v>
      </c>
    </row>
    <row r="9" spans="1:17">
      <c r="A9" s="117"/>
      <c r="B9" s="118" t="s">
        <v>17</v>
      </c>
      <c r="C9" s="116">
        <v>35</v>
      </c>
      <c r="D9" s="116">
        <v>36</v>
      </c>
      <c r="E9" s="116">
        <v>36</v>
      </c>
      <c r="F9" s="116">
        <v>36</v>
      </c>
      <c r="G9" s="116">
        <v>36</v>
      </c>
      <c r="H9" s="116">
        <v>36</v>
      </c>
      <c r="I9" s="116">
        <v>37</v>
      </c>
      <c r="J9" s="116">
        <v>37</v>
      </c>
      <c r="K9" s="116">
        <v>38</v>
      </c>
      <c r="L9" s="116">
        <v>38</v>
      </c>
      <c r="M9" s="116">
        <v>39</v>
      </c>
      <c r="N9" s="116">
        <v>39</v>
      </c>
      <c r="O9" s="116">
        <v>40</v>
      </c>
      <c r="P9" s="116">
        <v>40</v>
      </c>
      <c r="Q9" s="122">
        <v>8.0000000000000002E-3</v>
      </c>
    </row>
    <row r="10" spans="1:17">
      <c r="A10" s="117"/>
      <c r="B10" s="118" t="s">
        <v>18</v>
      </c>
      <c r="C10" s="116">
        <v>75</v>
      </c>
      <c r="D10" s="116">
        <v>74</v>
      </c>
      <c r="E10" s="116">
        <v>75</v>
      </c>
      <c r="F10" s="116">
        <v>75</v>
      </c>
      <c r="G10" s="116">
        <v>75</v>
      </c>
      <c r="H10" s="116">
        <v>76</v>
      </c>
      <c r="I10" s="116">
        <v>77</v>
      </c>
      <c r="J10" s="116">
        <v>78</v>
      </c>
      <c r="K10" s="116">
        <v>79</v>
      </c>
      <c r="L10" s="116">
        <v>80</v>
      </c>
      <c r="M10" s="116">
        <v>81</v>
      </c>
      <c r="N10" s="116">
        <v>82</v>
      </c>
      <c r="O10" s="116">
        <v>83</v>
      </c>
      <c r="P10" s="116">
        <v>84</v>
      </c>
      <c r="Q10" s="122">
        <v>0.01</v>
      </c>
    </row>
    <row r="11" spans="1:17">
      <c r="A11" s="117"/>
      <c r="B11" s="118" t="s">
        <v>19</v>
      </c>
      <c r="C11" s="116">
        <v>15</v>
      </c>
      <c r="D11" s="116">
        <v>12</v>
      </c>
      <c r="E11" s="116">
        <v>12</v>
      </c>
      <c r="F11" s="116">
        <v>12</v>
      </c>
      <c r="G11" s="116">
        <v>12</v>
      </c>
      <c r="H11" s="116">
        <v>12</v>
      </c>
      <c r="I11" s="116">
        <v>12</v>
      </c>
      <c r="J11" s="116">
        <v>12</v>
      </c>
      <c r="K11" s="116">
        <v>12</v>
      </c>
      <c r="L11" s="116">
        <v>12</v>
      </c>
      <c r="M11" s="116">
        <v>13</v>
      </c>
      <c r="N11" s="116">
        <v>13</v>
      </c>
      <c r="O11" s="116">
        <v>13</v>
      </c>
      <c r="P11" s="116">
        <v>13</v>
      </c>
      <c r="Q11" s="122">
        <v>6.0000000000000001E-3</v>
      </c>
    </row>
    <row r="12" spans="1:17">
      <c r="A12" s="117"/>
      <c r="B12" s="118" t="s">
        <v>20</v>
      </c>
      <c r="C12" s="116">
        <v>436</v>
      </c>
      <c r="D12" s="116">
        <v>449</v>
      </c>
      <c r="E12" s="116">
        <v>450</v>
      </c>
      <c r="F12" s="116">
        <v>449</v>
      </c>
      <c r="G12" s="116">
        <v>454</v>
      </c>
      <c r="H12" s="116">
        <v>458</v>
      </c>
      <c r="I12" s="116">
        <v>463</v>
      </c>
      <c r="J12" s="116">
        <v>469</v>
      </c>
      <c r="K12" s="116">
        <v>474</v>
      </c>
      <c r="L12" s="116">
        <v>481</v>
      </c>
      <c r="M12" s="116">
        <v>487</v>
      </c>
      <c r="N12" s="116">
        <v>493</v>
      </c>
      <c r="O12" s="116">
        <v>500</v>
      </c>
      <c r="P12" s="116">
        <v>506</v>
      </c>
      <c r="Q12" s="122">
        <v>8.9999999999999993E-3</v>
      </c>
    </row>
    <row r="13" spans="1:17">
      <c r="A13" s="117"/>
      <c r="B13" s="118" t="s">
        <v>21</v>
      </c>
      <c r="C13" s="116">
        <v>130</v>
      </c>
      <c r="D13" s="116">
        <v>134</v>
      </c>
      <c r="E13" s="116">
        <v>135</v>
      </c>
      <c r="F13" s="116">
        <v>135</v>
      </c>
      <c r="G13" s="116">
        <v>136</v>
      </c>
      <c r="H13" s="116">
        <v>137</v>
      </c>
      <c r="I13" s="116">
        <v>139</v>
      </c>
      <c r="J13" s="116">
        <v>140</v>
      </c>
      <c r="K13" s="116">
        <v>142</v>
      </c>
      <c r="L13" s="116">
        <v>144</v>
      </c>
      <c r="M13" s="116">
        <v>146</v>
      </c>
      <c r="N13" s="116">
        <v>148</v>
      </c>
      <c r="O13" s="116">
        <v>150</v>
      </c>
      <c r="P13" s="116">
        <v>152</v>
      </c>
      <c r="Q13" s="122">
        <v>0.01</v>
      </c>
    </row>
    <row r="14" spans="1:17">
      <c r="A14" s="117"/>
      <c r="B14" s="118" t="s">
        <v>22</v>
      </c>
      <c r="C14" s="116">
        <v>925</v>
      </c>
      <c r="D14" s="116">
        <v>962</v>
      </c>
      <c r="E14" s="116">
        <v>964</v>
      </c>
      <c r="F14" s="116">
        <v>963</v>
      </c>
      <c r="G14" s="116">
        <v>974</v>
      </c>
      <c r="H14" s="116">
        <v>981</v>
      </c>
      <c r="I14" s="116">
        <v>992</v>
      </c>
      <c r="J14" s="116">
        <v>1004</v>
      </c>
      <c r="K14" s="116">
        <v>1016</v>
      </c>
      <c r="L14" s="116">
        <v>1030</v>
      </c>
      <c r="M14" s="116">
        <v>1044</v>
      </c>
      <c r="N14" s="116">
        <v>1057</v>
      </c>
      <c r="O14" s="116">
        <v>1071</v>
      </c>
      <c r="P14" s="116">
        <v>1084</v>
      </c>
      <c r="Q14" s="122">
        <v>8.9999999999999993E-3</v>
      </c>
    </row>
    <row r="15" spans="1:17">
      <c r="A15" s="117"/>
      <c r="B15" s="118" t="s">
        <v>25</v>
      </c>
      <c r="C15" s="116">
        <v>1017</v>
      </c>
      <c r="D15" s="116">
        <v>1021</v>
      </c>
      <c r="E15" s="116">
        <v>1023</v>
      </c>
      <c r="F15" s="116">
        <v>1022</v>
      </c>
      <c r="G15" s="116">
        <v>1033</v>
      </c>
      <c r="H15" s="116">
        <v>1042</v>
      </c>
      <c r="I15" s="116">
        <v>1053</v>
      </c>
      <c r="J15" s="116">
        <v>1066</v>
      </c>
      <c r="K15" s="116">
        <v>1078</v>
      </c>
      <c r="L15" s="116">
        <v>1093</v>
      </c>
      <c r="M15" s="116">
        <v>1109</v>
      </c>
      <c r="N15" s="116">
        <v>1122</v>
      </c>
      <c r="O15" s="116">
        <v>1136</v>
      </c>
      <c r="P15" s="116">
        <v>1151</v>
      </c>
      <c r="Q15" s="122">
        <v>8.9999999999999993E-3</v>
      </c>
    </row>
    <row r="16" spans="1:17">
      <c r="A16" s="117"/>
      <c r="B16" s="118" t="s">
        <v>27</v>
      </c>
      <c r="C16" s="116">
        <v>106</v>
      </c>
      <c r="D16" s="116">
        <v>109</v>
      </c>
      <c r="E16" s="116">
        <v>109</v>
      </c>
      <c r="F16" s="116">
        <v>109</v>
      </c>
      <c r="G16" s="116">
        <v>110</v>
      </c>
      <c r="H16" s="116">
        <v>111</v>
      </c>
      <c r="I16" s="116">
        <v>112</v>
      </c>
      <c r="J16" s="116">
        <v>114</v>
      </c>
      <c r="K16" s="116">
        <v>115</v>
      </c>
      <c r="L16" s="116">
        <v>117</v>
      </c>
      <c r="M16" s="116">
        <v>118</v>
      </c>
      <c r="N16" s="116">
        <v>120</v>
      </c>
      <c r="O16" s="116">
        <v>121</v>
      </c>
      <c r="P16" s="116">
        <v>123</v>
      </c>
      <c r="Q16" s="122">
        <v>8.9999999999999993E-3</v>
      </c>
    </row>
    <row r="17" spans="1:17">
      <c r="A17" s="117"/>
      <c r="B17" s="118" t="s">
        <v>231</v>
      </c>
      <c r="C17" s="116">
        <v>1251</v>
      </c>
      <c r="D17" s="116">
        <v>837</v>
      </c>
      <c r="E17" s="116">
        <v>1614</v>
      </c>
      <c r="F17" s="116">
        <v>1614</v>
      </c>
      <c r="G17" s="116">
        <v>1614</v>
      </c>
      <c r="H17" s="116">
        <v>1614</v>
      </c>
      <c r="I17" s="116">
        <v>1614</v>
      </c>
      <c r="J17" s="116">
        <v>1614</v>
      </c>
      <c r="K17" s="116">
        <v>1614</v>
      </c>
      <c r="L17" s="116">
        <v>1614</v>
      </c>
      <c r="M17" s="116">
        <v>1614</v>
      </c>
      <c r="N17" s="116">
        <v>1614</v>
      </c>
      <c r="O17" s="116">
        <v>1614</v>
      </c>
      <c r="P17" s="116">
        <v>1614</v>
      </c>
      <c r="Q17" s="122">
        <v>5.1999999999999998E-2</v>
      </c>
    </row>
    <row r="18" spans="1:17">
      <c r="A18" s="117"/>
      <c r="B18" s="118" t="s">
        <v>89</v>
      </c>
      <c r="C18" s="116">
        <v>28</v>
      </c>
      <c r="D18" s="116">
        <v>20</v>
      </c>
      <c r="E18" s="116">
        <v>20</v>
      </c>
      <c r="F18" s="116">
        <v>20</v>
      </c>
      <c r="G18" s="116">
        <v>20</v>
      </c>
      <c r="H18" s="116">
        <v>21</v>
      </c>
      <c r="I18" s="116">
        <v>21</v>
      </c>
      <c r="J18" s="116">
        <v>21</v>
      </c>
      <c r="K18" s="116">
        <v>21</v>
      </c>
      <c r="L18" s="116">
        <v>22</v>
      </c>
      <c r="M18" s="116">
        <v>22</v>
      </c>
      <c r="N18" s="116">
        <v>22</v>
      </c>
      <c r="O18" s="116">
        <v>23</v>
      </c>
      <c r="P18" s="116">
        <v>23</v>
      </c>
      <c r="Q18" s="122">
        <v>1.0999999999999999E-2</v>
      </c>
    </row>
    <row r="19" spans="1:17">
      <c r="A19" s="117"/>
      <c r="B19" s="118" t="s">
        <v>28</v>
      </c>
      <c r="C19" s="116">
        <v>131</v>
      </c>
      <c r="D19" s="116">
        <v>132</v>
      </c>
      <c r="E19" s="116">
        <v>132</v>
      </c>
      <c r="F19" s="116">
        <v>132</v>
      </c>
      <c r="G19" s="116">
        <v>133</v>
      </c>
      <c r="H19" s="116">
        <v>134</v>
      </c>
      <c r="I19" s="116">
        <v>136</v>
      </c>
      <c r="J19" s="116">
        <v>137</v>
      </c>
      <c r="K19" s="116">
        <v>139</v>
      </c>
      <c r="L19" s="116">
        <v>141</v>
      </c>
      <c r="M19" s="116">
        <v>143</v>
      </c>
      <c r="N19" s="116">
        <v>145</v>
      </c>
      <c r="O19" s="116">
        <v>147</v>
      </c>
      <c r="P19" s="116">
        <v>148</v>
      </c>
      <c r="Q19" s="122">
        <v>8.9999999999999993E-3</v>
      </c>
    </row>
    <row r="20" spans="1:17">
      <c r="A20" s="117"/>
      <c r="B20" s="118" t="s">
        <v>31</v>
      </c>
      <c r="C20" s="116">
        <v>75942</v>
      </c>
      <c r="D20" s="116">
        <v>75421</v>
      </c>
      <c r="E20" s="116">
        <v>73059</v>
      </c>
      <c r="F20" s="116">
        <v>72848</v>
      </c>
      <c r="G20" s="116">
        <v>73796</v>
      </c>
      <c r="H20" s="116">
        <v>74488</v>
      </c>
      <c r="I20" s="116">
        <v>75462</v>
      </c>
      <c r="J20" s="116">
        <v>76532</v>
      </c>
      <c r="K20" s="116">
        <v>77570</v>
      </c>
      <c r="L20" s="116">
        <v>78870</v>
      </c>
      <c r="M20" s="116">
        <v>80173</v>
      </c>
      <c r="N20" s="116">
        <v>81332</v>
      </c>
      <c r="O20" s="116">
        <v>82525</v>
      </c>
      <c r="P20" s="116">
        <v>83722</v>
      </c>
      <c r="Q20" s="122">
        <v>8.0000000000000002E-3</v>
      </c>
    </row>
    <row r="21" spans="1:17">
      <c r="A21" s="117"/>
      <c r="B21" s="118" t="s">
        <v>32</v>
      </c>
      <c r="C21" s="116">
        <v>9493</v>
      </c>
      <c r="D21" s="116">
        <v>9520</v>
      </c>
      <c r="E21" s="116">
        <v>9520</v>
      </c>
      <c r="F21" s="116">
        <v>9520</v>
      </c>
      <c r="G21" s="116">
        <v>9520</v>
      </c>
      <c r="H21" s="116">
        <v>9520</v>
      </c>
      <c r="I21" s="116">
        <v>9520</v>
      </c>
      <c r="J21" s="116">
        <v>9520</v>
      </c>
      <c r="K21" s="116">
        <v>9520</v>
      </c>
      <c r="L21" s="116">
        <v>9520</v>
      </c>
      <c r="M21" s="116">
        <v>9520</v>
      </c>
      <c r="N21" s="116">
        <v>9520</v>
      </c>
      <c r="O21" s="116">
        <v>9520</v>
      </c>
      <c r="P21" s="116">
        <v>9520</v>
      </c>
      <c r="Q21" s="122">
        <v>0</v>
      </c>
    </row>
    <row r="22" spans="1:17">
      <c r="A22" s="117"/>
      <c r="B22" s="118" t="s">
        <v>156</v>
      </c>
      <c r="C22" s="116">
        <v>1078</v>
      </c>
      <c r="D22" s="116">
        <v>1255</v>
      </c>
      <c r="E22" s="116">
        <v>1702</v>
      </c>
      <c r="F22" s="116">
        <v>1819</v>
      </c>
      <c r="G22" s="116">
        <v>1828</v>
      </c>
      <c r="H22" s="116">
        <v>1838</v>
      </c>
      <c r="I22" s="116">
        <v>1847</v>
      </c>
      <c r="J22" s="116">
        <v>1856</v>
      </c>
      <c r="K22" s="116">
        <v>1865</v>
      </c>
      <c r="L22" s="116">
        <v>1875</v>
      </c>
      <c r="M22" s="116">
        <v>1884</v>
      </c>
      <c r="N22" s="116">
        <v>1893</v>
      </c>
      <c r="O22" s="116">
        <v>1903</v>
      </c>
      <c r="P22" s="116">
        <v>1912</v>
      </c>
      <c r="Q22" s="122">
        <v>3.3000000000000002E-2</v>
      </c>
    </row>
    <row r="23" spans="1:17">
      <c r="A23" s="117"/>
      <c r="B23" s="118" t="s">
        <v>155</v>
      </c>
      <c r="C23" s="116">
        <v>0</v>
      </c>
      <c r="D23" s="116">
        <v>436</v>
      </c>
      <c r="E23" s="116">
        <v>1770</v>
      </c>
      <c r="F23" s="116">
        <v>1774</v>
      </c>
      <c r="G23" s="116">
        <v>1777</v>
      </c>
      <c r="H23" s="116">
        <v>1781</v>
      </c>
      <c r="I23" s="116">
        <v>1784</v>
      </c>
      <c r="J23" s="116">
        <v>1788</v>
      </c>
      <c r="K23" s="116">
        <v>1791</v>
      </c>
      <c r="L23" s="116">
        <v>1795</v>
      </c>
      <c r="M23" s="116">
        <v>1799</v>
      </c>
      <c r="N23" s="116">
        <v>1802</v>
      </c>
      <c r="O23" s="116">
        <v>1806</v>
      </c>
      <c r="P23" s="116">
        <v>1810</v>
      </c>
      <c r="Q23" s="122">
        <v>0.11600000000000001</v>
      </c>
    </row>
    <row r="24" spans="1:17">
      <c r="A24" s="117"/>
      <c r="B24" s="118" t="s">
        <v>33</v>
      </c>
      <c r="C24" s="116">
        <v>129</v>
      </c>
      <c r="D24" s="116">
        <v>149</v>
      </c>
      <c r="E24" s="116">
        <v>149</v>
      </c>
      <c r="F24" s="116">
        <v>149</v>
      </c>
      <c r="G24" s="116">
        <v>151</v>
      </c>
      <c r="H24" s="116">
        <v>152</v>
      </c>
      <c r="I24" s="116">
        <v>154</v>
      </c>
      <c r="J24" s="116">
        <v>156</v>
      </c>
      <c r="K24" s="116">
        <v>157</v>
      </c>
      <c r="L24" s="116">
        <v>160</v>
      </c>
      <c r="M24" s="116">
        <v>162</v>
      </c>
      <c r="N24" s="116">
        <v>164</v>
      </c>
      <c r="O24" s="116">
        <v>166</v>
      </c>
      <c r="P24" s="116">
        <v>168</v>
      </c>
      <c r="Q24" s="122">
        <v>8.9999999999999993E-3</v>
      </c>
    </row>
    <row r="25" spans="1:17">
      <c r="A25" s="117"/>
      <c r="B25" s="118" t="s">
        <v>34</v>
      </c>
      <c r="C25" s="116">
        <v>46</v>
      </c>
      <c r="D25" s="116">
        <v>48</v>
      </c>
      <c r="E25" s="116">
        <v>48</v>
      </c>
      <c r="F25" s="116">
        <v>48</v>
      </c>
      <c r="G25" s="116">
        <v>49</v>
      </c>
      <c r="H25" s="116">
        <v>49</v>
      </c>
      <c r="I25" s="116">
        <v>50</v>
      </c>
      <c r="J25" s="116">
        <v>50</v>
      </c>
      <c r="K25" s="116">
        <v>51</v>
      </c>
      <c r="L25" s="116">
        <v>52</v>
      </c>
      <c r="M25" s="116">
        <v>52</v>
      </c>
      <c r="N25" s="116">
        <v>53</v>
      </c>
      <c r="O25" s="116">
        <v>54</v>
      </c>
      <c r="P25" s="116">
        <v>54</v>
      </c>
      <c r="Q25" s="122">
        <v>8.9999999999999993E-3</v>
      </c>
    </row>
    <row r="26" spans="1:17">
      <c r="A26" s="117"/>
      <c r="B26" s="118" t="s">
        <v>35</v>
      </c>
      <c r="C26" s="116">
        <v>19</v>
      </c>
      <c r="D26" s="116">
        <v>20</v>
      </c>
      <c r="E26" s="116">
        <v>20</v>
      </c>
      <c r="F26" s="116">
        <v>20</v>
      </c>
      <c r="G26" s="116">
        <v>20</v>
      </c>
      <c r="H26" s="116">
        <v>20</v>
      </c>
      <c r="I26" s="116">
        <v>20</v>
      </c>
      <c r="J26" s="116">
        <v>20</v>
      </c>
      <c r="K26" s="116">
        <v>21</v>
      </c>
      <c r="L26" s="116">
        <v>21</v>
      </c>
      <c r="M26" s="116">
        <v>21</v>
      </c>
      <c r="N26" s="116">
        <v>21</v>
      </c>
      <c r="O26" s="116">
        <v>22</v>
      </c>
      <c r="P26" s="116">
        <v>22</v>
      </c>
      <c r="Q26" s="122">
        <v>7.0000000000000001E-3</v>
      </c>
    </row>
    <row r="27" spans="1:17">
      <c r="A27" s="117"/>
      <c r="B27" s="118" t="s">
        <v>36</v>
      </c>
      <c r="C27" s="116">
        <v>2994</v>
      </c>
      <c r="D27" s="116">
        <v>3024</v>
      </c>
      <c r="E27" s="116">
        <v>3031</v>
      </c>
      <c r="F27" s="116">
        <v>3028</v>
      </c>
      <c r="G27" s="116">
        <v>3061</v>
      </c>
      <c r="H27" s="116">
        <v>3086</v>
      </c>
      <c r="I27" s="116">
        <v>3120</v>
      </c>
      <c r="J27" s="116">
        <v>3157</v>
      </c>
      <c r="K27" s="116">
        <v>3194</v>
      </c>
      <c r="L27" s="116">
        <v>3239</v>
      </c>
      <c r="M27" s="116">
        <v>3285</v>
      </c>
      <c r="N27" s="116">
        <v>3325</v>
      </c>
      <c r="O27" s="116">
        <v>3367</v>
      </c>
      <c r="P27" s="116">
        <v>3409</v>
      </c>
      <c r="Q27" s="122">
        <v>8.9999999999999993E-3</v>
      </c>
    </row>
    <row r="28" spans="1:17">
      <c r="A28" s="117"/>
      <c r="B28" s="118" t="s">
        <v>37</v>
      </c>
      <c r="C28" s="116">
        <v>25</v>
      </c>
      <c r="D28" s="116">
        <v>23</v>
      </c>
      <c r="E28" s="116">
        <v>23</v>
      </c>
      <c r="F28" s="116">
        <v>23</v>
      </c>
      <c r="G28" s="116">
        <v>24</v>
      </c>
      <c r="H28" s="116">
        <v>24</v>
      </c>
      <c r="I28" s="116">
        <v>24</v>
      </c>
      <c r="J28" s="116">
        <v>24</v>
      </c>
      <c r="K28" s="116">
        <v>25</v>
      </c>
      <c r="L28" s="116">
        <v>25</v>
      </c>
      <c r="M28" s="116">
        <v>25</v>
      </c>
      <c r="N28" s="116">
        <v>26</v>
      </c>
      <c r="O28" s="116">
        <v>26</v>
      </c>
      <c r="P28" s="116">
        <v>26</v>
      </c>
      <c r="Q28" s="122">
        <v>8.9999999999999993E-3</v>
      </c>
    </row>
    <row r="29" spans="1:17">
      <c r="A29" s="117"/>
      <c r="B29" s="118" t="s">
        <v>232</v>
      </c>
      <c r="C29" s="116">
        <v>1619</v>
      </c>
      <c r="D29" s="116">
        <v>1493</v>
      </c>
      <c r="E29" s="116">
        <v>1496</v>
      </c>
      <c r="F29" s="116">
        <v>1494</v>
      </c>
      <c r="G29" s="116">
        <v>1511</v>
      </c>
      <c r="H29" s="116">
        <v>1523</v>
      </c>
      <c r="I29" s="116">
        <v>1540</v>
      </c>
      <c r="J29" s="116">
        <v>1558</v>
      </c>
      <c r="K29" s="116">
        <v>1576</v>
      </c>
      <c r="L29" s="116">
        <v>1598</v>
      </c>
      <c r="M29" s="116">
        <v>1621</v>
      </c>
      <c r="N29" s="116">
        <v>1641</v>
      </c>
      <c r="O29" s="116">
        <v>1661</v>
      </c>
      <c r="P29" s="116">
        <v>1682</v>
      </c>
      <c r="Q29" s="122">
        <v>8.9999999999999993E-3</v>
      </c>
    </row>
    <row r="30" spans="1:17">
      <c r="A30" s="115" t="s">
        <v>39</v>
      </c>
      <c r="B30" s="189"/>
      <c r="C30" s="116">
        <v>95941</v>
      </c>
      <c r="D30" s="116">
        <v>95574</v>
      </c>
      <c r="E30" s="116">
        <v>95789</v>
      </c>
      <c r="F30" s="116">
        <v>95690</v>
      </c>
      <c r="G30" s="116">
        <v>96740</v>
      </c>
      <c r="H30" s="116">
        <v>97510</v>
      </c>
      <c r="I30" s="116">
        <v>98587</v>
      </c>
      <c r="J30" s="116">
        <v>99771</v>
      </c>
      <c r="K30" s="116">
        <v>100919</v>
      </c>
      <c r="L30" s="116">
        <v>102353</v>
      </c>
      <c r="M30" s="116">
        <v>103791</v>
      </c>
      <c r="N30" s="116">
        <v>105072</v>
      </c>
      <c r="O30" s="116">
        <v>106390</v>
      </c>
      <c r="P30" s="116">
        <v>107714</v>
      </c>
      <c r="Q30" s="122">
        <v>8.9999999999999993E-3</v>
      </c>
    </row>
    <row r="31" spans="1:17">
      <c r="A31" s="115" t="s">
        <v>42</v>
      </c>
      <c r="B31" s="118" t="s">
        <v>43</v>
      </c>
      <c r="C31" s="116">
        <v>48</v>
      </c>
      <c r="D31" s="116">
        <v>49</v>
      </c>
      <c r="E31" s="116">
        <v>50</v>
      </c>
      <c r="F31" s="116">
        <v>50</v>
      </c>
      <c r="G31" s="116">
        <v>51</v>
      </c>
      <c r="H31" s="116">
        <v>51</v>
      </c>
      <c r="I31" s="116">
        <v>51</v>
      </c>
      <c r="J31" s="116">
        <v>52</v>
      </c>
      <c r="K31" s="116">
        <v>52</v>
      </c>
      <c r="L31" s="116">
        <v>53</v>
      </c>
      <c r="M31" s="116">
        <v>54</v>
      </c>
      <c r="N31" s="116">
        <v>54</v>
      </c>
      <c r="O31" s="116">
        <v>55</v>
      </c>
      <c r="P31" s="116">
        <v>55</v>
      </c>
      <c r="Q31" s="122">
        <v>8.9999999999999993E-3</v>
      </c>
    </row>
    <row r="32" spans="1:17">
      <c r="A32" s="118"/>
      <c r="B32" s="118" t="s">
        <v>44</v>
      </c>
      <c r="C32" s="116">
        <v>266</v>
      </c>
      <c r="D32" s="116">
        <v>256</v>
      </c>
      <c r="E32" s="116">
        <v>262</v>
      </c>
      <c r="F32" s="116">
        <v>264</v>
      </c>
      <c r="G32" s="116">
        <v>265</v>
      </c>
      <c r="H32" s="116">
        <v>266</v>
      </c>
      <c r="I32" s="116">
        <v>269</v>
      </c>
      <c r="J32" s="116">
        <v>272</v>
      </c>
      <c r="K32" s="116">
        <v>274</v>
      </c>
      <c r="L32" s="116">
        <v>277</v>
      </c>
      <c r="M32" s="116">
        <v>280</v>
      </c>
      <c r="N32" s="116">
        <v>283</v>
      </c>
      <c r="O32" s="116">
        <v>286</v>
      </c>
      <c r="P32" s="116">
        <v>289</v>
      </c>
      <c r="Q32" s="122">
        <v>8.9999999999999993E-3</v>
      </c>
    </row>
    <row r="33" spans="1:17">
      <c r="A33" s="117"/>
      <c r="B33" s="118" t="s">
        <v>45</v>
      </c>
      <c r="C33" s="116">
        <v>129</v>
      </c>
      <c r="D33" s="116">
        <v>129</v>
      </c>
      <c r="E33" s="116">
        <v>132</v>
      </c>
      <c r="F33" s="116">
        <v>133</v>
      </c>
      <c r="G33" s="116">
        <v>134</v>
      </c>
      <c r="H33" s="116">
        <v>134</v>
      </c>
      <c r="I33" s="116">
        <v>135</v>
      </c>
      <c r="J33" s="116">
        <v>137</v>
      </c>
      <c r="K33" s="116">
        <v>138</v>
      </c>
      <c r="L33" s="116">
        <v>140</v>
      </c>
      <c r="M33" s="116">
        <v>141</v>
      </c>
      <c r="N33" s="116">
        <v>142</v>
      </c>
      <c r="O33" s="116">
        <v>144</v>
      </c>
      <c r="P33" s="116">
        <v>145</v>
      </c>
      <c r="Q33" s="122">
        <v>8.9999999999999993E-3</v>
      </c>
    </row>
    <row r="34" spans="1:17">
      <c r="A34" s="117"/>
      <c r="B34" s="118" t="s">
        <v>46</v>
      </c>
      <c r="C34" s="116">
        <v>2388</v>
      </c>
      <c r="D34" s="116">
        <v>2322</v>
      </c>
      <c r="E34" s="116">
        <v>2378</v>
      </c>
      <c r="F34" s="116">
        <v>2394</v>
      </c>
      <c r="G34" s="116">
        <v>2409</v>
      </c>
      <c r="H34" s="116">
        <v>2418</v>
      </c>
      <c r="I34" s="116">
        <v>2439</v>
      </c>
      <c r="J34" s="116">
        <v>2468</v>
      </c>
      <c r="K34" s="116">
        <v>2486</v>
      </c>
      <c r="L34" s="116">
        <v>2519</v>
      </c>
      <c r="M34" s="116">
        <v>2545</v>
      </c>
      <c r="N34" s="116">
        <v>2570</v>
      </c>
      <c r="O34" s="116">
        <v>2600</v>
      </c>
      <c r="P34" s="116">
        <v>2624</v>
      </c>
      <c r="Q34" s="122">
        <v>8.9999999999999993E-3</v>
      </c>
    </row>
    <row r="35" spans="1:17">
      <c r="A35" s="117"/>
      <c r="B35" s="118" t="s">
        <v>47</v>
      </c>
      <c r="C35" s="116">
        <v>138</v>
      </c>
      <c r="D35" s="116">
        <v>147</v>
      </c>
      <c r="E35" s="116">
        <v>150</v>
      </c>
      <c r="F35" s="116">
        <v>151</v>
      </c>
      <c r="G35" s="116">
        <v>152</v>
      </c>
      <c r="H35" s="116">
        <v>153</v>
      </c>
      <c r="I35" s="116">
        <v>154</v>
      </c>
      <c r="J35" s="116">
        <v>156</v>
      </c>
      <c r="K35" s="116">
        <v>157</v>
      </c>
      <c r="L35" s="116">
        <v>159</v>
      </c>
      <c r="M35" s="116">
        <v>161</v>
      </c>
      <c r="N35" s="116">
        <v>162</v>
      </c>
      <c r="O35" s="116">
        <v>164</v>
      </c>
      <c r="P35" s="116">
        <v>166</v>
      </c>
      <c r="Q35" s="122">
        <v>8.9999999999999993E-3</v>
      </c>
    </row>
    <row r="36" spans="1:17">
      <c r="A36" s="232"/>
      <c r="B36" s="233" t="s">
        <v>335</v>
      </c>
      <c r="C36" s="230"/>
      <c r="D36" s="230">
        <v>81</v>
      </c>
      <c r="E36" s="230">
        <v>83</v>
      </c>
      <c r="F36" s="230">
        <v>83</v>
      </c>
      <c r="G36" s="230">
        <v>84</v>
      </c>
      <c r="H36" s="230">
        <v>84</v>
      </c>
      <c r="I36" s="230">
        <v>85</v>
      </c>
      <c r="J36" s="230">
        <v>86</v>
      </c>
      <c r="K36" s="230">
        <v>87</v>
      </c>
      <c r="L36" s="230">
        <v>88</v>
      </c>
      <c r="M36" s="230">
        <v>89</v>
      </c>
      <c r="N36" s="230">
        <v>90</v>
      </c>
      <c r="O36" s="230">
        <v>91</v>
      </c>
      <c r="P36" s="230">
        <v>91</v>
      </c>
      <c r="Q36" s="231">
        <v>8.9999999999999993E-3</v>
      </c>
    </row>
    <row r="37" spans="1:17">
      <c r="A37" s="117"/>
      <c r="B37" s="118" t="s">
        <v>48</v>
      </c>
      <c r="C37" s="116">
        <v>344</v>
      </c>
      <c r="D37" s="116">
        <v>356</v>
      </c>
      <c r="E37" s="116">
        <v>365</v>
      </c>
      <c r="F37" s="116">
        <v>367</v>
      </c>
      <c r="G37" s="116">
        <v>370</v>
      </c>
      <c r="H37" s="116">
        <v>371</v>
      </c>
      <c r="I37" s="116">
        <v>374</v>
      </c>
      <c r="J37" s="116">
        <v>378</v>
      </c>
      <c r="K37" s="116">
        <v>381</v>
      </c>
      <c r="L37" s="116">
        <v>386</v>
      </c>
      <c r="M37" s="116">
        <v>390</v>
      </c>
      <c r="N37" s="116">
        <v>394</v>
      </c>
      <c r="O37" s="116">
        <v>399</v>
      </c>
      <c r="P37" s="116">
        <v>403</v>
      </c>
      <c r="Q37" s="122">
        <v>0.01</v>
      </c>
    </row>
    <row r="38" spans="1:17">
      <c r="A38" s="117"/>
      <c r="B38" s="118" t="s">
        <v>49</v>
      </c>
      <c r="C38" s="116">
        <v>75</v>
      </c>
      <c r="D38" s="116">
        <v>149</v>
      </c>
      <c r="E38" s="116">
        <v>152</v>
      </c>
      <c r="F38" s="116">
        <v>153</v>
      </c>
      <c r="G38" s="116">
        <v>154</v>
      </c>
      <c r="H38" s="116">
        <v>155</v>
      </c>
      <c r="I38" s="116">
        <v>156</v>
      </c>
      <c r="J38" s="116">
        <v>158</v>
      </c>
      <c r="K38" s="116">
        <v>159</v>
      </c>
      <c r="L38" s="116">
        <v>161</v>
      </c>
      <c r="M38" s="116">
        <v>163</v>
      </c>
      <c r="N38" s="116">
        <v>165</v>
      </c>
      <c r="O38" s="116">
        <v>167</v>
      </c>
      <c r="P38" s="116">
        <v>168</v>
      </c>
      <c r="Q38" s="122">
        <v>8.9999999999999993E-3</v>
      </c>
    </row>
    <row r="39" spans="1:17">
      <c r="A39" s="117"/>
      <c r="B39" s="118" t="s">
        <v>66</v>
      </c>
      <c r="C39" s="116">
        <v>1108</v>
      </c>
      <c r="D39" s="116">
        <v>1151</v>
      </c>
      <c r="E39" s="116">
        <v>1179</v>
      </c>
      <c r="F39" s="116">
        <v>1187</v>
      </c>
      <c r="G39" s="116">
        <v>1194</v>
      </c>
      <c r="H39" s="116">
        <v>1199</v>
      </c>
      <c r="I39" s="116">
        <v>1209</v>
      </c>
      <c r="J39" s="116">
        <v>1223</v>
      </c>
      <c r="K39" s="116">
        <v>1233</v>
      </c>
      <c r="L39" s="116">
        <v>1249</v>
      </c>
      <c r="M39" s="116">
        <v>1262</v>
      </c>
      <c r="N39" s="116">
        <v>1274</v>
      </c>
      <c r="O39" s="116">
        <v>1289</v>
      </c>
      <c r="P39" s="116">
        <v>1301</v>
      </c>
      <c r="Q39" s="122">
        <v>8.9999999999999993E-3</v>
      </c>
    </row>
    <row r="40" spans="1:17">
      <c r="A40" s="117"/>
      <c r="B40" s="118" t="s">
        <v>50</v>
      </c>
      <c r="C40" s="116">
        <v>74</v>
      </c>
      <c r="D40" s="116">
        <v>76</v>
      </c>
      <c r="E40" s="116">
        <v>78</v>
      </c>
      <c r="F40" s="116">
        <v>78</v>
      </c>
      <c r="G40" s="116">
        <v>79</v>
      </c>
      <c r="H40" s="116">
        <v>79</v>
      </c>
      <c r="I40" s="116">
        <v>80</v>
      </c>
      <c r="J40" s="116">
        <v>81</v>
      </c>
      <c r="K40" s="116">
        <v>81</v>
      </c>
      <c r="L40" s="116">
        <v>82</v>
      </c>
      <c r="M40" s="116">
        <v>83</v>
      </c>
      <c r="N40" s="116">
        <v>84</v>
      </c>
      <c r="O40" s="116">
        <v>85</v>
      </c>
      <c r="P40" s="116">
        <v>86</v>
      </c>
      <c r="Q40" s="122">
        <v>0.01</v>
      </c>
    </row>
    <row r="41" spans="1:17">
      <c r="A41" s="117"/>
      <c r="B41" s="118" t="s">
        <v>51</v>
      </c>
      <c r="C41" s="116">
        <v>2140</v>
      </c>
      <c r="D41" s="116">
        <v>2232</v>
      </c>
      <c r="E41" s="116">
        <v>2287</v>
      </c>
      <c r="F41" s="116">
        <v>2302</v>
      </c>
      <c r="G41" s="116">
        <v>2316</v>
      </c>
      <c r="H41" s="116">
        <v>2325</v>
      </c>
      <c r="I41" s="116">
        <v>2345</v>
      </c>
      <c r="J41" s="116">
        <v>2372</v>
      </c>
      <c r="K41" s="116">
        <v>2390</v>
      </c>
      <c r="L41" s="116">
        <v>2422</v>
      </c>
      <c r="M41" s="116">
        <v>2447</v>
      </c>
      <c r="N41" s="116">
        <v>2471</v>
      </c>
      <c r="O41" s="116">
        <v>2500</v>
      </c>
      <c r="P41" s="116">
        <v>2523</v>
      </c>
      <c r="Q41" s="122">
        <v>8.9999999999999993E-3</v>
      </c>
    </row>
    <row r="42" spans="1:17">
      <c r="A42" s="117"/>
      <c r="B42" s="118" t="s">
        <v>52</v>
      </c>
      <c r="C42" s="116">
        <v>1137</v>
      </c>
      <c r="D42" s="116">
        <v>1156</v>
      </c>
      <c r="E42" s="116">
        <v>1185</v>
      </c>
      <c r="F42" s="116">
        <v>1192</v>
      </c>
      <c r="G42" s="116">
        <v>1200</v>
      </c>
      <c r="H42" s="116">
        <v>1204</v>
      </c>
      <c r="I42" s="116">
        <v>1215</v>
      </c>
      <c r="J42" s="116">
        <v>1229</v>
      </c>
      <c r="K42" s="116">
        <v>1238</v>
      </c>
      <c r="L42" s="116">
        <v>1255</v>
      </c>
      <c r="M42" s="116">
        <v>1268</v>
      </c>
      <c r="N42" s="116">
        <v>1280</v>
      </c>
      <c r="O42" s="116">
        <v>1295</v>
      </c>
      <c r="P42" s="116">
        <v>1307</v>
      </c>
      <c r="Q42" s="122">
        <v>8.9999999999999993E-3</v>
      </c>
    </row>
    <row r="43" spans="1:17">
      <c r="A43" s="117"/>
      <c r="B43" s="118" t="s">
        <v>233</v>
      </c>
      <c r="C43" s="116">
        <v>4672</v>
      </c>
      <c r="D43" s="116">
        <v>2110</v>
      </c>
      <c r="E43" s="116">
        <v>5001</v>
      </c>
      <c r="F43" s="116">
        <v>5001</v>
      </c>
      <c r="G43" s="116">
        <v>5001</v>
      </c>
      <c r="H43" s="116">
        <v>5001</v>
      </c>
      <c r="I43" s="116">
        <v>5001</v>
      </c>
      <c r="J43" s="116">
        <v>5001</v>
      </c>
      <c r="K43" s="116">
        <v>5001</v>
      </c>
      <c r="L43" s="116">
        <v>5001</v>
      </c>
      <c r="M43" s="116">
        <v>5001</v>
      </c>
      <c r="N43" s="116">
        <v>5001</v>
      </c>
      <c r="O43" s="116">
        <v>5001</v>
      </c>
      <c r="P43" s="116">
        <v>5001</v>
      </c>
      <c r="Q43" s="122">
        <v>6.9000000000000006E-2</v>
      </c>
    </row>
    <row r="44" spans="1:17">
      <c r="A44" s="117"/>
      <c r="B44" s="118" t="s">
        <v>53</v>
      </c>
      <c r="C44" s="116">
        <v>1985</v>
      </c>
      <c r="D44" s="116">
        <v>2400</v>
      </c>
      <c r="E44" s="116">
        <v>2459</v>
      </c>
      <c r="F44" s="116">
        <v>2475</v>
      </c>
      <c r="G44" s="116">
        <v>2490</v>
      </c>
      <c r="H44" s="116">
        <v>2500</v>
      </c>
      <c r="I44" s="116">
        <v>2521</v>
      </c>
      <c r="J44" s="116">
        <v>2551</v>
      </c>
      <c r="K44" s="116">
        <v>2570</v>
      </c>
      <c r="L44" s="116">
        <v>2605</v>
      </c>
      <c r="M44" s="116">
        <v>2631</v>
      </c>
      <c r="N44" s="116">
        <v>2657</v>
      </c>
      <c r="O44" s="116">
        <v>2688</v>
      </c>
      <c r="P44" s="116">
        <v>2713</v>
      </c>
      <c r="Q44" s="122">
        <v>8.9999999999999993E-3</v>
      </c>
    </row>
    <row r="45" spans="1:17">
      <c r="A45" s="117"/>
      <c r="B45" s="118" t="s">
        <v>54</v>
      </c>
      <c r="C45" s="116">
        <v>122</v>
      </c>
      <c r="D45" s="116">
        <v>153</v>
      </c>
      <c r="E45" s="116">
        <v>157</v>
      </c>
      <c r="F45" s="116">
        <v>158</v>
      </c>
      <c r="G45" s="116">
        <v>159</v>
      </c>
      <c r="H45" s="116">
        <v>159</v>
      </c>
      <c r="I45" s="116">
        <v>161</v>
      </c>
      <c r="J45" s="116">
        <v>163</v>
      </c>
      <c r="K45" s="116">
        <v>164</v>
      </c>
      <c r="L45" s="116">
        <v>166</v>
      </c>
      <c r="M45" s="116">
        <v>168</v>
      </c>
      <c r="N45" s="116">
        <v>169</v>
      </c>
      <c r="O45" s="116">
        <v>171</v>
      </c>
      <c r="P45" s="116">
        <v>173</v>
      </c>
      <c r="Q45" s="122">
        <v>8.9999999999999993E-3</v>
      </c>
    </row>
    <row r="46" spans="1:17">
      <c r="A46" s="117"/>
      <c r="B46" s="118" t="s">
        <v>55</v>
      </c>
      <c r="C46" s="116">
        <v>73733</v>
      </c>
      <c r="D46" s="116">
        <v>75723</v>
      </c>
      <c r="E46" s="116">
        <v>74648</v>
      </c>
      <c r="F46" s="116">
        <v>74807</v>
      </c>
      <c r="G46" s="116">
        <v>75374</v>
      </c>
      <c r="H46" s="116">
        <v>75722</v>
      </c>
      <c r="I46" s="116">
        <v>76523</v>
      </c>
      <c r="J46" s="116">
        <v>77615</v>
      </c>
      <c r="K46" s="116">
        <v>78325</v>
      </c>
      <c r="L46" s="116">
        <v>79605</v>
      </c>
      <c r="M46" s="116">
        <v>80602</v>
      </c>
      <c r="N46" s="116">
        <v>81546</v>
      </c>
      <c r="O46" s="116">
        <v>82682</v>
      </c>
      <c r="P46" s="116">
        <v>83613</v>
      </c>
      <c r="Q46" s="122">
        <v>8.0000000000000002E-3</v>
      </c>
    </row>
    <row r="47" spans="1:17">
      <c r="A47" s="117"/>
      <c r="B47" s="118" t="s">
        <v>56</v>
      </c>
      <c r="C47" s="116">
        <v>10715</v>
      </c>
      <c r="D47" s="116">
        <v>11469</v>
      </c>
      <c r="E47" s="116">
        <v>11710</v>
      </c>
      <c r="F47" s="116">
        <v>11710</v>
      </c>
      <c r="G47" s="116">
        <v>11710</v>
      </c>
      <c r="H47" s="116">
        <v>11710</v>
      </c>
      <c r="I47" s="116">
        <v>11710</v>
      </c>
      <c r="J47" s="116">
        <v>11710</v>
      </c>
      <c r="K47" s="116">
        <v>11710</v>
      </c>
      <c r="L47" s="116">
        <v>11710</v>
      </c>
      <c r="M47" s="116">
        <v>11710</v>
      </c>
      <c r="N47" s="116">
        <v>11710</v>
      </c>
      <c r="O47" s="116">
        <v>11710</v>
      </c>
      <c r="P47" s="116">
        <v>11710</v>
      </c>
      <c r="Q47" s="122">
        <v>2E-3</v>
      </c>
    </row>
    <row r="48" spans="1:17">
      <c r="A48" s="117"/>
      <c r="B48" s="118" t="s">
        <v>234</v>
      </c>
      <c r="C48" s="116">
        <v>0</v>
      </c>
      <c r="D48" s="116" t="s">
        <v>337</v>
      </c>
      <c r="E48" s="116">
        <v>128</v>
      </c>
      <c r="F48" s="116">
        <v>576</v>
      </c>
      <c r="G48" s="116">
        <v>580</v>
      </c>
      <c r="H48" s="116">
        <v>583</v>
      </c>
      <c r="I48" s="116">
        <v>587</v>
      </c>
      <c r="J48" s="116">
        <v>590</v>
      </c>
      <c r="K48" s="116">
        <v>594</v>
      </c>
      <c r="L48" s="116">
        <v>597</v>
      </c>
      <c r="M48" s="116">
        <v>601</v>
      </c>
      <c r="N48" s="116">
        <v>604</v>
      </c>
      <c r="O48" s="116">
        <v>609</v>
      </c>
      <c r="P48" s="116">
        <v>612</v>
      </c>
      <c r="Q48" s="122" t="e">
        <v>#DIV/0!</v>
      </c>
    </row>
    <row r="49" spans="1:17">
      <c r="A49" s="117"/>
      <c r="B49" s="118" t="s">
        <v>58</v>
      </c>
      <c r="C49" s="116">
        <v>74</v>
      </c>
      <c r="D49" s="116">
        <v>77</v>
      </c>
      <c r="E49" s="116">
        <v>79</v>
      </c>
      <c r="F49" s="116">
        <v>79</v>
      </c>
      <c r="G49" s="116">
        <v>80</v>
      </c>
      <c r="H49" s="116">
        <v>80</v>
      </c>
      <c r="I49" s="116">
        <v>81</v>
      </c>
      <c r="J49" s="116">
        <v>82</v>
      </c>
      <c r="K49" s="116">
        <v>82</v>
      </c>
      <c r="L49" s="116">
        <v>84</v>
      </c>
      <c r="M49" s="116">
        <v>84</v>
      </c>
      <c r="N49" s="116">
        <v>85</v>
      </c>
      <c r="O49" s="116">
        <v>86</v>
      </c>
      <c r="P49" s="116">
        <v>87</v>
      </c>
      <c r="Q49" s="122">
        <v>8.9999999999999993E-3</v>
      </c>
    </row>
    <row r="50" spans="1:17">
      <c r="A50" s="115" t="s">
        <v>59</v>
      </c>
      <c r="B50" s="190"/>
      <c r="C50" s="116">
        <v>99149</v>
      </c>
      <c r="D50" s="116">
        <v>100034</v>
      </c>
      <c r="E50" s="116">
        <v>102481</v>
      </c>
      <c r="F50" s="116">
        <v>103163</v>
      </c>
      <c r="G50" s="116">
        <v>103801</v>
      </c>
      <c r="H50" s="116">
        <v>104195</v>
      </c>
      <c r="I50" s="116">
        <v>105096</v>
      </c>
      <c r="J50" s="116">
        <v>106323</v>
      </c>
      <c r="K50" s="116">
        <v>107123</v>
      </c>
      <c r="L50" s="116">
        <v>108561</v>
      </c>
      <c r="M50" s="116">
        <v>109682</v>
      </c>
      <c r="N50" s="116">
        <v>110743</v>
      </c>
      <c r="O50" s="116">
        <v>112020</v>
      </c>
      <c r="P50" s="116">
        <v>113068</v>
      </c>
      <c r="Q50" s="122">
        <v>8.9999999999999993E-3</v>
      </c>
    </row>
    <row r="51" spans="1:17">
      <c r="A51" s="115" t="s">
        <v>67</v>
      </c>
      <c r="B51" s="191" t="s">
        <v>68</v>
      </c>
      <c r="C51" s="116">
        <v>16366</v>
      </c>
      <c r="D51" s="116">
        <v>16653</v>
      </c>
      <c r="E51" s="116">
        <v>16626</v>
      </c>
      <c r="F51" s="116">
        <v>16533</v>
      </c>
      <c r="G51" s="116">
        <v>16746</v>
      </c>
      <c r="H51" s="116">
        <v>16804</v>
      </c>
      <c r="I51" s="116">
        <v>17005</v>
      </c>
      <c r="J51" s="116">
        <v>17256</v>
      </c>
      <c r="K51" s="116">
        <v>17467</v>
      </c>
      <c r="L51" s="116">
        <v>17816</v>
      </c>
      <c r="M51" s="116">
        <v>18043</v>
      </c>
      <c r="N51" s="116">
        <v>18277</v>
      </c>
      <c r="O51" s="116">
        <v>18522</v>
      </c>
      <c r="P51" s="116">
        <v>18771</v>
      </c>
      <c r="Q51" s="122">
        <v>8.9999999999999993E-3</v>
      </c>
    </row>
    <row r="52" spans="1:17">
      <c r="A52" s="119"/>
      <c r="B52" s="118" t="s">
        <v>69</v>
      </c>
      <c r="C52" s="116">
        <v>3396</v>
      </c>
      <c r="D52" s="116">
        <v>3463</v>
      </c>
      <c r="E52" s="116">
        <v>3457</v>
      </c>
      <c r="F52" s="116">
        <v>3438</v>
      </c>
      <c r="G52" s="116">
        <v>3482</v>
      </c>
      <c r="H52" s="116">
        <v>3494</v>
      </c>
      <c r="I52" s="116">
        <v>3536</v>
      </c>
      <c r="J52" s="116">
        <v>3562</v>
      </c>
      <c r="K52" s="116">
        <v>3562</v>
      </c>
      <c r="L52" s="116">
        <v>3562</v>
      </c>
      <c r="M52" s="116">
        <v>3562</v>
      </c>
      <c r="N52" s="116">
        <v>3562</v>
      </c>
      <c r="O52" s="116">
        <v>3562</v>
      </c>
      <c r="P52" s="116">
        <v>3562</v>
      </c>
      <c r="Q52" s="122">
        <v>2E-3</v>
      </c>
    </row>
    <row r="53" spans="1:17">
      <c r="A53" s="115" t="s">
        <v>70</v>
      </c>
      <c r="B53" s="190"/>
      <c r="C53" s="116">
        <v>19762</v>
      </c>
      <c r="D53" s="116">
        <v>20116</v>
      </c>
      <c r="E53" s="116">
        <v>20083</v>
      </c>
      <c r="F53" s="116">
        <v>19970</v>
      </c>
      <c r="G53" s="116">
        <v>20228</v>
      </c>
      <c r="H53" s="116">
        <v>20298</v>
      </c>
      <c r="I53" s="116">
        <v>20541</v>
      </c>
      <c r="J53" s="116">
        <v>20818</v>
      </c>
      <c r="K53" s="116">
        <v>21029</v>
      </c>
      <c r="L53" s="116">
        <v>21378</v>
      </c>
      <c r="M53" s="116">
        <v>21605</v>
      </c>
      <c r="N53" s="116">
        <v>21839</v>
      </c>
      <c r="O53" s="116">
        <v>22084</v>
      </c>
      <c r="P53" s="116">
        <v>22333</v>
      </c>
      <c r="Q53" s="122">
        <v>8.0000000000000002E-3</v>
      </c>
    </row>
    <row r="54" spans="1:17">
      <c r="A54" s="115" t="s">
        <v>235</v>
      </c>
      <c r="B54" s="191" t="s">
        <v>23</v>
      </c>
      <c r="C54" s="116">
        <v>766</v>
      </c>
      <c r="D54" s="116">
        <v>1791</v>
      </c>
      <c r="E54" s="116">
        <v>1826</v>
      </c>
      <c r="F54" s="116">
        <v>1853</v>
      </c>
      <c r="G54" s="116">
        <v>1885</v>
      </c>
      <c r="H54" s="116">
        <v>1908</v>
      </c>
      <c r="I54" s="116">
        <v>1934</v>
      </c>
      <c r="J54" s="116">
        <v>1960</v>
      </c>
      <c r="K54" s="116">
        <v>1985</v>
      </c>
      <c r="L54" s="116">
        <v>2013</v>
      </c>
      <c r="M54" s="116">
        <v>2040</v>
      </c>
      <c r="N54" s="116">
        <v>2069</v>
      </c>
      <c r="O54" s="116">
        <v>2098</v>
      </c>
      <c r="P54" s="116">
        <v>2127</v>
      </c>
      <c r="Q54" s="122">
        <v>1.2999999999999999E-2</v>
      </c>
    </row>
    <row r="55" spans="1:17">
      <c r="A55" s="118"/>
      <c r="B55" s="118" t="s">
        <v>24</v>
      </c>
      <c r="C55" s="116">
        <v>1179</v>
      </c>
      <c r="D55" s="116">
        <v>2850</v>
      </c>
      <c r="E55" s="116">
        <v>2906</v>
      </c>
      <c r="F55" s="116">
        <v>2949</v>
      </c>
      <c r="G55" s="116">
        <v>3000</v>
      </c>
      <c r="H55" s="116">
        <v>3037</v>
      </c>
      <c r="I55" s="116">
        <v>3077</v>
      </c>
      <c r="J55" s="116">
        <v>3119</v>
      </c>
      <c r="K55" s="116">
        <v>3159</v>
      </c>
      <c r="L55" s="116">
        <v>3203</v>
      </c>
      <c r="M55" s="116">
        <v>3247</v>
      </c>
      <c r="N55" s="116">
        <v>3293</v>
      </c>
      <c r="O55" s="116">
        <v>3338</v>
      </c>
      <c r="P55" s="116">
        <v>3385</v>
      </c>
      <c r="Q55" s="122">
        <v>1.2999999999999999E-2</v>
      </c>
    </row>
    <row r="56" spans="1:17">
      <c r="A56" s="117"/>
      <c r="B56" s="118" t="s">
        <v>26</v>
      </c>
      <c r="C56" s="116">
        <v>188</v>
      </c>
      <c r="D56" s="116">
        <v>423</v>
      </c>
      <c r="E56" s="116">
        <v>432</v>
      </c>
      <c r="F56" s="116">
        <v>438</v>
      </c>
      <c r="G56" s="116">
        <v>446</v>
      </c>
      <c r="H56" s="116">
        <v>451</v>
      </c>
      <c r="I56" s="116">
        <v>457</v>
      </c>
      <c r="J56" s="116">
        <v>463</v>
      </c>
      <c r="K56" s="116">
        <v>469</v>
      </c>
      <c r="L56" s="116">
        <v>476</v>
      </c>
      <c r="M56" s="116">
        <v>482</v>
      </c>
      <c r="N56" s="116">
        <v>489</v>
      </c>
      <c r="O56" s="116">
        <v>496</v>
      </c>
      <c r="P56" s="116">
        <v>503</v>
      </c>
      <c r="Q56" s="122">
        <v>1.2999999999999999E-2</v>
      </c>
    </row>
    <row r="57" spans="1:17">
      <c r="A57" s="117"/>
      <c r="B57" s="118" t="s">
        <v>29</v>
      </c>
      <c r="C57" s="116">
        <v>449</v>
      </c>
      <c r="D57" s="116">
        <v>1227</v>
      </c>
      <c r="E57" s="116">
        <v>1251</v>
      </c>
      <c r="F57" s="116">
        <v>1270</v>
      </c>
      <c r="G57" s="116">
        <v>1291</v>
      </c>
      <c r="H57" s="116">
        <v>1307</v>
      </c>
      <c r="I57" s="116">
        <v>1325</v>
      </c>
      <c r="J57" s="116">
        <v>1343</v>
      </c>
      <c r="K57" s="116">
        <v>1360</v>
      </c>
      <c r="L57" s="116">
        <v>1379</v>
      </c>
      <c r="M57" s="116">
        <v>1398</v>
      </c>
      <c r="N57" s="116">
        <v>1417</v>
      </c>
      <c r="O57" s="116">
        <v>1437</v>
      </c>
      <c r="P57" s="116">
        <v>1457</v>
      </c>
      <c r="Q57" s="122">
        <v>1.2999999999999999E-2</v>
      </c>
    </row>
    <row r="58" spans="1:17">
      <c r="A58" s="117"/>
      <c r="B58" s="118" t="s">
        <v>30</v>
      </c>
      <c r="C58" s="116">
        <v>2499</v>
      </c>
      <c r="D58" s="116">
        <v>5971</v>
      </c>
      <c r="E58" s="116">
        <v>6088</v>
      </c>
      <c r="F58" s="116">
        <v>6178</v>
      </c>
      <c r="G58" s="116">
        <v>6284</v>
      </c>
      <c r="H58" s="116">
        <v>6362</v>
      </c>
      <c r="I58" s="116">
        <v>6446</v>
      </c>
      <c r="J58" s="116">
        <v>6533</v>
      </c>
      <c r="K58" s="116">
        <v>6618</v>
      </c>
      <c r="L58" s="116">
        <v>6709</v>
      </c>
      <c r="M58" s="116">
        <v>6802</v>
      </c>
      <c r="N58" s="116">
        <v>6897</v>
      </c>
      <c r="O58" s="116">
        <v>6993</v>
      </c>
      <c r="P58" s="116">
        <v>7091</v>
      </c>
      <c r="Q58" s="122">
        <v>1.2999999999999999E-2</v>
      </c>
    </row>
    <row r="59" spans="1:17">
      <c r="A59" s="117"/>
      <c r="B59" s="118" t="s">
        <v>41</v>
      </c>
      <c r="C59" s="116">
        <v>10467</v>
      </c>
      <c r="D59" s="116">
        <v>10573</v>
      </c>
      <c r="E59" s="116">
        <v>10800</v>
      </c>
      <c r="F59" s="116">
        <v>10984</v>
      </c>
      <c r="G59" s="116">
        <v>11191</v>
      </c>
      <c r="H59" s="116">
        <v>11339</v>
      </c>
      <c r="I59" s="116">
        <v>11495</v>
      </c>
      <c r="J59" s="116">
        <v>11647</v>
      </c>
      <c r="K59" s="116">
        <v>11793</v>
      </c>
      <c r="L59" s="116">
        <v>11950</v>
      </c>
      <c r="M59" s="116">
        <v>12109</v>
      </c>
      <c r="N59" s="116">
        <v>12276</v>
      </c>
      <c r="O59" s="116">
        <v>12442</v>
      </c>
      <c r="P59" s="116">
        <v>12614</v>
      </c>
      <c r="Q59" s="122">
        <v>1.4E-2</v>
      </c>
    </row>
    <row r="60" spans="1:17">
      <c r="A60" s="117"/>
      <c r="B60" s="118" t="s">
        <v>38</v>
      </c>
      <c r="C60" s="116">
        <v>2040</v>
      </c>
      <c r="D60" s="116">
        <v>4928</v>
      </c>
      <c r="E60" s="116">
        <v>5025</v>
      </c>
      <c r="F60" s="116">
        <v>5099</v>
      </c>
      <c r="G60" s="116">
        <v>5186</v>
      </c>
      <c r="H60" s="116">
        <v>5250</v>
      </c>
      <c r="I60" s="116">
        <v>5320</v>
      </c>
      <c r="J60" s="116">
        <v>5392</v>
      </c>
      <c r="K60" s="116">
        <v>5462</v>
      </c>
      <c r="L60" s="116">
        <v>5537</v>
      </c>
      <c r="M60" s="116">
        <v>5614</v>
      </c>
      <c r="N60" s="116">
        <v>5692</v>
      </c>
      <c r="O60" s="116">
        <v>5771</v>
      </c>
      <c r="P60" s="116">
        <v>5852</v>
      </c>
      <c r="Q60" s="122">
        <v>1.2999999999999999E-2</v>
      </c>
    </row>
    <row r="61" spans="1:17">
      <c r="A61" s="117"/>
      <c r="B61" s="118" t="s">
        <v>236</v>
      </c>
      <c r="C61" s="116">
        <v>897</v>
      </c>
      <c r="D61" s="116">
        <v>1003</v>
      </c>
      <c r="E61" s="116">
        <v>1023</v>
      </c>
      <c r="F61" s="116">
        <v>1038</v>
      </c>
      <c r="G61" s="116">
        <v>1056</v>
      </c>
      <c r="H61" s="116">
        <v>1069</v>
      </c>
      <c r="I61" s="116">
        <v>1083</v>
      </c>
      <c r="J61" s="116">
        <v>1098</v>
      </c>
      <c r="K61" s="116">
        <v>1112</v>
      </c>
      <c r="L61" s="116">
        <v>1127</v>
      </c>
      <c r="M61" s="116">
        <v>1143</v>
      </c>
      <c r="N61" s="116">
        <v>1159</v>
      </c>
      <c r="O61" s="116">
        <v>1175</v>
      </c>
      <c r="P61" s="116">
        <v>1191</v>
      </c>
      <c r="Q61" s="122">
        <v>1.2999999999999999E-2</v>
      </c>
    </row>
    <row r="62" spans="1:17">
      <c r="A62" s="115" t="s">
        <v>237</v>
      </c>
      <c r="B62" s="229"/>
      <c r="C62" s="116">
        <v>18486</v>
      </c>
      <c r="D62" s="116">
        <v>18195</v>
      </c>
      <c r="E62" s="116">
        <v>18552</v>
      </c>
      <c r="F62" s="116">
        <v>18824</v>
      </c>
      <c r="G62" s="116">
        <v>19149</v>
      </c>
      <c r="H62" s="116">
        <v>19384</v>
      </c>
      <c r="I62" s="116">
        <v>19642</v>
      </c>
      <c r="J62" s="116">
        <v>19907</v>
      </c>
      <c r="K62" s="116">
        <v>20165</v>
      </c>
      <c r="L62" s="116">
        <v>20443</v>
      </c>
      <c r="M62" s="116">
        <v>20726</v>
      </c>
      <c r="N62" s="116">
        <v>21017</v>
      </c>
      <c r="O62" s="116">
        <v>21307</v>
      </c>
      <c r="P62" s="116">
        <v>21607</v>
      </c>
      <c r="Q62" s="122">
        <v>1.2999999999999999E-2</v>
      </c>
    </row>
    <row r="63" spans="1:17">
      <c r="A63" s="115" t="s">
        <v>60</v>
      </c>
      <c r="B63" s="115" t="s">
        <v>61</v>
      </c>
      <c r="C63" s="116">
        <v>22859</v>
      </c>
      <c r="D63" s="116">
        <v>23455</v>
      </c>
      <c r="E63" s="116">
        <v>23295</v>
      </c>
      <c r="F63" s="116">
        <v>23407</v>
      </c>
      <c r="G63" s="116">
        <v>23583</v>
      </c>
      <c r="H63" s="116">
        <v>23721</v>
      </c>
      <c r="I63" s="116">
        <v>23959</v>
      </c>
      <c r="J63" s="116">
        <v>24283</v>
      </c>
      <c r="K63" s="116">
        <v>24599</v>
      </c>
      <c r="L63" s="116">
        <v>24946</v>
      </c>
      <c r="M63" s="116">
        <v>25275</v>
      </c>
      <c r="N63" s="116">
        <v>25638</v>
      </c>
      <c r="O63" s="116">
        <v>26010</v>
      </c>
      <c r="P63" s="116">
        <v>26400</v>
      </c>
      <c r="Q63" s="122">
        <v>8.9999999999999993E-3</v>
      </c>
    </row>
    <row r="64" spans="1:17">
      <c r="A64" s="115" t="s">
        <v>62</v>
      </c>
      <c r="B64" s="115" t="s">
        <v>63</v>
      </c>
      <c r="C64" s="116">
        <v>1057</v>
      </c>
      <c r="D64" s="116">
        <v>1132</v>
      </c>
      <c r="E64" s="116">
        <v>1119</v>
      </c>
      <c r="F64" s="116">
        <v>1122</v>
      </c>
      <c r="G64" s="116">
        <v>1129</v>
      </c>
      <c r="H64" s="116">
        <v>1132</v>
      </c>
      <c r="I64" s="116">
        <v>1143</v>
      </c>
      <c r="J64" s="116">
        <v>1156</v>
      </c>
      <c r="K64" s="116">
        <v>1165</v>
      </c>
      <c r="L64" s="116">
        <v>1181</v>
      </c>
      <c r="M64" s="116">
        <v>1190</v>
      </c>
      <c r="N64" s="116">
        <v>1199</v>
      </c>
      <c r="O64" s="116">
        <v>1211</v>
      </c>
      <c r="P64" s="116">
        <v>1220</v>
      </c>
      <c r="Q64" s="122">
        <v>6.0000000000000001E-3</v>
      </c>
    </row>
    <row r="65" spans="1:18">
      <c r="A65" s="117"/>
      <c r="B65" s="118" t="s">
        <v>64</v>
      </c>
      <c r="C65" s="116">
        <v>1103</v>
      </c>
      <c r="D65" s="116">
        <v>1112</v>
      </c>
      <c r="E65" s="116">
        <v>1100</v>
      </c>
      <c r="F65" s="116">
        <v>1103</v>
      </c>
      <c r="G65" s="116">
        <v>1109</v>
      </c>
      <c r="H65" s="116">
        <v>1112</v>
      </c>
      <c r="I65" s="116">
        <v>1123</v>
      </c>
      <c r="J65" s="116">
        <v>1136</v>
      </c>
      <c r="K65" s="116">
        <v>1145</v>
      </c>
      <c r="L65" s="116">
        <v>1160</v>
      </c>
      <c r="M65" s="116">
        <v>1169</v>
      </c>
      <c r="N65" s="116">
        <v>1178</v>
      </c>
      <c r="O65" s="116">
        <v>1189</v>
      </c>
      <c r="P65" s="116">
        <v>1199</v>
      </c>
      <c r="Q65" s="122">
        <v>6.0000000000000001E-3</v>
      </c>
    </row>
    <row r="66" spans="1:18">
      <c r="A66" s="115" t="s">
        <v>65</v>
      </c>
      <c r="B66" s="190"/>
      <c r="C66" s="116">
        <v>2160</v>
      </c>
      <c r="D66" s="116">
        <v>2244</v>
      </c>
      <c r="E66" s="116">
        <v>2219</v>
      </c>
      <c r="F66" s="116">
        <v>2225</v>
      </c>
      <c r="G66" s="116">
        <v>2238</v>
      </c>
      <c r="H66" s="116">
        <v>2244</v>
      </c>
      <c r="I66" s="116">
        <v>2266</v>
      </c>
      <c r="J66" s="116">
        <v>2293</v>
      </c>
      <c r="K66" s="116">
        <v>2310</v>
      </c>
      <c r="L66" s="116">
        <v>2341</v>
      </c>
      <c r="M66" s="116">
        <v>2359</v>
      </c>
      <c r="N66" s="116">
        <v>2377</v>
      </c>
      <c r="O66" s="116">
        <v>2400</v>
      </c>
      <c r="P66" s="116">
        <v>2419</v>
      </c>
      <c r="Q66" s="122">
        <v>6.0000000000000001E-3</v>
      </c>
    </row>
    <row r="67" spans="1:18">
      <c r="A67" s="115" t="s">
        <v>71</v>
      </c>
      <c r="B67" s="115" t="s">
        <v>72</v>
      </c>
      <c r="C67" s="116">
        <v>3363</v>
      </c>
      <c r="D67" s="116">
        <v>3392</v>
      </c>
      <c r="E67" s="116">
        <v>3372</v>
      </c>
      <c r="F67" s="116">
        <v>3441</v>
      </c>
      <c r="G67" s="116">
        <v>3502</v>
      </c>
      <c r="H67" s="116">
        <v>3546</v>
      </c>
      <c r="I67" s="116">
        <v>3613</v>
      </c>
      <c r="J67" s="116">
        <v>3693</v>
      </c>
      <c r="K67" s="116">
        <v>3759</v>
      </c>
      <c r="L67" s="116">
        <v>3845</v>
      </c>
      <c r="M67" s="116">
        <v>3926</v>
      </c>
      <c r="N67" s="116">
        <v>4006</v>
      </c>
      <c r="O67" s="116">
        <v>4092</v>
      </c>
      <c r="P67" s="116">
        <v>4172</v>
      </c>
      <c r="Q67" s="122">
        <v>1.6E-2</v>
      </c>
    </row>
    <row r="68" spans="1:18">
      <c r="A68" s="115" t="s">
        <v>238</v>
      </c>
      <c r="B68" s="115" t="s">
        <v>57</v>
      </c>
      <c r="C68" s="116">
        <v>10</v>
      </c>
      <c r="D68" s="116">
        <v>11</v>
      </c>
      <c r="E68" s="116">
        <v>10</v>
      </c>
      <c r="F68" s="116">
        <v>11</v>
      </c>
      <c r="G68" s="116">
        <v>11</v>
      </c>
      <c r="H68" s="116">
        <v>11</v>
      </c>
      <c r="I68" s="116">
        <v>11</v>
      </c>
      <c r="J68" s="116">
        <v>11</v>
      </c>
      <c r="K68" s="116">
        <v>11</v>
      </c>
      <c r="L68" s="116">
        <v>11</v>
      </c>
      <c r="M68" s="116">
        <v>11</v>
      </c>
      <c r="N68" s="116">
        <v>12</v>
      </c>
      <c r="O68" s="116">
        <v>12</v>
      </c>
      <c r="P68" s="116">
        <v>12</v>
      </c>
      <c r="Q68" s="122">
        <v>7.0000000000000001E-3</v>
      </c>
    </row>
    <row r="69" spans="1:18">
      <c r="A69" s="115" t="s">
        <v>73</v>
      </c>
      <c r="B69" s="115" t="s">
        <v>154</v>
      </c>
      <c r="C69" s="116">
        <v>556</v>
      </c>
      <c r="D69" s="116">
        <v>6</v>
      </c>
      <c r="E69" s="116">
        <v>6</v>
      </c>
      <c r="F69" s="116">
        <v>6</v>
      </c>
      <c r="G69" s="116">
        <v>6</v>
      </c>
      <c r="H69" s="116">
        <v>7</v>
      </c>
      <c r="I69" s="116">
        <v>7</v>
      </c>
      <c r="J69" s="116">
        <v>7</v>
      </c>
      <c r="K69" s="116">
        <v>7</v>
      </c>
      <c r="L69" s="116">
        <v>7</v>
      </c>
      <c r="M69" s="116">
        <v>7</v>
      </c>
      <c r="N69" s="116">
        <v>7</v>
      </c>
      <c r="O69" s="116">
        <v>7</v>
      </c>
      <c r="P69" s="116">
        <v>7</v>
      </c>
      <c r="Q69" s="122">
        <v>1.2E-2</v>
      </c>
    </row>
    <row r="70" spans="1:18">
      <c r="A70" s="117"/>
      <c r="B70" s="118" t="s">
        <v>336</v>
      </c>
      <c r="C70" s="116">
        <v>33</v>
      </c>
      <c r="D70" s="116">
        <v>533</v>
      </c>
      <c r="E70" s="116">
        <v>538</v>
      </c>
      <c r="F70" s="116">
        <v>541</v>
      </c>
      <c r="G70" s="116">
        <v>549</v>
      </c>
      <c r="H70" s="116">
        <v>556</v>
      </c>
      <c r="I70" s="116">
        <v>563</v>
      </c>
      <c r="J70" s="116">
        <v>570</v>
      </c>
      <c r="K70" s="116">
        <v>577</v>
      </c>
      <c r="L70" s="116">
        <v>585</v>
      </c>
      <c r="M70" s="116">
        <v>591</v>
      </c>
      <c r="N70" s="116">
        <v>596</v>
      </c>
      <c r="O70" s="116">
        <v>602</v>
      </c>
      <c r="P70" s="116">
        <v>608</v>
      </c>
      <c r="Q70" s="122">
        <v>0.01</v>
      </c>
    </row>
    <row r="71" spans="1:18">
      <c r="A71" s="117"/>
      <c r="B71" s="118" t="s">
        <v>74</v>
      </c>
      <c r="C71" s="116">
        <v>7</v>
      </c>
      <c r="D71" s="116">
        <v>52</v>
      </c>
      <c r="E71" s="116">
        <v>53</v>
      </c>
      <c r="F71" s="116">
        <v>53</v>
      </c>
      <c r="G71" s="116">
        <v>54</v>
      </c>
      <c r="H71" s="116">
        <v>55</v>
      </c>
      <c r="I71" s="116">
        <v>55</v>
      </c>
      <c r="J71" s="116">
        <v>56</v>
      </c>
      <c r="K71" s="116">
        <v>57</v>
      </c>
      <c r="L71" s="116">
        <v>58</v>
      </c>
      <c r="M71" s="116">
        <v>58</v>
      </c>
      <c r="N71" s="116">
        <v>59</v>
      </c>
      <c r="O71" s="116">
        <v>59</v>
      </c>
      <c r="P71" s="116">
        <v>60</v>
      </c>
      <c r="Q71" s="122">
        <v>1.0999999999999999E-2</v>
      </c>
    </row>
    <row r="72" spans="1:18">
      <c r="A72" s="117"/>
      <c r="B72" s="118" t="s">
        <v>75</v>
      </c>
      <c r="C72" s="116">
        <v>788</v>
      </c>
      <c r="D72" s="116">
        <v>754</v>
      </c>
      <c r="E72" s="116">
        <v>760</v>
      </c>
      <c r="F72" s="116">
        <v>765</v>
      </c>
      <c r="G72" s="116">
        <v>776</v>
      </c>
      <c r="H72" s="116">
        <v>786</v>
      </c>
      <c r="I72" s="116">
        <v>796</v>
      </c>
      <c r="J72" s="116">
        <v>807</v>
      </c>
      <c r="K72" s="116">
        <v>817</v>
      </c>
      <c r="L72" s="116">
        <v>827</v>
      </c>
      <c r="M72" s="116">
        <v>836</v>
      </c>
      <c r="N72" s="116">
        <v>844</v>
      </c>
      <c r="O72" s="116">
        <v>851</v>
      </c>
      <c r="P72" s="116">
        <v>859</v>
      </c>
      <c r="Q72" s="122">
        <v>0.01</v>
      </c>
    </row>
    <row r="73" spans="1:18">
      <c r="A73" s="117"/>
      <c r="B73" s="118" t="s">
        <v>76</v>
      </c>
      <c r="C73" s="116">
        <v>104</v>
      </c>
      <c r="D73" s="116">
        <v>109</v>
      </c>
      <c r="E73" s="116">
        <v>110</v>
      </c>
      <c r="F73" s="116">
        <v>111</v>
      </c>
      <c r="G73" s="116">
        <v>113</v>
      </c>
      <c r="H73" s="116">
        <v>114</v>
      </c>
      <c r="I73" s="116">
        <v>115</v>
      </c>
      <c r="J73" s="116">
        <v>117</v>
      </c>
      <c r="K73" s="116">
        <v>118</v>
      </c>
      <c r="L73" s="116">
        <v>120</v>
      </c>
      <c r="M73" s="116">
        <v>121</v>
      </c>
      <c r="N73" s="116">
        <v>122</v>
      </c>
      <c r="O73" s="116">
        <v>123</v>
      </c>
      <c r="P73" s="116">
        <v>125</v>
      </c>
      <c r="Q73" s="122">
        <v>1.0999999999999999E-2</v>
      </c>
    </row>
    <row r="74" spans="1:18">
      <c r="A74" s="117"/>
      <c r="B74" s="118" t="s">
        <v>77</v>
      </c>
      <c r="C74" s="116">
        <v>147</v>
      </c>
      <c r="D74" s="116">
        <v>142</v>
      </c>
      <c r="E74" s="116">
        <v>143</v>
      </c>
      <c r="F74" s="116">
        <v>144</v>
      </c>
      <c r="G74" s="116">
        <v>146</v>
      </c>
      <c r="H74" s="116">
        <v>148</v>
      </c>
      <c r="I74" s="116">
        <v>150</v>
      </c>
      <c r="J74" s="116">
        <v>152</v>
      </c>
      <c r="K74" s="116">
        <v>154</v>
      </c>
      <c r="L74" s="116">
        <v>156</v>
      </c>
      <c r="M74" s="116">
        <v>157</v>
      </c>
      <c r="N74" s="116">
        <v>159</v>
      </c>
      <c r="O74" s="116">
        <v>160</v>
      </c>
      <c r="P74" s="116">
        <v>162</v>
      </c>
      <c r="Q74" s="122">
        <v>0.01</v>
      </c>
    </row>
    <row r="75" spans="1:18">
      <c r="A75" s="115" t="s">
        <v>78</v>
      </c>
      <c r="B75" s="190"/>
      <c r="C75" s="116">
        <v>1636</v>
      </c>
      <c r="D75" s="116">
        <v>1597</v>
      </c>
      <c r="E75" s="116">
        <v>1611</v>
      </c>
      <c r="F75" s="116">
        <v>1621</v>
      </c>
      <c r="G75" s="116">
        <v>1644</v>
      </c>
      <c r="H75" s="116">
        <v>1665</v>
      </c>
      <c r="I75" s="116">
        <v>1686</v>
      </c>
      <c r="J75" s="116">
        <v>1709</v>
      </c>
      <c r="K75" s="116">
        <v>1730</v>
      </c>
      <c r="L75" s="116">
        <v>1752</v>
      </c>
      <c r="M75" s="116">
        <v>1770</v>
      </c>
      <c r="N75" s="116">
        <v>1787</v>
      </c>
      <c r="O75" s="116">
        <v>1804</v>
      </c>
      <c r="P75" s="116">
        <v>1820</v>
      </c>
      <c r="Q75" s="122">
        <v>0.01</v>
      </c>
    </row>
    <row r="76" spans="1:18">
      <c r="A76" s="115" t="s">
        <v>79</v>
      </c>
      <c r="B76" s="190"/>
      <c r="C76" s="116">
        <v>263365</v>
      </c>
      <c r="D76" s="116">
        <v>264617</v>
      </c>
      <c r="E76" s="217">
        <v>267411</v>
      </c>
      <c r="F76" s="217">
        <v>268351</v>
      </c>
      <c r="G76" s="217">
        <v>270895</v>
      </c>
      <c r="H76" s="217">
        <v>272574</v>
      </c>
      <c r="I76" s="217">
        <v>275401</v>
      </c>
      <c r="J76" s="217">
        <v>278808</v>
      </c>
      <c r="K76" s="217">
        <v>281646</v>
      </c>
      <c r="L76" s="217">
        <v>285632</v>
      </c>
      <c r="M76" s="217">
        <v>289146</v>
      </c>
      <c r="N76" s="217">
        <v>292488</v>
      </c>
      <c r="O76" s="217">
        <v>296119</v>
      </c>
      <c r="P76" s="217">
        <v>299544</v>
      </c>
      <c r="Q76" s="122">
        <v>0.01</v>
      </c>
      <c r="R76" s="218" t="s">
        <v>329</v>
      </c>
    </row>
    <row r="77" spans="1:18">
      <c r="A77" s="115" t="s">
        <v>80</v>
      </c>
      <c r="B77" s="190"/>
      <c r="C77" s="116">
        <v>8844</v>
      </c>
      <c r="D77" s="116">
        <v>6270</v>
      </c>
      <c r="E77" s="116">
        <v>10006</v>
      </c>
      <c r="F77" s="116">
        <v>10027</v>
      </c>
      <c r="G77" s="116">
        <v>10055</v>
      </c>
      <c r="H77" s="116">
        <v>10074</v>
      </c>
      <c r="I77" s="116">
        <v>10107</v>
      </c>
      <c r="J77" s="116">
        <v>10149</v>
      </c>
      <c r="K77" s="116">
        <v>10180</v>
      </c>
      <c r="L77" s="116">
        <v>10228</v>
      </c>
      <c r="M77" s="116">
        <v>10269</v>
      </c>
      <c r="N77" s="116">
        <v>10308</v>
      </c>
      <c r="O77" s="116">
        <v>10352</v>
      </c>
      <c r="P77" s="116">
        <v>10391</v>
      </c>
      <c r="Q77" s="122">
        <v>0.04</v>
      </c>
    </row>
    <row r="78" spans="1:18">
      <c r="A78" s="192" t="s">
        <v>81</v>
      </c>
      <c r="B78" s="192"/>
      <c r="C78" s="193">
        <v>254521</v>
      </c>
      <c r="D78" s="193">
        <v>258348</v>
      </c>
      <c r="E78" s="193">
        <v>257405</v>
      </c>
      <c r="F78" s="193">
        <v>258324</v>
      </c>
      <c r="G78" s="193">
        <v>260839</v>
      </c>
      <c r="H78" s="193">
        <v>262500</v>
      </c>
      <c r="I78" s="193">
        <v>265294</v>
      </c>
      <c r="J78" s="193">
        <v>268659</v>
      </c>
      <c r="K78" s="193">
        <v>271466</v>
      </c>
      <c r="L78" s="193">
        <v>275403</v>
      </c>
      <c r="M78" s="193">
        <v>278877</v>
      </c>
      <c r="N78" s="193">
        <v>282180</v>
      </c>
      <c r="O78" s="193">
        <v>285766</v>
      </c>
      <c r="P78" s="193">
        <v>289153</v>
      </c>
      <c r="Q78" s="124">
        <v>8.9999999999999993E-3</v>
      </c>
    </row>
    <row r="79" spans="1:18">
      <c r="A79" s="96" t="s">
        <v>153</v>
      </c>
      <c r="B79" s="96"/>
      <c r="C79" s="96"/>
      <c r="D79" s="96"/>
      <c r="E79" s="216"/>
      <c r="F79" s="216"/>
      <c r="G79" s="216"/>
      <c r="H79" s="216"/>
      <c r="I79" s="216"/>
      <c r="J79" s="216"/>
      <c r="K79" s="216"/>
      <c r="L79" s="216"/>
      <c r="M79" s="216"/>
      <c r="N79" s="216"/>
      <c r="O79" s="216"/>
      <c r="P79" s="216"/>
      <c r="Q79" s="88"/>
    </row>
    <row r="80" spans="1:18">
      <c r="A80" s="89" t="s">
        <v>152</v>
      </c>
      <c r="B80" s="88"/>
      <c r="C80" s="88"/>
      <c r="D80" s="88"/>
      <c r="E80" s="88"/>
      <c r="F80" s="88"/>
      <c r="G80" s="88"/>
      <c r="H80" s="88"/>
      <c r="I80" s="88"/>
      <c r="J80" s="88"/>
      <c r="K80" s="88"/>
      <c r="L80" s="88"/>
      <c r="M80" s="88"/>
      <c r="N80" s="88"/>
      <c r="O80" s="88"/>
      <c r="Q80" s="88"/>
    </row>
    <row r="81" spans="1:17">
      <c r="A81" s="88" t="s">
        <v>151</v>
      </c>
      <c r="B81" s="88"/>
      <c r="C81" s="88"/>
      <c r="D81" s="88"/>
      <c r="E81" s="88"/>
      <c r="F81" s="88"/>
      <c r="G81" s="88"/>
      <c r="H81" s="88"/>
      <c r="I81" s="88"/>
      <c r="J81" s="88"/>
      <c r="K81" s="88"/>
      <c r="L81" s="88"/>
      <c r="M81" s="88"/>
      <c r="N81" s="88"/>
      <c r="O81" s="97"/>
      <c r="Q81" s="88"/>
    </row>
    <row r="83" spans="1:17" ht="15">
      <c r="A83" s="5" t="s">
        <v>239</v>
      </c>
      <c r="B83" s="5"/>
      <c r="C83" s="103">
        <f>SUM(C6,C15,C28,C77)</f>
        <v>9919</v>
      </c>
      <c r="D83" s="103">
        <f t="shared" ref="D83:P83" si="0">SUM(D6,D15,D28,D77)</f>
        <v>7346</v>
      </c>
      <c r="E83" s="103">
        <f t="shared" si="0"/>
        <v>11084</v>
      </c>
      <c r="F83" s="103">
        <f t="shared" si="0"/>
        <v>11104</v>
      </c>
      <c r="G83" s="103">
        <f t="shared" si="0"/>
        <v>11145</v>
      </c>
      <c r="H83" s="103">
        <f t="shared" si="0"/>
        <v>11173</v>
      </c>
      <c r="I83" s="103">
        <f t="shared" si="0"/>
        <v>11217</v>
      </c>
      <c r="J83" s="103">
        <f t="shared" si="0"/>
        <v>11273</v>
      </c>
      <c r="K83" s="103">
        <f t="shared" si="0"/>
        <v>11317</v>
      </c>
      <c r="L83" s="103">
        <f t="shared" si="0"/>
        <v>11380</v>
      </c>
      <c r="M83" s="103">
        <f t="shared" si="0"/>
        <v>11438</v>
      </c>
      <c r="N83" s="103">
        <f t="shared" si="0"/>
        <v>11491</v>
      </c>
      <c r="O83" s="103">
        <f t="shared" si="0"/>
        <v>11550</v>
      </c>
      <c r="P83" s="103">
        <f t="shared" si="0"/>
        <v>11604</v>
      </c>
    </row>
    <row r="84" spans="1:17" ht="15">
      <c r="A84" s="5" t="s">
        <v>240</v>
      </c>
      <c r="B84" s="5"/>
      <c r="C84" s="103"/>
      <c r="D84" s="103"/>
      <c r="E84" s="103"/>
      <c r="F84" s="103"/>
      <c r="G84" s="103"/>
      <c r="H84" s="103"/>
      <c r="I84" s="103"/>
      <c r="J84" s="103"/>
      <c r="K84" s="103"/>
      <c r="L84" s="103"/>
      <c r="M84" s="103"/>
      <c r="N84" s="103"/>
      <c r="O84" s="103"/>
      <c r="P84" s="5"/>
    </row>
    <row r="85" spans="1:17" ht="15">
      <c r="A85" s="5" t="s">
        <v>14</v>
      </c>
      <c r="B85" s="5"/>
      <c r="C85" s="103"/>
      <c r="D85" s="103"/>
      <c r="E85" s="103"/>
      <c r="F85" s="103"/>
      <c r="G85" s="103"/>
      <c r="H85" s="103"/>
      <c r="I85" s="103"/>
      <c r="J85" s="103"/>
      <c r="K85" s="103"/>
      <c r="L85" s="103"/>
      <c r="M85" s="103"/>
      <c r="N85" s="103"/>
      <c r="O85" s="103"/>
      <c r="P85" s="5"/>
    </row>
    <row r="86" spans="1:17" ht="15">
      <c r="A86" s="5" t="s">
        <v>25</v>
      </c>
      <c r="B86" s="5"/>
      <c r="C86" s="5"/>
      <c r="D86" s="5"/>
      <c r="E86" s="5"/>
      <c r="F86" s="5"/>
      <c r="G86" s="5"/>
      <c r="H86" s="5"/>
      <c r="I86" s="5"/>
      <c r="J86" s="5"/>
      <c r="K86" s="5"/>
      <c r="L86" s="5"/>
      <c r="M86" s="5"/>
      <c r="N86" s="5"/>
      <c r="O86" s="5"/>
      <c r="P86" s="5"/>
    </row>
    <row r="87" spans="1:17" ht="15">
      <c r="A87" s="5" t="s">
        <v>37</v>
      </c>
      <c r="B87" s="5"/>
      <c r="C87" s="5"/>
      <c r="D87" s="5"/>
      <c r="E87" s="5"/>
      <c r="F87" s="5"/>
      <c r="G87" s="5"/>
      <c r="H87" s="5"/>
      <c r="I87" s="5"/>
      <c r="J87" s="5"/>
      <c r="K87" s="5"/>
      <c r="L87" s="5"/>
      <c r="M87" s="5"/>
      <c r="N87" s="5"/>
      <c r="O87" s="5"/>
      <c r="P87" s="5"/>
    </row>
    <row r="93" spans="1:17">
      <c r="C93" s="216"/>
    </row>
    <row r="94" spans="1:17">
      <c r="C94" s="216"/>
    </row>
    <row r="95" spans="1:17">
      <c r="C95" s="216"/>
    </row>
    <row r="96" spans="1:17">
      <c r="C96" s="216"/>
    </row>
    <row r="97" spans="3:3">
      <c r="C97" s="216"/>
    </row>
    <row r="98" spans="3:3">
      <c r="C98" s="216"/>
    </row>
    <row r="99" spans="3:3">
      <c r="C99" s="216"/>
    </row>
    <row r="100" spans="3:3">
      <c r="C100" s="216"/>
    </row>
    <row r="101" spans="3:3">
      <c r="C101" s="216"/>
    </row>
    <row r="102" spans="3:3">
      <c r="C102" s="216"/>
    </row>
    <row r="103" spans="3:3">
      <c r="C103" s="216"/>
    </row>
    <row r="104" spans="3:3">
      <c r="C104" s="21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zoomScale="85" zoomScaleNormal="85" workbookViewId="0">
      <selection activeCell="B1" sqref="B1"/>
    </sheetView>
  </sheetViews>
  <sheetFormatPr defaultRowHeight="12.75"/>
  <cols>
    <col min="1" max="1" width="9.85546875" style="28" customWidth="1"/>
    <col min="2" max="2" width="58.85546875" style="28" customWidth="1"/>
    <col min="3" max="17" width="10.140625" style="28" customWidth="1"/>
    <col min="18" max="258" width="9.140625" style="28"/>
    <col min="259" max="259" width="45.85546875" style="28" customWidth="1"/>
    <col min="260" max="272" width="10.140625" style="28" customWidth="1"/>
    <col min="273" max="273" width="10.85546875" style="28" customWidth="1"/>
    <col min="274" max="514" width="9.140625" style="28"/>
    <col min="515" max="515" width="45.85546875" style="28" customWidth="1"/>
    <col min="516" max="528" width="10.140625" style="28" customWidth="1"/>
    <col min="529" max="529" width="10.85546875" style="28" customWidth="1"/>
    <col min="530" max="770" width="9.140625" style="28"/>
    <col min="771" max="771" width="45.85546875" style="28" customWidth="1"/>
    <col min="772" max="784" width="10.140625" style="28" customWidth="1"/>
    <col min="785" max="785" width="10.85546875" style="28" customWidth="1"/>
    <col min="786" max="1026" width="9.140625" style="28"/>
    <col min="1027" max="1027" width="45.85546875" style="28" customWidth="1"/>
    <col min="1028" max="1040" width="10.140625" style="28" customWidth="1"/>
    <col min="1041" max="1041" width="10.85546875" style="28" customWidth="1"/>
    <col min="1042" max="1282" width="9.140625" style="28"/>
    <col min="1283" max="1283" width="45.85546875" style="28" customWidth="1"/>
    <col min="1284" max="1296" width="10.140625" style="28" customWidth="1"/>
    <col min="1297" max="1297" width="10.85546875" style="28" customWidth="1"/>
    <col min="1298" max="1538" width="9.140625" style="28"/>
    <col min="1539" max="1539" width="45.85546875" style="28" customWidth="1"/>
    <col min="1540" max="1552" width="10.140625" style="28" customWidth="1"/>
    <col min="1553" max="1553" width="10.85546875" style="28" customWidth="1"/>
    <col min="1554" max="1794" width="9.140625" style="28"/>
    <col min="1795" max="1795" width="45.85546875" style="28" customWidth="1"/>
    <col min="1796" max="1808" width="10.140625" style="28" customWidth="1"/>
    <col min="1809" max="1809" width="10.85546875" style="28" customWidth="1"/>
    <col min="1810" max="2050" width="9.140625" style="28"/>
    <col min="2051" max="2051" width="45.85546875" style="28" customWidth="1"/>
    <col min="2052" max="2064" width="10.140625" style="28" customWidth="1"/>
    <col min="2065" max="2065" width="10.85546875" style="28" customWidth="1"/>
    <col min="2066" max="2306" width="9.140625" style="28"/>
    <col min="2307" max="2307" width="45.85546875" style="28" customWidth="1"/>
    <col min="2308" max="2320" width="10.140625" style="28" customWidth="1"/>
    <col min="2321" max="2321" width="10.85546875" style="28" customWidth="1"/>
    <col min="2322" max="2562" width="9.140625" style="28"/>
    <col min="2563" max="2563" width="45.85546875" style="28" customWidth="1"/>
    <col min="2564" max="2576" width="10.140625" style="28" customWidth="1"/>
    <col min="2577" max="2577" width="10.85546875" style="28" customWidth="1"/>
    <col min="2578" max="2818" width="9.140625" style="28"/>
    <col min="2819" max="2819" width="45.85546875" style="28" customWidth="1"/>
    <col min="2820" max="2832" width="10.140625" style="28" customWidth="1"/>
    <col min="2833" max="2833" width="10.85546875" style="28" customWidth="1"/>
    <col min="2834" max="3074" width="9.140625" style="28"/>
    <col min="3075" max="3075" width="45.85546875" style="28" customWidth="1"/>
    <col min="3076" max="3088" width="10.140625" style="28" customWidth="1"/>
    <col min="3089" max="3089" width="10.85546875" style="28" customWidth="1"/>
    <col min="3090" max="3330" width="9.140625" style="28"/>
    <col min="3331" max="3331" width="45.85546875" style="28" customWidth="1"/>
    <col min="3332" max="3344" width="10.140625" style="28" customWidth="1"/>
    <col min="3345" max="3345" width="10.85546875" style="28" customWidth="1"/>
    <col min="3346" max="3586" width="9.140625" style="28"/>
    <col min="3587" max="3587" width="45.85546875" style="28" customWidth="1"/>
    <col min="3588" max="3600" width="10.140625" style="28" customWidth="1"/>
    <col min="3601" max="3601" width="10.85546875" style="28" customWidth="1"/>
    <col min="3602" max="3842" width="9.140625" style="28"/>
    <col min="3843" max="3843" width="45.85546875" style="28" customWidth="1"/>
    <col min="3844" max="3856" width="10.140625" style="28" customWidth="1"/>
    <col min="3857" max="3857" width="10.85546875" style="28" customWidth="1"/>
    <col min="3858" max="4098" width="9.140625" style="28"/>
    <col min="4099" max="4099" width="45.85546875" style="28" customWidth="1"/>
    <col min="4100" max="4112" width="10.140625" style="28" customWidth="1"/>
    <col min="4113" max="4113" width="10.85546875" style="28" customWidth="1"/>
    <col min="4114" max="4354" width="9.140625" style="28"/>
    <col min="4355" max="4355" width="45.85546875" style="28" customWidth="1"/>
    <col min="4356" max="4368" width="10.140625" style="28" customWidth="1"/>
    <col min="4369" max="4369" width="10.85546875" style="28" customWidth="1"/>
    <col min="4370" max="4610" width="9.140625" style="28"/>
    <col min="4611" max="4611" width="45.85546875" style="28" customWidth="1"/>
    <col min="4612" max="4624" width="10.140625" style="28" customWidth="1"/>
    <col min="4625" max="4625" width="10.85546875" style="28" customWidth="1"/>
    <col min="4626" max="4866" width="9.140625" style="28"/>
    <col min="4867" max="4867" width="45.85546875" style="28" customWidth="1"/>
    <col min="4868" max="4880" width="10.140625" style="28" customWidth="1"/>
    <col min="4881" max="4881" width="10.85546875" style="28" customWidth="1"/>
    <col min="4882" max="5122" width="9.140625" style="28"/>
    <col min="5123" max="5123" width="45.85546875" style="28" customWidth="1"/>
    <col min="5124" max="5136" width="10.140625" style="28" customWidth="1"/>
    <col min="5137" max="5137" width="10.85546875" style="28" customWidth="1"/>
    <col min="5138" max="5378" width="9.140625" style="28"/>
    <col min="5379" max="5379" width="45.85546875" style="28" customWidth="1"/>
    <col min="5380" max="5392" width="10.140625" style="28" customWidth="1"/>
    <col min="5393" max="5393" width="10.85546875" style="28" customWidth="1"/>
    <col min="5394" max="5634" width="9.140625" style="28"/>
    <col min="5635" max="5635" width="45.85546875" style="28" customWidth="1"/>
    <col min="5636" max="5648" width="10.140625" style="28" customWidth="1"/>
    <col min="5649" max="5649" width="10.85546875" style="28" customWidth="1"/>
    <col min="5650" max="5890" width="9.140625" style="28"/>
    <col min="5891" max="5891" width="45.85546875" style="28" customWidth="1"/>
    <col min="5892" max="5904" width="10.140625" style="28" customWidth="1"/>
    <col min="5905" max="5905" width="10.85546875" style="28" customWidth="1"/>
    <col min="5906" max="6146" width="9.140625" style="28"/>
    <col min="6147" max="6147" width="45.85546875" style="28" customWidth="1"/>
    <col min="6148" max="6160" width="10.140625" style="28" customWidth="1"/>
    <col min="6161" max="6161" width="10.85546875" style="28" customWidth="1"/>
    <col min="6162" max="6402" width="9.140625" style="28"/>
    <col min="6403" max="6403" width="45.85546875" style="28" customWidth="1"/>
    <col min="6404" max="6416" width="10.140625" style="28" customWidth="1"/>
    <col min="6417" max="6417" width="10.85546875" style="28" customWidth="1"/>
    <col min="6418" max="6658" width="9.140625" style="28"/>
    <col min="6659" max="6659" width="45.85546875" style="28" customWidth="1"/>
    <col min="6660" max="6672" width="10.140625" style="28" customWidth="1"/>
    <col min="6673" max="6673" width="10.85546875" style="28" customWidth="1"/>
    <col min="6674" max="6914" width="9.140625" style="28"/>
    <col min="6915" max="6915" width="45.85546875" style="28" customWidth="1"/>
    <col min="6916" max="6928" width="10.140625" style="28" customWidth="1"/>
    <col min="6929" max="6929" width="10.85546875" style="28" customWidth="1"/>
    <col min="6930" max="7170" width="9.140625" style="28"/>
    <col min="7171" max="7171" width="45.85546875" style="28" customWidth="1"/>
    <col min="7172" max="7184" width="10.140625" style="28" customWidth="1"/>
    <col min="7185" max="7185" width="10.85546875" style="28" customWidth="1"/>
    <col min="7186" max="7426" width="9.140625" style="28"/>
    <col min="7427" max="7427" width="45.85546875" style="28" customWidth="1"/>
    <col min="7428" max="7440" width="10.140625" style="28" customWidth="1"/>
    <col min="7441" max="7441" width="10.85546875" style="28" customWidth="1"/>
    <col min="7442" max="7682" width="9.140625" style="28"/>
    <col min="7683" max="7683" width="45.85546875" style="28" customWidth="1"/>
    <col min="7684" max="7696" width="10.140625" style="28" customWidth="1"/>
    <col min="7697" max="7697" width="10.85546875" style="28" customWidth="1"/>
    <col min="7698" max="7938" width="9.140625" style="28"/>
    <col min="7939" max="7939" width="45.85546875" style="28" customWidth="1"/>
    <col min="7940" max="7952" width="10.140625" style="28" customWidth="1"/>
    <col min="7953" max="7953" width="10.85546875" style="28" customWidth="1"/>
    <col min="7954" max="8194" width="9.140625" style="28"/>
    <col min="8195" max="8195" width="45.85546875" style="28" customWidth="1"/>
    <col min="8196" max="8208" width="10.140625" style="28" customWidth="1"/>
    <col min="8209" max="8209" width="10.85546875" style="28" customWidth="1"/>
    <col min="8210" max="8450" width="9.140625" style="28"/>
    <col min="8451" max="8451" width="45.85546875" style="28" customWidth="1"/>
    <col min="8452" max="8464" width="10.140625" style="28" customWidth="1"/>
    <col min="8465" max="8465" width="10.85546875" style="28" customWidth="1"/>
    <col min="8466" max="8706" width="9.140625" style="28"/>
    <col min="8707" max="8707" width="45.85546875" style="28" customWidth="1"/>
    <col min="8708" max="8720" width="10.140625" style="28" customWidth="1"/>
    <col min="8721" max="8721" width="10.85546875" style="28" customWidth="1"/>
    <col min="8722" max="8962" width="9.140625" style="28"/>
    <col min="8963" max="8963" width="45.85546875" style="28" customWidth="1"/>
    <col min="8964" max="8976" width="10.140625" style="28" customWidth="1"/>
    <col min="8977" max="8977" width="10.85546875" style="28" customWidth="1"/>
    <col min="8978" max="9218" width="9.140625" style="28"/>
    <col min="9219" max="9219" width="45.85546875" style="28" customWidth="1"/>
    <col min="9220" max="9232" width="10.140625" style="28" customWidth="1"/>
    <col min="9233" max="9233" width="10.85546875" style="28" customWidth="1"/>
    <col min="9234" max="9474" width="9.140625" style="28"/>
    <col min="9475" max="9475" width="45.85546875" style="28" customWidth="1"/>
    <col min="9476" max="9488" width="10.140625" style="28" customWidth="1"/>
    <col min="9489" max="9489" width="10.85546875" style="28" customWidth="1"/>
    <col min="9490" max="9730" width="9.140625" style="28"/>
    <col min="9731" max="9731" width="45.85546875" style="28" customWidth="1"/>
    <col min="9732" max="9744" width="10.140625" style="28" customWidth="1"/>
    <col min="9745" max="9745" width="10.85546875" style="28" customWidth="1"/>
    <col min="9746" max="9986" width="9.140625" style="28"/>
    <col min="9987" max="9987" width="45.85546875" style="28" customWidth="1"/>
    <col min="9988" max="10000" width="10.140625" style="28" customWidth="1"/>
    <col min="10001" max="10001" width="10.85546875" style="28" customWidth="1"/>
    <col min="10002" max="10242" width="9.140625" style="28"/>
    <col min="10243" max="10243" width="45.85546875" style="28" customWidth="1"/>
    <col min="10244" max="10256" width="10.140625" style="28" customWidth="1"/>
    <col min="10257" max="10257" width="10.85546875" style="28" customWidth="1"/>
    <col min="10258" max="10498" width="9.140625" style="28"/>
    <col min="10499" max="10499" width="45.85546875" style="28" customWidth="1"/>
    <col min="10500" max="10512" width="10.140625" style="28" customWidth="1"/>
    <col min="10513" max="10513" width="10.85546875" style="28" customWidth="1"/>
    <col min="10514" max="10754" width="9.140625" style="28"/>
    <col min="10755" max="10755" width="45.85546875" style="28" customWidth="1"/>
    <col min="10756" max="10768" width="10.140625" style="28" customWidth="1"/>
    <col min="10769" max="10769" width="10.85546875" style="28" customWidth="1"/>
    <col min="10770" max="11010" width="9.140625" style="28"/>
    <col min="11011" max="11011" width="45.85546875" style="28" customWidth="1"/>
    <col min="11012" max="11024" width="10.140625" style="28" customWidth="1"/>
    <col min="11025" max="11025" width="10.85546875" style="28" customWidth="1"/>
    <col min="11026" max="11266" width="9.140625" style="28"/>
    <col min="11267" max="11267" width="45.85546875" style="28" customWidth="1"/>
    <col min="11268" max="11280" width="10.140625" style="28" customWidth="1"/>
    <col min="11281" max="11281" width="10.85546875" style="28" customWidth="1"/>
    <col min="11282" max="11522" width="9.140625" style="28"/>
    <col min="11523" max="11523" width="45.85546875" style="28" customWidth="1"/>
    <col min="11524" max="11536" width="10.140625" style="28" customWidth="1"/>
    <col min="11537" max="11537" width="10.85546875" style="28" customWidth="1"/>
    <col min="11538" max="11778" width="9.140625" style="28"/>
    <col min="11779" max="11779" width="45.85546875" style="28" customWidth="1"/>
    <col min="11780" max="11792" width="10.140625" style="28" customWidth="1"/>
    <col min="11793" max="11793" width="10.85546875" style="28" customWidth="1"/>
    <col min="11794" max="12034" width="9.140625" style="28"/>
    <col min="12035" max="12035" width="45.85546875" style="28" customWidth="1"/>
    <col min="12036" max="12048" width="10.140625" style="28" customWidth="1"/>
    <col min="12049" max="12049" width="10.85546875" style="28" customWidth="1"/>
    <col min="12050" max="12290" width="9.140625" style="28"/>
    <col min="12291" max="12291" width="45.85546875" style="28" customWidth="1"/>
    <col min="12292" max="12304" width="10.140625" style="28" customWidth="1"/>
    <col min="12305" max="12305" width="10.85546875" style="28" customWidth="1"/>
    <col min="12306" max="12546" width="9.140625" style="28"/>
    <col min="12547" max="12547" width="45.85546875" style="28" customWidth="1"/>
    <col min="12548" max="12560" width="10.140625" style="28" customWidth="1"/>
    <col min="12561" max="12561" width="10.85546875" style="28" customWidth="1"/>
    <col min="12562" max="12802" width="9.140625" style="28"/>
    <col min="12803" max="12803" width="45.85546875" style="28" customWidth="1"/>
    <col min="12804" max="12816" width="10.140625" style="28" customWidth="1"/>
    <col min="12817" max="12817" width="10.85546875" style="28" customWidth="1"/>
    <col min="12818" max="13058" width="9.140625" style="28"/>
    <col min="13059" max="13059" width="45.85546875" style="28" customWidth="1"/>
    <col min="13060" max="13072" width="10.140625" style="28" customWidth="1"/>
    <col min="13073" max="13073" width="10.85546875" style="28" customWidth="1"/>
    <col min="13074" max="13314" width="9.140625" style="28"/>
    <col min="13315" max="13315" width="45.85546875" style="28" customWidth="1"/>
    <col min="13316" max="13328" width="10.140625" style="28" customWidth="1"/>
    <col min="13329" max="13329" width="10.85546875" style="28" customWidth="1"/>
    <col min="13330" max="13570" width="9.140625" style="28"/>
    <col min="13571" max="13571" width="45.85546875" style="28" customWidth="1"/>
    <col min="13572" max="13584" width="10.140625" style="28" customWidth="1"/>
    <col min="13585" max="13585" width="10.85546875" style="28" customWidth="1"/>
    <col min="13586" max="13826" width="9.140625" style="28"/>
    <col min="13827" max="13827" width="45.85546875" style="28" customWidth="1"/>
    <col min="13828" max="13840" width="10.140625" style="28" customWidth="1"/>
    <col min="13841" max="13841" width="10.85546875" style="28" customWidth="1"/>
    <col min="13842" max="14082" width="9.140625" style="28"/>
    <col min="14083" max="14083" width="45.85546875" style="28" customWidth="1"/>
    <col min="14084" max="14096" width="10.140625" style="28" customWidth="1"/>
    <col min="14097" max="14097" width="10.85546875" style="28" customWidth="1"/>
    <col min="14098" max="14338" width="9.140625" style="28"/>
    <col min="14339" max="14339" width="45.85546875" style="28" customWidth="1"/>
    <col min="14340" max="14352" width="10.140625" style="28" customWidth="1"/>
    <col min="14353" max="14353" width="10.85546875" style="28" customWidth="1"/>
    <col min="14354" max="14594" width="9.140625" style="28"/>
    <col min="14595" max="14595" width="45.85546875" style="28" customWidth="1"/>
    <col min="14596" max="14608" width="10.140625" style="28" customWidth="1"/>
    <col min="14609" max="14609" width="10.85546875" style="28" customWidth="1"/>
    <col min="14610" max="14850" width="9.140625" style="28"/>
    <col min="14851" max="14851" width="45.85546875" style="28" customWidth="1"/>
    <col min="14852" max="14864" width="10.140625" style="28" customWidth="1"/>
    <col min="14865" max="14865" width="10.85546875" style="28" customWidth="1"/>
    <col min="14866" max="15106" width="9.140625" style="28"/>
    <col min="15107" max="15107" width="45.85546875" style="28" customWidth="1"/>
    <col min="15108" max="15120" width="10.140625" style="28" customWidth="1"/>
    <col min="15121" max="15121" width="10.85546875" style="28" customWidth="1"/>
    <col min="15122" max="15362" width="9.140625" style="28"/>
    <col min="15363" max="15363" width="45.85546875" style="28" customWidth="1"/>
    <col min="15364" max="15376" width="10.140625" style="28" customWidth="1"/>
    <col min="15377" max="15377" width="10.85546875" style="28" customWidth="1"/>
    <col min="15378" max="15618" width="9.140625" style="28"/>
    <col min="15619" max="15619" width="45.85546875" style="28" customWidth="1"/>
    <col min="15620" max="15632" width="10.140625" style="28" customWidth="1"/>
    <col min="15633" max="15633" width="10.85546875" style="28" customWidth="1"/>
    <col min="15634" max="15874" width="9.140625" style="28"/>
    <col min="15875" max="15875" width="45.85546875" style="28" customWidth="1"/>
    <col min="15876" max="15888" width="10.140625" style="28" customWidth="1"/>
    <col min="15889" max="15889" width="10.85546875" style="28" customWidth="1"/>
    <col min="15890" max="16130" width="9.140625" style="28"/>
    <col min="16131" max="16131" width="45.85546875" style="28" customWidth="1"/>
    <col min="16132" max="16144" width="10.140625" style="28" customWidth="1"/>
    <col min="16145" max="16145" width="10.85546875" style="28" customWidth="1"/>
    <col min="16146" max="16384" width="9.140625" style="28"/>
  </cols>
  <sheetData>
    <row r="1" spans="1:17" s="2" customFormat="1" ht="15.75">
      <c r="A1" s="107" t="s">
        <v>9</v>
      </c>
      <c r="B1" s="107"/>
      <c r="C1" s="108"/>
      <c r="D1" s="107"/>
      <c r="E1" s="107"/>
      <c r="F1" s="107"/>
      <c r="G1" s="107"/>
      <c r="H1" s="106"/>
      <c r="I1" s="107"/>
      <c r="J1" s="107"/>
      <c r="K1" s="107"/>
      <c r="L1" s="107"/>
      <c r="M1" s="107"/>
      <c r="N1" s="107"/>
      <c r="O1" s="107"/>
      <c r="P1" s="1"/>
      <c r="Q1" s="107"/>
    </row>
    <row r="2" spans="1:17" s="2" customFormat="1" ht="15.75">
      <c r="A2" s="109" t="s">
        <v>179</v>
      </c>
      <c r="B2" s="109"/>
      <c r="C2" s="109"/>
      <c r="D2" s="109"/>
      <c r="E2" s="109"/>
      <c r="F2" s="109"/>
      <c r="G2" s="109"/>
      <c r="H2" s="106"/>
      <c r="I2" s="109"/>
      <c r="J2" s="109"/>
      <c r="K2" s="107"/>
      <c r="L2" s="107"/>
      <c r="M2" s="107"/>
      <c r="N2" s="107"/>
      <c r="O2" s="107"/>
      <c r="P2" s="1"/>
      <c r="Q2" s="107"/>
    </row>
    <row r="3" spans="1:17" s="2" customFormat="1" ht="15.75">
      <c r="A3" s="110" t="s">
        <v>10</v>
      </c>
      <c r="B3" s="110"/>
      <c r="C3" s="110"/>
      <c r="D3" s="110"/>
      <c r="E3" s="110"/>
      <c r="F3" s="110"/>
      <c r="G3" s="110"/>
      <c r="H3" s="106"/>
      <c r="I3" s="107"/>
      <c r="J3" s="107"/>
      <c r="K3" s="107"/>
      <c r="L3" s="107"/>
      <c r="M3" s="107"/>
      <c r="N3" s="107"/>
      <c r="O3" s="107"/>
      <c r="P3" s="1"/>
      <c r="Q3" s="107"/>
    </row>
    <row r="4" spans="1:17" s="4" customFormat="1" ht="15">
      <c r="A4" s="111"/>
      <c r="B4" s="111"/>
      <c r="C4" s="111"/>
      <c r="D4" s="111"/>
      <c r="E4" s="111"/>
      <c r="F4" s="111"/>
      <c r="G4" s="111"/>
      <c r="H4" s="106"/>
      <c r="I4" s="111"/>
      <c r="J4" s="111"/>
      <c r="K4" s="111"/>
      <c r="L4" s="111"/>
      <c r="M4" s="111"/>
      <c r="N4" s="111"/>
      <c r="O4" s="111"/>
      <c r="P4" s="3"/>
      <c r="Q4" s="111"/>
    </row>
    <row r="5" spans="1:17" ht="65.099999999999994" customHeight="1">
      <c r="A5" s="112" t="s">
        <v>11</v>
      </c>
      <c r="B5" s="113" t="s">
        <v>12</v>
      </c>
      <c r="C5" s="114">
        <v>2013</v>
      </c>
      <c r="D5" s="114">
        <v>2014</v>
      </c>
      <c r="E5" s="114">
        <v>2015</v>
      </c>
      <c r="F5" s="114">
        <v>2016</v>
      </c>
      <c r="G5" s="114">
        <v>2017</v>
      </c>
      <c r="H5" s="114">
        <v>2018</v>
      </c>
      <c r="I5" s="114">
        <v>2019</v>
      </c>
      <c r="J5" s="114">
        <v>2020</v>
      </c>
      <c r="K5" s="114">
        <v>2021</v>
      </c>
      <c r="L5" s="114">
        <v>2022</v>
      </c>
      <c r="M5" s="114">
        <v>2023</v>
      </c>
      <c r="N5" s="114">
        <v>2024</v>
      </c>
      <c r="O5" s="114">
        <v>2025</v>
      </c>
      <c r="P5" s="114">
        <v>2026</v>
      </c>
      <c r="Q5" s="188" t="s">
        <v>230</v>
      </c>
    </row>
    <row r="6" spans="1:17">
      <c r="A6" s="115" t="s">
        <v>13</v>
      </c>
      <c r="B6" s="115" t="s">
        <v>14</v>
      </c>
      <c r="C6" s="116">
        <v>33</v>
      </c>
      <c r="D6" s="116">
        <v>32</v>
      </c>
      <c r="E6" s="116">
        <v>32</v>
      </c>
      <c r="F6" s="116">
        <v>32</v>
      </c>
      <c r="G6" s="116">
        <v>32</v>
      </c>
      <c r="H6" s="116">
        <v>32</v>
      </c>
      <c r="I6" s="116">
        <v>32</v>
      </c>
      <c r="J6" s="116">
        <v>32</v>
      </c>
      <c r="K6" s="116">
        <v>32</v>
      </c>
      <c r="L6" s="116">
        <v>32</v>
      </c>
      <c r="M6" s="116">
        <v>32</v>
      </c>
      <c r="N6" s="116">
        <v>31</v>
      </c>
      <c r="O6" s="116">
        <v>31</v>
      </c>
      <c r="P6" s="116">
        <v>31</v>
      </c>
      <c r="Q6" s="122">
        <v>-2E-3</v>
      </c>
    </row>
    <row r="7" spans="1:17">
      <c r="A7" s="117"/>
      <c r="B7" s="118" t="s">
        <v>15</v>
      </c>
      <c r="C7" s="116">
        <v>398</v>
      </c>
      <c r="D7" s="116">
        <v>351</v>
      </c>
      <c r="E7" s="116">
        <v>348</v>
      </c>
      <c r="F7" s="116">
        <v>346</v>
      </c>
      <c r="G7" s="116">
        <v>346</v>
      </c>
      <c r="H7" s="116">
        <v>346</v>
      </c>
      <c r="I7" s="116">
        <v>346</v>
      </c>
      <c r="J7" s="116">
        <v>346</v>
      </c>
      <c r="K7" s="116">
        <v>346</v>
      </c>
      <c r="L7" s="116">
        <v>345</v>
      </c>
      <c r="M7" s="116">
        <v>344</v>
      </c>
      <c r="N7" s="116">
        <v>342</v>
      </c>
      <c r="O7" s="116">
        <v>339</v>
      </c>
      <c r="P7" s="116">
        <v>336</v>
      </c>
      <c r="Q7" s="122">
        <v>-3.0000000000000001E-3</v>
      </c>
    </row>
    <row r="8" spans="1:17">
      <c r="A8" s="117"/>
      <c r="B8" s="118" t="s">
        <v>16</v>
      </c>
      <c r="C8" s="116">
        <v>17</v>
      </c>
      <c r="D8" s="116">
        <v>16</v>
      </c>
      <c r="E8" s="116">
        <v>16</v>
      </c>
      <c r="F8" s="116">
        <v>15</v>
      </c>
      <c r="G8" s="116">
        <v>15</v>
      </c>
      <c r="H8" s="116">
        <v>15</v>
      </c>
      <c r="I8" s="116">
        <v>15</v>
      </c>
      <c r="J8" s="116">
        <v>15</v>
      </c>
      <c r="K8" s="116">
        <v>15</v>
      </c>
      <c r="L8" s="116">
        <v>15</v>
      </c>
      <c r="M8" s="116">
        <v>15</v>
      </c>
      <c r="N8" s="116">
        <v>15</v>
      </c>
      <c r="O8" s="116">
        <v>15</v>
      </c>
      <c r="P8" s="116">
        <v>15</v>
      </c>
      <c r="Q8" s="122">
        <v>-5.0000000000000001E-3</v>
      </c>
    </row>
    <row r="9" spans="1:17">
      <c r="A9" s="117"/>
      <c r="B9" s="118" t="s">
        <v>17</v>
      </c>
      <c r="C9" s="116">
        <v>35</v>
      </c>
      <c r="D9" s="116">
        <v>36</v>
      </c>
      <c r="E9" s="116">
        <v>35</v>
      </c>
      <c r="F9" s="116">
        <v>35</v>
      </c>
      <c r="G9" s="116">
        <v>35</v>
      </c>
      <c r="H9" s="116">
        <v>35</v>
      </c>
      <c r="I9" s="116">
        <v>35</v>
      </c>
      <c r="J9" s="116">
        <v>35</v>
      </c>
      <c r="K9" s="116">
        <v>35</v>
      </c>
      <c r="L9" s="116">
        <v>35</v>
      </c>
      <c r="M9" s="116">
        <v>35</v>
      </c>
      <c r="N9" s="116">
        <v>35</v>
      </c>
      <c r="O9" s="116">
        <v>34</v>
      </c>
      <c r="P9" s="116">
        <v>34</v>
      </c>
      <c r="Q9" s="122">
        <v>-4.0000000000000001E-3</v>
      </c>
    </row>
    <row r="10" spans="1:17">
      <c r="A10" s="117"/>
      <c r="B10" s="118" t="s">
        <v>18</v>
      </c>
      <c r="C10" s="116">
        <v>75</v>
      </c>
      <c r="D10" s="116">
        <v>74</v>
      </c>
      <c r="E10" s="116">
        <v>74</v>
      </c>
      <c r="F10" s="116">
        <v>73</v>
      </c>
      <c r="G10" s="116">
        <v>73</v>
      </c>
      <c r="H10" s="116">
        <v>73</v>
      </c>
      <c r="I10" s="116">
        <v>73</v>
      </c>
      <c r="J10" s="116">
        <v>73</v>
      </c>
      <c r="K10" s="116">
        <v>73</v>
      </c>
      <c r="L10" s="116">
        <v>73</v>
      </c>
      <c r="M10" s="116">
        <v>73</v>
      </c>
      <c r="N10" s="116">
        <v>72</v>
      </c>
      <c r="O10" s="116">
        <v>72</v>
      </c>
      <c r="P10" s="116">
        <v>71</v>
      </c>
      <c r="Q10" s="122">
        <v>-3.0000000000000001E-3</v>
      </c>
    </row>
    <row r="11" spans="1:17">
      <c r="A11" s="117"/>
      <c r="B11" s="118" t="s">
        <v>19</v>
      </c>
      <c r="C11" s="116">
        <v>15</v>
      </c>
      <c r="D11" s="116">
        <v>12</v>
      </c>
      <c r="E11" s="116">
        <v>12</v>
      </c>
      <c r="F11" s="116">
        <v>11</v>
      </c>
      <c r="G11" s="116">
        <v>11</v>
      </c>
      <c r="H11" s="116">
        <v>11</v>
      </c>
      <c r="I11" s="116">
        <v>11</v>
      </c>
      <c r="J11" s="116">
        <v>11</v>
      </c>
      <c r="K11" s="116">
        <v>11</v>
      </c>
      <c r="L11" s="116">
        <v>11</v>
      </c>
      <c r="M11" s="116">
        <v>11</v>
      </c>
      <c r="N11" s="116">
        <v>11</v>
      </c>
      <c r="O11" s="116">
        <v>11</v>
      </c>
      <c r="P11" s="116">
        <v>11</v>
      </c>
      <c r="Q11" s="122">
        <v>-7.0000000000000001E-3</v>
      </c>
    </row>
    <row r="12" spans="1:17">
      <c r="A12" s="117"/>
      <c r="B12" s="118" t="s">
        <v>20</v>
      </c>
      <c r="C12" s="116">
        <v>436</v>
      </c>
      <c r="D12" s="116">
        <v>449</v>
      </c>
      <c r="E12" s="116">
        <v>445</v>
      </c>
      <c r="F12" s="116">
        <v>442</v>
      </c>
      <c r="G12" s="116">
        <v>442</v>
      </c>
      <c r="H12" s="116">
        <v>442</v>
      </c>
      <c r="I12" s="116">
        <v>442</v>
      </c>
      <c r="J12" s="116">
        <v>442</v>
      </c>
      <c r="K12" s="116">
        <v>442</v>
      </c>
      <c r="L12" s="116">
        <v>441</v>
      </c>
      <c r="M12" s="116">
        <v>439</v>
      </c>
      <c r="N12" s="116">
        <v>437</v>
      </c>
      <c r="O12" s="116">
        <v>433</v>
      </c>
      <c r="P12" s="116">
        <v>430</v>
      </c>
      <c r="Q12" s="122">
        <v>-3.0000000000000001E-3</v>
      </c>
    </row>
    <row r="13" spans="1:17">
      <c r="A13" s="117"/>
      <c r="B13" s="118" t="s">
        <v>21</v>
      </c>
      <c r="C13" s="116">
        <v>130</v>
      </c>
      <c r="D13" s="116">
        <v>134</v>
      </c>
      <c r="E13" s="116">
        <v>133</v>
      </c>
      <c r="F13" s="116">
        <v>133</v>
      </c>
      <c r="G13" s="116">
        <v>133</v>
      </c>
      <c r="H13" s="116">
        <v>132</v>
      </c>
      <c r="I13" s="116">
        <v>132</v>
      </c>
      <c r="J13" s="116">
        <v>133</v>
      </c>
      <c r="K13" s="116">
        <v>132</v>
      </c>
      <c r="L13" s="116">
        <v>132</v>
      </c>
      <c r="M13" s="116">
        <v>132</v>
      </c>
      <c r="N13" s="116">
        <v>131</v>
      </c>
      <c r="O13" s="116">
        <v>130</v>
      </c>
      <c r="P13" s="116">
        <v>129</v>
      </c>
      <c r="Q13" s="122">
        <v>-3.0000000000000001E-3</v>
      </c>
    </row>
    <row r="14" spans="1:17">
      <c r="A14" s="117"/>
      <c r="B14" s="118" t="s">
        <v>22</v>
      </c>
      <c r="C14" s="116">
        <v>925</v>
      </c>
      <c r="D14" s="116">
        <v>962</v>
      </c>
      <c r="E14" s="116">
        <v>954</v>
      </c>
      <c r="F14" s="116">
        <v>948</v>
      </c>
      <c r="G14" s="116">
        <v>948</v>
      </c>
      <c r="H14" s="116">
        <v>947</v>
      </c>
      <c r="I14" s="116">
        <v>947</v>
      </c>
      <c r="J14" s="116">
        <v>948</v>
      </c>
      <c r="K14" s="116">
        <v>947</v>
      </c>
      <c r="L14" s="116">
        <v>945</v>
      </c>
      <c r="M14" s="116">
        <v>942</v>
      </c>
      <c r="N14" s="116">
        <v>936</v>
      </c>
      <c r="O14" s="116">
        <v>928</v>
      </c>
      <c r="P14" s="116">
        <v>920</v>
      </c>
      <c r="Q14" s="122">
        <v>-3.0000000000000001E-3</v>
      </c>
    </row>
    <row r="15" spans="1:17">
      <c r="A15" s="117"/>
      <c r="B15" s="118" t="s">
        <v>25</v>
      </c>
      <c r="C15" s="116">
        <v>1017</v>
      </c>
      <c r="D15" s="116">
        <v>1021</v>
      </c>
      <c r="E15" s="116">
        <v>1013</v>
      </c>
      <c r="F15" s="116">
        <v>1006</v>
      </c>
      <c r="G15" s="116">
        <v>1006</v>
      </c>
      <c r="H15" s="116">
        <v>1005</v>
      </c>
      <c r="I15" s="116">
        <v>1005</v>
      </c>
      <c r="J15" s="116">
        <v>1006</v>
      </c>
      <c r="K15" s="116">
        <v>1005</v>
      </c>
      <c r="L15" s="116">
        <v>1003</v>
      </c>
      <c r="M15" s="116">
        <v>1000</v>
      </c>
      <c r="N15" s="116">
        <v>993</v>
      </c>
      <c r="O15" s="116">
        <v>985</v>
      </c>
      <c r="P15" s="116">
        <v>977</v>
      </c>
      <c r="Q15" s="122">
        <v>-3.0000000000000001E-3</v>
      </c>
    </row>
    <row r="16" spans="1:17">
      <c r="A16" s="117"/>
      <c r="B16" s="118" t="s">
        <v>27</v>
      </c>
      <c r="C16" s="116">
        <v>106</v>
      </c>
      <c r="D16" s="116">
        <v>109</v>
      </c>
      <c r="E16" s="116">
        <v>108</v>
      </c>
      <c r="F16" s="116">
        <v>107</v>
      </c>
      <c r="G16" s="116">
        <v>107</v>
      </c>
      <c r="H16" s="116">
        <v>107</v>
      </c>
      <c r="I16" s="116">
        <v>107</v>
      </c>
      <c r="J16" s="116">
        <v>107</v>
      </c>
      <c r="K16" s="116">
        <v>107</v>
      </c>
      <c r="L16" s="116">
        <v>107</v>
      </c>
      <c r="M16" s="116">
        <v>107</v>
      </c>
      <c r="N16" s="116">
        <v>106</v>
      </c>
      <c r="O16" s="116">
        <v>105</v>
      </c>
      <c r="P16" s="116">
        <v>104</v>
      </c>
      <c r="Q16" s="122">
        <v>-4.0000000000000001E-3</v>
      </c>
    </row>
    <row r="17" spans="1:17">
      <c r="A17" s="117"/>
      <c r="B17" s="118" t="s">
        <v>231</v>
      </c>
      <c r="C17" s="116">
        <v>1251</v>
      </c>
      <c r="D17" s="116">
        <v>837</v>
      </c>
      <c r="E17" s="116">
        <v>1614</v>
      </c>
      <c r="F17" s="116">
        <v>1614</v>
      </c>
      <c r="G17" s="116">
        <v>1614</v>
      </c>
      <c r="H17" s="116">
        <v>1614</v>
      </c>
      <c r="I17" s="116">
        <v>1614</v>
      </c>
      <c r="J17" s="116">
        <v>1614</v>
      </c>
      <c r="K17" s="116">
        <v>1614</v>
      </c>
      <c r="L17" s="116">
        <v>1614</v>
      </c>
      <c r="M17" s="116">
        <v>1614</v>
      </c>
      <c r="N17" s="116">
        <v>1614</v>
      </c>
      <c r="O17" s="116">
        <v>1614</v>
      </c>
      <c r="P17" s="116">
        <v>1614</v>
      </c>
      <c r="Q17" s="122">
        <v>5.1999999999999998E-2</v>
      </c>
    </row>
    <row r="18" spans="1:17">
      <c r="A18" s="117"/>
      <c r="B18" s="118" t="s">
        <v>89</v>
      </c>
      <c r="C18" s="116">
        <v>28</v>
      </c>
      <c r="D18" s="116">
        <v>20</v>
      </c>
      <c r="E18" s="116">
        <v>20</v>
      </c>
      <c r="F18" s="116">
        <v>20</v>
      </c>
      <c r="G18" s="116">
        <v>20</v>
      </c>
      <c r="H18" s="116">
        <v>20</v>
      </c>
      <c r="I18" s="116">
        <v>20</v>
      </c>
      <c r="J18" s="116">
        <v>20</v>
      </c>
      <c r="K18" s="116">
        <v>20</v>
      </c>
      <c r="L18" s="116">
        <v>20</v>
      </c>
      <c r="M18" s="116">
        <v>20</v>
      </c>
      <c r="N18" s="116">
        <v>20</v>
      </c>
      <c r="O18" s="116">
        <v>20</v>
      </c>
      <c r="P18" s="116">
        <v>19</v>
      </c>
      <c r="Q18" s="122">
        <v>-4.0000000000000001E-3</v>
      </c>
    </row>
    <row r="19" spans="1:17">
      <c r="A19" s="117"/>
      <c r="B19" s="118" t="s">
        <v>28</v>
      </c>
      <c r="C19" s="116">
        <v>131</v>
      </c>
      <c r="D19" s="116">
        <v>132</v>
      </c>
      <c r="E19" s="116">
        <v>131</v>
      </c>
      <c r="F19" s="116">
        <v>130</v>
      </c>
      <c r="G19" s="116">
        <v>130</v>
      </c>
      <c r="H19" s="116">
        <v>130</v>
      </c>
      <c r="I19" s="116">
        <v>130</v>
      </c>
      <c r="J19" s="116">
        <v>130</v>
      </c>
      <c r="K19" s="116">
        <v>130</v>
      </c>
      <c r="L19" s="116">
        <v>129</v>
      </c>
      <c r="M19" s="116">
        <v>129</v>
      </c>
      <c r="N19" s="116">
        <v>128</v>
      </c>
      <c r="O19" s="116">
        <v>127</v>
      </c>
      <c r="P19" s="116">
        <v>126</v>
      </c>
      <c r="Q19" s="122">
        <v>-4.0000000000000001E-3</v>
      </c>
    </row>
    <row r="20" spans="1:17">
      <c r="A20" s="117"/>
      <c r="B20" s="118" t="s">
        <v>31</v>
      </c>
      <c r="C20" s="116">
        <v>75942</v>
      </c>
      <c r="D20" s="116">
        <v>75421</v>
      </c>
      <c r="E20" s="116">
        <v>72161</v>
      </c>
      <c r="F20" s="116">
        <v>71469</v>
      </c>
      <c r="G20" s="116">
        <v>71493</v>
      </c>
      <c r="H20" s="116">
        <v>71377</v>
      </c>
      <c r="I20" s="116">
        <v>71381</v>
      </c>
      <c r="J20" s="116">
        <v>71456</v>
      </c>
      <c r="K20" s="116">
        <v>71320</v>
      </c>
      <c r="L20" s="116">
        <v>71108</v>
      </c>
      <c r="M20" s="116">
        <v>70823</v>
      </c>
      <c r="N20" s="116">
        <v>70262</v>
      </c>
      <c r="O20" s="116">
        <v>69559</v>
      </c>
      <c r="P20" s="116">
        <v>68852</v>
      </c>
      <c r="Q20" s="122">
        <v>-7.0000000000000001E-3</v>
      </c>
    </row>
    <row r="21" spans="1:17">
      <c r="A21" s="117"/>
      <c r="B21" s="118" t="s">
        <v>32</v>
      </c>
      <c r="C21" s="116">
        <v>9493</v>
      </c>
      <c r="D21" s="116">
        <v>9520</v>
      </c>
      <c r="E21" s="116">
        <v>9520</v>
      </c>
      <c r="F21" s="116">
        <v>9520</v>
      </c>
      <c r="G21" s="116">
        <v>9520</v>
      </c>
      <c r="H21" s="116">
        <v>9520</v>
      </c>
      <c r="I21" s="116">
        <v>9520</v>
      </c>
      <c r="J21" s="116">
        <v>9520</v>
      </c>
      <c r="K21" s="116">
        <v>9520</v>
      </c>
      <c r="L21" s="116">
        <v>9520</v>
      </c>
      <c r="M21" s="116">
        <v>9520</v>
      </c>
      <c r="N21" s="116">
        <v>9520</v>
      </c>
      <c r="O21" s="116">
        <v>9520</v>
      </c>
      <c r="P21" s="116">
        <v>9520</v>
      </c>
      <c r="Q21" s="122">
        <v>0</v>
      </c>
    </row>
    <row r="22" spans="1:17">
      <c r="A22" s="117"/>
      <c r="B22" s="118" t="s">
        <v>156</v>
      </c>
      <c r="C22" s="116">
        <v>1078</v>
      </c>
      <c r="D22" s="116">
        <v>1255</v>
      </c>
      <c r="E22" s="116">
        <v>1702</v>
      </c>
      <c r="F22" s="116">
        <v>1819</v>
      </c>
      <c r="G22" s="116">
        <v>1828</v>
      </c>
      <c r="H22" s="116">
        <v>1838</v>
      </c>
      <c r="I22" s="116">
        <v>1847</v>
      </c>
      <c r="J22" s="116">
        <v>1856</v>
      </c>
      <c r="K22" s="116">
        <v>1865</v>
      </c>
      <c r="L22" s="116">
        <v>1875</v>
      </c>
      <c r="M22" s="116">
        <v>1884</v>
      </c>
      <c r="N22" s="116">
        <v>1893</v>
      </c>
      <c r="O22" s="116">
        <v>1903</v>
      </c>
      <c r="P22" s="116">
        <v>1912</v>
      </c>
      <c r="Q22" s="122">
        <v>3.3000000000000002E-2</v>
      </c>
    </row>
    <row r="23" spans="1:17">
      <c r="A23" s="117"/>
      <c r="B23" s="118" t="s">
        <v>155</v>
      </c>
      <c r="C23" s="116">
        <v>0</v>
      </c>
      <c r="D23" s="116">
        <v>436</v>
      </c>
      <c r="E23" s="116">
        <v>1770</v>
      </c>
      <c r="F23" s="116">
        <v>1774</v>
      </c>
      <c r="G23" s="116">
        <v>1777</v>
      </c>
      <c r="H23" s="116">
        <v>1781</v>
      </c>
      <c r="I23" s="116">
        <v>1784</v>
      </c>
      <c r="J23" s="116">
        <v>1788</v>
      </c>
      <c r="K23" s="116">
        <v>1791</v>
      </c>
      <c r="L23" s="116">
        <v>1795</v>
      </c>
      <c r="M23" s="116">
        <v>1799</v>
      </c>
      <c r="N23" s="116">
        <v>1802</v>
      </c>
      <c r="O23" s="116">
        <v>1806</v>
      </c>
      <c r="P23" s="116">
        <v>1810</v>
      </c>
      <c r="Q23" s="122">
        <v>0.11600000000000001</v>
      </c>
    </row>
    <row r="24" spans="1:17">
      <c r="A24" s="117"/>
      <c r="B24" s="118" t="s">
        <v>33</v>
      </c>
      <c r="C24" s="116">
        <v>129</v>
      </c>
      <c r="D24" s="116">
        <v>149</v>
      </c>
      <c r="E24" s="116">
        <v>148</v>
      </c>
      <c r="F24" s="116">
        <v>147</v>
      </c>
      <c r="G24" s="116">
        <v>147</v>
      </c>
      <c r="H24" s="116">
        <v>147</v>
      </c>
      <c r="I24" s="116">
        <v>147</v>
      </c>
      <c r="J24" s="116">
        <v>147</v>
      </c>
      <c r="K24" s="116">
        <v>147</v>
      </c>
      <c r="L24" s="116">
        <v>146</v>
      </c>
      <c r="M24" s="116">
        <v>146</v>
      </c>
      <c r="N24" s="116">
        <v>145</v>
      </c>
      <c r="O24" s="116">
        <v>144</v>
      </c>
      <c r="P24" s="116">
        <v>143</v>
      </c>
      <c r="Q24" s="122">
        <v>-3.0000000000000001E-3</v>
      </c>
    </row>
    <row r="25" spans="1:17">
      <c r="A25" s="117"/>
      <c r="B25" s="118" t="s">
        <v>34</v>
      </c>
      <c r="C25" s="116">
        <v>46</v>
      </c>
      <c r="D25" s="116">
        <v>48</v>
      </c>
      <c r="E25" s="116">
        <v>48</v>
      </c>
      <c r="F25" s="116">
        <v>48</v>
      </c>
      <c r="G25" s="116">
        <v>48</v>
      </c>
      <c r="H25" s="116">
        <v>48</v>
      </c>
      <c r="I25" s="116">
        <v>48</v>
      </c>
      <c r="J25" s="116">
        <v>48</v>
      </c>
      <c r="K25" s="116">
        <v>48</v>
      </c>
      <c r="L25" s="116">
        <v>47</v>
      </c>
      <c r="M25" s="116">
        <v>47</v>
      </c>
      <c r="N25" s="116">
        <v>47</v>
      </c>
      <c r="O25" s="116">
        <v>47</v>
      </c>
      <c r="P25" s="116">
        <v>46</v>
      </c>
      <c r="Q25" s="122">
        <v>-3.0000000000000001E-3</v>
      </c>
    </row>
    <row r="26" spans="1:17">
      <c r="A26" s="117"/>
      <c r="B26" s="118" t="s">
        <v>35</v>
      </c>
      <c r="C26" s="116">
        <v>19</v>
      </c>
      <c r="D26" s="116">
        <v>20</v>
      </c>
      <c r="E26" s="116">
        <v>19</v>
      </c>
      <c r="F26" s="116">
        <v>19</v>
      </c>
      <c r="G26" s="116">
        <v>19</v>
      </c>
      <c r="H26" s="116">
        <v>19</v>
      </c>
      <c r="I26" s="116">
        <v>19</v>
      </c>
      <c r="J26" s="116">
        <v>19</v>
      </c>
      <c r="K26" s="116">
        <v>19</v>
      </c>
      <c r="L26" s="116">
        <v>19</v>
      </c>
      <c r="M26" s="116">
        <v>19</v>
      </c>
      <c r="N26" s="116">
        <v>19</v>
      </c>
      <c r="O26" s="116">
        <v>19</v>
      </c>
      <c r="P26" s="116">
        <v>19</v>
      </c>
      <c r="Q26" s="122">
        <v>-4.0000000000000001E-3</v>
      </c>
    </row>
    <row r="27" spans="1:17">
      <c r="A27" s="117"/>
      <c r="B27" s="118" t="s">
        <v>36</v>
      </c>
      <c r="C27" s="116">
        <v>2994</v>
      </c>
      <c r="D27" s="116">
        <v>3024</v>
      </c>
      <c r="E27" s="116">
        <v>3000</v>
      </c>
      <c r="F27" s="116">
        <v>2980</v>
      </c>
      <c r="G27" s="116">
        <v>2982</v>
      </c>
      <c r="H27" s="116">
        <v>2978</v>
      </c>
      <c r="I27" s="116">
        <v>2979</v>
      </c>
      <c r="J27" s="116">
        <v>2982</v>
      </c>
      <c r="K27" s="116">
        <v>2977</v>
      </c>
      <c r="L27" s="116">
        <v>2971</v>
      </c>
      <c r="M27" s="116">
        <v>2961</v>
      </c>
      <c r="N27" s="116">
        <v>2942</v>
      </c>
      <c r="O27" s="116">
        <v>2918</v>
      </c>
      <c r="P27" s="116">
        <v>2894</v>
      </c>
      <c r="Q27" s="122">
        <v>-3.0000000000000001E-3</v>
      </c>
    </row>
    <row r="28" spans="1:17">
      <c r="A28" s="117"/>
      <c r="B28" s="118" t="s">
        <v>37</v>
      </c>
      <c r="C28" s="116">
        <v>25</v>
      </c>
      <c r="D28" s="116">
        <v>23</v>
      </c>
      <c r="E28" s="116">
        <v>23</v>
      </c>
      <c r="F28" s="116">
        <v>23</v>
      </c>
      <c r="G28" s="116">
        <v>23</v>
      </c>
      <c r="H28" s="116">
        <v>23</v>
      </c>
      <c r="I28" s="116">
        <v>23</v>
      </c>
      <c r="J28" s="116">
        <v>23</v>
      </c>
      <c r="K28" s="116">
        <v>23</v>
      </c>
      <c r="L28" s="116">
        <v>23</v>
      </c>
      <c r="M28" s="116">
        <v>23</v>
      </c>
      <c r="N28" s="116">
        <v>23</v>
      </c>
      <c r="O28" s="116">
        <v>22</v>
      </c>
      <c r="P28" s="116">
        <v>22</v>
      </c>
      <c r="Q28" s="122">
        <v>-3.0000000000000001E-3</v>
      </c>
    </row>
    <row r="29" spans="1:17">
      <c r="A29" s="117"/>
      <c r="B29" s="118" t="s">
        <v>232</v>
      </c>
      <c r="C29" s="116">
        <v>1619</v>
      </c>
      <c r="D29" s="116">
        <v>1493</v>
      </c>
      <c r="E29" s="116">
        <v>1481</v>
      </c>
      <c r="F29" s="116">
        <v>1471</v>
      </c>
      <c r="G29" s="116">
        <v>1471</v>
      </c>
      <c r="H29" s="116">
        <v>1470</v>
      </c>
      <c r="I29" s="116">
        <v>1470</v>
      </c>
      <c r="J29" s="116">
        <v>1471</v>
      </c>
      <c r="K29" s="116">
        <v>1469</v>
      </c>
      <c r="L29" s="116">
        <v>1466</v>
      </c>
      <c r="M29" s="116">
        <v>1461</v>
      </c>
      <c r="N29" s="116">
        <v>1452</v>
      </c>
      <c r="O29" s="116">
        <v>1440</v>
      </c>
      <c r="P29" s="116">
        <v>1428</v>
      </c>
      <c r="Q29" s="122">
        <v>-3.0000000000000001E-3</v>
      </c>
    </row>
    <row r="30" spans="1:17">
      <c r="A30" s="115" t="s">
        <v>39</v>
      </c>
      <c r="B30" s="189"/>
      <c r="C30" s="116">
        <v>95941</v>
      </c>
      <c r="D30" s="116">
        <v>95574</v>
      </c>
      <c r="E30" s="116">
        <v>94807</v>
      </c>
      <c r="F30" s="116">
        <v>94183</v>
      </c>
      <c r="G30" s="116">
        <v>94223</v>
      </c>
      <c r="H30" s="116">
        <v>94111</v>
      </c>
      <c r="I30" s="116">
        <v>94128</v>
      </c>
      <c r="J30" s="116">
        <v>94225</v>
      </c>
      <c r="K30" s="116">
        <v>94089</v>
      </c>
      <c r="L30" s="116">
        <v>93872</v>
      </c>
      <c r="M30" s="116">
        <v>93575</v>
      </c>
      <c r="N30" s="116">
        <v>92976</v>
      </c>
      <c r="O30" s="116">
        <v>92223</v>
      </c>
      <c r="P30" s="116">
        <v>91465</v>
      </c>
      <c r="Q30" s="122">
        <v>-3.0000000000000001E-3</v>
      </c>
    </row>
    <row r="31" spans="1:17">
      <c r="A31" s="115" t="s">
        <v>42</v>
      </c>
      <c r="B31" s="118" t="s">
        <v>43</v>
      </c>
      <c r="C31" s="116">
        <v>48</v>
      </c>
      <c r="D31" s="116">
        <v>49</v>
      </c>
      <c r="E31" s="116">
        <v>49</v>
      </c>
      <c r="F31" s="116">
        <v>49</v>
      </c>
      <c r="G31" s="116">
        <v>49</v>
      </c>
      <c r="H31" s="116">
        <v>49</v>
      </c>
      <c r="I31" s="116">
        <v>49</v>
      </c>
      <c r="J31" s="116">
        <v>49</v>
      </c>
      <c r="K31" s="116">
        <v>48</v>
      </c>
      <c r="L31" s="116">
        <v>48</v>
      </c>
      <c r="M31" s="116">
        <v>48</v>
      </c>
      <c r="N31" s="116">
        <v>48</v>
      </c>
      <c r="O31" s="116">
        <v>47</v>
      </c>
      <c r="P31" s="116">
        <v>47</v>
      </c>
      <c r="Q31" s="122">
        <v>-3.0000000000000001E-3</v>
      </c>
    </row>
    <row r="32" spans="1:17">
      <c r="A32" s="118"/>
      <c r="B32" s="118" t="s">
        <v>44</v>
      </c>
      <c r="C32" s="116">
        <v>266</v>
      </c>
      <c r="D32" s="116">
        <v>256</v>
      </c>
      <c r="E32" s="116">
        <v>258</v>
      </c>
      <c r="F32" s="116">
        <v>258</v>
      </c>
      <c r="G32" s="116">
        <v>257</v>
      </c>
      <c r="H32" s="116">
        <v>255</v>
      </c>
      <c r="I32" s="116">
        <v>255</v>
      </c>
      <c r="J32" s="116">
        <v>255</v>
      </c>
      <c r="K32" s="116">
        <v>254</v>
      </c>
      <c r="L32" s="116">
        <v>253</v>
      </c>
      <c r="M32" s="116">
        <v>251</v>
      </c>
      <c r="N32" s="116">
        <v>249</v>
      </c>
      <c r="O32" s="116">
        <v>247</v>
      </c>
      <c r="P32" s="116">
        <v>245</v>
      </c>
      <c r="Q32" s="122">
        <v>-3.0000000000000001E-3</v>
      </c>
    </row>
    <row r="33" spans="1:17">
      <c r="A33" s="117"/>
      <c r="B33" s="118" t="s">
        <v>45</v>
      </c>
      <c r="C33" s="116">
        <v>129</v>
      </c>
      <c r="D33" s="116">
        <v>129</v>
      </c>
      <c r="E33" s="116">
        <v>130</v>
      </c>
      <c r="F33" s="116">
        <v>130</v>
      </c>
      <c r="G33" s="116">
        <v>129</v>
      </c>
      <c r="H33" s="116">
        <v>129</v>
      </c>
      <c r="I33" s="116">
        <v>128</v>
      </c>
      <c r="J33" s="116">
        <v>128</v>
      </c>
      <c r="K33" s="116">
        <v>128</v>
      </c>
      <c r="L33" s="116">
        <v>127</v>
      </c>
      <c r="M33" s="116">
        <v>126</v>
      </c>
      <c r="N33" s="116">
        <v>125</v>
      </c>
      <c r="O33" s="116">
        <v>124</v>
      </c>
      <c r="P33" s="116">
        <v>123</v>
      </c>
      <c r="Q33" s="122">
        <v>-4.0000000000000001E-3</v>
      </c>
    </row>
    <row r="34" spans="1:17">
      <c r="A34" s="117"/>
      <c r="B34" s="118" t="s">
        <v>46</v>
      </c>
      <c r="C34" s="116">
        <v>2388</v>
      </c>
      <c r="D34" s="116">
        <v>2322</v>
      </c>
      <c r="E34" s="116">
        <v>2347</v>
      </c>
      <c r="F34" s="116">
        <v>2343</v>
      </c>
      <c r="G34" s="116">
        <v>2333</v>
      </c>
      <c r="H34" s="116">
        <v>2319</v>
      </c>
      <c r="I34" s="116">
        <v>2317</v>
      </c>
      <c r="J34" s="116">
        <v>2316</v>
      </c>
      <c r="K34" s="116">
        <v>2303</v>
      </c>
      <c r="L34" s="116">
        <v>2296</v>
      </c>
      <c r="M34" s="116">
        <v>2281</v>
      </c>
      <c r="N34" s="116">
        <v>2263</v>
      </c>
      <c r="O34" s="116">
        <v>2245</v>
      </c>
      <c r="P34" s="116">
        <v>2223</v>
      </c>
      <c r="Q34" s="122">
        <v>-3.0000000000000001E-3</v>
      </c>
    </row>
    <row r="35" spans="1:17">
      <c r="A35" s="117"/>
      <c r="B35" s="118" t="s">
        <v>47</v>
      </c>
      <c r="C35" s="116">
        <v>138</v>
      </c>
      <c r="D35" s="116">
        <v>147</v>
      </c>
      <c r="E35" s="116">
        <v>148</v>
      </c>
      <c r="F35" s="116">
        <v>148</v>
      </c>
      <c r="G35" s="116">
        <v>147</v>
      </c>
      <c r="H35" s="116">
        <v>146</v>
      </c>
      <c r="I35" s="116">
        <v>146</v>
      </c>
      <c r="J35" s="116">
        <v>146</v>
      </c>
      <c r="K35" s="116">
        <v>145</v>
      </c>
      <c r="L35" s="116">
        <v>145</v>
      </c>
      <c r="M35" s="116">
        <v>144</v>
      </c>
      <c r="N35" s="116">
        <v>143</v>
      </c>
      <c r="O35" s="116">
        <v>142</v>
      </c>
      <c r="P35" s="116">
        <v>140</v>
      </c>
      <c r="Q35" s="122">
        <v>-4.0000000000000001E-3</v>
      </c>
    </row>
    <row r="36" spans="1:17">
      <c r="A36" s="232"/>
      <c r="B36" s="233" t="s">
        <v>335</v>
      </c>
      <c r="C36" s="230"/>
      <c r="D36" s="230">
        <v>81</v>
      </c>
      <c r="E36" s="230">
        <v>82</v>
      </c>
      <c r="F36" s="230">
        <v>82</v>
      </c>
      <c r="G36" s="230">
        <v>81</v>
      </c>
      <c r="H36" s="230">
        <v>81</v>
      </c>
      <c r="I36" s="230">
        <v>81</v>
      </c>
      <c r="J36" s="230">
        <v>81</v>
      </c>
      <c r="K36" s="230">
        <v>80</v>
      </c>
      <c r="L36" s="230">
        <v>80</v>
      </c>
      <c r="M36" s="230">
        <v>79</v>
      </c>
      <c r="N36" s="230">
        <v>79</v>
      </c>
      <c r="O36" s="230">
        <v>78</v>
      </c>
      <c r="P36" s="230">
        <v>77</v>
      </c>
      <c r="Q36" s="231">
        <v>-4.0000000000000001E-3</v>
      </c>
    </row>
    <row r="37" spans="1:17">
      <c r="A37" s="117"/>
      <c r="B37" s="118" t="s">
        <v>48</v>
      </c>
      <c r="C37" s="116">
        <v>344</v>
      </c>
      <c r="D37" s="116">
        <v>356</v>
      </c>
      <c r="E37" s="116">
        <v>360</v>
      </c>
      <c r="F37" s="116">
        <v>359</v>
      </c>
      <c r="G37" s="116">
        <v>358</v>
      </c>
      <c r="H37" s="116">
        <v>356</v>
      </c>
      <c r="I37" s="116">
        <v>355</v>
      </c>
      <c r="J37" s="116">
        <v>355</v>
      </c>
      <c r="K37" s="116">
        <v>353</v>
      </c>
      <c r="L37" s="116">
        <v>352</v>
      </c>
      <c r="M37" s="116">
        <v>350</v>
      </c>
      <c r="N37" s="116">
        <v>347</v>
      </c>
      <c r="O37" s="116">
        <v>344</v>
      </c>
      <c r="P37" s="116">
        <v>341</v>
      </c>
      <c r="Q37" s="122">
        <v>-3.0000000000000001E-3</v>
      </c>
    </row>
    <row r="38" spans="1:17">
      <c r="A38" s="117"/>
      <c r="B38" s="118" t="s">
        <v>49</v>
      </c>
      <c r="C38" s="116">
        <v>75</v>
      </c>
      <c r="D38" s="116">
        <v>149</v>
      </c>
      <c r="E38" s="116">
        <v>150</v>
      </c>
      <c r="F38" s="116">
        <v>150</v>
      </c>
      <c r="G38" s="116">
        <v>149</v>
      </c>
      <c r="H38" s="116">
        <v>149</v>
      </c>
      <c r="I38" s="116">
        <v>148</v>
      </c>
      <c r="J38" s="116">
        <v>148</v>
      </c>
      <c r="K38" s="116">
        <v>148</v>
      </c>
      <c r="L38" s="116">
        <v>147</v>
      </c>
      <c r="M38" s="116">
        <v>146</v>
      </c>
      <c r="N38" s="116">
        <v>145</v>
      </c>
      <c r="O38" s="116">
        <v>144</v>
      </c>
      <c r="P38" s="116">
        <v>142</v>
      </c>
      <c r="Q38" s="122">
        <v>-4.0000000000000001E-3</v>
      </c>
    </row>
    <row r="39" spans="1:17">
      <c r="A39" s="117"/>
      <c r="B39" s="118" t="s">
        <v>66</v>
      </c>
      <c r="C39" s="116">
        <v>1108</v>
      </c>
      <c r="D39" s="116">
        <v>1151</v>
      </c>
      <c r="E39" s="116">
        <v>1164</v>
      </c>
      <c r="F39" s="116">
        <v>1162</v>
      </c>
      <c r="G39" s="116">
        <v>1156</v>
      </c>
      <c r="H39" s="116">
        <v>1150</v>
      </c>
      <c r="I39" s="116">
        <v>1149</v>
      </c>
      <c r="J39" s="116">
        <v>1148</v>
      </c>
      <c r="K39" s="116">
        <v>1142</v>
      </c>
      <c r="L39" s="116">
        <v>1139</v>
      </c>
      <c r="M39" s="116">
        <v>1131</v>
      </c>
      <c r="N39" s="116">
        <v>1122</v>
      </c>
      <c r="O39" s="116">
        <v>1113</v>
      </c>
      <c r="P39" s="116">
        <v>1102</v>
      </c>
      <c r="Q39" s="122">
        <v>-3.0000000000000001E-3</v>
      </c>
    </row>
    <row r="40" spans="1:17">
      <c r="A40" s="117"/>
      <c r="B40" s="118" t="s">
        <v>50</v>
      </c>
      <c r="C40" s="116">
        <v>74</v>
      </c>
      <c r="D40" s="116">
        <v>76</v>
      </c>
      <c r="E40" s="116">
        <v>77</v>
      </c>
      <c r="F40" s="116">
        <v>76</v>
      </c>
      <c r="G40" s="116">
        <v>76</v>
      </c>
      <c r="H40" s="116">
        <v>76</v>
      </c>
      <c r="I40" s="116">
        <v>76</v>
      </c>
      <c r="J40" s="116">
        <v>76</v>
      </c>
      <c r="K40" s="116">
        <v>75</v>
      </c>
      <c r="L40" s="116">
        <v>75</v>
      </c>
      <c r="M40" s="116">
        <v>74</v>
      </c>
      <c r="N40" s="116">
        <v>74</v>
      </c>
      <c r="O40" s="116">
        <v>73</v>
      </c>
      <c r="P40" s="116">
        <v>73</v>
      </c>
      <c r="Q40" s="122">
        <v>-3.0000000000000001E-3</v>
      </c>
    </row>
    <row r="41" spans="1:17">
      <c r="A41" s="117"/>
      <c r="B41" s="118" t="s">
        <v>51</v>
      </c>
      <c r="C41" s="116">
        <v>2140</v>
      </c>
      <c r="D41" s="116">
        <v>2232</v>
      </c>
      <c r="E41" s="116">
        <v>2257</v>
      </c>
      <c r="F41" s="116">
        <v>2252</v>
      </c>
      <c r="G41" s="116">
        <v>2243</v>
      </c>
      <c r="H41" s="116">
        <v>2230</v>
      </c>
      <c r="I41" s="116">
        <v>2228</v>
      </c>
      <c r="J41" s="116">
        <v>2226</v>
      </c>
      <c r="K41" s="116">
        <v>2214</v>
      </c>
      <c r="L41" s="116">
        <v>2208</v>
      </c>
      <c r="M41" s="116">
        <v>2193</v>
      </c>
      <c r="N41" s="116">
        <v>2176</v>
      </c>
      <c r="O41" s="116">
        <v>2158</v>
      </c>
      <c r="P41" s="116">
        <v>2137</v>
      </c>
      <c r="Q41" s="122">
        <v>-3.0000000000000001E-3</v>
      </c>
    </row>
    <row r="42" spans="1:17">
      <c r="A42" s="117"/>
      <c r="B42" s="118" t="s">
        <v>52</v>
      </c>
      <c r="C42" s="116">
        <v>1137</v>
      </c>
      <c r="D42" s="116">
        <v>1156</v>
      </c>
      <c r="E42" s="116">
        <v>1169</v>
      </c>
      <c r="F42" s="116">
        <v>1167</v>
      </c>
      <c r="G42" s="116">
        <v>1162</v>
      </c>
      <c r="H42" s="116">
        <v>1155</v>
      </c>
      <c r="I42" s="116">
        <v>1154</v>
      </c>
      <c r="J42" s="116">
        <v>1153</v>
      </c>
      <c r="K42" s="116">
        <v>1147</v>
      </c>
      <c r="L42" s="116">
        <v>1144</v>
      </c>
      <c r="M42" s="116">
        <v>1136</v>
      </c>
      <c r="N42" s="116">
        <v>1127</v>
      </c>
      <c r="O42" s="116">
        <v>1118</v>
      </c>
      <c r="P42" s="116">
        <v>1107</v>
      </c>
      <c r="Q42" s="122">
        <v>-3.0000000000000001E-3</v>
      </c>
    </row>
    <row r="43" spans="1:17">
      <c r="A43" s="117"/>
      <c r="B43" s="118" t="s">
        <v>233</v>
      </c>
      <c r="C43" s="116">
        <v>4672</v>
      </c>
      <c r="D43" s="116">
        <v>2110</v>
      </c>
      <c r="E43" s="116">
        <v>5001</v>
      </c>
      <c r="F43" s="116">
        <v>5001</v>
      </c>
      <c r="G43" s="116">
        <v>5001</v>
      </c>
      <c r="H43" s="116">
        <v>5001</v>
      </c>
      <c r="I43" s="116">
        <v>5001</v>
      </c>
      <c r="J43" s="116">
        <v>5001</v>
      </c>
      <c r="K43" s="116">
        <v>5001</v>
      </c>
      <c r="L43" s="116">
        <v>5001</v>
      </c>
      <c r="M43" s="116">
        <v>5001</v>
      </c>
      <c r="N43" s="116">
        <v>5001</v>
      </c>
      <c r="O43" s="116">
        <v>5001</v>
      </c>
      <c r="P43" s="116">
        <v>5001</v>
      </c>
      <c r="Q43" s="122">
        <v>6.9000000000000006E-2</v>
      </c>
    </row>
    <row r="44" spans="1:17">
      <c r="A44" s="117"/>
      <c r="B44" s="118" t="s">
        <v>53</v>
      </c>
      <c r="C44" s="116">
        <v>1985</v>
      </c>
      <c r="D44" s="116">
        <v>2400</v>
      </c>
      <c r="E44" s="116">
        <v>2427</v>
      </c>
      <c r="F44" s="116">
        <v>2422</v>
      </c>
      <c r="G44" s="116">
        <v>2411</v>
      </c>
      <c r="H44" s="116">
        <v>2397</v>
      </c>
      <c r="I44" s="116">
        <v>2396</v>
      </c>
      <c r="J44" s="116">
        <v>2394</v>
      </c>
      <c r="K44" s="116">
        <v>2381</v>
      </c>
      <c r="L44" s="116">
        <v>2374</v>
      </c>
      <c r="M44" s="116">
        <v>2358</v>
      </c>
      <c r="N44" s="116">
        <v>2340</v>
      </c>
      <c r="O44" s="116">
        <v>2321</v>
      </c>
      <c r="P44" s="116">
        <v>2298</v>
      </c>
      <c r="Q44" s="122">
        <v>-3.0000000000000001E-3</v>
      </c>
    </row>
    <row r="45" spans="1:17">
      <c r="A45" s="117"/>
      <c r="B45" s="118" t="s">
        <v>54</v>
      </c>
      <c r="C45" s="116">
        <v>122</v>
      </c>
      <c r="D45" s="116">
        <v>153</v>
      </c>
      <c r="E45" s="116">
        <v>155</v>
      </c>
      <c r="F45" s="116">
        <v>154</v>
      </c>
      <c r="G45" s="116">
        <v>154</v>
      </c>
      <c r="H45" s="116">
        <v>153</v>
      </c>
      <c r="I45" s="116">
        <v>153</v>
      </c>
      <c r="J45" s="116">
        <v>153</v>
      </c>
      <c r="K45" s="116">
        <v>152</v>
      </c>
      <c r="L45" s="116">
        <v>151</v>
      </c>
      <c r="M45" s="116">
        <v>150</v>
      </c>
      <c r="N45" s="116">
        <v>149</v>
      </c>
      <c r="O45" s="116">
        <v>148</v>
      </c>
      <c r="P45" s="116">
        <v>147</v>
      </c>
      <c r="Q45" s="122">
        <v>-3.0000000000000001E-3</v>
      </c>
    </row>
    <row r="46" spans="1:17">
      <c r="A46" s="117"/>
      <c r="B46" s="118" t="s">
        <v>55</v>
      </c>
      <c r="C46" s="116">
        <v>73733</v>
      </c>
      <c r="D46" s="116">
        <v>75723</v>
      </c>
      <c r="E46" s="116">
        <v>73564</v>
      </c>
      <c r="F46" s="116">
        <v>72964</v>
      </c>
      <c r="G46" s="116">
        <v>72618</v>
      </c>
      <c r="H46" s="116">
        <v>72167</v>
      </c>
      <c r="I46" s="116">
        <v>72100</v>
      </c>
      <c r="J46" s="116">
        <v>72039</v>
      </c>
      <c r="K46" s="116">
        <v>71609</v>
      </c>
      <c r="L46" s="116">
        <v>71386</v>
      </c>
      <c r="M46" s="116">
        <v>70885</v>
      </c>
      <c r="N46" s="116">
        <v>70267</v>
      </c>
      <c r="O46" s="116">
        <v>69647</v>
      </c>
      <c r="P46" s="116">
        <v>68897</v>
      </c>
      <c r="Q46" s="122">
        <v>-7.0000000000000001E-3</v>
      </c>
    </row>
    <row r="47" spans="1:17">
      <c r="A47" s="117"/>
      <c r="B47" s="118" t="s">
        <v>56</v>
      </c>
      <c r="C47" s="116">
        <v>10715</v>
      </c>
      <c r="D47" s="116">
        <v>11469</v>
      </c>
      <c r="E47" s="116">
        <v>11596</v>
      </c>
      <c r="F47" s="116">
        <v>11573</v>
      </c>
      <c r="G47" s="116">
        <v>11523</v>
      </c>
      <c r="H47" s="116">
        <v>11457</v>
      </c>
      <c r="I47" s="116">
        <v>11448</v>
      </c>
      <c r="J47" s="116">
        <v>11439</v>
      </c>
      <c r="K47" s="116">
        <v>11376</v>
      </c>
      <c r="L47" s="116">
        <v>11344</v>
      </c>
      <c r="M47" s="116">
        <v>11271</v>
      </c>
      <c r="N47" s="116">
        <v>11180</v>
      </c>
      <c r="O47" s="116">
        <v>11090</v>
      </c>
      <c r="P47" s="116">
        <v>10980</v>
      </c>
      <c r="Q47" s="122">
        <v>-3.0000000000000001E-3</v>
      </c>
    </row>
    <row r="48" spans="1:17">
      <c r="A48" s="117"/>
      <c r="B48" s="118" t="s">
        <v>234</v>
      </c>
      <c r="C48" s="116">
        <v>0</v>
      </c>
      <c r="D48" s="116" t="s">
        <v>337</v>
      </c>
      <c r="E48" s="116">
        <v>128</v>
      </c>
      <c r="F48" s="116">
        <v>576</v>
      </c>
      <c r="G48" s="116">
        <v>580</v>
      </c>
      <c r="H48" s="116">
        <v>583</v>
      </c>
      <c r="I48" s="116">
        <v>587</v>
      </c>
      <c r="J48" s="116">
        <v>590</v>
      </c>
      <c r="K48" s="116">
        <v>594</v>
      </c>
      <c r="L48" s="116">
        <v>597</v>
      </c>
      <c r="M48" s="116">
        <v>601</v>
      </c>
      <c r="N48" s="116">
        <v>604</v>
      </c>
      <c r="O48" s="116">
        <v>609</v>
      </c>
      <c r="P48" s="116">
        <v>612</v>
      </c>
      <c r="Q48" s="122">
        <v>0.128</v>
      </c>
    </row>
    <row r="49" spans="1:17">
      <c r="A49" s="117"/>
      <c r="B49" s="118" t="s">
        <v>58</v>
      </c>
      <c r="C49" s="116">
        <v>74</v>
      </c>
      <c r="D49" s="116">
        <v>77</v>
      </c>
      <c r="E49" s="116">
        <v>78</v>
      </c>
      <c r="F49" s="116">
        <v>78</v>
      </c>
      <c r="G49" s="116">
        <v>77</v>
      </c>
      <c r="H49" s="116">
        <v>77</v>
      </c>
      <c r="I49" s="116">
        <v>77</v>
      </c>
      <c r="J49" s="116">
        <v>77</v>
      </c>
      <c r="K49" s="116">
        <v>76</v>
      </c>
      <c r="L49" s="116">
        <v>76</v>
      </c>
      <c r="M49" s="116">
        <v>76</v>
      </c>
      <c r="N49" s="116">
        <v>75</v>
      </c>
      <c r="O49" s="116">
        <v>74</v>
      </c>
      <c r="P49" s="116">
        <v>74</v>
      </c>
      <c r="Q49" s="122">
        <v>-3.0000000000000001E-3</v>
      </c>
    </row>
    <row r="50" spans="1:17">
      <c r="A50" s="115" t="s">
        <v>59</v>
      </c>
      <c r="B50" s="190"/>
      <c r="C50" s="116">
        <v>99149</v>
      </c>
      <c r="D50" s="116">
        <v>100034</v>
      </c>
      <c r="E50" s="116">
        <v>101139</v>
      </c>
      <c r="F50" s="116">
        <v>100944</v>
      </c>
      <c r="G50" s="116">
        <v>100504</v>
      </c>
      <c r="H50" s="116">
        <v>99930</v>
      </c>
      <c r="I50" s="116">
        <v>99848</v>
      </c>
      <c r="J50" s="116">
        <v>99774</v>
      </c>
      <c r="K50" s="116">
        <v>99226</v>
      </c>
      <c r="L50" s="116">
        <v>98944</v>
      </c>
      <c r="M50" s="116">
        <v>98304</v>
      </c>
      <c r="N50" s="116">
        <v>97515</v>
      </c>
      <c r="O50" s="116">
        <v>96724</v>
      </c>
      <c r="P50" s="116">
        <v>95765</v>
      </c>
      <c r="Q50" s="122">
        <v>-3.0000000000000001E-3</v>
      </c>
    </row>
    <row r="51" spans="1:17">
      <c r="A51" s="115" t="s">
        <v>67</v>
      </c>
      <c r="B51" s="191" t="s">
        <v>68</v>
      </c>
      <c r="C51" s="116">
        <v>16366</v>
      </c>
      <c r="D51" s="116">
        <v>16653</v>
      </c>
      <c r="E51" s="116">
        <v>16387</v>
      </c>
      <c r="F51" s="116">
        <v>16184</v>
      </c>
      <c r="G51" s="116">
        <v>16203</v>
      </c>
      <c r="H51" s="116">
        <v>16089</v>
      </c>
      <c r="I51" s="116">
        <v>16084</v>
      </c>
      <c r="J51" s="116">
        <v>16054</v>
      </c>
      <c r="K51" s="116">
        <v>16002</v>
      </c>
      <c r="L51" s="116">
        <v>15986</v>
      </c>
      <c r="M51" s="116">
        <v>15876</v>
      </c>
      <c r="N51" s="116">
        <v>15759</v>
      </c>
      <c r="O51" s="116">
        <v>15617</v>
      </c>
      <c r="P51" s="116">
        <v>15478</v>
      </c>
      <c r="Q51" s="122">
        <v>-6.0000000000000001E-3</v>
      </c>
    </row>
    <row r="52" spans="1:17">
      <c r="A52" s="119"/>
      <c r="B52" s="118" t="s">
        <v>69</v>
      </c>
      <c r="C52" s="116">
        <v>3396</v>
      </c>
      <c r="D52" s="116">
        <v>3463</v>
      </c>
      <c r="E52" s="116">
        <v>3407</v>
      </c>
      <c r="F52" s="116">
        <v>3365</v>
      </c>
      <c r="G52" s="116">
        <v>3369</v>
      </c>
      <c r="H52" s="116">
        <v>3345</v>
      </c>
      <c r="I52" s="116">
        <v>3344</v>
      </c>
      <c r="J52" s="116">
        <v>3338</v>
      </c>
      <c r="K52" s="116">
        <v>3327</v>
      </c>
      <c r="L52" s="116">
        <v>3324</v>
      </c>
      <c r="M52" s="116">
        <v>3301</v>
      </c>
      <c r="N52" s="116">
        <v>3277</v>
      </c>
      <c r="O52" s="116">
        <v>3247</v>
      </c>
      <c r="P52" s="116">
        <v>3218</v>
      </c>
      <c r="Q52" s="122">
        <v>-6.0000000000000001E-3</v>
      </c>
    </row>
    <row r="53" spans="1:17">
      <c r="A53" s="115" t="s">
        <v>70</v>
      </c>
      <c r="B53" s="190"/>
      <c r="C53" s="116">
        <v>19762</v>
      </c>
      <c r="D53" s="116">
        <v>20116</v>
      </c>
      <c r="E53" s="116">
        <v>19795</v>
      </c>
      <c r="F53" s="116">
        <v>19549</v>
      </c>
      <c r="G53" s="116">
        <v>19573</v>
      </c>
      <c r="H53" s="116">
        <v>19434</v>
      </c>
      <c r="I53" s="116">
        <v>19428</v>
      </c>
      <c r="J53" s="116">
        <v>19392</v>
      </c>
      <c r="K53" s="116">
        <v>19329</v>
      </c>
      <c r="L53" s="116">
        <v>19310</v>
      </c>
      <c r="M53" s="116">
        <v>19177</v>
      </c>
      <c r="N53" s="116">
        <v>19036</v>
      </c>
      <c r="O53" s="116">
        <v>18864</v>
      </c>
      <c r="P53" s="116">
        <v>18696</v>
      </c>
      <c r="Q53" s="122">
        <v>-6.0000000000000001E-3</v>
      </c>
    </row>
    <row r="54" spans="1:17">
      <c r="A54" s="115" t="s">
        <v>235</v>
      </c>
      <c r="B54" s="191" t="s">
        <v>23</v>
      </c>
      <c r="C54" s="116">
        <v>766</v>
      </c>
      <c r="D54" s="116">
        <v>1791</v>
      </c>
      <c r="E54" s="116">
        <v>1815</v>
      </c>
      <c r="F54" s="116">
        <v>1828</v>
      </c>
      <c r="G54" s="116">
        <v>1845</v>
      </c>
      <c r="H54" s="116">
        <v>1853</v>
      </c>
      <c r="I54" s="116">
        <v>1862</v>
      </c>
      <c r="J54" s="116">
        <v>1871</v>
      </c>
      <c r="K54" s="116">
        <v>1877</v>
      </c>
      <c r="L54" s="116">
        <v>1883</v>
      </c>
      <c r="M54" s="116">
        <v>1886</v>
      </c>
      <c r="N54" s="116">
        <v>1888</v>
      </c>
      <c r="O54" s="116">
        <v>1887</v>
      </c>
      <c r="P54" s="116">
        <v>1884</v>
      </c>
      <c r="Q54" s="122">
        <v>4.0000000000000001E-3</v>
      </c>
    </row>
    <row r="55" spans="1:17">
      <c r="A55" s="118"/>
      <c r="B55" s="118" t="s">
        <v>24</v>
      </c>
      <c r="C55" s="116">
        <v>1179</v>
      </c>
      <c r="D55" s="116">
        <v>2850</v>
      </c>
      <c r="E55" s="116">
        <v>2888</v>
      </c>
      <c r="F55" s="116">
        <v>2910</v>
      </c>
      <c r="G55" s="116">
        <v>2936</v>
      </c>
      <c r="H55" s="116">
        <v>2949</v>
      </c>
      <c r="I55" s="116">
        <v>2964</v>
      </c>
      <c r="J55" s="116">
        <v>2978</v>
      </c>
      <c r="K55" s="116">
        <v>2987</v>
      </c>
      <c r="L55" s="116">
        <v>2996</v>
      </c>
      <c r="M55" s="116">
        <v>3001</v>
      </c>
      <c r="N55" s="116">
        <v>3004</v>
      </c>
      <c r="O55" s="116">
        <v>3003</v>
      </c>
      <c r="P55" s="116">
        <v>2999</v>
      </c>
      <c r="Q55" s="122">
        <v>4.0000000000000001E-3</v>
      </c>
    </row>
    <row r="56" spans="1:17">
      <c r="A56" s="117"/>
      <c r="B56" s="118" t="s">
        <v>26</v>
      </c>
      <c r="C56" s="116">
        <v>188</v>
      </c>
      <c r="D56" s="116">
        <v>423</v>
      </c>
      <c r="E56" s="116">
        <v>429</v>
      </c>
      <c r="F56" s="116">
        <v>432</v>
      </c>
      <c r="G56" s="116">
        <v>436</v>
      </c>
      <c r="H56" s="116">
        <v>438</v>
      </c>
      <c r="I56" s="116">
        <v>440</v>
      </c>
      <c r="J56" s="116">
        <v>442</v>
      </c>
      <c r="K56" s="116">
        <v>444</v>
      </c>
      <c r="L56" s="116">
        <v>445</v>
      </c>
      <c r="M56" s="116">
        <v>446</v>
      </c>
      <c r="N56" s="116">
        <v>446</v>
      </c>
      <c r="O56" s="116">
        <v>446</v>
      </c>
      <c r="P56" s="116">
        <v>445</v>
      </c>
      <c r="Q56" s="122">
        <v>4.0000000000000001E-3</v>
      </c>
    </row>
    <row r="57" spans="1:17">
      <c r="A57" s="117"/>
      <c r="B57" s="118" t="s">
        <v>29</v>
      </c>
      <c r="C57" s="116">
        <v>449</v>
      </c>
      <c r="D57" s="116">
        <v>1227</v>
      </c>
      <c r="E57" s="116">
        <v>1243</v>
      </c>
      <c r="F57" s="116">
        <v>1252</v>
      </c>
      <c r="G57" s="116">
        <v>1264</v>
      </c>
      <c r="H57" s="116">
        <v>1269</v>
      </c>
      <c r="I57" s="116">
        <v>1276</v>
      </c>
      <c r="J57" s="116">
        <v>1282</v>
      </c>
      <c r="K57" s="116">
        <v>1286</v>
      </c>
      <c r="L57" s="116">
        <v>1290</v>
      </c>
      <c r="M57" s="116">
        <v>1292</v>
      </c>
      <c r="N57" s="116">
        <v>1293</v>
      </c>
      <c r="O57" s="116">
        <v>1293</v>
      </c>
      <c r="P57" s="116">
        <v>1291</v>
      </c>
      <c r="Q57" s="122">
        <v>4.0000000000000001E-3</v>
      </c>
    </row>
    <row r="58" spans="1:17">
      <c r="A58" s="117"/>
      <c r="B58" s="118" t="s">
        <v>30</v>
      </c>
      <c r="C58" s="116">
        <v>2499</v>
      </c>
      <c r="D58" s="116">
        <v>5971</v>
      </c>
      <c r="E58" s="116">
        <v>6050</v>
      </c>
      <c r="F58" s="116">
        <v>6095</v>
      </c>
      <c r="G58" s="116">
        <v>6149</v>
      </c>
      <c r="H58" s="116">
        <v>6177</v>
      </c>
      <c r="I58" s="116">
        <v>6209</v>
      </c>
      <c r="J58" s="116">
        <v>6238</v>
      </c>
      <c r="K58" s="116">
        <v>6258</v>
      </c>
      <c r="L58" s="116">
        <v>6276</v>
      </c>
      <c r="M58" s="116">
        <v>6287</v>
      </c>
      <c r="N58" s="116">
        <v>6293</v>
      </c>
      <c r="O58" s="116">
        <v>6290</v>
      </c>
      <c r="P58" s="116">
        <v>6282</v>
      </c>
      <c r="Q58" s="122">
        <v>4.0000000000000001E-3</v>
      </c>
    </row>
    <row r="59" spans="1:17">
      <c r="A59" s="117"/>
      <c r="B59" s="118" t="s">
        <v>41</v>
      </c>
      <c r="C59" s="116">
        <v>10467</v>
      </c>
      <c r="D59" s="116">
        <v>10573</v>
      </c>
      <c r="E59" s="116">
        <v>10743</v>
      </c>
      <c r="F59" s="116">
        <v>10851</v>
      </c>
      <c r="G59" s="116">
        <v>10971</v>
      </c>
      <c r="H59" s="116">
        <v>11025</v>
      </c>
      <c r="I59" s="116">
        <v>11077</v>
      </c>
      <c r="J59" s="116">
        <v>11113</v>
      </c>
      <c r="K59" s="116">
        <v>11128</v>
      </c>
      <c r="L59" s="116">
        <v>11136</v>
      </c>
      <c r="M59" s="116">
        <v>11127</v>
      </c>
      <c r="N59" s="116">
        <v>11110</v>
      </c>
      <c r="O59" s="116">
        <v>11075</v>
      </c>
      <c r="P59" s="116">
        <v>11028</v>
      </c>
      <c r="Q59" s="122">
        <v>3.0000000000000001E-3</v>
      </c>
    </row>
    <row r="60" spans="1:17">
      <c r="A60" s="117"/>
      <c r="B60" s="118" t="s">
        <v>38</v>
      </c>
      <c r="C60" s="116">
        <v>2040</v>
      </c>
      <c r="D60" s="116">
        <v>4928</v>
      </c>
      <c r="E60" s="116">
        <v>4993</v>
      </c>
      <c r="F60" s="116">
        <v>5030</v>
      </c>
      <c r="G60" s="116">
        <v>5075</v>
      </c>
      <c r="H60" s="116">
        <v>5098</v>
      </c>
      <c r="I60" s="116">
        <v>5124</v>
      </c>
      <c r="J60" s="116">
        <v>5149</v>
      </c>
      <c r="K60" s="116">
        <v>5165</v>
      </c>
      <c r="L60" s="116">
        <v>5180</v>
      </c>
      <c r="M60" s="116">
        <v>5189</v>
      </c>
      <c r="N60" s="116">
        <v>5194</v>
      </c>
      <c r="O60" s="116">
        <v>5191</v>
      </c>
      <c r="P60" s="116">
        <v>5184</v>
      </c>
      <c r="Q60" s="122">
        <v>4.0000000000000001E-3</v>
      </c>
    </row>
    <row r="61" spans="1:17">
      <c r="A61" s="117"/>
      <c r="B61" s="118" t="s">
        <v>236</v>
      </c>
      <c r="C61" s="116">
        <v>897</v>
      </c>
      <c r="D61" s="116">
        <v>1003</v>
      </c>
      <c r="E61" s="116">
        <v>1016</v>
      </c>
      <c r="F61" s="116">
        <v>1024</v>
      </c>
      <c r="G61" s="116">
        <v>1033</v>
      </c>
      <c r="H61" s="116">
        <v>1038</v>
      </c>
      <c r="I61" s="116">
        <v>1043</v>
      </c>
      <c r="J61" s="116">
        <v>1048</v>
      </c>
      <c r="K61" s="116">
        <v>1051</v>
      </c>
      <c r="L61" s="116">
        <v>1054</v>
      </c>
      <c r="M61" s="116">
        <v>1056</v>
      </c>
      <c r="N61" s="116">
        <v>1057</v>
      </c>
      <c r="O61" s="116">
        <v>1057</v>
      </c>
      <c r="P61" s="116">
        <v>1055</v>
      </c>
      <c r="Q61" s="122">
        <v>4.0000000000000001E-3</v>
      </c>
    </row>
    <row r="62" spans="1:17">
      <c r="A62" s="115" t="s">
        <v>237</v>
      </c>
      <c r="B62" s="229"/>
      <c r="C62" s="116">
        <v>18486</v>
      </c>
      <c r="D62" s="116">
        <v>18195</v>
      </c>
      <c r="E62" s="116">
        <v>18435</v>
      </c>
      <c r="F62" s="116">
        <v>18572</v>
      </c>
      <c r="G62" s="116">
        <v>18738</v>
      </c>
      <c r="H62" s="116">
        <v>18822</v>
      </c>
      <c r="I62" s="116">
        <v>18918</v>
      </c>
      <c r="J62" s="116">
        <v>19009</v>
      </c>
      <c r="K62" s="116">
        <v>19068</v>
      </c>
      <c r="L62" s="116">
        <v>19123</v>
      </c>
      <c r="M62" s="116">
        <v>19158</v>
      </c>
      <c r="N62" s="116">
        <v>19175</v>
      </c>
      <c r="O62" s="116">
        <v>19165</v>
      </c>
      <c r="P62" s="116">
        <v>19140</v>
      </c>
      <c r="Q62" s="122">
        <v>4.0000000000000001E-3</v>
      </c>
    </row>
    <row r="63" spans="1:17">
      <c r="A63" s="115" t="s">
        <v>60</v>
      </c>
      <c r="B63" s="115" t="s">
        <v>61</v>
      </c>
      <c r="C63" s="116">
        <v>22859</v>
      </c>
      <c r="D63" s="116">
        <v>23455</v>
      </c>
      <c r="E63" s="116">
        <v>23041</v>
      </c>
      <c r="F63" s="116">
        <v>22934</v>
      </c>
      <c r="G63" s="116">
        <v>22871</v>
      </c>
      <c r="H63" s="116">
        <v>22757</v>
      </c>
      <c r="I63" s="116">
        <v>22727</v>
      </c>
      <c r="J63" s="116">
        <v>22758</v>
      </c>
      <c r="K63" s="116">
        <v>22763</v>
      </c>
      <c r="L63" s="116">
        <v>22769</v>
      </c>
      <c r="M63" s="116">
        <v>22731</v>
      </c>
      <c r="N63" s="116">
        <v>22702</v>
      </c>
      <c r="O63" s="116">
        <v>22661</v>
      </c>
      <c r="P63" s="116">
        <v>22632</v>
      </c>
      <c r="Q63" s="122">
        <v>-3.0000000000000001E-3</v>
      </c>
    </row>
    <row r="64" spans="1:17">
      <c r="A64" s="115" t="s">
        <v>62</v>
      </c>
      <c r="B64" s="115" t="s">
        <v>63</v>
      </c>
      <c r="C64" s="116">
        <v>1057</v>
      </c>
      <c r="D64" s="116">
        <v>1132</v>
      </c>
      <c r="E64" s="116">
        <v>1114</v>
      </c>
      <c r="F64" s="116">
        <v>1112</v>
      </c>
      <c r="G64" s="116">
        <v>1109</v>
      </c>
      <c r="H64" s="116">
        <v>1104</v>
      </c>
      <c r="I64" s="116">
        <v>1108</v>
      </c>
      <c r="J64" s="116">
        <v>1112</v>
      </c>
      <c r="K64" s="116">
        <v>1112</v>
      </c>
      <c r="L64" s="116">
        <v>1115</v>
      </c>
      <c r="M64" s="116">
        <v>1111</v>
      </c>
      <c r="N64" s="116">
        <v>1105</v>
      </c>
      <c r="O64" s="116">
        <v>1101</v>
      </c>
      <c r="P64" s="116">
        <v>1095</v>
      </c>
      <c r="Q64" s="122">
        <v>-3.0000000000000001E-3</v>
      </c>
    </row>
    <row r="65" spans="1:18">
      <c r="A65" s="117"/>
      <c r="B65" s="118" t="s">
        <v>64</v>
      </c>
      <c r="C65" s="116">
        <v>1103</v>
      </c>
      <c r="D65" s="116">
        <v>1112</v>
      </c>
      <c r="E65" s="116">
        <v>1094</v>
      </c>
      <c r="F65" s="116">
        <v>1092</v>
      </c>
      <c r="G65" s="116">
        <v>1090</v>
      </c>
      <c r="H65" s="116">
        <v>1085</v>
      </c>
      <c r="I65" s="116">
        <v>1089</v>
      </c>
      <c r="J65" s="116">
        <v>1093</v>
      </c>
      <c r="K65" s="116">
        <v>1093</v>
      </c>
      <c r="L65" s="116">
        <v>1096</v>
      </c>
      <c r="M65" s="116">
        <v>1091</v>
      </c>
      <c r="N65" s="116">
        <v>1086</v>
      </c>
      <c r="O65" s="116">
        <v>1082</v>
      </c>
      <c r="P65" s="116">
        <v>1076</v>
      </c>
      <c r="Q65" s="122">
        <v>-3.0000000000000001E-3</v>
      </c>
    </row>
    <row r="66" spans="1:18">
      <c r="A66" s="115" t="s">
        <v>65</v>
      </c>
      <c r="B66" s="190"/>
      <c r="C66" s="116">
        <v>2160</v>
      </c>
      <c r="D66" s="116">
        <v>2244</v>
      </c>
      <c r="E66" s="116">
        <v>2208</v>
      </c>
      <c r="F66" s="116">
        <v>2204</v>
      </c>
      <c r="G66" s="116">
        <v>2199</v>
      </c>
      <c r="H66" s="116">
        <v>2189</v>
      </c>
      <c r="I66" s="116">
        <v>2197</v>
      </c>
      <c r="J66" s="116">
        <v>2205</v>
      </c>
      <c r="K66" s="116">
        <v>2205</v>
      </c>
      <c r="L66" s="116">
        <v>2211</v>
      </c>
      <c r="M66" s="116">
        <v>2202</v>
      </c>
      <c r="N66" s="116">
        <v>2192</v>
      </c>
      <c r="O66" s="116">
        <v>2183</v>
      </c>
      <c r="P66" s="116">
        <v>2170</v>
      </c>
      <c r="Q66" s="122">
        <v>-3.0000000000000001E-3</v>
      </c>
    </row>
    <row r="67" spans="1:18">
      <c r="A67" s="115" t="s">
        <v>71</v>
      </c>
      <c r="B67" s="115" t="s">
        <v>72</v>
      </c>
      <c r="C67" s="116">
        <v>3363</v>
      </c>
      <c r="D67" s="116">
        <v>3392</v>
      </c>
      <c r="E67" s="116">
        <v>3351</v>
      </c>
      <c r="F67" s="116">
        <v>3395</v>
      </c>
      <c r="G67" s="116">
        <v>3430</v>
      </c>
      <c r="H67" s="116">
        <v>3453</v>
      </c>
      <c r="I67" s="116">
        <v>3501</v>
      </c>
      <c r="J67" s="116">
        <v>3551</v>
      </c>
      <c r="K67" s="116">
        <v>3593</v>
      </c>
      <c r="L67" s="116">
        <v>3642</v>
      </c>
      <c r="M67" s="116">
        <v>3684</v>
      </c>
      <c r="N67" s="116">
        <v>3723</v>
      </c>
      <c r="O67" s="116">
        <v>3760</v>
      </c>
      <c r="P67" s="116">
        <v>3791</v>
      </c>
      <c r="Q67" s="122">
        <v>8.9999999999999993E-3</v>
      </c>
    </row>
    <row r="68" spans="1:18">
      <c r="A68" s="115" t="s">
        <v>238</v>
      </c>
      <c r="B68" s="115" t="s">
        <v>57</v>
      </c>
      <c r="C68" s="116">
        <v>10</v>
      </c>
      <c r="D68" s="116">
        <v>11</v>
      </c>
      <c r="E68" s="116">
        <v>10</v>
      </c>
      <c r="F68" s="116">
        <v>10</v>
      </c>
      <c r="G68" s="116">
        <v>11</v>
      </c>
      <c r="H68" s="116">
        <v>11</v>
      </c>
      <c r="I68" s="116">
        <v>11</v>
      </c>
      <c r="J68" s="116">
        <v>11</v>
      </c>
      <c r="K68" s="116">
        <v>11</v>
      </c>
      <c r="L68" s="116">
        <v>11</v>
      </c>
      <c r="M68" s="116">
        <v>11</v>
      </c>
      <c r="N68" s="116">
        <v>11</v>
      </c>
      <c r="O68" s="116">
        <v>12</v>
      </c>
      <c r="P68" s="116">
        <v>12</v>
      </c>
      <c r="Q68" s="122">
        <v>7.0000000000000001E-3</v>
      </c>
    </row>
    <row r="69" spans="1:18">
      <c r="A69" s="115" t="s">
        <v>73</v>
      </c>
      <c r="B69" s="115" t="s">
        <v>154</v>
      </c>
      <c r="C69" s="116">
        <v>556</v>
      </c>
      <c r="D69" s="116">
        <v>6</v>
      </c>
      <c r="E69" s="116">
        <v>6</v>
      </c>
      <c r="F69" s="116">
        <v>6</v>
      </c>
      <c r="G69" s="116">
        <v>6</v>
      </c>
      <c r="H69" s="116">
        <v>6</v>
      </c>
      <c r="I69" s="116">
        <v>6</v>
      </c>
      <c r="J69" s="116">
        <v>6</v>
      </c>
      <c r="K69" s="116">
        <v>6</v>
      </c>
      <c r="L69" s="116">
        <v>6</v>
      </c>
      <c r="M69" s="116">
        <v>7</v>
      </c>
      <c r="N69" s="116">
        <v>7</v>
      </c>
      <c r="O69" s="116">
        <v>7</v>
      </c>
      <c r="P69" s="116">
        <v>7</v>
      </c>
      <c r="Q69" s="122">
        <v>1.2E-2</v>
      </c>
    </row>
    <row r="70" spans="1:18">
      <c r="A70" s="117"/>
      <c r="B70" s="118" t="s">
        <v>336</v>
      </c>
      <c r="C70" s="116">
        <v>33</v>
      </c>
      <c r="D70" s="116">
        <v>533</v>
      </c>
      <c r="E70" s="116">
        <v>534</v>
      </c>
      <c r="F70" s="116">
        <v>531</v>
      </c>
      <c r="G70" s="116">
        <v>535</v>
      </c>
      <c r="H70" s="116">
        <v>538</v>
      </c>
      <c r="I70" s="116">
        <v>542</v>
      </c>
      <c r="J70" s="116">
        <v>546</v>
      </c>
      <c r="K70" s="116">
        <v>550</v>
      </c>
      <c r="L70" s="116">
        <v>554</v>
      </c>
      <c r="M70" s="116">
        <v>556</v>
      </c>
      <c r="N70" s="116">
        <v>559</v>
      </c>
      <c r="O70" s="116">
        <v>562</v>
      </c>
      <c r="P70" s="116">
        <v>564</v>
      </c>
      <c r="Q70" s="122">
        <v>4.0000000000000001E-3</v>
      </c>
    </row>
    <row r="71" spans="1:18">
      <c r="A71" s="117"/>
      <c r="B71" s="118" t="s">
        <v>74</v>
      </c>
      <c r="C71" s="116">
        <v>7</v>
      </c>
      <c r="D71" s="116">
        <v>52</v>
      </c>
      <c r="E71" s="116">
        <v>52</v>
      </c>
      <c r="F71" s="116">
        <v>52</v>
      </c>
      <c r="G71" s="116">
        <v>53</v>
      </c>
      <c r="H71" s="116">
        <v>53</v>
      </c>
      <c r="I71" s="116">
        <v>53</v>
      </c>
      <c r="J71" s="116">
        <v>54</v>
      </c>
      <c r="K71" s="116">
        <v>54</v>
      </c>
      <c r="L71" s="116">
        <v>54</v>
      </c>
      <c r="M71" s="116">
        <v>55</v>
      </c>
      <c r="N71" s="116">
        <v>55</v>
      </c>
      <c r="O71" s="116">
        <v>55</v>
      </c>
      <c r="P71" s="116">
        <v>55</v>
      </c>
      <c r="Q71" s="122">
        <v>4.0000000000000001E-3</v>
      </c>
    </row>
    <row r="72" spans="1:18">
      <c r="A72" s="117"/>
      <c r="B72" s="118" t="s">
        <v>75</v>
      </c>
      <c r="C72" s="116">
        <v>788</v>
      </c>
      <c r="D72" s="116">
        <v>754</v>
      </c>
      <c r="E72" s="116">
        <v>755</v>
      </c>
      <c r="F72" s="116">
        <v>752</v>
      </c>
      <c r="G72" s="116">
        <v>757</v>
      </c>
      <c r="H72" s="116">
        <v>761</v>
      </c>
      <c r="I72" s="116">
        <v>766</v>
      </c>
      <c r="J72" s="116">
        <v>772</v>
      </c>
      <c r="K72" s="116">
        <v>778</v>
      </c>
      <c r="L72" s="116">
        <v>783</v>
      </c>
      <c r="M72" s="116">
        <v>787</v>
      </c>
      <c r="N72" s="116">
        <v>791</v>
      </c>
      <c r="O72" s="116">
        <v>795</v>
      </c>
      <c r="P72" s="116">
        <v>798</v>
      </c>
      <c r="Q72" s="122">
        <v>4.0000000000000001E-3</v>
      </c>
    </row>
    <row r="73" spans="1:18">
      <c r="A73" s="117"/>
      <c r="B73" s="118" t="s">
        <v>76</v>
      </c>
      <c r="C73" s="116">
        <v>104</v>
      </c>
      <c r="D73" s="116">
        <v>109</v>
      </c>
      <c r="E73" s="116">
        <v>109</v>
      </c>
      <c r="F73" s="116">
        <v>109</v>
      </c>
      <c r="G73" s="116">
        <v>110</v>
      </c>
      <c r="H73" s="116">
        <v>110</v>
      </c>
      <c r="I73" s="116">
        <v>111</v>
      </c>
      <c r="J73" s="116">
        <v>112</v>
      </c>
      <c r="K73" s="116">
        <v>113</v>
      </c>
      <c r="L73" s="116">
        <v>114</v>
      </c>
      <c r="M73" s="116">
        <v>114</v>
      </c>
      <c r="N73" s="116">
        <v>115</v>
      </c>
      <c r="O73" s="116">
        <v>115</v>
      </c>
      <c r="P73" s="116">
        <v>116</v>
      </c>
      <c r="Q73" s="122">
        <v>5.0000000000000001E-3</v>
      </c>
    </row>
    <row r="74" spans="1:18">
      <c r="A74" s="117"/>
      <c r="B74" s="118" t="s">
        <v>77</v>
      </c>
      <c r="C74" s="116">
        <v>147</v>
      </c>
      <c r="D74" s="116">
        <v>142</v>
      </c>
      <c r="E74" s="116">
        <v>142</v>
      </c>
      <c r="F74" s="116">
        <v>142</v>
      </c>
      <c r="G74" s="116">
        <v>143</v>
      </c>
      <c r="H74" s="116">
        <v>143</v>
      </c>
      <c r="I74" s="116">
        <v>144</v>
      </c>
      <c r="J74" s="116">
        <v>145</v>
      </c>
      <c r="K74" s="116">
        <v>147</v>
      </c>
      <c r="L74" s="116">
        <v>148</v>
      </c>
      <c r="M74" s="116">
        <v>148</v>
      </c>
      <c r="N74" s="116">
        <v>149</v>
      </c>
      <c r="O74" s="116">
        <v>150</v>
      </c>
      <c r="P74" s="116">
        <v>150</v>
      </c>
      <c r="Q74" s="122">
        <v>4.0000000000000001E-3</v>
      </c>
    </row>
    <row r="75" spans="1:18">
      <c r="A75" s="115" t="s">
        <v>78</v>
      </c>
      <c r="B75" s="190"/>
      <c r="C75" s="116">
        <v>1636</v>
      </c>
      <c r="D75" s="116">
        <v>1597</v>
      </c>
      <c r="E75" s="116">
        <v>1599</v>
      </c>
      <c r="F75" s="116">
        <v>1592</v>
      </c>
      <c r="G75" s="116">
        <v>1603</v>
      </c>
      <c r="H75" s="116">
        <v>1612</v>
      </c>
      <c r="I75" s="116">
        <v>1623</v>
      </c>
      <c r="J75" s="116">
        <v>1636</v>
      </c>
      <c r="K75" s="116">
        <v>1647</v>
      </c>
      <c r="L75" s="116">
        <v>1659</v>
      </c>
      <c r="M75" s="116">
        <v>1667</v>
      </c>
      <c r="N75" s="116">
        <v>1676</v>
      </c>
      <c r="O75" s="116">
        <v>1683</v>
      </c>
      <c r="P75" s="116">
        <v>1690</v>
      </c>
      <c r="Q75" s="122">
        <v>4.0000000000000001E-3</v>
      </c>
    </row>
    <row r="76" spans="1:18">
      <c r="A76" s="115" t="s">
        <v>79</v>
      </c>
      <c r="B76" s="190"/>
      <c r="C76" s="116">
        <v>263365</v>
      </c>
      <c r="D76" s="116">
        <v>264617</v>
      </c>
      <c r="E76" s="217">
        <v>264385</v>
      </c>
      <c r="F76" s="217">
        <v>263384</v>
      </c>
      <c r="G76" s="217">
        <v>263151</v>
      </c>
      <c r="H76" s="217">
        <v>262321</v>
      </c>
      <c r="I76" s="217">
        <v>262381</v>
      </c>
      <c r="J76" s="217">
        <v>262561</v>
      </c>
      <c r="K76" s="217">
        <v>261931</v>
      </c>
      <c r="L76" s="217">
        <v>261541</v>
      </c>
      <c r="M76" s="217">
        <v>260510</v>
      </c>
      <c r="N76" s="217">
        <v>259006</v>
      </c>
      <c r="O76" s="217">
        <v>257274</v>
      </c>
      <c r="P76" s="217">
        <v>255362</v>
      </c>
      <c r="Q76" s="122">
        <v>-3.0000000000000001E-3</v>
      </c>
      <c r="R76" s="218" t="s">
        <v>329</v>
      </c>
    </row>
    <row r="77" spans="1:18">
      <c r="A77" s="115" t="s">
        <v>80</v>
      </c>
      <c r="B77" s="190"/>
      <c r="C77" s="116">
        <v>8844</v>
      </c>
      <c r="D77" s="116">
        <v>6270</v>
      </c>
      <c r="E77" s="116">
        <v>9966</v>
      </c>
      <c r="F77" s="116">
        <v>9960</v>
      </c>
      <c r="G77" s="116">
        <v>9953</v>
      </c>
      <c r="H77" s="116">
        <v>9940</v>
      </c>
      <c r="I77" s="116">
        <v>9941</v>
      </c>
      <c r="J77" s="116">
        <v>9941</v>
      </c>
      <c r="K77" s="116">
        <v>9928</v>
      </c>
      <c r="L77" s="116">
        <v>9922</v>
      </c>
      <c r="M77" s="116">
        <v>9905</v>
      </c>
      <c r="N77" s="116">
        <v>9883</v>
      </c>
      <c r="O77" s="116">
        <v>9860</v>
      </c>
      <c r="P77" s="116">
        <v>9832</v>
      </c>
      <c r="Q77" s="122">
        <v>3.5000000000000003E-2</v>
      </c>
    </row>
    <row r="78" spans="1:18">
      <c r="A78" s="192" t="s">
        <v>81</v>
      </c>
      <c r="B78" s="192"/>
      <c r="C78" s="193">
        <v>254521</v>
      </c>
      <c r="D78" s="193">
        <v>258348</v>
      </c>
      <c r="E78" s="193">
        <v>254419</v>
      </c>
      <c r="F78" s="193">
        <v>253424</v>
      </c>
      <c r="G78" s="193">
        <v>253198</v>
      </c>
      <c r="H78" s="193">
        <v>252380</v>
      </c>
      <c r="I78" s="193">
        <v>252440</v>
      </c>
      <c r="J78" s="193">
        <v>252620</v>
      </c>
      <c r="K78" s="193">
        <v>252002</v>
      </c>
      <c r="L78" s="193">
        <v>251620</v>
      </c>
      <c r="M78" s="193">
        <v>250604</v>
      </c>
      <c r="N78" s="193">
        <v>249123</v>
      </c>
      <c r="O78" s="193">
        <v>247414</v>
      </c>
      <c r="P78" s="193">
        <v>245530</v>
      </c>
      <c r="Q78" s="124">
        <v>-4.0000000000000001E-3</v>
      </c>
    </row>
    <row r="79" spans="1:18">
      <c r="A79" s="120" t="s">
        <v>153</v>
      </c>
      <c r="B79" s="120"/>
      <c r="C79" s="120"/>
      <c r="D79" s="120"/>
      <c r="E79" s="100"/>
      <c r="F79" s="100"/>
      <c r="G79" s="100"/>
      <c r="H79" s="100"/>
      <c r="I79" s="100"/>
      <c r="J79" s="100"/>
      <c r="K79" s="100"/>
      <c r="L79" s="100"/>
      <c r="M79" s="100"/>
      <c r="N79" s="100"/>
      <c r="O79" s="100"/>
      <c r="P79" s="100"/>
      <c r="Q79" s="104"/>
    </row>
    <row r="80" spans="1:18">
      <c r="A80" s="105" t="s">
        <v>152</v>
      </c>
      <c r="B80" s="104"/>
      <c r="C80" s="104"/>
      <c r="D80" s="104"/>
      <c r="E80" s="104"/>
      <c r="F80" s="104"/>
      <c r="G80" s="104"/>
      <c r="H80" s="104"/>
      <c r="I80" s="104"/>
      <c r="J80" s="104"/>
      <c r="K80" s="104"/>
      <c r="L80" s="104"/>
      <c r="M80" s="104"/>
      <c r="N80" s="104"/>
      <c r="O80" s="104"/>
      <c r="Q80" s="104"/>
    </row>
    <row r="81" spans="1:17">
      <c r="A81" s="104" t="s">
        <v>151</v>
      </c>
      <c r="B81" s="104"/>
      <c r="C81" s="104"/>
      <c r="D81" s="104"/>
      <c r="E81" s="104"/>
      <c r="F81" s="104"/>
      <c r="G81" s="104"/>
      <c r="H81" s="104"/>
      <c r="I81" s="104"/>
      <c r="J81" s="104"/>
      <c r="K81" s="104"/>
      <c r="L81" s="104"/>
      <c r="M81" s="104"/>
      <c r="N81" s="104"/>
      <c r="O81" s="123"/>
      <c r="Q81" s="104"/>
    </row>
    <row r="82" spans="1:17" ht="25.5">
      <c r="A82" s="121" t="s">
        <v>90</v>
      </c>
      <c r="B82" s="104"/>
      <c r="C82" s="104"/>
      <c r="D82" s="104"/>
      <c r="E82" s="104"/>
      <c r="F82" s="104"/>
      <c r="G82" s="104"/>
      <c r="H82" s="104"/>
      <c r="I82" s="104"/>
      <c r="J82" s="104"/>
      <c r="K82" s="104"/>
      <c r="L82" s="104"/>
      <c r="M82" s="104"/>
      <c r="N82" s="104"/>
      <c r="O82" s="104"/>
      <c r="Q82" s="104"/>
    </row>
    <row r="83" spans="1:17">
      <c r="A83" s="138" t="s">
        <v>239</v>
      </c>
      <c r="B83" s="101"/>
      <c r="C83" s="103">
        <f>SUM(C6,C15,C28,C77)</f>
        <v>9919</v>
      </c>
      <c r="D83" s="103">
        <f t="shared" ref="D83:P83" si="0">SUM(D6,D15,D28,D77)</f>
        <v>7346</v>
      </c>
      <c r="E83" s="103">
        <f t="shared" si="0"/>
        <v>11034</v>
      </c>
      <c r="F83" s="103">
        <f t="shared" si="0"/>
        <v>11021</v>
      </c>
      <c r="G83" s="103">
        <f t="shared" si="0"/>
        <v>11014</v>
      </c>
      <c r="H83" s="103">
        <f t="shared" si="0"/>
        <v>11000</v>
      </c>
      <c r="I83" s="103">
        <f t="shared" si="0"/>
        <v>11001</v>
      </c>
      <c r="J83" s="103">
        <f t="shared" si="0"/>
        <v>11002</v>
      </c>
      <c r="K83" s="103">
        <f t="shared" si="0"/>
        <v>10988</v>
      </c>
      <c r="L83" s="103">
        <f t="shared" si="0"/>
        <v>10980</v>
      </c>
      <c r="M83" s="103">
        <f t="shared" si="0"/>
        <v>10960</v>
      </c>
      <c r="N83" s="103">
        <f t="shared" si="0"/>
        <v>10930</v>
      </c>
      <c r="O83" s="103">
        <f t="shared" si="0"/>
        <v>10898</v>
      </c>
      <c r="P83" s="103">
        <f t="shared" si="0"/>
        <v>10862</v>
      </c>
    </row>
    <row r="84" spans="1:17" ht="15">
      <c r="A84" s="138" t="s">
        <v>240</v>
      </c>
      <c r="B84" s="101"/>
      <c r="C84" s="103"/>
      <c r="D84" s="103"/>
      <c r="E84" s="103"/>
      <c r="F84" s="103"/>
      <c r="G84" s="103"/>
      <c r="H84" s="103"/>
      <c r="I84" s="103"/>
      <c r="J84" s="103"/>
      <c r="K84" s="103"/>
      <c r="L84" s="103"/>
      <c r="M84" s="103"/>
      <c r="N84" s="103"/>
      <c r="O84" s="103"/>
      <c r="P84" s="5"/>
      <c r="Q84" s="104"/>
    </row>
    <row r="85" spans="1:17" ht="15">
      <c r="A85" s="84" t="s">
        <v>14</v>
      </c>
      <c r="B85" s="101"/>
      <c r="C85" s="103"/>
      <c r="D85" s="103"/>
      <c r="E85" s="103"/>
      <c r="F85" s="103"/>
      <c r="G85" s="103"/>
      <c r="H85" s="103"/>
      <c r="I85" s="103"/>
      <c r="J85" s="103"/>
      <c r="K85" s="103"/>
      <c r="L85" s="103"/>
      <c r="M85" s="103"/>
      <c r="N85" s="103"/>
      <c r="O85" s="103"/>
      <c r="P85" s="5"/>
      <c r="Q85" s="104"/>
    </row>
    <row r="86" spans="1:17" ht="15">
      <c r="A86" s="85" t="s">
        <v>25</v>
      </c>
      <c r="B86" s="5"/>
      <c r="C86" s="5"/>
      <c r="D86" s="5"/>
      <c r="E86" s="5"/>
      <c r="F86" s="5"/>
      <c r="G86" s="5"/>
      <c r="H86" s="5"/>
      <c r="I86" s="5"/>
      <c r="J86" s="5"/>
      <c r="K86" s="5"/>
      <c r="L86" s="5"/>
      <c r="M86" s="5"/>
      <c r="N86" s="5"/>
      <c r="O86" s="5"/>
      <c r="P86" s="5"/>
    </row>
    <row r="87" spans="1:17" ht="15">
      <c r="A87" s="85" t="s">
        <v>37</v>
      </c>
      <c r="B87" s="5"/>
      <c r="C87" s="5"/>
      <c r="D87" s="5"/>
      <c r="E87" s="5"/>
      <c r="F87" s="5"/>
      <c r="G87" s="5"/>
      <c r="H87" s="5"/>
      <c r="I87" s="5"/>
      <c r="J87" s="5"/>
      <c r="K87" s="5"/>
      <c r="L87" s="5"/>
      <c r="M87" s="5"/>
      <c r="N87" s="5"/>
      <c r="O87" s="5"/>
      <c r="P87" s="5"/>
    </row>
    <row r="93" spans="1:17">
      <c r="C93" s="100"/>
      <c r="D93" s="100"/>
      <c r="E93" s="100"/>
      <c r="F93" s="100"/>
      <c r="G93" s="100"/>
      <c r="H93" s="100"/>
      <c r="I93" s="100"/>
      <c r="J93" s="100"/>
      <c r="K93" s="100"/>
      <c r="L93" s="100"/>
      <c r="M93" s="100"/>
      <c r="N93" s="10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0"/>
  <sheetViews>
    <sheetView zoomScale="55" zoomScaleNormal="55" workbookViewId="0"/>
  </sheetViews>
  <sheetFormatPr defaultRowHeight="15"/>
  <cols>
    <col min="18" max="19" width="10.140625" customWidth="1"/>
  </cols>
  <sheetData>
    <row r="2" spans="1:13" ht="23.25">
      <c r="A2" s="27" t="s">
        <v>158</v>
      </c>
    </row>
    <row r="4" spans="1:13">
      <c r="A4" t="s">
        <v>159</v>
      </c>
      <c r="D4" t="s">
        <v>331</v>
      </c>
    </row>
    <row r="5" spans="1:13">
      <c r="B5">
        <v>2015</v>
      </c>
      <c r="C5">
        <v>2016</v>
      </c>
      <c r="D5">
        <v>2017</v>
      </c>
      <c r="E5">
        <v>2018</v>
      </c>
      <c r="F5">
        <v>2019</v>
      </c>
      <c r="G5">
        <v>2020</v>
      </c>
      <c r="H5">
        <v>2021</v>
      </c>
      <c r="I5">
        <v>2022</v>
      </c>
      <c r="J5">
        <v>2023</v>
      </c>
      <c r="K5">
        <v>2024</v>
      </c>
      <c r="L5">
        <v>2025</v>
      </c>
      <c r="M5">
        <v>2026</v>
      </c>
    </row>
    <row r="6" spans="1:13">
      <c r="A6" t="s">
        <v>13</v>
      </c>
      <c r="B6">
        <v>41.00591074296284</v>
      </c>
      <c r="C6">
        <v>644.80621476252884</v>
      </c>
      <c r="D6">
        <v>1307.1259537396354</v>
      </c>
      <c r="E6">
        <v>1850.3913762019472</v>
      </c>
      <c r="F6">
        <v>2308.3171583690737</v>
      </c>
      <c r="G6">
        <v>2704.9997434717084</v>
      </c>
      <c r="H6">
        <v>3167.1752822696208</v>
      </c>
      <c r="I6">
        <v>3616.2514706202392</v>
      </c>
      <c r="J6">
        <v>4083.1825864904645</v>
      </c>
      <c r="K6">
        <v>4532.9185425462947</v>
      </c>
      <c r="L6">
        <v>4992.6247934235998</v>
      </c>
      <c r="M6">
        <v>5466.4866354912165</v>
      </c>
    </row>
    <row r="7" spans="1:13">
      <c r="A7" t="s">
        <v>42</v>
      </c>
      <c r="B7">
        <v>48.67</v>
      </c>
      <c r="C7">
        <v>726.98</v>
      </c>
      <c r="D7">
        <v>1510.83</v>
      </c>
      <c r="E7">
        <v>2143.66</v>
      </c>
      <c r="F7">
        <v>2695</v>
      </c>
      <c r="G7">
        <v>3186.04</v>
      </c>
      <c r="H7">
        <v>3736.96</v>
      </c>
      <c r="I7">
        <v>4272.75</v>
      </c>
      <c r="J7">
        <v>4837.13</v>
      </c>
      <c r="K7">
        <v>5388.54</v>
      </c>
      <c r="L7">
        <v>5954.68</v>
      </c>
      <c r="M7">
        <v>6535.35</v>
      </c>
    </row>
    <row r="8" spans="1:13">
      <c r="A8" t="s">
        <v>67</v>
      </c>
      <c r="B8">
        <v>25.123848461224821</v>
      </c>
      <c r="C8">
        <v>192.99910678121387</v>
      </c>
      <c r="D8">
        <v>380.46593760950498</v>
      </c>
      <c r="E8">
        <v>520.03761192042919</v>
      </c>
      <c r="F8">
        <v>633.78637623697625</v>
      </c>
      <c r="G8">
        <v>726.69980827148038</v>
      </c>
      <c r="H8">
        <v>835.55976131964599</v>
      </c>
      <c r="I8">
        <v>943.08930258980968</v>
      </c>
      <c r="J8">
        <v>1059.0922272205519</v>
      </c>
      <c r="K8">
        <v>1173.9590986242733</v>
      </c>
      <c r="L8">
        <v>1291.9281990737932</v>
      </c>
      <c r="M8">
        <v>1411.8384968428304</v>
      </c>
    </row>
    <row r="9" spans="1:13" s="222" customFormat="1">
      <c r="A9" s="222" t="s">
        <v>40</v>
      </c>
      <c r="B9" s="222">
        <v>152.61000000000001</v>
      </c>
      <c r="C9" s="222">
        <v>289.10000000000002</v>
      </c>
      <c r="D9" s="222">
        <v>420.58</v>
      </c>
      <c r="E9" s="222">
        <v>539.76</v>
      </c>
      <c r="F9" s="222">
        <v>637.35</v>
      </c>
      <c r="G9" s="222">
        <v>704.28</v>
      </c>
      <c r="H9" s="222">
        <v>772.77</v>
      </c>
      <c r="I9" s="222">
        <v>850.67</v>
      </c>
      <c r="J9" s="222">
        <v>881.54</v>
      </c>
      <c r="K9" s="222">
        <v>918.76</v>
      </c>
      <c r="L9" s="222">
        <v>924.78</v>
      </c>
      <c r="M9" s="222">
        <v>938.29</v>
      </c>
    </row>
    <row r="10" spans="1:13" s="222" customFormat="1">
      <c r="A10" s="222" t="s">
        <v>60</v>
      </c>
      <c r="B10" s="222">
        <v>249.08</v>
      </c>
      <c r="C10" s="222">
        <v>468.79</v>
      </c>
      <c r="D10" s="222">
        <v>751.41</v>
      </c>
      <c r="E10" s="222">
        <v>1078.21</v>
      </c>
      <c r="F10" s="222">
        <v>1392.04</v>
      </c>
      <c r="G10" s="222">
        <v>1677.13</v>
      </c>
      <c r="H10" s="222">
        <v>1724.94</v>
      </c>
      <c r="I10" s="222">
        <v>1771.76</v>
      </c>
      <c r="J10" s="222">
        <v>1818.29</v>
      </c>
      <c r="K10" s="222">
        <v>1857.78</v>
      </c>
      <c r="L10" s="222">
        <v>1896.32</v>
      </c>
      <c r="M10" s="222">
        <v>1935.16</v>
      </c>
    </row>
    <row r="11" spans="1:13">
      <c r="A11" t="s">
        <v>163</v>
      </c>
      <c r="B11" s="222">
        <f>SUM(B6:B10)</f>
        <v>516.48975920418775</v>
      </c>
      <c r="C11" s="222">
        <f t="shared" ref="C11" si="0">SUM(C6:C10)</f>
        <v>2322.6753215437425</v>
      </c>
      <c r="D11" s="222">
        <f t="shared" ref="D11" si="1">SUM(D6:D10)</f>
        <v>4370.4118913491402</v>
      </c>
      <c r="E11" s="222">
        <f t="shared" ref="E11" si="2">SUM(E6:E10)</f>
        <v>6132.0589881223768</v>
      </c>
      <c r="F11" s="222">
        <f t="shared" ref="F11" si="3">SUM(F6:F10)</f>
        <v>7666.4935346060502</v>
      </c>
      <c r="G11" s="222">
        <f t="shared" ref="G11" si="4">SUM(G6:G10)</f>
        <v>8999.1495517431886</v>
      </c>
      <c r="H11" s="222">
        <f t="shared" ref="H11" si="5">SUM(H6:H10)</f>
        <v>10237.405043589268</v>
      </c>
      <c r="I11" s="222">
        <f t="shared" ref="I11" si="6">SUM(I6:I10)</f>
        <v>11454.52077321005</v>
      </c>
      <c r="J11" s="222">
        <f t="shared" ref="J11" si="7">SUM(J6:J10)</f>
        <v>12679.234813711017</v>
      </c>
      <c r="K11" s="222">
        <f t="shared" ref="K11" si="8">SUM(K6:K10)</f>
        <v>13871.957641170568</v>
      </c>
      <c r="L11" s="222">
        <f t="shared" ref="L11" si="9">SUM(L6:L10)</f>
        <v>15060.332992497393</v>
      </c>
      <c r="M11" s="222">
        <f t="shared" ref="M11" si="10">SUM(M6:M10)</f>
        <v>16287.125132334048</v>
      </c>
    </row>
    <row r="13" spans="1:13">
      <c r="A13" t="s">
        <v>160</v>
      </c>
      <c r="D13" s="220" t="s">
        <v>332</v>
      </c>
    </row>
    <row r="14" spans="1:13">
      <c r="B14">
        <v>2015</v>
      </c>
      <c r="C14">
        <v>2016</v>
      </c>
      <c r="D14">
        <v>2017</v>
      </c>
      <c r="E14">
        <v>2018</v>
      </c>
      <c r="F14">
        <v>2019</v>
      </c>
      <c r="G14">
        <v>2020</v>
      </c>
      <c r="H14">
        <v>2021</v>
      </c>
      <c r="I14">
        <v>2022</v>
      </c>
      <c r="J14">
        <v>2023</v>
      </c>
      <c r="K14">
        <v>2024</v>
      </c>
      <c r="L14">
        <v>2025</v>
      </c>
      <c r="M14">
        <v>2026</v>
      </c>
    </row>
    <row r="15" spans="1:13">
      <c r="A15" t="s">
        <v>13</v>
      </c>
      <c r="B15">
        <v>44.942478174287274</v>
      </c>
      <c r="C15">
        <v>706.7076113797317</v>
      </c>
      <c r="D15">
        <v>1432.6100452986404</v>
      </c>
      <c r="E15">
        <v>2028.0289483173342</v>
      </c>
      <c r="F15">
        <v>2529.9156055725048</v>
      </c>
      <c r="G15">
        <v>2964.6797188449927</v>
      </c>
      <c r="H15">
        <v>3471.2241093675048</v>
      </c>
      <c r="I15">
        <v>3963.4116117997823</v>
      </c>
      <c r="J15">
        <v>4475.1681147935496</v>
      </c>
      <c r="K15">
        <v>4968.0787226307393</v>
      </c>
      <c r="L15">
        <v>5471.9167735922656</v>
      </c>
      <c r="M15">
        <v>5991.2693524983733</v>
      </c>
    </row>
    <row r="16" spans="1:13">
      <c r="A16" t="s">
        <v>42</v>
      </c>
      <c r="B16">
        <v>51.98</v>
      </c>
      <c r="C16">
        <v>776.41</v>
      </c>
      <c r="D16">
        <v>1613.57</v>
      </c>
      <c r="E16">
        <v>2289.4299999999998</v>
      </c>
      <c r="F16">
        <v>2878.26</v>
      </c>
      <c r="G16">
        <v>3402.69</v>
      </c>
      <c r="H16">
        <v>3991.07</v>
      </c>
      <c r="I16">
        <v>4563.3</v>
      </c>
      <c r="J16">
        <v>5166.0600000000004</v>
      </c>
      <c r="K16">
        <v>5754.96</v>
      </c>
      <c r="L16">
        <v>6359.59</v>
      </c>
      <c r="M16">
        <v>6979.76</v>
      </c>
    </row>
    <row r="17" spans="1:13">
      <c r="A17" t="s">
        <v>67</v>
      </c>
      <c r="B17">
        <v>26.90764170197178</v>
      </c>
      <c r="C17">
        <v>206.70204336268003</v>
      </c>
      <c r="D17">
        <v>407.47901917977981</v>
      </c>
      <c r="E17">
        <v>556.96028236677967</v>
      </c>
      <c r="F17">
        <v>678.78520894980159</v>
      </c>
      <c r="G17">
        <v>778.2954946587555</v>
      </c>
      <c r="H17">
        <v>894.88450437334086</v>
      </c>
      <c r="I17">
        <v>1010.0486430736861</v>
      </c>
      <c r="J17">
        <v>1134.2877753532109</v>
      </c>
      <c r="K17">
        <v>1257.3101946265967</v>
      </c>
      <c r="L17">
        <v>1383.6551012080324</v>
      </c>
      <c r="M17">
        <v>1512.0790301186712</v>
      </c>
    </row>
    <row r="18" spans="1:13" s="222" customFormat="1">
      <c r="A18" s="222" t="s">
        <v>40</v>
      </c>
      <c r="B18" s="222">
        <v>162.38</v>
      </c>
      <c r="C18" s="222">
        <v>307.60000000000002</v>
      </c>
      <c r="D18" s="222">
        <v>447.5</v>
      </c>
      <c r="E18" s="222">
        <v>574.29999999999995</v>
      </c>
      <c r="F18" s="222">
        <v>678.14</v>
      </c>
      <c r="G18" s="222">
        <v>749.35</v>
      </c>
      <c r="H18" s="222">
        <v>822.22</v>
      </c>
      <c r="I18" s="222">
        <v>905.11</v>
      </c>
      <c r="J18" s="222">
        <v>937.95</v>
      </c>
      <c r="K18" s="222">
        <v>977.56</v>
      </c>
      <c r="L18" s="222">
        <v>983.97</v>
      </c>
      <c r="M18" s="222">
        <v>998.34</v>
      </c>
    </row>
    <row r="19" spans="1:13" s="222" customFormat="1">
      <c r="A19" s="222" t="s">
        <v>60</v>
      </c>
      <c r="B19" s="222">
        <v>282.7</v>
      </c>
      <c r="C19" s="222">
        <v>532.08000000000004</v>
      </c>
      <c r="D19" s="222">
        <v>852.86</v>
      </c>
      <c r="E19" s="222">
        <v>1223.76</v>
      </c>
      <c r="F19" s="222">
        <v>1579.97</v>
      </c>
      <c r="G19" s="222">
        <v>1903.54</v>
      </c>
      <c r="H19" s="222">
        <v>1957.8</v>
      </c>
      <c r="I19" s="222">
        <v>2010.95</v>
      </c>
      <c r="J19" s="222">
        <v>2063.7600000000002</v>
      </c>
      <c r="K19" s="222">
        <v>2108.58</v>
      </c>
      <c r="L19" s="222">
        <v>2152.33</v>
      </c>
      <c r="M19" s="222">
        <v>2196.41</v>
      </c>
    </row>
    <row r="22" spans="1:13">
      <c r="A22" t="s">
        <v>161</v>
      </c>
      <c r="D22" s="221" t="s">
        <v>330</v>
      </c>
    </row>
    <row r="23" spans="1:13">
      <c r="B23">
        <v>2015</v>
      </c>
      <c r="C23">
        <v>2016</v>
      </c>
      <c r="D23">
        <v>2017</v>
      </c>
      <c r="E23">
        <v>2018</v>
      </c>
      <c r="F23">
        <v>2019</v>
      </c>
      <c r="G23">
        <v>2020</v>
      </c>
      <c r="H23">
        <v>2021</v>
      </c>
      <c r="I23">
        <v>2022</v>
      </c>
      <c r="J23">
        <v>2023</v>
      </c>
      <c r="K23">
        <v>2024</v>
      </c>
      <c r="L23">
        <v>2025</v>
      </c>
      <c r="M23">
        <v>2026</v>
      </c>
    </row>
    <row r="24" spans="1:13">
      <c r="A24" t="s">
        <v>13</v>
      </c>
      <c r="B24" s="222">
        <v>41.58</v>
      </c>
      <c r="C24" s="222">
        <v>175.27</v>
      </c>
      <c r="D24" s="222">
        <v>314.26</v>
      </c>
      <c r="E24" s="222">
        <v>443.38</v>
      </c>
      <c r="F24" s="222">
        <v>561.66999999999996</v>
      </c>
      <c r="G24" s="222">
        <v>675.31</v>
      </c>
      <c r="H24" s="222">
        <v>798.05</v>
      </c>
      <c r="I24" s="222">
        <v>918.92</v>
      </c>
      <c r="J24" s="222">
        <v>1043.46</v>
      </c>
      <c r="K24" s="222">
        <v>1167.3399999999999</v>
      </c>
      <c r="L24" s="222">
        <v>1294.1300000000001</v>
      </c>
      <c r="M24" s="222">
        <v>1424.71</v>
      </c>
    </row>
    <row r="25" spans="1:13">
      <c r="A25" t="s">
        <v>42</v>
      </c>
      <c r="B25" s="222">
        <v>42.07</v>
      </c>
      <c r="C25" s="222">
        <v>200.99</v>
      </c>
      <c r="D25" s="222">
        <v>368.18</v>
      </c>
      <c r="E25" s="222">
        <v>520.91</v>
      </c>
      <c r="F25" s="222">
        <v>665.09</v>
      </c>
      <c r="G25" s="222">
        <v>805.67</v>
      </c>
      <c r="H25" s="222">
        <v>952.28</v>
      </c>
      <c r="I25" s="222">
        <v>1097.67</v>
      </c>
      <c r="J25" s="222">
        <v>1258.2</v>
      </c>
      <c r="K25" s="222">
        <v>1420.01</v>
      </c>
      <c r="L25" s="222">
        <v>1585.95</v>
      </c>
      <c r="M25" s="222">
        <v>1755.22</v>
      </c>
    </row>
    <row r="26" spans="1:13">
      <c r="A26" t="s">
        <v>67</v>
      </c>
      <c r="B26" s="223">
        <v>9.7245349915675625</v>
      </c>
      <c r="C26" s="223">
        <v>47.327196707871963</v>
      </c>
      <c r="D26" s="223">
        <v>86.364690985635747</v>
      </c>
      <c r="E26" s="223">
        <v>120.31055357077183</v>
      </c>
      <c r="F26" s="223">
        <v>150.93234244349043</v>
      </c>
      <c r="G26" s="223">
        <v>179.96522664841621</v>
      </c>
      <c r="H26" s="223">
        <v>210.73794478241567</v>
      </c>
      <c r="I26" s="223">
        <v>240.84617136114494</v>
      </c>
      <c r="J26" s="223">
        <v>272.76360457350773</v>
      </c>
      <c r="K26" s="223">
        <v>304.97368750522122</v>
      </c>
      <c r="L26" s="223">
        <v>338.38819390221545</v>
      </c>
      <c r="M26" s="223">
        <v>372.50158296244706</v>
      </c>
    </row>
    <row r="27" spans="1:13" s="222" customFormat="1">
      <c r="A27" s="222" t="s">
        <v>40</v>
      </c>
      <c r="B27" s="223">
        <v>29.37</v>
      </c>
      <c r="C27" s="223">
        <v>58.64</v>
      </c>
      <c r="D27" s="223">
        <v>87.01</v>
      </c>
      <c r="E27" s="223">
        <v>114.99</v>
      </c>
      <c r="F27" s="223">
        <v>141.1</v>
      </c>
      <c r="G27" s="223">
        <v>163.08000000000001</v>
      </c>
      <c r="H27" s="223">
        <v>186.57</v>
      </c>
      <c r="I27" s="223">
        <v>211.24</v>
      </c>
      <c r="J27" s="223">
        <v>229.34</v>
      </c>
      <c r="K27" s="223">
        <v>246.78</v>
      </c>
      <c r="L27" s="223">
        <v>260.20999999999998</v>
      </c>
      <c r="M27" s="223">
        <v>274.54000000000002</v>
      </c>
    </row>
    <row r="28" spans="1:13" s="222" customFormat="1">
      <c r="A28" s="222" t="s">
        <v>60</v>
      </c>
      <c r="B28" s="223">
        <v>66.680000000000007</v>
      </c>
      <c r="C28" s="223">
        <v>130.71</v>
      </c>
      <c r="D28" s="223">
        <v>206.82</v>
      </c>
      <c r="E28" s="223">
        <v>293.98</v>
      </c>
      <c r="F28" s="223">
        <v>378.94</v>
      </c>
      <c r="G28" s="223">
        <v>456.15</v>
      </c>
      <c r="H28" s="223">
        <v>474.58</v>
      </c>
      <c r="I28" s="223">
        <v>492.7</v>
      </c>
      <c r="J28" s="223">
        <v>510.8</v>
      </c>
      <c r="K28" s="223">
        <v>527.83000000000004</v>
      </c>
      <c r="L28" s="223">
        <v>544.64</v>
      </c>
      <c r="M28" s="223">
        <v>561.57000000000005</v>
      </c>
    </row>
    <row r="31" spans="1:13" ht="23.25">
      <c r="A31" s="27" t="s">
        <v>162</v>
      </c>
    </row>
    <row r="33" spans="1:14">
      <c r="A33" t="s">
        <v>159</v>
      </c>
      <c r="D33" s="221" t="s">
        <v>331</v>
      </c>
    </row>
    <row r="34" spans="1:14">
      <c r="B34">
        <v>2015</v>
      </c>
      <c r="C34">
        <v>2016</v>
      </c>
      <c r="D34">
        <v>2017</v>
      </c>
      <c r="E34">
        <v>2018</v>
      </c>
      <c r="F34">
        <v>2019</v>
      </c>
      <c r="G34">
        <v>2020</v>
      </c>
      <c r="H34">
        <v>2021</v>
      </c>
      <c r="I34">
        <v>2022</v>
      </c>
      <c r="J34">
        <v>2023</v>
      </c>
      <c r="K34">
        <v>2024</v>
      </c>
      <c r="L34">
        <v>2025</v>
      </c>
      <c r="M34">
        <v>2026</v>
      </c>
    </row>
    <row r="35" spans="1:14">
      <c r="A35" t="s">
        <v>13</v>
      </c>
      <c r="B35">
        <v>51.186085379082542</v>
      </c>
      <c r="C35">
        <v>722.24874155406462</v>
      </c>
      <c r="D35">
        <v>1470.5542064027395</v>
      </c>
      <c r="E35">
        <v>2406.8239212183694</v>
      </c>
      <c r="F35">
        <v>3070.9737048249422</v>
      </c>
      <c r="G35">
        <v>3678.8433729553453</v>
      </c>
      <c r="H35">
        <v>4356.1979569055593</v>
      </c>
      <c r="I35">
        <v>5003.6215337060685</v>
      </c>
      <c r="J35">
        <v>5665.7428621515974</v>
      </c>
      <c r="K35">
        <v>6299.6691681904831</v>
      </c>
      <c r="L35">
        <v>6937.1949110091346</v>
      </c>
      <c r="M35">
        <v>7571.9627093944346</v>
      </c>
    </row>
    <row r="36" spans="1:14">
      <c r="A36" t="s">
        <v>42</v>
      </c>
      <c r="B36">
        <v>59.03</v>
      </c>
      <c r="C36">
        <v>819.49</v>
      </c>
      <c r="D36">
        <v>1697</v>
      </c>
      <c r="E36">
        <v>2736.23</v>
      </c>
      <c r="F36">
        <v>3504.16</v>
      </c>
      <c r="G36">
        <v>4205.8500000000004</v>
      </c>
      <c r="H36">
        <v>4963.66</v>
      </c>
      <c r="I36">
        <v>5689.9</v>
      </c>
      <c r="J36">
        <v>6449.66</v>
      </c>
      <c r="K36">
        <v>7180.77</v>
      </c>
      <c r="L36">
        <v>7911.63</v>
      </c>
      <c r="M36">
        <v>8652.26</v>
      </c>
    </row>
    <row r="37" spans="1:14">
      <c r="A37" t="s">
        <v>67</v>
      </c>
      <c r="B37">
        <v>27.083088590781028</v>
      </c>
      <c r="C37">
        <v>208.14627214235762</v>
      </c>
      <c r="D37">
        <v>413.53882904561021</v>
      </c>
      <c r="E37">
        <v>645.67443863127346</v>
      </c>
      <c r="F37">
        <v>809.50619676725103</v>
      </c>
      <c r="G37">
        <v>952.92799808639518</v>
      </c>
      <c r="H37">
        <v>1112.4841304842998</v>
      </c>
      <c r="I37">
        <v>1272.3436346672206</v>
      </c>
      <c r="J37">
        <v>1438.2922375354547</v>
      </c>
      <c r="K37">
        <v>1595.8388033234789</v>
      </c>
      <c r="L37">
        <v>1750.862585648789</v>
      </c>
      <c r="M37">
        <v>1903.4933213400402</v>
      </c>
    </row>
    <row r="38" spans="1:14" s="222" customFormat="1">
      <c r="A38" s="222" t="s">
        <v>40</v>
      </c>
      <c r="B38" s="222">
        <v>154.24</v>
      </c>
      <c r="C38" s="222">
        <v>293.32</v>
      </c>
      <c r="D38" s="222">
        <v>428.88</v>
      </c>
      <c r="E38" s="222">
        <v>598.66999999999996</v>
      </c>
      <c r="F38" s="222">
        <v>720.64</v>
      </c>
      <c r="G38" s="222">
        <v>811.33</v>
      </c>
      <c r="H38" s="222">
        <v>903.22</v>
      </c>
      <c r="I38" s="222">
        <v>1005.19</v>
      </c>
      <c r="J38" s="222">
        <v>1057.02</v>
      </c>
      <c r="K38" s="222">
        <v>1111.08</v>
      </c>
      <c r="L38" s="222">
        <v>1131</v>
      </c>
      <c r="M38" s="222">
        <v>1154.9100000000001</v>
      </c>
    </row>
    <row r="39" spans="1:14" s="222" customFormat="1">
      <c r="A39" s="222" t="s">
        <v>60</v>
      </c>
      <c r="B39" s="222">
        <v>251.84</v>
      </c>
      <c r="C39" s="222">
        <v>476.06</v>
      </c>
      <c r="D39" s="222">
        <v>767.29</v>
      </c>
      <c r="E39" s="222">
        <v>1198.93</v>
      </c>
      <c r="F39" s="222">
        <v>1559.86</v>
      </c>
      <c r="G39" s="222">
        <v>1891.75</v>
      </c>
      <c r="H39" s="222">
        <v>1987.15</v>
      </c>
      <c r="I39" s="222">
        <v>2082.09</v>
      </c>
      <c r="J39" s="222">
        <v>2170.58</v>
      </c>
      <c r="K39" s="222">
        <v>2245.7399999999998</v>
      </c>
      <c r="L39" s="222">
        <v>2314.7600000000002</v>
      </c>
      <c r="M39" s="222">
        <v>2377.8200000000002</v>
      </c>
    </row>
    <row r="40" spans="1:14">
      <c r="A40" t="s">
        <v>163</v>
      </c>
      <c r="B40" s="222">
        <f>SUM(B35:B39)</f>
        <v>543.37917396986359</v>
      </c>
      <c r="C40" s="222">
        <f t="shared" ref="C40" si="11">SUM(C35:C39)</f>
        <v>2519.2650136964226</v>
      </c>
      <c r="D40" s="222">
        <f t="shared" ref="D40" si="12">SUM(D35:D39)</f>
        <v>4777.2630354483499</v>
      </c>
      <c r="E40" s="222">
        <f t="shared" ref="E40" si="13">SUM(E35:E39)</f>
        <v>7586.3283598496437</v>
      </c>
      <c r="F40" s="222">
        <f t="shared" ref="F40" si="14">SUM(F35:F39)</f>
        <v>9665.1399015921943</v>
      </c>
      <c r="G40" s="222">
        <f t="shared" ref="G40" si="15">SUM(G35:G39)</f>
        <v>11540.701371041741</v>
      </c>
      <c r="H40" s="222">
        <f t="shared" ref="H40" si="16">SUM(H35:H39)</f>
        <v>13322.712087389857</v>
      </c>
      <c r="I40" s="222">
        <f t="shared" ref="I40" si="17">SUM(I35:I39)</f>
        <v>15053.14516837329</v>
      </c>
      <c r="J40" s="222">
        <f t="shared" ref="J40" si="18">SUM(J35:J39)</f>
        <v>16781.29509968705</v>
      </c>
      <c r="K40" s="222">
        <f t="shared" ref="K40" si="19">SUM(K35:K39)</f>
        <v>18433.097971513962</v>
      </c>
      <c r="L40" s="222">
        <f t="shared" ref="L40" si="20">SUM(L35:L39)</f>
        <v>20045.447496657922</v>
      </c>
      <c r="M40" s="222">
        <f t="shared" ref="M40" si="21">SUM(M35:M39)</f>
        <v>21660.446030734474</v>
      </c>
    </row>
    <row r="41" spans="1:14">
      <c r="C41" s="134"/>
      <c r="N41" s="31"/>
    </row>
    <row r="42" spans="1:14">
      <c r="A42" t="s">
        <v>160</v>
      </c>
      <c r="D42" s="221" t="s">
        <v>332</v>
      </c>
    </row>
    <row r="43" spans="1:14">
      <c r="B43">
        <v>2015</v>
      </c>
      <c r="C43">
        <v>2016</v>
      </c>
      <c r="D43">
        <v>2017</v>
      </c>
      <c r="E43">
        <v>2018</v>
      </c>
      <c r="F43">
        <v>2019</v>
      </c>
      <c r="G43">
        <v>2020</v>
      </c>
      <c r="H43">
        <v>2021</v>
      </c>
      <c r="I43">
        <v>2022</v>
      </c>
      <c r="J43">
        <v>2023</v>
      </c>
      <c r="K43">
        <v>2024</v>
      </c>
      <c r="L43">
        <v>2025</v>
      </c>
      <c r="M43">
        <v>2026</v>
      </c>
    </row>
    <row r="44" spans="1:14">
      <c r="A44" t="s">
        <v>13</v>
      </c>
      <c r="B44">
        <v>56.099949575474469</v>
      </c>
      <c r="C44">
        <v>791.58462074325485</v>
      </c>
      <c r="D44">
        <v>1611.7274102174026</v>
      </c>
      <c r="E44">
        <v>2637.879017655333</v>
      </c>
      <c r="F44">
        <v>3365.787180488137</v>
      </c>
      <c r="G44">
        <v>4032.0123367590586</v>
      </c>
      <c r="H44">
        <v>4774.3929607684931</v>
      </c>
      <c r="I44">
        <v>5483.9692009418513</v>
      </c>
      <c r="J44">
        <v>6209.6541769181513</v>
      </c>
      <c r="K44">
        <v>6904.4374083367702</v>
      </c>
      <c r="L44">
        <v>7603.1656224660119</v>
      </c>
      <c r="M44">
        <v>8298.8711294963014</v>
      </c>
    </row>
    <row r="45" spans="1:14">
      <c r="A45" t="s">
        <v>42</v>
      </c>
      <c r="B45">
        <v>63.04</v>
      </c>
      <c r="C45">
        <v>875.22</v>
      </c>
      <c r="D45">
        <v>1812.39</v>
      </c>
      <c r="E45">
        <v>2922.29</v>
      </c>
      <c r="F45">
        <v>3742.44</v>
      </c>
      <c r="G45">
        <v>4491.84</v>
      </c>
      <c r="H45">
        <v>5301.19</v>
      </c>
      <c r="I45">
        <v>6076.81</v>
      </c>
      <c r="J45">
        <v>6888.23</v>
      </c>
      <c r="K45">
        <v>7669.07</v>
      </c>
      <c r="L45">
        <v>8449.6200000000008</v>
      </c>
      <c r="M45">
        <v>9240.6200000000008</v>
      </c>
    </row>
    <row r="46" spans="1:14">
      <c r="A46" t="s">
        <v>67</v>
      </c>
      <c r="B46">
        <v>29.005987880726479</v>
      </c>
      <c r="C46">
        <v>222.92465746446499</v>
      </c>
      <c r="D46">
        <v>442.90008590784851</v>
      </c>
      <c r="E46">
        <v>691.51732377409382</v>
      </c>
      <c r="F46">
        <v>866.98113673772582</v>
      </c>
      <c r="G46">
        <v>1020.5858859505292</v>
      </c>
      <c r="H46">
        <v>1191.4705037486851</v>
      </c>
      <c r="I46">
        <v>1362.6800327285932</v>
      </c>
      <c r="J46">
        <v>1540.410986400472</v>
      </c>
      <c r="K46">
        <v>1709.143358359446</v>
      </c>
      <c r="L46">
        <v>1875.173829229853</v>
      </c>
      <c r="M46">
        <v>2038.641347155183</v>
      </c>
    </row>
    <row r="47" spans="1:14" s="222" customFormat="1">
      <c r="A47" s="222" t="s">
        <v>40</v>
      </c>
      <c r="B47" s="222">
        <v>164.11</v>
      </c>
      <c r="C47" s="222">
        <v>312.08999999999997</v>
      </c>
      <c r="D47" s="222">
        <v>456.33</v>
      </c>
      <c r="E47" s="222">
        <v>636.99</v>
      </c>
      <c r="F47" s="222">
        <v>766.76</v>
      </c>
      <c r="G47" s="222">
        <v>863.26</v>
      </c>
      <c r="H47" s="222">
        <v>961.03</v>
      </c>
      <c r="I47" s="222">
        <v>1069.52</v>
      </c>
      <c r="J47" s="222">
        <v>1124.67</v>
      </c>
      <c r="K47" s="222">
        <v>1182.19</v>
      </c>
      <c r="L47" s="222">
        <v>1203.3800000000001</v>
      </c>
      <c r="M47" s="222">
        <v>1228.82</v>
      </c>
    </row>
    <row r="48" spans="1:14" s="222" customFormat="1">
      <c r="A48" s="222" t="s">
        <v>60</v>
      </c>
      <c r="B48" s="222">
        <v>285.83999999999997</v>
      </c>
      <c r="C48" s="222">
        <v>540.33000000000004</v>
      </c>
      <c r="D48" s="222">
        <v>870.88</v>
      </c>
      <c r="E48" s="222">
        <v>1360.78</v>
      </c>
      <c r="F48" s="222">
        <v>1770.44</v>
      </c>
      <c r="G48" s="222">
        <v>2147.14</v>
      </c>
      <c r="H48" s="222">
        <v>2255.41</v>
      </c>
      <c r="I48" s="222">
        <v>2363.17</v>
      </c>
      <c r="J48" s="222">
        <v>2463.61</v>
      </c>
      <c r="K48" s="222">
        <v>2548.92</v>
      </c>
      <c r="L48" s="222">
        <v>2627.26</v>
      </c>
      <c r="M48" s="222">
        <v>2698.83</v>
      </c>
    </row>
    <row r="51" spans="1:15">
      <c r="A51" t="s">
        <v>161</v>
      </c>
      <c r="D51" s="221" t="s">
        <v>330</v>
      </c>
    </row>
    <row r="52" spans="1:15">
      <c r="B52">
        <v>2015</v>
      </c>
      <c r="C52">
        <v>2016</v>
      </c>
      <c r="D52">
        <v>2017</v>
      </c>
      <c r="E52">
        <v>2018</v>
      </c>
      <c r="F52">
        <v>2019</v>
      </c>
      <c r="G52">
        <v>2020</v>
      </c>
      <c r="H52">
        <v>2021</v>
      </c>
      <c r="I52">
        <v>2022</v>
      </c>
      <c r="J52">
        <v>2023</v>
      </c>
      <c r="K52">
        <v>2024</v>
      </c>
      <c r="L52">
        <v>2025</v>
      </c>
      <c r="M52">
        <v>2026</v>
      </c>
    </row>
    <row r="53" spans="1:15">
      <c r="A53" t="s">
        <v>13</v>
      </c>
      <c r="B53">
        <v>51.980930131901566</v>
      </c>
      <c r="C53">
        <v>213.50319537959234</v>
      </c>
      <c r="D53">
        <v>380.63228363852636</v>
      </c>
      <c r="E53">
        <v>598.37775782011977</v>
      </c>
      <c r="F53">
        <v>762.51924052696484</v>
      </c>
      <c r="G53">
        <v>924.26174653003102</v>
      </c>
      <c r="H53">
        <v>1100.4850717285381</v>
      </c>
      <c r="I53">
        <v>1268.3759704072172</v>
      </c>
      <c r="J53">
        <v>1445.7090500472923</v>
      </c>
      <c r="K53">
        <v>1623.1614804847597</v>
      </c>
      <c r="L53">
        <v>1803.8936322375698</v>
      </c>
      <c r="M53">
        <v>1986.7418371920414</v>
      </c>
    </row>
    <row r="54" spans="1:15">
      <c r="A54" t="s">
        <v>42</v>
      </c>
      <c r="B54">
        <v>52.59</v>
      </c>
      <c r="C54">
        <v>244.14</v>
      </c>
      <c r="D54">
        <v>446.35</v>
      </c>
      <c r="E54">
        <v>694.37</v>
      </c>
      <c r="F54">
        <v>890.73</v>
      </c>
      <c r="G54">
        <v>1082.6199999999999</v>
      </c>
      <c r="H54">
        <v>1284.49</v>
      </c>
      <c r="I54">
        <v>1476.36</v>
      </c>
      <c r="J54">
        <v>1677.7</v>
      </c>
      <c r="K54">
        <v>1878.5</v>
      </c>
      <c r="L54">
        <v>2082.36</v>
      </c>
      <c r="M54">
        <v>2289.6</v>
      </c>
    </row>
    <row r="55" spans="1:15">
      <c r="A55" t="s">
        <v>67</v>
      </c>
      <c r="B55">
        <v>12.155668739459447</v>
      </c>
      <c r="C55">
        <v>55.431941364282011</v>
      </c>
      <c r="D55">
        <v>100.5291730830282</v>
      </c>
      <c r="E55">
        <v>155.05888730285963</v>
      </c>
      <c r="F55">
        <v>196.34268608609318</v>
      </c>
      <c r="G55">
        <v>236.27293245909706</v>
      </c>
      <c r="H55">
        <v>278.73977112947159</v>
      </c>
      <c r="I55">
        <v>320.87172152454127</v>
      </c>
      <c r="J55">
        <v>364.17932536589086</v>
      </c>
      <c r="K55">
        <v>407.11805112700904</v>
      </c>
      <c r="L55">
        <v>450.80079546079645</v>
      </c>
      <c r="M55">
        <v>494.70048853552458</v>
      </c>
    </row>
    <row r="56" spans="1:15" s="222" customFormat="1">
      <c r="A56" s="222" t="s">
        <v>40</v>
      </c>
      <c r="B56" s="222">
        <v>31</v>
      </c>
      <c r="C56" s="222">
        <v>62.33</v>
      </c>
      <c r="D56" s="222">
        <v>92.78</v>
      </c>
      <c r="E56" s="222">
        <v>131.68</v>
      </c>
      <c r="F56" s="222">
        <v>162.91999999999999</v>
      </c>
      <c r="G56" s="222">
        <v>190.47</v>
      </c>
      <c r="H56" s="222">
        <v>219.89</v>
      </c>
      <c r="I56" s="222">
        <v>250.56</v>
      </c>
      <c r="J56" s="222">
        <v>274.18</v>
      </c>
      <c r="K56" s="222">
        <v>296.57</v>
      </c>
      <c r="L56" s="222">
        <v>314.55</v>
      </c>
      <c r="M56" s="222">
        <v>332.94</v>
      </c>
    </row>
    <row r="57" spans="1:15" s="222" customFormat="1">
      <c r="A57" s="222" t="s">
        <v>60</v>
      </c>
      <c r="B57" s="222">
        <v>69.540000000000006</v>
      </c>
      <c r="C57" s="222">
        <v>137.08000000000001</v>
      </c>
      <c r="D57" s="222">
        <v>216.86</v>
      </c>
      <c r="E57" s="222">
        <v>326.55</v>
      </c>
      <c r="F57" s="222">
        <v>421.2</v>
      </c>
      <c r="G57" s="222">
        <v>509.33</v>
      </c>
      <c r="H57" s="222">
        <v>539.91999999999996</v>
      </c>
      <c r="I57" s="222">
        <v>570.21</v>
      </c>
      <c r="J57" s="222">
        <v>599.47</v>
      </c>
      <c r="K57" s="222">
        <v>626.76</v>
      </c>
      <c r="L57" s="222">
        <v>653.07000000000005</v>
      </c>
      <c r="M57" s="222">
        <v>678.59</v>
      </c>
    </row>
    <row r="61" spans="1:15" ht="23.25">
      <c r="A61" s="135" t="s">
        <v>222</v>
      </c>
      <c r="B61" s="134"/>
      <c r="C61" s="134"/>
      <c r="D61" s="134"/>
      <c r="E61" s="134"/>
      <c r="F61" s="134"/>
      <c r="G61" s="134"/>
      <c r="H61" s="134"/>
      <c r="I61" s="134"/>
      <c r="J61" s="134"/>
      <c r="K61" s="134"/>
      <c r="L61" s="134"/>
      <c r="M61" s="134"/>
      <c r="N61" s="134"/>
      <c r="O61" s="134"/>
    </row>
    <row r="62" spans="1:15">
      <c r="A62" s="134"/>
      <c r="B62" s="134"/>
      <c r="C62" s="134"/>
      <c r="D62" s="134"/>
      <c r="E62" s="134"/>
      <c r="F62" s="134"/>
      <c r="G62" s="134"/>
      <c r="H62" s="134"/>
      <c r="I62" s="134"/>
      <c r="J62" s="134"/>
      <c r="K62" s="134"/>
      <c r="L62" s="134"/>
      <c r="M62" s="134"/>
      <c r="N62" s="134"/>
      <c r="O62" s="134"/>
    </row>
    <row r="63" spans="1:15">
      <c r="A63" s="134" t="s">
        <v>159</v>
      </c>
      <c r="B63" s="134"/>
      <c r="C63" s="134"/>
      <c r="D63" s="221" t="s">
        <v>331</v>
      </c>
      <c r="E63" s="134"/>
      <c r="F63" s="134"/>
      <c r="G63" s="134"/>
      <c r="H63" s="134"/>
      <c r="I63" s="134"/>
      <c r="J63" s="134"/>
      <c r="K63" s="134"/>
      <c r="L63" s="134"/>
      <c r="M63" s="134"/>
      <c r="N63" s="134"/>
      <c r="O63" s="134"/>
    </row>
    <row r="64" spans="1:15">
      <c r="A64" s="134"/>
      <c r="B64" s="134">
        <v>2015</v>
      </c>
      <c r="C64" s="134">
        <v>2016</v>
      </c>
      <c r="D64" s="134">
        <v>2017</v>
      </c>
      <c r="E64" s="134">
        <v>2018</v>
      </c>
      <c r="F64" s="134">
        <v>2019</v>
      </c>
      <c r="G64" s="134">
        <v>2020</v>
      </c>
      <c r="H64" s="134">
        <v>2021</v>
      </c>
      <c r="I64" s="134">
        <v>2022</v>
      </c>
      <c r="J64" s="134">
        <v>2023</v>
      </c>
      <c r="K64" s="134">
        <v>2024</v>
      </c>
      <c r="L64" s="134">
        <v>2025</v>
      </c>
      <c r="M64" s="134">
        <v>2026</v>
      </c>
    </row>
    <row r="65" spans="1:15">
      <c r="A65" s="134" t="s">
        <v>13</v>
      </c>
      <c r="B65" s="134">
        <v>87.078624351813957</v>
      </c>
      <c r="C65" s="134">
        <v>860.6897687231733</v>
      </c>
      <c r="D65" s="134">
        <v>1745.9817029070462</v>
      </c>
      <c r="E65" s="134">
        <v>2839.8782915748675</v>
      </c>
      <c r="F65" s="134">
        <v>3626.7901802867209</v>
      </c>
      <c r="G65" s="134">
        <v>4342.7230342787789</v>
      </c>
      <c r="H65" s="134">
        <v>5122.1586876776328</v>
      </c>
      <c r="I65" s="134">
        <v>5874.5994238486674</v>
      </c>
      <c r="J65" s="134">
        <v>6662.7092195389441</v>
      </c>
      <c r="K65" s="134">
        <v>7433.8660103244465</v>
      </c>
      <c r="L65" s="134">
        <v>8211.9125504458279</v>
      </c>
      <c r="M65" s="134">
        <v>8994.1025584213967</v>
      </c>
    </row>
    <row r="66" spans="1:15">
      <c r="A66" s="134" t="s">
        <v>42</v>
      </c>
      <c r="B66" s="134">
        <v>95.89292273760266</v>
      </c>
      <c r="C66" s="134">
        <v>987.94304782040729</v>
      </c>
      <c r="D66" s="134">
        <v>2027.9557187741277</v>
      </c>
      <c r="E66" s="134">
        <v>3246.3159927597167</v>
      </c>
      <c r="F66" s="134">
        <v>4161.6024549417962</v>
      </c>
      <c r="G66" s="134">
        <v>4996.1894485214962</v>
      </c>
      <c r="H66" s="134">
        <v>5873.7796103775145</v>
      </c>
      <c r="I66" s="134">
        <v>6736.1607652254224</v>
      </c>
      <c r="J66" s="134">
        <v>7650.9489079487166</v>
      </c>
      <c r="K66" s="134">
        <v>8536.4512826298233</v>
      </c>
      <c r="L66" s="134">
        <v>9412.7607840590354</v>
      </c>
      <c r="M66" s="134">
        <v>10296.658647299653</v>
      </c>
    </row>
    <row r="67" spans="1:15">
      <c r="A67" s="134" t="s">
        <v>67</v>
      </c>
      <c r="B67" s="134">
        <v>35.171924999000112</v>
      </c>
      <c r="C67" s="134">
        <v>251.25337331468907</v>
      </c>
      <c r="D67" s="134">
        <v>495.35473548702078</v>
      </c>
      <c r="E67" s="134">
        <v>770.37942020722346</v>
      </c>
      <c r="F67" s="134">
        <v>965.60429244507498</v>
      </c>
      <c r="G67" s="134">
        <v>1137.3088065699565</v>
      </c>
      <c r="H67" s="134">
        <v>1320.2010159582017</v>
      </c>
      <c r="I67" s="134">
        <v>1494.2479531626896</v>
      </c>
      <c r="J67" s="134">
        <v>1678.5356148323801</v>
      </c>
      <c r="K67" s="134">
        <v>1859.9940251927812</v>
      </c>
      <c r="L67" s="134">
        <v>2044.3341439693984</v>
      </c>
      <c r="M67" s="134">
        <v>2228.117881237391</v>
      </c>
    </row>
    <row r="68" spans="1:15" s="222" customFormat="1">
      <c r="A68" s="222" t="s">
        <v>40</v>
      </c>
      <c r="B68" s="222">
        <v>157.15</v>
      </c>
      <c r="C68" s="222">
        <v>299.83999999999997</v>
      </c>
      <c r="D68" s="222">
        <v>440.4</v>
      </c>
      <c r="E68" s="222">
        <v>617.12</v>
      </c>
      <c r="F68" s="222">
        <v>741.92</v>
      </c>
      <c r="G68" s="222">
        <v>834.33</v>
      </c>
      <c r="H68" s="222">
        <v>927.93</v>
      </c>
      <c r="I68" s="222">
        <v>1031.8699999999999</v>
      </c>
      <c r="J68" s="222">
        <v>1085.96</v>
      </c>
      <c r="K68" s="222">
        <v>1142.1099999999999</v>
      </c>
      <c r="L68" s="222">
        <v>1164.19</v>
      </c>
      <c r="M68" s="222">
        <v>1189.9100000000001</v>
      </c>
    </row>
    <row r="69" spans="1:15" s="222" customFormat="1">
      <c r="A69" s="222" t="s">
        <v>60</v>
      </c>
      <c r="B69" s="222">
        <v>271.23</v>
      </c>
      <c r="C69" s="222">
        <v>517.28</v>
      </c>
      <c r="D69" s="222">
        <v>814.74</v>
      </c>
      <c r="E69" s="222">
        <v>1233.77</v>
      </c>
      <c r="F69" s="222">
        <v>1595.91</v>
      </c>
      <c r="G69" s="222">
        <v>1926.93</v>
      </c>
      <c r="H69" s="222">
        <v>2019.72</v>
      </c>
      <c r="I69" s="222">
        <v>2116.09</v>
      </c>
      <c r="J69" s="222">
        <v>2206.61</v>
      </c>
      <c r="K69" s="222">
        <v>2278.4899999999998</v>
      </c>
      <c r="L69" s="222">
        <v>2342.17</v>
      </c>
      <c r="M69" s="222">
        <v>2396.4299999999998</v>
      </c>
    </row>
    <row r="70" spans="1:15">
      <c r="A70" s="134"/>
      <c r="B70" s="134">
        <f>SUM(B65:B69)</f>
        <v>646.52347208841672</v>
      </c>
      <c r="C70" s="222">
        <f t="shared" ref="C70:M70" si="22">SUM(C65:C69)</f>
        <v>2917.0061898582699</v>
      </c>
      <c r="D70" s="222">
        <f t="shared" si="22"/>
        <v>5524.432157168194</v>
      </c>
      <c r="E70" s="222">
        <f t="shared" si="22"/>
        <v>8707.4637045418076</v>
      </c>
      <c r="F70" s="222">
        <f t="shared" si="22"/>
        <v>11091.826927673592</v>
      </c>
      <c r="G70" s="222">
        <f t="shared" si="22"/>
        <v>13237.481289370231</v>
      </c>
      <c r="H70" s="222">
        <f t="shared" si="22"/>
        <v>15263.789314013349</v>
      </c>
      <c r="I70" s="222">
        <f t="shared" si="22"/>
        <v>17252.968142236779</v>
      </c>
      <c r="J70" s="222">
        <f t="shared" si="22"/>
        <v>19284.763742320043</v>
      </c>
      <c r="K70" s="222">
        <f t="shared" si="22"/>
        <v>21250.911318147053</v>
      </c>
      <c r="L70" s="222">
        <f t="shared" si="22"/>
        <v>23175.367478474262</v>
      </c>
      <c r="M70" s="222">
        <f t="shared" si="22"/>
        <v>25105.219086958441</v>
      </c>
    </row>
    <row r="71" spans="1:15">
      <c r="A71" s="134"/>
      <c r="B71" s="134"/>
      <c r="C71" s="134"/>
      <c r="D71" s="134"/>
      <c r="E71" s="134"/>
      <c r="F71" s="134"/>
      <c r="G71" s="134"/>
      <c r="H71" s="134"/>
      <c r="I71" s="134"/>
      <c r="J71" s="134"/>
      <c r="K71" s="134"/>
      <c r="L71" s="134"/>
      <c r="M71" s="134"/>
      <c r="N71" s="134"/>
      <c r="O71" s="134"/>
    </row>
    <row r="72" spans="1:15">
      <c r="A72" s="134" t="s">
        <v>160</v>
      </c>
      <c r="B72" s="134"/>
      <c r="C72" s="134"/>
      <c r="D72" s="221" t="s">
        <v>332</v>
      </c>
      <c r="E72" s="134"/>
      <c r="F72" s="134"/>
      <c r="G72" s="134"/>
      <c r="H72" s="134"/>
      <c r="I72" s="134"/>
      <c r="J72" s="134"/>
      <c r="K72" s="134"/>
      <c r="L72" s="134"/>
      <c r="M72" s="134"/>
      <c r="N72" s="134"/>
      <c r="O72" s="134"/>
    </row>
    <row r="73" spans="1:15">
      <c r="A73" s="134"/>
      <c r="B73" s="134">
        <v>2015</v>
      </c>
      <c r="C73" s="134">
        <v>2016</v>
      </c>
      <c r="D73" s="134">
        <v>2017</v>
      </c>
      <c r="E73" s="134">
        <v>2018</v>
      </c>
      <c r="F73" s="134">
        <v>2019</v>
      </c>
      <c r="G73" s="134">
        <v>2020</v>
      </c>
      <c r="H73" s="134">
        <v>2021</v>
      </c>
      <c r="I73" s="134">
        <v>2022</v>
      </c>
      <c r="J73" s="134">
        <v>2023</v>
      </c>
      <c r="K73" s="134">
        <v>2024</v>
      </c>
      <c r="L73" s="134">
        <v>2025</v>
      </c>
      <c r="M73" s="134">
        <v>2026</v>
      </c>
    </row>
    <row r="74" spans="1:15">
      <c r="A74" s="134" t="s">
        <v>13</v>
      </c>
      <c r="B74" s="134">
        <v>95.43817228958811</v>
      </c>
      <c r="C74" s="134">
        <v>943.31598652059802</v>
      </c>
      <c r="D74" s="134">
        <v>1913.5959463861227</v>
      </c>
      <c r="E74" s="134">
        <v>3112.5066075660552</v>
      </c>
      <c r="F74" s="134">
        <v>3974.9620375942463</v>
      </c>
      <c r="G74" s="134">
        <v>4759.6244455695423</v>
      </c>
      <c r="H74" s="134">
        <v>5613.8859216946857</v>
      </c>
      <c r="I74" s="134">
        <v>6438.5609685381396</v>
      </c>
      <c r="J74" s="134">
        <v>7302.3293046146837</v>
      </c>
      <c r="K74" s="134">
        <v>8147.5171473155942</v>
      </c>
      <c r="L74" s="134">
        <v>9000.2561552886273</v>
      </c>
      <c r="M74" s="134">
        <v>9857.5364040298518</v>
      </c>
    </row>
    <row r="75" spans="1:15">
      <c r="A75" s="134" t="s">
        <v>42</v>
      </c>
      <c r="B75" s="134">
        <v>102.41364148375965</v>
      </c>
      <c r="C75" s="134">
        <v>1055.123175072195</v>
      </c>
      <c r="D75" s="134">
        <v>2165.8567076507684</v>
      </c>
      <c r="E75" s="134">
        <v>3467.0654802673776</v>
      </c>
      <c r="F75" s="134">
        <v>4444.5914218778389</v>
      </c>
      <c r="G75" s="134">
        <v>5335.930331020958</v>
      </c>
      <c r="H75" s="134">
        <v>6273.1966238831856</v>
      </c>
      <c r="I75" s="134">
        <v>7194.2196972607517</v>
      </c>
      <c r="J75" s="134">
        <v>8171.2134336892295</v>
      </c>
      <c r="K75" s="134">
        <v>9116.929969848652</v>
      </c>
      <c r="L75" s="134">
        <v>10052.82851737505</v>
      </c>
      <c r="M75" s="134">
        <v>10996.831435316029</v>
      </c>
    </row>
    <row r="76" spans="1:15">
      <c r="A76" s="134" t="s">
        <v>67</v>
      </c>
      <c r="B76" s="134">
        <v>37.669131673929115</v>
      </c>
      <c r="C76" s="134">
        <v>269.09236282003201</v>
      </c>
      <c r="D76" s="134">
        <v>530.52492170659923</v>
      </c>
      <c r="E76" s="134">
        <v>825.07635904193626</v>
      </c>
      <c r="F76" s="134">
        <v>1034.1621972086753</v>
      </c>
      <c r="G76" s="134">
        <v>1218.0577318364233</v>
      </c>
      <c r="H76" s="134">
        <v>1413.9352880912338</v>
      </c>
      <c r="I76" s="134">
        <v>1600.3395578372404</v>
      </c>
      <c r="J76" s="134">
        <v>1797.711643485479</v>
      </c>
      <c r="K76" s="134">
        <v>1992.0536009814687</v>
      </c>
      <c r="L76" s="134">
        <v>2189.4818681912257</v>
      </c>
      <c r="M76" s="134">
        <v>2386.3142508052456</v>
      </c>
    </row>
    <row r="77" spans="1:15" s="222" customFormat="1">
      <c r="A77" s="222" t="s">
        <v>40</v>
      </c>
      <c r="B77" s="222">
        <v>167.21</v>
      </c>
      <c r="C77" s="222">
        <v>319.02999999999997</v>
      </c>
      <c r="D77" s="222">
        <v>468.58</v>
      </c>
      <c r="E77" s="222">
        <v>656.62</v>
      </c>
      <c r="F77" s="222">
        <v>789.4</v>
      </c>
      <c r="G77" s="222">
        <v>887.73</v>
      </c>
      <c r="H77" s="222">
        <v>987.32</v>
      </c>
      <c r="I77" s="222">
        <v>1097.9100000000001</v>
      </c>
      <c r="J77" s="222">
        <v>1155.46</v>
      </c>
      <c r="K77" s="222">
        <v>1215.2</v>
      </c>
      <c r="L77" s="222">
        <v>1238.7</v>
      </c>
      <c r="M77" s="222">
        <v>1266.06</v>
      </c>
    </row>
    <row r="78" spans="1:15" s="222" customFormat="1">
      <c r="A78" s="222" t="s">
        <v>60</v>
      </c>
      <c r="B78" s="222">
        <v>307.83999999999997</v>
      </c>
      <c r="C78" s="222">
        <v>587.11</v>
      </c>
      <c r="D78" s="222">
        <v>924.73</v>
      </c>
      <c r="E78" s="222">
        <v>1400.33</v>
      </c>
      <c r="F78" s="222">
        <v>1811.36</v>
      </c>
      <c r="G78" s="222">
        <v>2187.0700000000002</v>
      </c>
      <c r="H78" s="222">
        <v>2292.38</v>
      </c>
      <c r="I78" s="222">
        <v>2401.7600000000002</v>
      </c>
      <c r="J78" s="222">
        <v>2504.5100000000002</v>
      </c>
      <c r="K78" s="222">
        <v>2586.09</v>
      </c>
      <c r="L78" s="222">
        <v>2658.36</v>
      </c>
      <c r="M78" s="222">
        <v>2719.95</v>
      </c>
    </row>
    <row r="79" spans="1:15">
      <c r="A79" s="134"/>
      <c r="B79" s="134"/>
      <c r="C79" s="134"/>
      <c r="D79" s="134"/>
      <c r="E79" s="134"/>
      <c r="F79" s="134"/>
      <c r="G79" s="134"/>
      <c r="H79" s="134"/>
      <c r="I79" s="134"/>
      <c r="J79" s="134"/>
      <c r="K79" s="134"/>
      <c r="L79" s="134"/>
      <c r="M79" s="134"/>
      <c r="N79" s="134"/>
      <c r="O79" s="134"/>
    </row>
    <row r="80" spans="1:15">
      <c r="A80" s="134"/>
      <c r="B80" s="134"/>
      <c r="C80" s="134"/>
      <c r="D80" s="134"/>
      <c r="E80" s="134"/>
      <c r="F80" s="134"/>
      <c r="G80" s="134"/>
      <c r="H80" s="134"/>
      <c r="I80" s="134"/>
      <c r="J80" s="134"/>
      <c r="K80" s="134"/>
      <c r="L80" s="134"/>
      <c r="M80" s="134"/>
      <c r="N80" s="134"/>
      <c r="O80" s="134"/>
    </row>
    <row r="81" spans="1:15">
      <c r="A81" s="134" t="s">
        <v>161</v>
      </c>
      <c r="B81" s="134"/>
      <c r="C81" s="134"/>
      <c r="D81" s="221" t="s">
        <v>330</v>
      </c>
      <c r="E81" s="134"/>
      <c r="F81" s="134"/>
      <c r="G81" s="134"/>
      <c r="H81" s="134"/>
      <c r="I81" s="134"/>
      <c r="J81" s="134"/>
      <c r="K81" s="134"/>
      <c r="L81" s="134"/>
      <c r="M81" s="134"/>
      <c r="N81" s="134"/>
      <c r="O81" s="134"/>
    </row>
    <row r="82" spans="1:15">
      <c r="A82" s="134"/>
      <c r="B82" s="134">
        <v>2015</v>
      </c>
      <c r="C82" s="134">
        <v>2016</v>
      </c>
      <c r="D82" s="134">
        <v>2017</v>
      </c>
      <c r="E82" s="134">
        <v>2018</v>
      </c>
      <c r="F82" s="134">
        <v>2019</v>
      </c>
      <c r="G82" s="134">
        <v>2020</v>
      </c>
      <c r="H82" s="134">
        <v>2021</v>
      </c>
      <c r="I82" s="134">
        <v>2022</v>
      </c>
      <c r="J82" s="134">
        <v>2023</v>
      </c>
      <c r="K82" s="134">
        <v>2024</v>
      </c>
      <c r="L82" s="134">
        <v>2025</v>
      </c>
      <c r="M82" s="134">
        <v>2026</v>
      </c>
    </row>
    <row r="83" spans="1:15">
      <c r="A83" s="134" t="s">
        <v>13</v>
      </c>
      <c r="B83" s="134">
        <v>56.829041131273733</v>
      </c>
      <c r="C83" s="134">
        <v>240.56382234922395</v>
      </c>
      <c r="D83" s="134">
        <v>438.92136472234853</v>
      </c>
      <c r="E83" s="134">
        <v>694.44238030782822</v>
      </c>
      <c r="F83" s="134">
        <v>899.35748651132826</v>
      </c>
      <c r="G83" s="134">
        <v>1100.7190144642691</v>
      </c>
      <c r="H83" s="134">
        <v>1320.3677718312031</v>
      </c>
      <c r="I83" s="134">
        <v>1534.5455940852048</v>
      </c>
      <c r="J83" s="134">
        <v>1757.7909771942757</v>
      </c>
      <c r="K83" s="134">
        <v>1980.8396057609136</v>
      </c>
      <c r="L83" s="134">
        <v>2208.8807265817409</v>
      </c>
      <c r="M83" s="134">
        <v>2441.8456675480074</v>
      </c>
    </row>
    <row r="84" spans="1:15">
      <c r="A84" s="134" t="s">
        <v>42</v>
      </c>
      <c r="B84" s="134">
        <v>57.493170248629752</v>
      </c>
      <c r="C84" s="134">
        <v>276.39137105338227</v>
      </c>
      <c r="D84" s="134">
        <v>511.62181903510236</v>
      </c>
      <c r="E84" s="134">
        <v>794.4509243649029</v>
      </c>
      <c r="F84" s="134">
        <v>1025.1127392218593</v>
      </c>
      <c r="G84" s="134">
        <v>1251.9088657153543</v>
      </c>
      <c r="H84" s="134">
        <v>1490.4078306696101</v>
      </c>
      <c r="I84" s="134">
        <v>1721.9053576256049</v>
      </c>
      <c r="J84" s="134">
        <v>1967.8855166317705</v>
      </c>
      <c r="K84" s="134">
        <v>2211.5659537913907</v>
      </c>
      <c r="L84" s="134">
        <v>2459.3948370220332</v>
      </c>
      <c r="M84" s="134">
        <v>2713.2941604771277</v>
      </c>
    </row>
    <row r="85" spans="1:15">
      <c r="A85" s="134" t="s">
        <v>67</v>
      </c>
      <c r="B85" s="134">
        <v>13.289392802706447</v>
      </c>
      <c r="C85" s="134">
        <v>62.395556473375343</v>
      </c>
      <c r="D85" s="134">
        <v>113.68475844078409</v>
      </c>
      <c r="E85" s="134">
        <v>175.31880589793133</v>
      </c>
      <c r="F85" s="134">
        <v>223.12150453032496</v>
      </c>
      <c r="G85" s="134">
        <v>270.17919216979993</v>
      </c>
      <c r="H85" s="134">
        <v>320.37032629587657</v>
      </c>
      <c r="I85" s="134">
        <v>370.33702567026995</v>
      </c>
      <c r="J85" s="134">
        <v>422.35043044024519</v>
      </c>
      <c r="K85" s="134">
        <v>475.08342298792616</v>
      </c>
      <c r="L85" s="134">
        <v>529.04665359078672</v>
      </c>
      <c r="M85" s="134">
        <v>583.07716062744089</v>
      </c>
    </row>
    <row r="86" spans="1:15" s="222" customFormat="1">
      <c r="A86" s="222" t="s">
        <v>40</v>
      </c>
      <c r="B86" s="222">
        <v>31.74</v>
      </c>
      <c r="C86" s="222">
        <v>64.06</v>
      </c>
      <c r="D86" s="222">
        <v>95.67</v>
      </c>
      <c r="E86" s="222">
        <v>136.24</v>
      </c>
      <c r="F86" s="222">
        <v>168.27</v>
      </c>
      <c r="G86" s="222">
        <v>196.61</v>
      </c>
      <c r="H86" s="222">
        <v>227.16</v>
      </c>
      <c r="I86" s="222">
        <v>259.13</v>
      </c>
      <c r="J86" s="222">
        <v>284.17</v>
      </c>
      <c r="K86" s="222">
        <v>308</v>
      </c>
      <c r="L86" s="222">
        <v>327.49</v>
      </c>
      <c r="M86" s="222">
        <v>347.3</v>
      </c>
    </row>
    <row r="87" spans="1:15" s="222" customFormat="1">
      <c r="A87" s="222" t="s">
        <v>60</v>
      </c>
      <c r="B87" s="222">
        <v>71.13</v>
      </c>
      <c r="C87" s="222">
        <v>140.71</v>
      </c>
      <c r="D87" s="222">
        <v>222.83</v>
      </c>
      <c r="E87" s="222">
        <v>335.88</v>
      </c>
      <c r="F87" s="222">
        <v>431.99</v>
      </c>
      <c r="G87" s="222">
        <v>521.52</v>
      </c>
      <c r="H87" s="222">
        <v>553.99</v>
      </c>
      <c r="I87" s="222">
        <v>586.39</v>
      </c>
      <c r="J87" s="222">
        <v>617.80999999999995</v>
      </c>
      <c r="K87" s="222">
        <v>647.19000000000005</v>
      </c>
      <c r="L87" s="222">
        <v>675.63</v>
      </c>
      <c r="M87" s="222">
        <v>703.09</v>
      </c>
    </row>
    <row r="90" spans="1:15">
      <c r="B90" t="s">
        <v>196</v>
      </c>
      <c r="C90">
        <v>225.44277033461549</v>
      </c>
      <c r="D90">
        <v>1666.8773248752696</v>
      </c>
      <c r="E90">
        <v>3122.960877037789</v>
      </c>
      <c r="F90">
        <v>4610.9458585009488</v>
      </c>
      <c r="G90">
        <v>5499.7507725396208</v>
      </c>
      <c r="H90">
        <v>6626.1502168422194</v>
      </c>
      <c r="I90">
        <v>7680.9271769357983</v>
      </c>
      <c r="J90">
        <v>8692.8751173926394</v>
      </c>
      <c r="K90">
        <v>9743.1641176247795</v>
      </c>
      <c r="L90">
        <v>10947.692498555509</v>
      </c>
      <c r="M90">
        <v>12123.052935207048</v>
      </c>
      <c r="N90">
        <v>13421.356189197497</v>
      </c>
      <c r="O90">
        <v>14859.19051892224</v>
      </c>
    </row>
    <row r="91" spans="1:15">
      <c r="B91" t="s">
        <v>224</v>
      </c>
      <c r="C91">
        <v>400.45589697156902</v>
      </c>
      <c r="D91">
        <v>2336.8290496739028</v>
      </c>
      <c r="E91">
        <v>4613.0649567904511</v>
      </c>
      <c r="F91">
        <v>6789.3588197914069</v>
      </c>
      <c r="G91">
        <v>8627.6106189744132</v>
      </c>
      <c r="H91">
        <v>10581.351252367909</v>
      </c>
      <c r="I91">
        <v>12326.701553778134</v>
      </c>
      <c r="J91">
        <v>14200.393310647902</v>
      </c>
      <c r="K91">
        <v>16142.139111921995</v>
      </c>
      <c r="L91">
        <v>18239.864218474424</v>
      </c>
      <c r="M91">
        <v>20354.36326502719</v>
      </c>
      <c r="N91">
        <v>22707.358425261875</v>
      </c>
      <c r="O91">
        <v>25332.67188099158</v>
      </c>
    </row>
    <row r="92" spans="1:15">
      <c r="B92" t="s">
        <v>225</v>
      </c>
      <c r="C92">
        <v>397.45589697156902</v>
      </c>
      <c r="D92">
        <v>2982.3135093477249</v>
      </c>
      <c r="E92">
        <v>6135.5425632657098</v>
      </c>
      <c r="F92">
        <v>9533.171077648356</v>
      </c>
      <c r="G92">
        <v>12603.033322877636</v>
      </c>
      <c r="H92">
        <v>15740.853339120382</v>
      </c>
      <c r="I92">
        <v>18700.858120922701</v>
      </c>
      <c r="J92">
        <v>21938.591255094048</v>
      </c>
      <c r="K92">
        <v>25360.773794936798</v>
      </c>
      <c r="L92">
        <v>29051.951419901648</v>
      </c>
      <c r="M92">
        <v>32850.771303860944</v>
      </c>
      <c r="N92">
        <v>37146.368038182729</v>
      </c>
      <c r="O92">
        <v>42003.71173824474</v>
      </c>
    </row>
    <row r="93" spans="1:15">
      <c r="A93" s="186" t="s">
        <v>226</v>
      </c>
      <c r="B93" s="186" t="s">
        <v>227</v>
      </c>
      <c r="C93" s="186">
        <f>C90/C91</f>
        <v>0.56296529040904886</v>
      </c>
      <c r="D93" s="186">
        <f t="shared" ref="D93:O93" si="23">D90/D91</f>
        <v>0.71330734488595859</v>
      </c>
      <c r="E93" s="186">
        <f t="shared" si="23"/>
        <v>0.67698176945043387</v>
      </c>
      <c r="F93" s="186">
        <f t="shared" si="23"/>
        <v>0.67914305030686439</v>
      </c>
      <c r="G93" s="186">
        <f t="shared" si="23"/>
        <v>0.63745931700304193</v>
      </c>
      <c r="H93" s="186">
        <f t="shared" si="23"/>
        <v>0.62621021255290155</v>
      </c>
      <c r="I93" s="186">
        <f t="shared" si="23"/>
        <v>0.62311293442336924</v>
      </c>
      <c r="J93" s="186">
        <f t="shared" si="23"/>
        <v>0.61215734854853976</v>
      </c>
      <c r="K93" s="186">
        <f t="shared" si="23"/>
        <v>0.60358568651095523</v>
      </c>
      <c r="L93" s="186">
        <f t="shared" si="23"/>
        <v>0.6002069076515949</v>
      </c>
      <c r="M93" s="186">
        <f t="shared" si="23"/>
        <v>0.59559971379880217</v>
      </c>
      <c r="N93" s="186">
        <f t="shared" si="23"/>
        <v>0.59105757428245265</v>
      </c>
      <c r="O93" s="186">
        <f t="shared" si="23"/>
        <v>0.58656230928691977</v>
      </c>
    </row>
    <row r="94" spans="1:15">
      <c r="A94" s="186"/>
      <c r="B94" s="186" t="s">
        <v>228</v>
      </c>
      <c r="C94" s="186">
        <f>C92/C91</f>
        <v>0.99250853833671226</v>
      </c>
      <c r="D94" s="186">
        <f t="shared" ref="D94:O94" si="24">D92/D91</f>
        <v>1.2762223705511953</v>
      </c>
      <c r="E94" s="186">
        <f t="shared" si="24"/>
        <v>1.3300360217633973</v>
      </c>
      <c r="F94" s="186">
        <f t="shared" si="24"/>
        <v>1.4041342239650914</v>
      </c>
      <c r="G94" s="186">
        <f t="shared" si="24"/>
        <v>1.4607791055336004</v>
      </c>
      <c r="H94" s="186">
        <f t="shared" si="24"/>
        <v>1.4876033281286143</v>
      </c>
      <c r="I94" s="186">
        <f t="shared" si="24"/>
        <v>1.5171015570820638</v>
      </c>
      <c r="J94" s="186">
        <f t="shared" si="24"/>
        <v>1.5449284238235712</v>
      </c>
      <c r="K94" s="186">
        <f t="shared" si="24"/>
        <v>1.5710912673405382</v>
      </c>
      <c r="L94" s="186">
        <f t="shared" si="24"/>
        <v>1.5927723513684986</v>
      </c>
      <c r="M94" s="186">
        <f t="shared" si="24"/>
        <v>1.6139424690481499</v>
      </c>
      <c r="N94" s="186">
        <f t="shared" si="24"/>
        <v>1.6358735940353808</v>
      </c>
      <c r="O94" s="186">
        <f t="shared" si="24"/>
        <v>1.6580845453480297</v>
      </c>
    </row>
    <row r="95" spans="1:15">
      <c r="D95" s="134"/>
      <c r="E95" s="134"/>
      <c r="F95" s="134"/>
      <c r="G95" s="134"/>
      <c r="H95" s="134"/>
      <c r="I95" s="134"/>
      <c r="J95" s="134"/>
      <c r="K95" s="134"/>
      <c r="L95" s="134"/>
      <c r="M95" s="134"/>
      <c r="N95" s="134"/>
      <c r="O95" s="134"/>
    </row>
    <row r="99" spans="3:3">
      <c r="C99" s="134"/>
    </row>
    <row r="100" spans="3:3">
      <c r="C100" s="13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N1" zoomScale="70" zoomScaleNormal="70" workbookViewId="0">
      <selection activeCell="AB40" sqref="AB40"/>
    </sheetView>
  </sheetViews>
  <sheetFormatPr defaultRowHeight="14.25"/>
  <cols>
    <col min="1" max="1" width="9.140625" style="6"/>
    <col min="2" max="3" width="0" style="6" hidden="1" customWidth="1"/>
    <col min="4" max="4" width="33.42578125" style="6" hidden="1" customWidth="1"/>
    <col min="5" max="6" width="11" style="6" hidden="1" customWidth="1"/>
    <col min="7" max="7" width="46.140625" style="6" hidden="1" customWidth="1"/>
    <col min="8" max="11" width="11" style="6" hidden="1" customWidth="1"/>
    <col min="12" max="14" width="11" style="6" bestFit="1" customWidth="1"/>
    <col min="15" max="23" width="11.140625" style="6" bestFit="1" customWidth="1"/>
    <col min="24" max="24" width="13.5703125" style="6" customWidth="1"/>
    <col min="25" max="16384" width="9.140625" style="6"/>
  </cols>
  <sheetData>
    <row r="1" spans="1:24">
      <c r="A1" s="9" t="s">
        <v>107</v>
      </c>
      <c r="B1" s="10"/>
      <c r="C1" s="10"/>
      <c r="D1" s="10"/>
      <c r="E1" s="10"/>
      <c r="F1" s="10"/>
      <c r="G1" s="10"/>
      <c r="H1" s="10"/>
      <c r="I1" s="10"/>
      <c r="J1" s="10"/>
      <c r="K1" s="10"/>
      <c r="L1" s="10"/>
      <c r="M1" s="10"/>
      <c r="N1" s="10"/>
      <c r="O1" s="10"/>
      <c r="P1" s="10"/>
      <c r="Q1" s="10"/>
      <c r="R1" s="10"/>
      <c r="S1" s="10"/>
      <c r="T1" s="10"/>
      <c r="U1" s="10"/>
      <c r="V1" s="11"/>
    </row>
    <row r="2" spans="1:24">
      <c r="A2" s="12" t="s">
        <v>108</v>
      </c>
      <c r="B2" s="13" t="s">
        <v>109</v>
      </c>
      <c r="C2" s="13" t="s">
        <v>110</v>
      </c>
      <c r="D2" s="13" t="s">
        <v>111</v>
      </c>
      <c r="E2" s="13" t="s">
        <v>112</v>
      </c>
      <c r="F2" s="13" t="s">
        <v>113</v>
      </c>
      <c r="G2" s="13" t="s">
        <v>114</v>
      </c>
      <c r="H2" s="13" t="s">
        <v>115</v>
      </c>
      <c r="I2" s="13" t="s">
        <v>116</v>
      </c>
      <c r="J2" s="13" t="s">
        <v>117</v>
      </c>
      <c r="K2" s="13" t="s">
        <v>118</v>
      </c>
      <c r="L2" s="13" t="s">
        <v>119</v>
      </c>
      <c r="M2" s="13" t="s">
        <v>120</v>
      </c>
      <c r="N2" s="13" t="s">
        <v>121</v>
      </c>
      <c r="O2" s="13" t="s">
        <v>122</v>
      </c>
      <c r="P2" s="13" t="s">
        <v>123</v>
      </c>
      <c r="Q2" s="13" t="s">
        <v>124</v>
      </c>
      <c r="R2" s="13" t="s">
        <v>125</v>
      </c>
      <c r="S2" s="13" t="s">
        <v>126</v>
      </c>
      <c r="T2" s="13" t="s">
        <v>127</v>
      </c>
      <c r="U2" s="14" t="s">
        <v>128</v>
      </c>
      <c r="V2" s="15" t="s">
        <v>129</v>
      </c>
      <c r="W2" s="14" t="s">
        <v>182</v>
      </c>
      <c r="X2" s="15" t="s">
        <v>183</v>
      </c>
    </row>
    <row r="3" spans="1:24" ht="15">
      <c r="A3" s="12" t="s">
        <v>130</v>
      </c>
      <c r="B3" s="13" t="s">
        <v>131</v>
      </c>
      <c r="C3" s="13" t="s">
        <v>132</v>
      </c>
      <c r="D3" s="13" t="s">
        <v>133</v>
      </c>
      <c r="E3" s="13"/>
      <c r="F3" s="13"/>
      <c r="G3" s="13"/>
      <c r="H3" s="13"/>
      <c r="I3" s="16">
        <v>-14.847087999999999</v>
      </c>
      <c r="J3" s="16">
        <v>-25.696905000000001</v>
      </c>
      <c r="K3" s="16">
        <v>-24.441420412088025</v>
      </c>
      <c r="L3" s="16">
        <v>-32.364733255000004</v>
      </c>
      <c r="M3" s="16">
        <v>-32.364733255000004</v>
      </c>
      <c r="N3" s="16">
        <v>-30.057628255000004</v>
      </c>
      <c r="O3" s="16">
        <v>-23.864501690000001</v>
      </c>
      <c r="P3" s="16">
        <v>-23.97450169</v>
      </c>
      <c r="Q3" s="16">
        <v>-24.096045690000004</v>
      </c>
      <c r="R3" s="16">
        <v>-24.206045690000003</v>
      </c>
      <c r="S3" s="16">
        <v>-24.326045690000004</v>
      </c>
      <c r="T3" s="16">
        <v>-24.446045690000002</v>
      </c>
      <c r="U3" s="17">
        <v>-24.556045690000001</v>
      </c>
      <c r="V3" s="17">
        <v>-24.676045690000002</v>
      </c>
      <c r="W3" s="17">
        <v>-24.676045690000002</v>
      </c>
      <c r="X3" s="17">
        <v>-24.676045690000002</v>
      </c>
    </row>
    <row r="4" spans="1:24" ht="15">
      <c r="A4" s="12" t="s">
        <v>134</v>
      </c>
      <c r="B4" s="13" t="s">
        <v>131</v>
      </c>
      <c r="C4" s="13" t="s">
        <v>132</v>
      </c>
      <c r="D4" s="13" t="s">
        <v>133</v>
      </c>
      <c r="E4" s="13"/>
      <c r="F4" s="13"/>
      <c r="G4" s="13"/>
      <c r="H4" s="13"/>
      <c r="I4" s="16">
        <v>-13.699138</v>
      </c>
      <c r="J4" s="16">
        <v>-10.951949000000001</v>
      </c>
      <c r="K4" s="16">
        <v>-10</v>
      </c>
      <c r="L4" s="16"/>
      <c r="M4" s="16"/>
      <c r="N4" s="16"/>
      <c r="O4" s="16"/>
      <c r="P4" s="16"/>
      <c r="Q4" s="16"/>
      <c r="R4" s="16"/>
      <c r="S4" s="16"/>
      <c r="T4" s="16"/>
      <c r="U4" s="17"/>
      <c r="V4" s="17"/>
      <c r="W4" s="17"/>
      <c r="X4" s="17"/>
    </row>
    <row r="5" spans="1:24" ht="15">
      <c r="A5" s="12" t="s">
        <v>135</v>
      </c>
      <c r="B5" s="13" t="s">
        <v>131</v>
      </c>
      <c r="C5" s="13" t="s">
        <v>132</v>
      </c>
      <c r="D5" s="13" t="s">
        <v>133</v>
      </c>
      <c r="E5" s="13"/>
      <c r="F5" s="13"/>
      <c r="G5" s="13"/>
      <c r="H5" s="13"/>
      <c r="I5" s="16"/>
      <c r="J5" s="16"/>
      <c r="K5" s="16"/>
      <c r="L5" s="16">
        <v>0</v>
      </c>
      <c r="M5" s="16">
        <v>-11</v>
      </c>
      <c r="N5" s="16">
        <v>-11</v>
      </c>
      <c r="O5" s="16">
        <v>-23</v>
      </c>
      <c r="P5" s="16">
        <v>-34</v>
      </c>
      <c r="Q5" s="16">
        <v>-46</v>
      </c>
      <c r="R5" s="16">
        <v>-58</v>
      </c>
      <c r="S5" s="16">
        <v>-71</v>
      </c>
      <c r="T5" s="16">
        <v>-97</v>
      </c>
      <c r="U5" s="17">
        <v>-126</v>
      </c>
      <c r="V5" s="17">
        <v>-140</v>
      </c>
      <c r="W5" s="17">
        <v>-140</v>
      </c>
      <c r="X5" s="17">
        <v>-140</v>
      </c>
    </row>
    <row r="6" spans="1:24" ht="15">
      <c r="A6" s="12" t="s">
        <v>60</v>
      </c>
      <c r="B6" s="13" t="s">
        <v>131</v>
      </c>
      <c r="C6" s="13" t="s">
        <v>132</v>
      </c>
      <c r="D6" s="13" t="s">
        <v>133</v>
      </c>
      <c r="E6" s="13"/>
      <c r="F6" s="13"/>
      <c r="G6" s="13"/>
      <c r="H6" s="13"/>
      <c r="I6" s="16"/>
      <c r="J6" s="16"/>
      <c r="K6" s="16"/>
      <c r="L6" s="16">
        <v>0</v>
      </c>
      <c r="M6" s="16">
        <v>-78.120865477392272</v>
      </c>
      <c r="N6" s="16">
        <v>-203.19034672520183</v>
      </c>
      <c r="O6" s="16">
        <v>-384.25490429618014</v>
      </c>
      <c r="P6" s="16">
        <v>-572.51401978864465</v>
      </c>
      <c r="Q6" s="16">
        <v>-780.37279265930715</v>
      </c>
      <c r="R6" s="16">
        <v>-1066.5835190000009</v>
      </c>
      <c r="S6" s="16">
        <v>-1231.0835190000009</v>
      </c>
      <c r="T6" s="16">
        <v>-1339.5835190000009</v>
      </c>
      <c r="U6" s="17">
        <v>-1420.0835190000009</v>
      </c>
      <c r="V6" s="17">
        <v>-1473.5835190000009</v>
      </c>
      <c r="W6" s="17">
        <v>-1473.5835190000009</v>
      </c>
      <c r="X6" s="17">
        <v>-1473.5835190000009</v>
      </c>
    </row>
    <row r="7" spans="1:24" ht="15">
      <c r="A7" s="12" t="s">
        <v>136</v>
      </c>
      <c r="B7" s="13" t="s">
        <v>137</v>
      </c>
      <c r="C7" s="13" t="s">
        <v>132</v>
      </c>
      <c r="D7" s="13" t="s">
        <v>133</v>
      </c>
      <c r="E7" s="13"/>
      <c r="F7" s="13"/>
      <c r="G7" s="13"/>
      <c r="H7" s="13"/>
      <c r="I7" s="16"/>
      <c r="J7" s="16"/>
      <c r="K7" s="16"/>
      <c r="L7" s="16">
        <v>0</v>
      </c>
      <c r="M7" s="16">
        <v>-14</v>
      </c>
      <c r="N7" s="16">
        <v>-30</v>
      </c>
      <c r="O7" s="16">
        <v>-42</v>
      </c>
      <c r="P7" s="16">
        <v>-52</v>
      </c>
      <c r="Q7" s="16">
        <v>-64</v>
      </c>
      <c r="R7" s="16">
        <v>-79</v>
      </c>
      <c r="S7" s="16">
        <v>-91</v>
      </c>
      <c r="T7" s="16">
        <v>-103</v>
      </c>
      <c r="U7" s="17">
        <v>-113</v>
      </c>
      <c r="V7" s="17">
        <v>-118</v>
      </c>
      <c r="W7" s="17">
        <v>-118</v>
      </c>
      <c r="X7" s="17">
        <v>-118</v>
      </c>
    </row>
    <row r="8" spans="1:24" ht="15">
      <c r="A8" s="12" t="s">
        <v>138</v>
      </c>
      <c r="B8" s="13" t="s">
        <v>137</v>
      </c>
      <c r="C8" s="13" t="s">
        <v>132</v>
      </c>
      <c r="D8" s="13" t="s">
        <v>133</v>
      </c>
      <c r="E8" s="13"/>
      <c r="F8" s="13"/>
      <c r="G8" s="13"/>
      <c r="H8" s="13"/>
      <c r="I8" s="16"/>
      <c r="J8" s="16"/>
      <c r="K8" s="16"/>
      <c r="L8" s="16">
        <v>0</v>
      </c>
      <c r="M8" s="16">
        <v>-11.597</v>
      </c>
      <c r="N8" s="16">
        <v>-11.961</v>
      </c>
      <c r="O8" s="16">
        <v>-12.443000000000001</v>
      </c>
      <c r="P8" s="16">
        <v>-12.028</v>
      </c>
      <c r="Q8" s="16">
        <v>-12.334999999999999</v>
      </c>
      <c r="R8" s="16">
        <v>-13.097000000000001</v>
      </c>
      <c r="S8" s="16">
        <v>-13.340000000000002</v>
      </c>
      <c r="T8" s="16">
        <v>-14.902000000000001</v>
      </c>
      <c r="U8" s="17">
        <v>-15.899000000000001</v>
      </c>
      <c r="V8" s="17">
        <v>-16.313000000000002</v>
      </c>
      <c r="W8" s="17">
        <v>-16.313000000000002</v>
      </c>
      <c r="X8" s="17">
        <v>-16.313000000000002</v>
      </c>
    </row>
    <row r="9" spans="1:24" ht="15">
      <c r="A9" s="12" t="s">
        <v>40</v>
      </c>
      <c r="B9" s="13" t="s">
        <v>137</v>
      </c>
      <c r="C9" s="13" t="s">
        <v>132</v>
      </c>
      <c r="D9" s="13" t="s">
        <v>133</v>
      </c>
      <c r="E9" s="13"/>
      <c r="F9" s="13"/>
      <c r="G9" s="13"/>
      <c r="H9" s="13"/>
      <c r="I9" s="16"/>
      <c r="J9" s="16"/>
      <c r="K9" s="16"/>
      <c r="L9" s="16">
        <v>0</v>
      </c>
      <c r="M9" s="16">
        <v>0</v>
      </c>
      <c r="N9" s="16">
        <v>0</v>
      </c>
      <c r="O9" s="16">
        <v>-517.72723614462836</v>
      </c>
      <c r="P9" s="16">
        <v>-690.32365761595429</v>
      </c>
      <c r="Q9" s="16">
        <v>-865.01400599222802</v>
      </c>
      <c r="R9" s="16">
        <v>-1006.965806307355</v>
      </c>
      <c r="S9" s="16">
        <v>-1161.5072384484974</v>
      </c>
      <c r="T9" s="16">
        <v>-1318.1352355277484</v>
      </c>
      <c r="U9" s="17">
        <v>-1410.8100172539193</v>
      </c>
      <c r="V9" s="17">
        <v>-1507.1258547970908</v>
      </c>
      <c r="W9" s="17">
        <v>-1507.1258547970908</v>
      </c>
      <c r="X9" s="17">
        <v>-1507.1258547970908</v>
      </c>
    </row>
    <row r="10" spans="1:24" ht="15">
      <c r="A10" s="12" t="s">
        <v>139</v>
      </c>
      <c r="B10" s="13" t="s">
        <v>131</v>
      </c>
      <c r="C10" s="13" t="s">
        <v>132</v>
      </c>
      <c r="D10" s="13" t="s">
        <v>133</v>
      </c>
      <c r="E10" s="13"/>
      <c r="F10" s="13"/>
      <c r="G10" s="13"/>
      <c r="H10" s="13"/>
      <c r="I10" s="16"/>
      <c r="J10" s="16"/>
      <c r="K10" s="16"/>
      <c r="L10" s="16">
        <v>0</v>
      </c>
      <c r="M10" s="16">
        <v>-8.6549999999999994</v>
      </c>
      <c r="N10" s="16">
        <v>-9.766</v>
      </c>
      <c r="O10" s="16">
        <v>-10.715999999999999</v>
      </c>
      <c r="P10" s="16">
        <v>-9.468</v>
      </c>
      <c r="Q10" s="16">
        <v>-8.0730000000000004</v>
      </c>
      <c r="R10" s="16">
        <v>-6.9619999999999997</v>
      </c>
      <c r="S10" s="16">
        <v>-6.0869999999999997</v>
      </c>
      <c r="T10" s="16">
        <v>-5.9039999999999999</v>
      </c>
      <c r="U10" s="17">
        <v>-5.7270000000000003</v>
      </c>
      <c r="V10" s="17">
        <v>-5.5549999999999997</v>
      </c>
      <c r="W10" s="17">
        <v>-5.5549999999999997</v>
      </c>
      <c r="X10" s="17">
        <v>-5.5549999999999997</v>
      </c>
    </row>
    <row r="11" spans="1:24" ht="15" thickBot="1">
      <c r="A11" s="18"/>
      <c r="B11" s="19" t="s">
        <v>79</v>
      </c>
      <c r="C11" s="19"/>
      <c r="D11" s="19"/>
      <c r="E11" s="19"/>
      <c r="F11" s="19"/>
      <c r="G11" s="19"/>
      <c r="H11" s="19"/>
      <c r="I11" s="19"/>
      <c r="J11" s="19"/>
      <c r="K11" s="19"/>
      <c r="L11" s="22">
        <f>SUM(L3:L10)-L6-L9</f>
        <v>-32.364733255000004</v>
      </c>
      <c r="M11" s="22">
        <f t="shared" ref="M11:X11" si="0">SUM(M3:M10)-M6-M9</f>
        <v>-77.616733255000014</v>
      </c>
      <c r="N11" s="22">
        <f t="shared" si="0"/>
        <v>-92.78462825500003</v>
      </c>
      <c r="O11" s="22">
        <f t="shared" si="0"/>
        <v>-112.02350168999999</v>
      </c>
      <c r="P11" s="22">
        <f t="shared" si="0"/>
        <v>-131.47050169000022</v>
      </c>
      <c r="Q11" s="22">
        <f t="shared" si="0"/>
        <v>-154.50404569000011</v>
      </c>
      <c r="R11" s="22">
        <f t="shared" si="0"/>
        <v>-181.26504569000008</v>
      </c>
      <c r="S11" s="22">
        <f t="shared" si="0"/>
        <v>-205.75304568999968</v>
      </c>
      <c r="T11" s="22">
        <f t="shared" si="0"/>
        <v>-245.2520456899997</v>
      </c>
      <c r="U11" s="22">
        <f t="shared" si="0"/>
        <v>-285.18204568999977</v>
      </c>
      <c r="V11" s="22">
        <f t="shared" si="0"/>
        <v>-304.54404569000008</v>
      </c>
      <c r="W11" s="22">
        <f t="shared" si="0"/>
        <v>-304.54404569000008</v>
      </c>
      <c r="X11" s="22">
        <f t="shared" si="0"/>
        <v>-304.54404569000008</v>
      </c>
    </row>
    <row r="12" spans="1:24" ht="15" thickBot="1"/>
    <row r="13" spans="1:24">
      <c r="A13" s="9" t="s">
        <v>140</v>
      </c>
      <c r="B13" s="10"/>
      <c r="C13" s="10"/>
      <c r="D13" s="10"/>
      <c r="E13" s="10"/>
      <c r="F13" s="10"/>
      <c r="G13" s="10"/>
      <c r="H13" s="10"/>
      <c r="I13" s="10"/>
      <c r="J13" s="10"/>
      <c r="K13" s="10"/>
      <c r="L13" s="10"/>
      <c r="M13" s="10"/>
      <c r="N13" s="10"/>
      <c r="O13" s="10"/>
      <c r="P13" s="10"/>
      <c r="Q13" s="10"/>
      <c r="R13" s="10"/>
      <c r="S13" s="10"/>
      <c r="T13" s="10"/>
      <c r="U13" s="10"/>
      <c r="V13" s="11"/>
    </row>
    <row r="14" spans="1:24">
      <c r="A14" s="12" t="s">
        <v>108</v>
      </c>
      <c r="B14" s="13" t="s">
        <v>109</v>
      </c>
      <c r="C14" s="13" t="s">
        <v>110</v>
      </c>
      <c r="D14" s="13" t="s">
        <v>111</v>
      </c>
      <c r="E14" s="13" t="s">
        <v>112</v>
      </c>
      <c r="F14" s="13" t="s">
        <v>113</v>
      </c>
      <c r="G14" s="13" t="s">
        <v>114</v>
      </c>
      <c r="H14" s="13" t="s">
        <v>115</v>
      </c>
      <c r="I14" s="13" t="s">
        <v>116</v>
      </c>
      <c r="J14" s="13" t="s">
        <v>117</v>
      </c>
      <c r="K14" s="13" t="s">
        <v>118</v>
      </c>
      <c r="L14" s="13" t="s">
        <v>119</v>
      </c>
      <c r="M14" s="13" t="s">
        <v>120</v>
      </c>
      <c r="N14" s="13" t="s">
        <v>121</v>
      </c>
      <c r="O14" s="13" t="s">
        <v>122</v>
      </c>
      <c r="P14" s="13" t="s">
        <v>123</v>
      </c>
      <c r="Q14" s="13" t="s">
        <v>124</v>
      </c>
      <c r="R14" s="13" t="s">
        <v>125</v>
      </c>
      <c r="S14" s="13" t="s">
        <v>126</v>
      </c>
      <c r="T14" s="13" t="s">
        <v>127</v>
      </c>
      <c r="U14" s="14" t="s">
        <v>128</v>
      </c>
      <c r="V14" s="15" t="s">
        <v>129</v>
      </c>
      <c r="W14" s="14" t="s">
        <v>182</v>
      </c>
      <c r="X14" s="15" t="s">
        <v>183</v>
      </c>
    </row>
    <row r="15" spans="1:24" ht="15">
      <c r="A15" s="12" t="s">
        <v>130</v>
      </c>
      <c r="B15" s="13" t="s">
        <v>131</v>
      </c>
      <c r="C15" s="13" t="s">
        <v>132</v>
      </c>
      <c r="D15" s="13" t="s">
        <v>133</v>
      </c>
      <c r="E15" s="13"/>
      <c r="F15" s="13"/>
      <c r="G15" s="13"/>
      <c r="H15" s="13"/>
      <c r="I15" s="16">
        <v>-14.847087999999999</v>
      </c>
      <c r="J15" s="16">
        <v>-25.696905000000001</v>
      </c>
      <c r="K15" s="16">
        <v>-15.375265040071532</v>
      </c>
      <c r="L15" s="16">
        <v>-18.22022145591248</v>
      </c>
      <c r="M15" s="16">
        <v>-23.086001946066343</v>
      </c>
      <c r="N15" s="16">
        <v>-20.34846636155326</v>
      </c>
      <c r="O15" s="16">
        <v>-16.207410471799921</v>
      </c>
      <c r="P15" s="16">
        <v>-15.282769472795675</v>
      </c>
      <c r="Q15" s="16">
        <v>-15.089189893219329</v>
      </c>
      <c r="R15" s="16">
        <v>-15.083100160682053</v>
      </c>
      <c r="S15" s="16">
        <v>-14.891367630261037</v>
      </c>
      <c r="T15" s="16">
        <v>-14.755283270276829</v>
      </c>
      <c r="U15" s="17">
        <v>-14.738708247746176</v>
      </c>
      <c r="V15" s="17">
        <v>-14.697045750650167</v>
      </c>
      <c r="W15" s="17">
        <v>-14.584963708414373</v>
      </c>
      <c r="X15" s="17">
        <v>-14.474038343995945</v>
      </c>
    </row>
    <row r="16" spans="1:24" ht="15">
      <c r="A16" s="12" t="s">
        <v>134</v>
      </c>
      <c r="B16" s="13" t="s">
        <v>131</v>
      </c>
      <c r="C16" s="13" t="s">
        <v>132</v>
      </c>
      <c r="D16" s="13" t="s">
        <v>133</v>
      </c>
      <c r="E16" s="13"/>
      <c r="F16" s="13"/>
      <c r="G16" s="13"/>
      <c r="H16" s="13"/>
      <c r="I16" s="16">
        <v>-13.699138</v>
      </c>
      <c r="J16" s="16">
        <v>-10.951949000000001</v>
      </c>
      <c r="K16" s="16">
        <v>-6.2906593728355364</v>
      </c>
      <c r="L16" s="16"/>
      <c r="M16" s="16"/>
      <c r="N16" s="16"/>
      <c r="O16" s="16"/>
      <c r="P16" s="16"/>
      <c r="Q16" s="16"/>
      <c r="R16" s="16"/>
      <c r="S16" s="16"/>
      <c r="T16" s="16"/>
      <c r="U16" s="17"/>
      <c r="V16" s="17"/>
      <c r="W16" s="17"/>
      <c r="X16" s="17"/>
    </row>
    <row r="17" spans="1:24" ht="15">
      <c r="A17" s="12" t="s">
        <v>135</v>
      </c>
      <c r="B17" s="13" t="s">
        <v>131</v>
      </c>
      <c r="C17" s="13" t="s">
        <v>132</v>
      </c>
      <c r="D17" s="13" t="s">
        <v>133</v>
      </c>
      <c r="E17" s="13"/>
      <c r="F17" s="13"/>
      <c r="G17" s="13"/>
      <c r="H17" s="13"/>
      <c r="I17" s="16"/>
      <c r="J17" s="16"/>
      <c r="K17" s="16"/>
      <c r="L17" s="16">
        <v>0</v>
      </c>
      <c r="M17" s="16">
        <v>-7.8463807937455448</v>
      </c>
      <c r="N17" s="16">
        <v>-7.4467994639547728</v>
      </c>
      <c r="O17" s="16">
        <v>-15.62029015705788</v>
      </c>
      <c r="P17" s="16">
        <v>-21.673616778103426</v>
      </c>
      <c r="Q17" s="16">
        <v>-28.805669777433472</v>
      </c>
      <c r="R17" s="16">
        <v>-36.140550196555417</v>
      </c>
      <c r="S17" s="16">
        <v>-43.463171746946323</v>
      </c>
      <c r="T17" s="16">
        <v>-58.547811591562656</v>
      </c>
      <c r="U17" s="17">
        <v>-75.626070364100954</v>
      </c>
      <c r="V17" s="17">
        <v>-83.383959931832308</v>
      </c>
      <c r="W17" s="17">
        <v>-82.748060399543377</v>
      </c>
      <c r="X17" s="17">
        <v>-82.118723300168767</v>
      </c>
    </row>
    <row r="18" spans="1:24" ht="15">
      <c r="A18" s="12" t="s">
        <v>60</v>
      </c>
      <c r="B18" s="13" t="s">
        <v>131</v>
      </c>
      <c r="C18" s="13" t="s">
        <v>132</v>
      </c>
      <c r="D18" s="13" t="s">
        <v>133</v>
      </c>
      <c r="E18" s="13"/>
      <c r="F18" s="13"/>
      <c r="G18" s="13"/>
      <c r="H18" s="13"/>
      <c r="I18" s="16"/>
      <c r="J18" s="16"/>
      <c r="K18" s="16"/>
      <c r="L18" s="16">
        <v>0</v>
      </c>
      <c r="M18" s="16">
        <v>-55.724187133871823</v>
      </c>
      <c r="N18" s="16">
        <v>-137.55616046127432</v>
      </c>
      <c r="O18" s="16">
        <v>-260.96404779908005</v>
      </c>
      <c r="P18" s="16">
        <v>-364.95439602913547</v>
      </c>
      <c r="Q18" s="16">
        <v>-488.67741236168609</v>
      </c>
      <c r="R18" s="16">
        <v>-664.60198633169398</v>
      </c>
      <c r="S18" s="16">
        <v>-753.61682283284642</v>
      </c>
      <c r="T18" s="16">
        <v>-808.55343795437682</v>
      </c>
      <c r="U18" s="17">
        <v>-852.34393754598545</v>
      </c>
      <c r="V18" s="17">
        <v>-877.66592217503228</v>
      </c>
      <c r="W18" s="17">
        <v>-870.97270024274098</v>
      </c>
      <c r="X18" s="17">
        <v>-864.34855183178615</v>
      </c>
    </row>
    <row r="19" spans="1:24" ht="15">
      <c r="A19" s="12" t="s">
        <v>136</v>
      </c>
      <c r="B19" s="13" t="s">
        <v>137</v>
      </c>
      <c r="C19" s="13" t="s">
        <v>132</v>
      </c>
      <c r="D19" s="13" t="s">
        <v>133</v>
      </c>
      <c r="E19" s="13"/>
      <c r="F19" s="13"/>
      <c r="G19" s="13"/>
      <c r="H19" s="13"/>
      <c r="I19" s="16"/>
      <c r="J19" s="16"/>
      <c r="K19" s="16"/>
      <c r="L19" s="16">
        <v>0</v>
      </c>
      <c r="M19" s="16">
        <v>-9.9863028284034208</v>
      </c>
      <c r="N19" s="16">
        <v>-20.309453083513016</v>
      </c>
      <c r="O19" s="16">
        <v>-28.524008112888303</v>
      </c>
      <c r="P19" s="16">
        <v>-33.147884484158183</v>
      </c>
      <c r="Q19" s="16">
        <v>-40.077453603385699</v>
      </c>
      <c r="R19" s="16">
        <v>-49.225921819446171</v>
      </c>
      <c r="S19" s="16">
        <v>-55.706318717917121</v>
      </c>
      <c r="T19" s="16">
        <v>-62.169325710628392</v>
      </c>
      <c r="U19" s="17">
        <v>-67.823380564630227</v>
      </c>
      <c r="V19" s="17">
        <v>-70.280766228258656</v>
      </c>
      <c r="W19" s="17">
        <v>-69.744793765329419</v>
      </c>
      <c r="X19" s="17">
        <v>-69.214352495856531</v>
      </c>
    </row>
    <row r="20" spans="1:24" ht="15">
      <c r="A20" s="12" t="s">
        <v>138</v>
      </c>
      <c r="B20" s="13" t="s">
        <v>137</v>
      </c>
      <c r="C20" s="13" t="s">
        <v>132</v>
      </c>
      <c r="D20" s="13" t="s">
        <v>133</v>
      </c>
      <c r="E20" s="13"/>
      <c r="F20" s="13"/>
      <c r="G20" s="13"/>
      <c r="H20" s="13"/>
      <c r="I20" s="16"/>
      <c r="J20" s="16"/>
      <c r="K20" s="16"/>
      <c r="L20" s="16">
        <v>0</v>
      </c>
      <c r="M20" s="16">
        <v>-8.2722252786424608</v>
      </c>
      <c r="N20" s="16">
        <v>-8.09737894439664</v>
      </c>
      <c r="O20" s="16">
        <v>-8.4505769749683139</v>
      </c>
      <c r="P20" s="16">
        <v>-7.6673606649125885</v>
      </c>
      <c r="Q20" s="16">
        <v>-7.7243029718400402</v>
      </c>
      <c r="R20" s="16">
        <v>-8.1609101021428678</v>
      </c>
      <c r="S20" s="16">
        <v>-8.1661790296375205</v>
      </c>
      <c r="T20" s="16">
        <v>-8.9946339003862548</v>
      </c>
      <c r="U20" s="17">
        <v>-9.5426896247527075</v>
      </c>
      <c r="V20" s="17">
        <v>-9.7160181311998617</v>
      </c>
      <c r="W20" s="17">
        <v>-9.6419222092696515</v>
      </c>
      <c r="X20" s="17">
        <v>-9.5685909513975229</v>
      </c>
    </row>
    <row r="21" spans="1:24" ht="15">
      <c r="A21" s="12" t="s">
        <v>40</v>
      </c>
      <c r="B21" s="13" t="s">
        <v>137</v>
      </c>
      <c r="C21" s="13" t="s">
        <v>132</v>
      </c>
      <c r="D21" s="13" t="s">
        <v>133</v>
      </c>
      <c r="E21" s="13"/>
      <c r="F21" s="13"/>
      <c r="G21" s="13"/>
      <c r="H21" s="13"/>
      <c r="I21" s="16"/>
      <c r="J21" s="16"/>
      <c r="K21" s="16"/>
      <c r="L21" s="16">
        <v>0</v>
      </c>
      <c r="M21" s="16">
        <v>0</v>
      </c>
      <c r="N21" s="16">
        <v>0</v>
      </c>
      <c r="O21" s="16">
        <v>-351.61085438220522</v>
      </c>
      <c r="P21" s="16">
        <v>-440.05324729490798</v>
      </c>
      <c r="Q21" s="16">
        <v>-541.68060455362991</v>
      </c>
      <c r="R21" s="16">
        <v>-627.45341843217</v>
      </c>
      <c r="S21" s="16">
        <v>-711.02519140856873</v>
      </c>
      <c r="T21" s="16">
        <v>-795.60756105029566</v>
      </c>
      <c r="U21" s="17">
        <v>-846.77791773986814</v>
      </c>
      <c r="V21" s="17">
        <v>-897.64372777592234</v>
      </c>
      <c r="W21" s="17">
        <v>-890.7981518747365</v>
      </c>
      <c r="X21" s="17">
        <v>-884.02322177580447</v>
      </c>
    </row>
    <row r="22" spans="1:24" ht="15.75" thickBot="1">
      <c r="A22" s="18" t="s">
        <v>139</v>
      </c>
      <c r="B22" s="19" t="s">
        <v>131</v>
      </c>
      <c r="C22" s="19" t="s">
        <v>132</v>
      </c>
      <c r="D22" s="19" t="s">
        <v>133</v>
      </c>
      <c r="E22" s="19"/>
      <c r="F22" s="19"/>
      <c r="G22" s="19"/>
      <c r="H22" s="19"/>
      <c r="I22" s="20"/>
      <c r="J22" s="20"/>
      <c r="K22" s="20"/>
      <c r="L22" s="20">
        <v>0</v>
      </c>
      <c r="M22" s="20">
        <v>-6.1736750699879712</v>
      </c>
      <c r="N22" s="20">
        <v>-6.6114039604529369</v>
      </c>
      <c r="O22" s="20">
        <v>-7.2776969270883587</v>
      </c>
      <c r="P22" s="20">
        <v>-6.0354648133848006</v>
      </c>
      <c r="Q22" s="20">
        <v>-5.0553950459395747</v>
      </c>
      <c r="R22" s="20">
        <v>-4.3381122494554969</v>
      </c>
      <c r="S22" s="20">
        <v>-3.7262017806149612</v>
      </c>
      <c r="T22" s="20">
        <v>-3.5635698931606798</v>
      </c>
      <c r="U22" s="21">
        <v>-3.4373849601206841</v>
      </c>
      <c r="V22" s="21">
        <v>-3.3085564101523457</v>
      </c>
      <c r="W22" s="21">
        <v>-3.2833248251390241</v>
      </c>
      <c r="X22" s="21">
        <v>-3.2583536280888392</v>
      </c>
    </row>
    <row r="23" spans="1:24" ht="15.75" thickBot="1">
      <c r="A23" s="23"/>
      <c r="B23" s="19" t="s">
        <v>79</v>
      </c>
      <c r="C23" s="23"/>
      <c r="D23" s="23"/>
      <c r="E23" s="23"/>
      <c r="F23" s="23"/>
      <c r="G23" s="23"/>
      <c r="H23" s="23"/>
      <c r="I23" s="24"/>
      <c r="J23" s="24"/>
      <c r="K23" s="24"/>
      <c r="L23" s="22">
        <f>SUM(L15:L22)-L18-L21</f>
        <v>-18.22022145591248</v>
      </c>
      <c r="M23" s="22">
        <f t="shared" ref="M23:X23" si="1">SUM(M15:M22)-M18-M21</f>
        <v>-55.364585916845741</v>
      </c>
      <c r="N23" s="22">
        <f t="shared" si="1"/>
        <v>-62.81350181387063</v>
      </c>
      <c r="O23" s="22">
        <f t="shared" si="1"/>
        <v>-76.079982643802794</v>
      </c>
      <c r="P23" s="22">
        <f t="shared" si="1"/>
        <v>-83.807096213354555</v>
      </c>
      <c r="Q23" s="22">
        <f t="shared" si="1"/>
        <v>-96.752011291818121</v>
      </c>
      <c r="R23" s="22">
        <f t="shared" si="1"/>
        <v>-112.94859452828189</v>
      </c>
      <c r="S23" s="22">
        <f t="shared" si="1"/>
        <v>-125.95323890537702</v>
      </c>
      <c r="T23" s="22">
        <f t="shared" si="1"/>
        <v>-148.03062436601476</v>
      </c>
      <c r="U23" s="22">
        <f t="shared" si="1"/>
        <v>-171.16823376135062</v>
      </c>
      <c r="V23" s="22">
        <f t="shared" si="1"/>
        <v>-181.38634645209322</v>
      </c>
      <c r="W23" s="22">
        <f t="shared" si="1"/>
        <v>-180.00306490769594</v>
      </c>
      <c r="X23" s="22">
        <f t="shared" si="1"/>
        <v>-178.63405871950738</v>
      </c>
    </row>
    <row r="25" spans="1:24" ht="15" thickBot="1"/>
    <row r="26" spans="1:24">
      <c r="A26" s="9" t="s">
        <v>141</v>
      </c>
      <c r="B26" s="10"/>
      <c r="C26" s="10"/>
      <c r="D26" s="10"/>
      <c r="E26" s="10"/>
      <c r="F26" s="10"/>
      <c r="G26" s="10"/>
      <c r="H26" s="10"/>
      <c r="I26" s="10"/>
      <c r="J26" s="10"/>
      <c r="K26" s="10"/>
      <c r="L26" s="10"/>
      <c r="M26" s="10"/>
      <c r="N26" s="10"/>
      <c r="O26" s="10"/>
      <c r="P26" s="10"/>
      <c r="Q26" s="10"/>
      <c r="R26" s="10"/>
      <c r="S26" s="10"/>
      <c r="T26" s="10"/>
      <c r="U26" s="10"/>
      <c r="V26" s="11"/>
    </row>
    <row r="27" spans="1:24">
      <c r="A27" s="12" t="s">
        <v>108</v>
      </c>
      <c r="B27" s="13" t="s">
        <v>109</v>
      </c>
      <c r="C27" s="13" t="s">
        <v>110</v>
      </c>
      <c r="D27" s="13" t="s">
        <v>111</v>
      </c>
      <c r="E27" s="13" t="s">
        <v>112</v>
      </c>
      <c r="F27" s="13" t="s">
        <v>113</v>
      </c>
      <c r="G27" s="13" t="s">
        <v>114</v>
      </c>
      <c r="H27" s="13" t="s">
        <v>115</v>
      </c>
      <c r="I27" s="13" t="s">
        <v>116</v>
      </c>
      <c r="J27" s="13" t="s">
        <v>117</v>
      </c>
      <c r="K27" s="13" t="s">
        <v>118</v>
      </c>
      <c r="L27" s="13" t="s">
        <v>119</v>
      </c>
      <c r="M27" s="13" t="s">
        <v>120</v>
      </c>
      <c r="N27" s="13" t="s">
        <v>121</v>
      </c>
      <c r="O27" s="13" t="s">
        <v>122</v>
      </c>
      <c r="P27" s="13" t="s">
        <v>123</v>
      </c>
      <c r="Q27" s="13" t="s">
        <v>124</v>
      </c>
      <c r="R27" s="13" t="s">
        <v>125</v>
      </c>
      <c r="S27" s="13" t="s">
        <v>126</v>
      </c>
      <c r="T27" s="13" t="s">
        <v>127</v>
      </c>
      <c r="U27" s="14" t="s">
        <v>128</v>
      </c>
      <c r="V27" s="15" t="s">
        <v>129</v>
      </c>
      <c r="W27" s="14" t="s">
        <v>182</v>
      </c>
      <c r="X27" s="15" t="s">
        <v>183</v>
      </c>
    </row>
    <row r="28" spans="1:24" ht="15">
      <c r="A28" s="12" t="s">
        <v>130</v>
      </c>
      <c r="B28" s="13" t="s">
        <v>131</v>
      </c>
      <c r="C28" s="13" t="s">
        <v>132</v>
      </c>
      <c r="D28" s="13" t="s">
        <v>133</v>
      </c>
      <c r="E28" s="13"/>
      <c r="F28" s="13"/>
      <c r="G28" s="13"/>
      <c r="H28" s="13"/>
      <c r="I28" s="16">
        <v>-14.847087999999999</v>
      </c>
      <c r="J28" s="16">
        <v>-25.696905000000001</v>
      </c>
      <c r="K28" s="16">
        <v>-25.035613015998674</v>
      </c>
      <c r="L28" s="16">
        <v>-32.122274096577641</v>
      </c>
      <c r="M28" s="16">
        <v>-41.304596596953211</v>
      </c>
      <c r="N28" s="16">
        <v>-39.977728307923293</v>
      </c>
      <c r="O28" s="16">
        <v>-33.50896356080176</v>
      </c>
      <c r="P28" s="16">
        <v>-35.02145113433199</v>
      </c>
      <c r="Q28" s="16">
        <v>-35.845357763183159</v>
      </c>
      <c r="R28" s="16">
        <v>-36.723029607098589</v>
      </c>
      <c r="S28" s="16">
        <v>-37.581999425711885</v>
      </c>
      <c r="T28" s="16">
        <v>-38.406968904566803</v>
      </c>
      <c r="U28" s="17">
        <v>-39.11219063397359</v>
      </c>
      <c r="V28" s="17">
        <v>-39.825718107263562</v>
      </c>
      <c r="W28" s="17">
        <v>-40.366891549481572</v>
      </c>
      <c r="X28" s="17">
        <v>-40.914969998890861</v>
      </c>
    </row>
    <row r="29" spans="1:24" ht="15">
      <c r="A29" s="12" t="s">
        <v>134</v>
      </c>
      <c r="B29" s="13" t="s">
        <v>131</v>
      </c>
      <c r="C29" s="13" t="s">
        <v>132</v>
      </c>
      <c r="D29" s="13" t="s">
        <v>133</v>
      </c>
      <c r="E29" s="13"/>
      <c r="F29" s="13"/>
      <c r="G29" s="13"/>
      <c r="H29" s="13"/>
      <c r="I29" s="16">
        <v>-13.699138</v>
      </c>
      <c r="J29" s="16">
        <v>-10.951949000000001</v>
      </c>
      <c r="K29" s="16">
        <v>-10.243108867607702</v>
      </c>
      <c r="L29" s="16"/>
      <c r="M29" s="16"/>
      <c r="N29" s="16"/>
      <c r="O29" s="16"/>
      <c r="P29" s="16"/>
      <c r="Q29" s="16"/>
      <c r="R29" s="16"/>
      <c r="S29" s="16"/>
      <c r="T29" s="16"/>
      <c r="U29" s="17"/>
      <c r="V29" s="17"/>
      <c r="W29" s="17"/>
      <c r="X29" s="17"/>
    </row>
    <row r="30" spans="1:24" ht="15">
      <c r="A30" s="12" t="s">
        <v>135</v>
      </c>
      <c r="B30" s="13" t="s">
        <v>131</v>
      </c>
      <c r="C30" s="13" t="s">
        <v>132</v>
      </c>
      <c r="D30" s="13" t="s">
        <v>133</v>
      </c>
      <c r="E30" s="13"/>
      <c r="F30" s="13"/>
      <c r="G30" s="13"/>
      <c r="H30" s="13"/>
      <c r="I30" s="16"/>
      <c r="J30" s="16"/>
      <c r="K30" s="16"/>
      <c r="L30" s="16">
        <v>0</v>
      </c>
      <c r="M30" s="16">
        <v>-14.038446076063147</v>
      </c>
      <c r="N30" s="16">
        <v>-14.630396239397371</v>
      </c>
      <c r="O30" s="16">
        <v>-32.295087151197102</v>
      </c>
      <c r="P30" s="16">
        <v>-49.666489588142412</v>
      </c>
      <c r="Q30" s="16">
        <v>-68.429753093916261</v>
      </c>
      <c r="R30" s="16">
        <v>-87.9918903107597</v>
      </c>
      <c r="S30" s="16">
        <v>-109.68991809147356</v>
      </c>
      <c r="T30" s="16">
        <v>-152.3958529320322</v>
      </c>
      <c r="U30" s="17">
        <v>-200.68931627243083</v>
      </c>
      <c r="V30" s="17">
        <v>-225.95194566674098</v>
      </c>
      <c r="W30" s="17">
        <v>-229.02230316495331</v>
      </c>
      <c r="X30" s="17">
        <v>-232.13183634872416</v>
      </c>
    </row>
    <row r="31" spans="1:24" ht="15">
      <c r="A31" s="12" t="s">
        <v>60</v>
      </c>
      <c r="B31" s="13" t="s">
        <v>131</v>
      </c>
      <c r="C31" s="13" t="s">
        <v>132</v>
      </c>
      <c r="D31" s="13" t="s">
        <v>133</v>
      </c>
      <c r="E31" s="13"/>
      <c r="F31" s="13"/>
      <c r="G31" s="13"/>
      <c r="H31" s="13"/>
      <c r="I31" s="16"/>
      <c r="J31" s="16"/>
      <c r="K31" s="16"/>
      <c r="L31" s="16">
        <v>0</v>
      </c>
      <c r="M31" s="16">
        <v>-99.699596129068595</v>
      </c>
      <c r="N31" s="16">
        <v>-270.25048041911282</v>
      </c>
      <c r="O31" s="16">
        <v>-539.5454618486973</v>
      </c>
      <c r="P31" s="16">
        <v>-836.31651773230226</v>
      </c>
      <c r="Q31" s="16">
        <v>-1160.8851635410065</v>
      </c>
      <c r="R31" s="16">
        <v>-1618.1155174329685</v>
      </c>
      <c r="S31" s="16">
        <v>-1901.9359206038469</v>
      </c>
      <c r="T31" s="16">
        <v>-2104.6079685742093</v>
      </c>
      <c r="U31" s="17">
        <v>-2261.8697656972836</v>
      </c>
      <c r="V31" s="17">
        <v>-2378.279023003523</v>
      </c>
      <c r="W31" s="17">
        <v>-2410.5963673378355</v>
      </c>
      <c r="X31" s="17">
        <v>-2443.3260591334661</v>
      </c>
    </row>
    <row r="32" spans="1:24" ht="15">
      <c r="A32" s="12" t="s">
        <v>136</v>
      </c>
      <c r="B32" s="13" t="s">
        <v>137</v>
      </c>
      <c r="C32" s="13" t="s">
        <v>132</v>
      </c>
      <c r="D32" s="13" t="s">
        <v>133</v>
      </c>
      <c r="E32" s="13"/>
      <c r="F32" s="13"/>
      <c r="G32" s="13"/>
      <c r="H32" s="13"/>
      <c r="I32" s="16"/>
      <c r="J32" s="16"/>
      <c r="K32" s="16"/>
      <c r="L32" s="16">
        <v>0</v>
      </c>
      <c r="M32" s="16">
        <v>-17.867113187716733</v>
      </c>
      <c r="N32" s="16">
        <v>-39.901080652901918</v>
      </c>
      <c r="O32" s="16">
        <v>-58.97363740653384</v>
      </c>
      <c r="P32" s="16">
        <v>-75.960513487747221</v>
      </c>
      <c r="Q32" s="16">
        <v>-95.206613000231314</v>
      </c>
      <c r="R32" s="16">
        <v>-119.85102300948304</v>
      </c>
      <c r="S32" s="16">
        <v>-140.58848656794498</v>
      </c>
      <c r="T32" s="16">
        <v>-161.82240053607543</v>
      </c>
      <c r="U32" s="17">
        <v>-179.98327570464033</v>
      </c>
      <c r="V32" s="17">
        <v>-190.44521134768169</v>
      </c>
      <c r="W32" s="17">
        <v>-193.03308409617495</v>
      </c>
      <c r="X32" s="17">
        <v>-195.65397635106751</v>
      </c>
    </row>
    <row r="33" spans="1:24" ht="15">
      <c r="A33" s="12" t="s">
        <v>138</v>
      </c>
      <c r="B33" s="13" t="s">
        <v>137</v>
      </c>
      <c r="C33" s="13" t="s">
        <v>132</v>
      </c>
      <c r="D33" s="13" t="s">
        <v>133</v>
      </c>
      <c r="E33" s="13"/>
      <c r="F33" s="13"/>
      <c r="G33" s="13"/>
      <c r="H33" s="13"/>
      <c r="I33" s="16"/>
      <c r="J33" s="16"/>
      <c r="K33" s="16"/>
      <c r="L33" s="16">
        <v>0</v>
      </c>
      <c r="M33" s="16">
        <v>-14.800350831282211</v>
      </c>
      <c r="N33" s="16">
        <v>-15.908560856311995</v>
      </c>
      <c r="O33" s="16">
        <v>-17.471642148797635</v>
      </c>
      <c r="P33" s="16">
        <v>-17.570251081358144</v>
      </c>
      <c r="Q33" s="16">
        <v>-18.349587052466457</v>
      </c>
      <c r="R33" s="16">
        <v>-19.869479093103791</v>
      </c>
      <c r="S33" s="16">
        <v>-20.609345173806442</v>
      </c>
      <c r="T33" s="16">
        <v>-23.412402065908701</v>
      </c>
      <c r="U33" s="17">
        <v>-25.32348761440776</v>
      </c>
      <c r="V33" s="17">
        <v>-26.328243497582474</v>
      </c>
      <c r="W33" s="17">
        <v>-26.686005939499172</v>
      </c>
      <c r="X33" s="17">
        <v>-27.048333188262411</v>
      </c>
    </row>
    <row r="34" spans="1:24" ht="15">
      <c r="A34" s="12" t="s">
        <v>40</v>
      </c>
      <c r="B34" s="13" t="s">
        <v>137</v>
      </c>
      <c r="C34" s="13" t="s">
        <v>132</v>
      </c>
      <c r="D34" s="13" t="s">
        <v>133</v>
      </c>
      <c r="E34" s="13"/>
      <c r="F34" s="13"/>
      <c r="G34" s="13"/>
      <c r="H34" s="13"/>
      <c r="I34" s="16"/>
      <c r="J34" s="16"/>
      <c r="K34" s="16"/>
      <c r="L34" s="16">
        <v>0</v>
      </c>
      <c r="M34" s="16">
        <v>0</v>
      </c>
      <c r="N34" s="16">
        <v>0</v>
      </c>
      <c r="O34" s="16">
        <v>-726.95853094952929</v>
      </c>
      <c r="P34" s="16">
        <v>-1008.4103751009171</v>
      </c>
      <c r="Q34" s="16">
        <v>-1286.7977141919034</v>
      </c>
      <c r="R34" s="16">
        <v>-1527.6693926772841</v>
      </c>
      <c r="S34" s="16">
        <v>-1794.4455471559061</v>
      </c>
      <c r="T34" s="16">
        <v>-2070.9107577115087</v>
      </c>
      <c r="U34" s="17">
        <v>-2247.0991885157573</v>
      </c>
      <c r="V34" s="17">
        <v>-2432.41442325752</v>
      </c>
      <c r="W34" s="17">
        <v>-2465.4673887505623</v>
      </c>
      <c r="X34" s="17">
        <v>-2498.9420877334951</v>
      </c>
    </row>
    <row r="35" spans="1:24" ht="15.75" thickBot="1">
      <c r="A35" s="18" t="s">
        <v>139</v>
      </c>
      <c r="B35" s="19" t="s">
        <v>131</v>
      </c>
      <c r="C35" s="19" t="s">
        <v>132</v>
      </c>
      <c r="D35" s="19" t="s">
        <v>133</v>
      </c>
      <c r="E35" s="19"/>
      <c r="F35" s="19"/>
      <c r="G35" s="19"/>
      <c r="H35" s="19"/>
      <c r="I35" s="20"/>
      <c r="J35" s="20"/>
      <c r="K35" s="20"/>
      <c r="L35" s="20">
        <v>0</v>
      </c>
      <c r="M35" s="20">
        <v>-11.045704617120593</v>
      </c>
      <c r="N35" s="20">
        <v>-12.989131788541338</v>
      </c>
      <c r="O35" s="20">
        <v>-15.046702344009917</v>
      </c>
      <c r="P35" s="20">
        <v>-13.830656571192128</v>
      </c>
      <c r="Q35" s="20">
        <v>-12.009421667982304</v>
      </c>
      <c r="R35" s="20">
        <v>-10.562061040405329</v>
      </c>
      <c r="S35" s="20">
        <v>-9.4039793158140768</v>
      </c>
      <c r="T35" s="20">
        <v>-9.2757228423785367</v>
      </c>
      <c r="U35" s="21">
        <v>-9.1218072562873918</v>
      </c>
      <c r="V35" s="21">
        <v>-8.9654504155624721</v>
      </c>
      <c r="W35" s="21">
        <v>-9.0872778148665407</v>
      </c>
      <c r="X35" s="21">
        <v>-9.2106596494083046</v>
      </c>
    </row>
    <row r="36" spans="1:24" ht="15.75" thickBot="1">
      <c r="A36" s="23"/>
      <c r="B36" s="19" t="s">
        <v>79</v>
      </c>
      <c r="C36" s="23"/>
      <c r="D36" s="23"/>
      <c r="E36" s="23"/>
      <c r="F36" s="23"/>
      <c r="G36" s="23"/>
      <c r="H36" s="23"/>
      <c r="I36" s="24"/>
      <c r="J36" s="24"/>
      <c r="K36" s="24"/>
      <c r="L36" s="22">
        <f>SUM(L28:L35)-L31-L34</f>
        <v>-32.122274096577641</v>
      </c>
      <c r="M36" s="22">
        <f t="shared" ref="M36:X36" si="2">SUM(M28:M35)-M31-M34</f>
        <v>-99.056211309135904</v>
      </c>
      <c r="N36" s="22">
        <f t="shared" si="2"/>
        <v>-123.40689784507589</v>
      </c>
      <c r="O36" s="22">
        <f t="shared" si="2"/>
        <v>-157.29603261134025</v>
      </c>
      <c r="P36" s="22">
        <f t="shared" si="2"/>
        <v>-192.04936186277189</v>
      </c>
      <c r="Q36" s="22">
        <f t="shared" si="2"/>
        <v>-229.84073257777959</v>
      </c>
      <c r="R36" s="22">
        <f t="shared" si="2"/>
        <v>-274.99748306085053</v>
      </c>
      <c r="S36" s="22">
        <f t="shared" si="2"/>
        <v>-317.87372857475088</v>
      </c>
      <c r="T36" s="22">
        <f t="shared" si="2"/>
        <v>-385.31334728096135</v>
      </c>
      <c r="U36" s="22">
        <f t="shared" si="2"/>
        <v>-454.2300774817395</v>
      </c>
      <c r="V36" s="22">
        <f t="shared" si="2"/>
        <v>-491.51656903483081</v>
      </c>
      <c r="W36" s="22">
        <f t="shared" si="2"/>
        <v>-498.19556256497526</v>
      </c>
      <c r="X36" s="22">
        <f t="shared" si="2"/>
        <v>-504.95977553635339</v>
      </c>
    </row>
  </sheetData>
  <pageMargins left="0" right="0" top="0" bottom="0"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55" zoomScaleNormal="55" workbookViewId="0">
      <selection activeCell="P16" sqref="P16"/>
    </sheetView>
  </sheetViews>
  <sheetFormatPr defaultRowHeight="15"/>
  <cols>
    <col min="1" max="1" width="50.5703125" customWidth="1"/>
  </cols>
  <sheetData>
    <row r="1" spans="1:13" s="126" customFormat="1">
      <c r="B1" s="127">
        <v>2015</v>
      </c>
      <c r="C1" s="127">
        <v>2016</v>
      </c>
      <c r="D1" s="127">
        <v>2017</v>
      </c>
      <c r="E1" s="127">
        <v>2018</v>
      </c>
      <c r="F1" s="127">
        <v>2019</v>
      </c>
      <c r="G1" s="127">
        <v>2020</v>
      </c>
      <c r="H1" s="127">
        <v>2021</v>
      </c>
      <c r="I1" s="127">
        <v>2022</v>
      </c>
      <c r="J1" s="127">
        <v>2023</v>
      </c>
      <c r="K1" s="127">
        <v>2024</v>
      </c>
      <c r="L1" s="127">
        <v>2025</v>
      </c>
      <c r="M1" s="127">
        <v>2026</v>
      </c>
    </row>
    <row r="2" spans="1:13" s="128" customFormat="1">
      <c r="A2" s="126" t="s">
        <v>219</v>
      </c>
      <c r="B2" s="128">
        <v>11.034000000000001</v>
      </c>
      <c r="C2" s="128">
        <v>11.021000000000001</v>
      </c>
      <c r="D2" s="128">
        <v>11.013999999999999</v>
      </c>
      <c r="E2" s="128">
        <v>11</v>
      </c>
      <c r="F2" s="128">
        <v>11.000999999999999</v>
      </c>
      <c r="G2" s="128">
        <v>11.002000000000001</v>
      </c>
      <c r="H2" s="128">
        <v>10.988</v>
      </c>
      <c r="I2" s="128">
        <v>10.98</v>
      </c>
      <c r="J2" s="128">
        <v>10.96</v>
      </c>
      <c r="K2" s="128">
        <v>10.93</v>
      </c>
      <c r="L2" s="128">
        <v>10.898</v>
      </c>
      <c r="M2" s="128">
        <v>10.862</v>
      </c>
    </row>
    <row r="3" spans="1:13" s="128" customFormat="1">
      <c r="A3" s="126" t="s">
        <v>2</v>
      </c>
      <c r="B3" s="128">
        <v>0.74557968339755265</v>
      </c>
      <c r="C3" s="128">
        <v>3.0404130877033455</v>
      </c>
      <c r="D3" s="128">
        <v>5.681728189779534</v>
      </c>
      <c r="E3" s="128">
        <v>8.8995130664045785</v>
      </c>
      <c r="F3" s="128">
        <v>11.321667660251372</v>
      </c>
      <c r="G3" s="128">
        <v>13.512478772431082</v>
      </c>
      <c r="H3" s="128">
        <v>15.581663042588101</v>
      </c>
      <c r="I3" s="128">
        <v>17.638281489517738</v>
      </c>
      <c r="J3" s="128">
        <v>19.738993819801781</v>
      </c>
      <c r="K3" s="128">
        <v>21.742427887181886</v>
      </c>
      <c r="L3" s="128">
        <v>23.673563041039237</v>
      </c>
      <c r="M3" s="128">
        <v>25.610178862494795</v>
      </c>
    </row>
    <row r="4" spans="1:13" s="128" customFormat="1">
      <c r="A4" s="126" t="s">
        <v>3</v>
      </c>
      <c r="B4" s="128">
        <v>0</v>
      </c>
      <c r="C4" s="128">
        <v>0</v>
      </c>
      <c r="D4" s="128">
        <v>0</v>
      </c>
      <c r="E4" s="128">
        <v>0</v>
      </c>
      <c r="F4" s="128">
        <v>1.7315791340098385</v>
      </c>
      <c r="G4" s="128">
        <v>5.4057410061164726</v>
      </c>
      <c r="H4" s="128">
        <v>8.3536514109077213</v>
      </c>
      <c r="I4" s="128">
        <v>10.839362891804925</v>
      </c>
      <c r="J4" s="128">
        <v>13.280556869830868</v>
      </c>
      <c r="K4" s="128">
        <v>15.719254178018994</v>
      </c>
      <c r="L4" s="128">
        <v>18.144425565241413</v>
      </c>
      <c r="M4" s="128">
        <v>18.775158513448844</v>
      </c>
    </row>
    <row r="5" spans="1:13" s="128" customFormat="1">
      <c r="A5" s="125" t="s">
        <v>216</v>
      </c>
      <c r="B5" s="129">
        <v>58.099246672818566</v>
      </c>
      <c r="C5" s="129">
        <v>62.330646728074164</v>
      </c>
      <c r="D5" s="129">
        <v>66.542923388759533</v>
      </c>
      <c r="E5" s="129">
        <v>67.878016341406735</v>
      </c>
      <c r="F5" s="129">
        <v>73.881293493779012</v>
      </c>
      <c r="G5" s="129">
        <v>76.771457473079295</v>
      </c>
      <c r="H5" s="129">
        <v>74.912536230346376</v>
      </c>
      <c r="I5" s="129">
        <v>73.287507354163523</v>
      </c>
      <c r="J5" s="129">
        <v>71.455048272421223</v>
      </c>
      <c r="K5" s="129">
        <v>69.502724918483693</v>
      </c>
      <c r="L5" s="129">
        <v>67.504143759927388</v>
      </c>
      <c r="M5" s="129">
        <v>66.037838665938594</v>
      </c>
    </row>
    <row r="6" spans="1:13" s="128" customFormat="1">
      <c r="A6" s="125" t="s">
        <v>215</v>
      </c>
      <c r="B6" s="128">
        <v>194.50617364378388</v>
      </c>
      <c r="C6" s="128">
        <v>186.9919401842225</v>
      </c>
      <c r="D6" s="128">
        <v>179.91234842146093</v>
      </c>
      <c r="E6" s="128">
        <v>174.54347059218873</v>
      </c>
      <c r="F6" s="128">
        <v>164.44545971195976</v>
      </c>
      <c r="G6" s="128">
        <v>155.86932274837312</v>
      </c>
      <c r="H6" s="128">
        <v>152.0951493161578</v>
      </c>
      <c r="I6" s="128">
        <v>148.79584826451381</v>
      </c>
      <c r="J6" s="128">
        <v>145.07540103794611</v>
      </c>
      <c r="K6" s="128">
        <v>141.1115930163154</v>
      </c>
      <c r="L6" s="128">
        <v>137.05386763379195</v>
      </c>
      <c r="M6" s="128">
        <v>134.07682395811776</v>
      </c>
    </row>
    <row r="7" spans="1:13" s="128" customFormat="1">
      <c r="A7" s="126" t="s">
        <v>212</v>
      </c>
      <c r="B7" s="128">
        <v>252.60542031660245</v>
      </c>
      <c r="C7" s="128">
        <v>249.32258691229666</v>
      </c>
      <c r="D7" s="128">
        <v>246.45527181022047</v>
      </c>
      <c r="E7" s="128">
        <v>242.42148693359545</v>
      </c>
      <c r="F7" s="128">
        <v>238.32675320573875</v>
      </c>
      <c r="G7" s="128">
        <v>232.64078022145242</v>
      </c>
      <c r="H7" s="128">
        <v>227.00768554650418</v>
      </c>
      <c r="I7" s="128">
        <v>222.08335561867733</v>
      </c>
      <c r="J7" s="128">
        <v>216.53044931036732</v>
      </c>
      <c r="K7" s="128">
        <v>210.61431793479909</v>
      </c>
      <c r="L7" s="128">
        <v>204.55801139371934</v>
      </c>
      <c r="M7" s="128">
        <v>200.11466262405636</v>
      </c>
    </row>
    <row r="8" spans="1:13" s="128" customFormat="1">
      <c r="A8" s="126"/>
    </row>
    <row r="9" spans="1:13" s="128" customFormat="1">
      <c r="A9" s="126"/>
      <c r="B9" s="128">
        <v>2015</v>
      </c>
      <c r="C9" s="128">
        <v>2016</v>
      </c>
      <c r="D9" s="128">
        <v>2017</v>
      </c>
      <c r="E9" s="128">
        <v>2018</v>
      </c>
      <c r="F9" s="128">
        <v>2019</v>
      </c>
      <c r="G9" s="128">
        <v>2020</v>
      </c>
      <c r="H9" s="128">
        <v>2021</v>
      </c>
      <c r="I9" s="128">
        <v>2022</v>
      </c>
      <c r="J9" s="128">
        <v>2023</v>
      </c>
      <c r="K9" s="128">
        <v>2024</v>
      </c>
      <c r="L9" s="128">
        <v>2025</v>
      </c>
      <c r="M9" s="128">
        <v>2026</v>
      </c>
    </row>
    <row r="10" spans="1:13" s="128" customFormat="1">
      <c r="A10" s="126" t="s">
        <v>219</v>
      </c>
      <c r="B10" s="128">
        <v>11.074999999999999</v>
      </c>
      <c r="C10" s="128">
        <v>11.09</v>
      </c>
      <c r="D10" s="128">
        <v>11.105</v>
      </c>
      <c r="E10" s="128">
        <v>11.122</v>
      </c>
      <c r="F10" s="128">
        <v>11.135</v>
      </c>
      <c r="G10" s="128">
        <v>11.153</v>
      </c>
      <c r="H10" s="128">
        <v>11.17</v>
      </c>
      <c r="I10" s="128">
        <v>11.201000000000001</v>
      </c>
      <c r="J10" s="128">
        <v>11.225</v>
      </c>
      <c r="K10" s="128">
        <v>11.242000000000001</v>
      </c>
      <c r="L10" s="128">
        <v>11.260999999999999</v>
      </c>
      <c r="M10" s="128">
        <v>11.273999999999999</v>
      </c>
    </row>
    <row r="11" spans="1:13" s="128" customFormat="1">
      <c r="A11" s="126" t="s">
        <v>218</v>
      </c>
      <c r="B11" s="128">
        <v>0.62099590722486364</v>
      </c>
      <c r="C11" s="128">
        <v>2.6120496419514225</v>
      </c>
      <c r="D11" s="128">
        <v>4.88928653713835</v>
      </c>
      <c r="E11" s="128">
        <v>7.7177988615396433</v>
      </c>
      <c r="F11" s="128">
        <v>9.819643947282195</v>
      </c>
      <c r="G11" s="128">
        <v>11.721966416731743</v>
      </c>
      <c r="H11" s="128">
        <v>13.528465133079855</v>
      </c>
      <c r="I11" s="128">
        <v>15.298397214063291</v>
      </c>
      <c r="J11" s="128">
        <v>17.06647714537705</v>
      </c>
      <c r="K11" s="128">
        <v>18.737642017203964</v>
      </c>
      <c r="L11" s="128">
        <v>20.349991542347922</v>
      </c>
      <c r="M11" s="128">
        <v>21.964990076424474</v>
      </c>
    </row>
    <row r="12" spans="1:13" s="128" customFormat="1">
      <c r="A12" s="126" t="s">
        <v>149</v>
      </c>
      <c r="B12" s="128">
        <v>0</v>
      </c>
      <c r="C12" s="128">
        <v>0</v>
      </c>
      <c r="D12" s="128">
        <v>0</v>
      </c>
      <c r="E12" s="128">
        <v>0</v>
      </c>
      <c r="F12" s="128">
        <v>0.71368826903796778</v>
      </c>
      <c r="G12" s="128">
        <v>2.389166350447443</v>
      </c>
      <c r="H12" s="128">
        <v>3.8068364852531231</v>
      </c>
      <c r="I12" s="128">
        <v>4.7940494104793441</v>
      </c>
      <c r="J12" s="128">
        <v>5.7376593962514537</v>
      </c>
      <c r="K12" s="128">
        <v>6.6771901052779068</v>
      </c>
      <c r="L12" s="128">
        <v>7.6104245636354246</v>
      </c>
      <c r="M12" s="128">
        <v>8.0403704194033594</v>
      </c>
    </row>
    <row r="13" spans="1:13" s="129" customFormat="1">
      <c r="A13" s="125" t="s">
        <v>215</v>
      </c>
      <c r="B13" s="129">
        <v>196.36848315143686</v>
      </c>
      <c r="C13" s="129">
        <v>190.17671276853648</v>
      </c>
      <c r="D13" s="129">
        <v>184.24668082788898</v>
      </c>
      <c r="E13" s="129">
        <v>180.39614481969144</v>
      </c>
      <c r="F13" s="129">
        <v>171.58345077073909</v>
      </c>
      <c r="G13" s="129">
        <v>165.02560104598996</v>
      </c>
      <c r="H13" s="129">
        <v>163.73640791571688</v>
      </c>
      <c r="I13" s="129">
        <v>163.25324076155641</v>
      </c>
      <c r="J13" s="129">
        <v>162.4762485171089</v>
      </c>
      <c r="K13" s="129">
        <v>161.55922247793717</v>
      </c>
      <c r="L13" s="129">
        <v>160.71396120899115</v>
      </c>
      <c r="M13" s="129">
        <v>160.00714846779533</v>
      </c>
    </row>
    <row r="14" spans="1:13" s="128" customFormat="1">
      <c r="A14" s="125" t="s">
        <v>216</v>
      </c>
      <c r="B14" s="129">
        <v>58.655520941338288</v>
      </c>
      <c r="C14" s="129">
        <v>63.392237589512156</v>
      </c>
      <c r="D14" s="129">
        <v>68.146032634972642</v>
      </c>
      <c r="E14" s="129">
        <v>70.154056318768909</v>
      </c>
      <c r="F14" s="129">
        <v>77.088217012940746</v>
      </c>
      <c r="G14" s="129">
        <v>81.281266186830877</v>
      </c>
      <c r="H14" s="129">
        <v>80.646290465950116</v>
      </c>
      <c r="I14" s="129">
        <v>80.408312613900918</v>
      </c>
      <c r="J14" s="129">
        <v>80.025614941262589</v>
      </c>
      <c r="K14" s="129">
        <v>79.573945399580978</v>
      </c>
      <c r="L14" s="129">
        <v>79.157622685025501</v>
      </c>
      <c r="M14" s="129">
        <v>78.809491036376826</v>
      </c>
    </row>
    <row r="15" spans="1:13" s="128" customFormat="1">
      <c r="A15" s="126" t="s">
        <v>213</v>
      </c>
      <c r="B15" s="128">
        <v>255.02400409277516</v>
      </c>
      <c r="C15" s="128">
        <v>253.56895035804862</v>
      </c>
      <c r="D15" s="128">
        <v>252.39271346286162</v>
      </c>
      <c r="E15" s="128">
        <v>250.55020113846035</v>
      </c>
      <c r="F15" s="128">
        <v>248.67166778367982</v>
      </c>
      <c r="G15" s="128">
        <v>246.30686723282082</v>
      </c>
      <c r="H15" s="128">
        <v>244.38269838166701</v>
      </c>
      <c r="I15" s="128">
        <v>243.66155337545732</v>
      </c>
      <c r="J15" s="128">
        <v>242.5018634583715</v>
      </c>
      <c r="K15" s="128">
        <v>241.13316787751813</v>
      </c>
      <c r="L15" s="128">
        <v>239.87158389401665</v>
      </c>
      <c r="M15" s="128">
        <v>238.81663950417217</v>
      </c>
    </row>
    <row r="16" spans="1:13" s="128" customFormat="1">
      <c r="A16" s="126"/>
      <c r="B16" s="129"/>
      <c r="C16" s="129"/>
      <c r="D16" s="129"/>
      <c r="E16" s="129"/>
      <c r="F16" s="129"/>
      <c r="G16" s="129"/>
      <c r="H16" s="129"/>
      <c r="I16" s="129"/>
      <c r="J16" s="129"/>
      <c r="K16" s="129"/>
      <c r="L16" s="129"/>
      <c r="M16" s="129"/>
    </row>
    <row r="17" spans="1:13" s="128" customFormat="1">
      <c r="A17" s="126"/>
      <c r="B17" s="128">
        <v>2015</v>
      </c>
      <c r="C17" s="128">
        <v>2016</v>
      </c>
      <c r="D17" s="128">
        <v>2017</v>
      </c>
      <c r="E17" s="128">
        <v>2018</v>
      </c>
      <c r="F17" s="128">
        <v>2019</v>
      </c>
      <c r="G17" s="128">
        <v>2020</v>
      </c>
      <c r="H17" s="128">
        <v>2021</v>
      </c>
      <c r="I17" s="128">
        <v>2022</v>
      </c>
      <c r="J17" s="128">
        <v>2023</v>
      </c>
      <c r="K17" s="128">
        <v>2024</v>
      </c>
      <c r="L17" s="128">
        <v>2025</v>
      </c>
      <c r="M17" s="128">
        <v>2026</v>
      </c>
    </row>
    <row r="18" spans="1:13" s="128" customFormat="1">
      <c r="A18" s="126" t="s">
        <v>219</v>
      </c>
      <c r="B18" s="128">
        <v>11.084</v>
      </c>
      <c r="C18" s="128">
        <v>11.103999999999999</v>
      </c>
      <c r="D18" s="128">
        <v>11.145</v>
      </c>
      <c r="E18" s="128">
        <v>11.173</v>
      </c>
      <c r="F18" s="128">
        <v>11.217000000000001</v>
      </c>
      <c r="G18" s="128">
        <v>11.273</v>
      </c>
      <c r="H18" s="128">
        <v>11.317</v>
      </c>
      <c r="I18" s="128">
        <v>11.38</v>
      </c>
      <c r="J18" s="128">
        <v>11.438000000000001</v>
      </c>
      <c r="K18" s="128">
        <v>11.491</v>
      </c>
      <c r="L18" s="128">
        <v>11.55</v>
      </c>
      <c r="M18" s="128">
        <v>11.603999999999999</v>
      </c>
    </row>
    <row r="19" spans="1:13" s="128" customFormat="1">
      <c r="A19" s="126" t="s">
        <v>217</v>
      </c>
      <c r="B19" s="128">
        <v>0.5718543451210335</v>
      </c>
      <c r="C19" s="128">
        <v>2.3854888233576133</v>
      </c>
      <c r="D19" s="128">
        <v>4.4464918739929429</v>
      </c>
      <c r="E19" s="128">
        <v>6.2158660843357314</v>
      </c>
      <c r="F19" s="128">
        <v>7.7632455458978686</v>
      </c>
      <c r="G19" s="128">
        <v>9.112098146271471</v>
      </c>
      <c r="H19" s="128">
        <v>10.363358282494644</v>
      </c>
      <c r="I19" s="128">
        <v>11.602551397576065</v>
      </c>
      <c r="J19" s="128">
        <v>12.850403047472367</v>
      </c>
      <c r="K19" s="128">
        <v>14.053343987622661</v>
      </c>
      <c r="L19" s="128">
        <v>15.24033605740509</v>
      </c>
      <c r="M19" s="128">
        <v>16.465759191053554</v>
      </c>
    </row>
    <row r="20" spans="1:13" s="128" customFormat="1">
      <c r="A20" s="126" t="s">
        <v>3</v>
      </c>
      <c r="B20" s="128">
        <v>0</v>
      </c>
      <c r="C20" s="128">
        <v>0</v>
      </c>
      <c r="D20" s="128">
        <v>0</v>
      </c>
      <c r="E20" s="128">
        <v>0</v>
      </c>
      <c r="F20" s="128">
        <v>0</v>
      </c>
      <c r="G20" s="128">
        <v>0</v>
      </c>
      <c r="H20" s="128">
        <v>0</v>
      </c>
      <c r="I20" s="128">
        <v>0</v>
      </c>
      <c r="J20" s="128">
        <v>0</v>
      </c>
      <c r="K20" s="128">
        <v>0</v>
      </c>
      <c r="L20" s="128">
        <v>0</v>
      </c>
      <c r="M20" s="128">
        <v>0</v>
      </c>
    </row>
    <row r="21" spans="1:13" s="128" customFormat="1">
      <c r="A21" s="125" t="s">
        <v>220</v>
      </c>
      <c r="B21" s="128">
        <v>196.93146215425682</v>
      </c>
      <c r="C21" s="128">
        <v>191.14613338248179</v>
      </c>
      <c r="D21" s="128">
        <v>186.37156093198516</v>
      </c>
      <c r="E21" s="128">
        <v>183.7332964192783</v>
      </c>
      <c r="F21" s="128">
        <v>176.9303205733305</v>
      </c>
      <c r="G21" s="128">
        <v>173.14334424199808</v>
      </c>
      <c r="H21" s="128">
        <v>174.17697995072859</v>
      </c>
      <c r="I21" s="128">
        <v>175.97513056362405</v>
      </c>
      <c r="J21" s="128">
        <v>177.45458995819354</v>
      </c>
      <c r="K21" s="128">
        <v>178.85224952829282</v>
      </c>
      <c r="L21" s="128">
        <v>180.45020484153861</v>
      </c>
      <c r="M21" s="128">
        <v>181.88774134199411</v>
      </c>
    </row>
    <row r="22" spans="1:13" s="129" customFormat="1">
      <c r="A22" s="125" t="s">
        <v>216</v>
      </c>
      <c r="B22" s="129">
        <v>58.823683500622167</v>
      </c>
      <c r="C22" s="129">
        <v>63.715377794160595</v>
      </c>
      <c r="D22" s="129">
        <v>68.931947194021916</v>
      </c>
      <c r="E22" s="129">
        <v>71.451837496386005</v>
      </c>
      <c r="F22" s="129">
        <v>79.490433880771675</v>
      </c>
      <c r="G22" s="129">
        <v>85.279557611730411</v>
      </c>
      <c r="H22" s="129">
        <v>85.788661766776769</v>
      </c>
      <c r="I22" s="129">
        <v>86.674318038799896</v>
      </c>
      <c r="J22" s="129">
        <v>87.403006994334135</v>
      </c>
      <c r="K22" s="129">
        <v>88.09140648408453</v>
      </c>
      <c r="L22" s="129">
        <v>88.878459101056322</v>
      </c>
      <c r="M22" s="129">
        <v>89.586499466952318</v>
      </c>
    </row>
    <row r="23" spans="1:13" s="129" customFormat="1">
      <c r="A23" s="126" t="s">
        <v>214</v>
      </c>
      <c r="B23" s="128">
        <v>255.75514565487899</v>
      </c>
      <c r="C23" s="128">
        <v>254.86151117664238</v>
      </c>
      <c r="D23" s="128">
        <v>255.30350812600707</v>
      </c>
      <c r="E23" s="128">
        <v>255.1851339156643</v>
      </c>
      <c r="F23" s="128">
        <v>256.42075445410217</v>
      </c>
      <c r="G23" s="128">
        <v>258.42290185372849</v>
      </c>
      <c r="H23" s="128">
        <v>259.96564171750538</v>
      </c>
      <c r="I23" s="128">
        <v>262.64944860242394</v>
      </c>
      <c r="J23" s="128">
        <v>264.85759695252767</v>
      </c>
      <c r="K23" s="128">
        <v>266.94365601237735</v>
      </c>
      <c r="L23" s="128">
        <v>269.32866394259491</v>
      </c>
      <c r="M23" s="128">
        <v>271.47424080894643</v>
      </c>
    </row>
    <row r="24" spans="1:13" s="129" customFormat="1">
      <c r="A24"/>
    </row>
    <row r="25" spans="1:13" s="129" customFormat="1">
      <c r="A25"/>
    </row>
    <row r="26" spans="1:13" s="129" customFormat="1">
      <c r="A26"/>
    </row>
    <row r="27" spans="1:13" s="129" customFormat="1">
      <c r="A27" s="130" t="s">
        <v>206</v>
      </c>
      <c r="B27" s="131" t="s">
        <v>208</v>
      </c>
      <c r="C27" s="131">
        <v>58.099246672818566</v>
      </c>
      <c r="D27" s="131">
        <v>62.330646728074164</v>
      </c>
      <c r="E27" s="131">
        <v>66.542923388759533</v>
      </c>
      <c r="F27" s="131">
        <v>67.878016341406735</v>
      </c>
      <c r="G27" s="131">
        <v>73.881293493779012</v>
      </c>
      <c r="H27" s="131">
        <v>76.771457473079295</v>
      </c>
      <c r="I27" s="131">
        <v>74.912536230346376</v>
      </c>
      <c r="J27" s="131">
        <v>73.287507354163523</v>
      </c>
      <c r="K27" s="131">
        <v>71.455048272421223</v>
      </c>
      <c r="L27" s="131">
        <v>69.502724918483693</v>
      </c>
      <c r="M27" s="131">
        <v>67.504143759927388</v>
      </c>
    </row>
    <row r="28" spans="1:13" s="129" customFormat="1">
      <c r="A28" s="130" t="s">
        <v>87</v>
      </c>
      <c r="B28" s="131" t="s">
        <v>209</v>
      </c>
      <c r="C28" s="131">
        <v>66.311621609409102</v>
      </c>
      <c r="D28" s="131">
        <v>66.311621609409102</v>
      </c>
      <c r="E28" s="131">
        <v>66.311621609409102</v>
      </c>
      <c r="F28" s="131">
        <v>66.311621609409102</v>
      </c>
      <c r="G28" s="131">
        <v>65.898621609409105</v>
      </c>
      <c r="H28" s="131">
        <v>65.898621609409105</v>
      </c>
      <c r="I28" s="131">
        <v>65.898621609409105</v>
      </c>
      <c r="J28" s="131">
        <v>65.747621609409109</v>
      </c>
      <c r="K28" s="131">
        <v>65.2726216094091</v>
      </c>
      <c r="L28" s="131">
        <v>64.785121609409103</v>
      </c>
      <c r="M28" s="131">
        <v>64.227621609409113</v>
      </c>
    </row>
    <row r="29" spans="1:13">
      <c r="A29" s="130" t="s">
        <v>207</v>
      </c>
      <c r="B29" s="130"/>
      <c r="C29" s="131">
        <v>-8.2123749365905354</v>
      </c>
      <c r="D29" s="131">
        <v>-3.9809748813349373</v>
      </c>
      <c r="E29" s="131">
        <v>0.2313017793504315</v>
      </c>
      <c r="F29" s="131">
        <v>1.566394731997633</v>
      </c>
      <c r="G29" s="131">
        <v>7.9826718843699069</v>
      </c>
      <c r="H29" s="131">
        <v>10.87283586367019</v>
      </c>
      <c r="I29" s="131">
        <v>9.0139146209372711</v>
      </c>
      <c r="J29" s="131">
        <v>7.5398857447544145</v>
      </c>
      <c r="K29" s="131">
        <v>6.182426663012123</v>
      </c>
      <c r="L29" s="131">
        <v>4.7176033090745904</v>
      </c>
      <c r="M29" s="131">
        <v>3.2765221505182751</v>
      </c>
    </row>
    <row r="37" spans="1:13">
      <c r="A37" s="125" t="s">
        <v>221</v>
      </c>
    </row>
    <row r="38" spans="1:13">
      <c r="B38" s="127">
        <v>2015</v>
      </c>
      <c r="C38" s="127">
        <v>2016</v>
      </c>
      <c r="D38" s="127">
        <v>2017</v>
      </c>
      <c r="E38" s="127">
        <v>2018</v>
      </c>
      <c r="F38" s="127">
        <v>2019</v>
      </c>
      <c r="G38" s="127">
        <v>2020</v>
      </c>
      <c r="H38" s="127">
        <v>2021</v>
      </c>
      <c r="I38" s="127">
        <v>2022</v>
      </c>
      <c r="J38" s="127">
        <v>2023</v>
      </c>
      <c r="K38" s="127">
        <v>2024</v>
      </c>
      <c r="L38" s="127">
        <v>2025</v>
      </c>
      <c r="M38" s="127">
        <v>2026</v>
      </c>
    </row>
    <row r="39" spans="1:13">
      <c r="A39" s="126" t="s">
        <v>341</v>
      </c>
      <c r="B39" s="129">
        <v>58.655520941338288</v>
      </c>
      <c r="C39" s="129">
        <v>63.392237589512156</v>
      </c>
      <c r="D39" s="129">
        <v>68.146032634972642</v>
      </c>
      <c r="E39" s="129">
        <v>70.154056318768909</v>
      </c>
      <c r="F39" s="129">
        <v>77.088217012940746</v>
      </c>
      <c r="G39" s="129">
        <v>81.281266186830877</v>
      </c>
      <c r="H39" s="129">
        <v>80.646290465950116</v>
      </c>
      <c r="I39" s="129">
        <v>80.408312613900918</v>
      </c>
      <c r="J39" s="129">
        <v>80.025614941262589</v>
      </c>
      <c r="K39" s="129">
        <v>79.573945399580978</v>
      </c>
      <c r="L39" s="129">
        <v>79.157622685025501</v>
      </c>
      <c r="M39" s="129">
        <v>78.809491036376826</v>
      </c>
    </row>
    <row r="40" spans="1:13">
      <c r="A40" s="235" t="s">
        <v>342</v>
      </c>
      <c r="B40" s="129">
        <v>58.823683500622167</v>
      </c>
      <c r="C40" s="129">
        <v>63.715377794160595</v>
      </c>
      <c r="D40" s="129">
        <v>68.931947194021916</v>
      </c>
      <c r="E40" s="129">
        <v>71.451837496386005</v>
      </c>
      <c r="F40" s="129">
        <v>79.490433880771675</v>
      </c>
      <c r="G40" s="129">
        <v>85.279557611730411</v>
      </c>
      <c r="H40" s="129">
        <v>85.788661766776769</v>
      </c>
      <c r="I40" s="129">
        <v>86.674318038799896</v>
      </c>
      <c r="J40" s="129">
        <v>87.403006994334135</v>
      </c>
      <c r="K40" s="129">
        <v>88.09140648408453</v>
      </c>
      <c r="L40" s="129">
        <v>88.878459101056322</v>
      </c>
      <c r="M40" s="129">
        <v>89.586499466952318</v>
      </c>
    </row>
    <row r="41" spans="1:13">
      <c r="A41" s="236" t="s">
        <v>340</v>
      </c>
      <c r="B41" s="129">
        <v>58.099246672818566</v>
      </c>
      <c r="C41" s="129">
        <v>62.330646728074164</v>
      </c>
      <c r="D41" s="129">
        <v>66.542923388759533</v>
      </c>
      <c r="E41" s="129">
        <v>67.878016341406735</v>
      </c>
      <c r="F41" s="129">
        <v>73.881293493779012</v>
      </c>
      <c r="G41" s="129">
        <v>76.771457473079295</v>
      </c>
      <c r="H41" s="129">
        <v>74.912536230346376</v>
      </c>
      <c r="I41" s="129">
        <v>73.287507354163523</v>
      </c>
      <c r="J41" s="129">
        <v>71.455048272421223</v>
      </c>
      <c r="K41" s="129">
        <v>69.502724918483693</v>
      </c>
      <c r="L41" s="129">
        <v>67.504143759927388</v>
      </c>
      <c r="M41" s="129">
        <v>66.037838665938594</v>
      </c>
    </row>
    <row r="42" spans="1:13">
      <c r="A42" s="126" t="s">
        <v>2</v>
      </c>
    </row>
    <row r="43" spans="1:13">
      <c r="A43" s="125" t="s">
        <v>102</v>
      </c>
      <c r="B43" s="128">
        <v>0.74557968339755265</v>
      </c>
      <c r="C43" s="128">
        <v>3.0404130877033455</v>
      </c>
      <c r="D43" s="128">
        <v>5.681728189779534</v>
      </c>
      <c r="E43" s="128">
        <v>8.8995130664045785</v>
      </c>
      <c r="F43" s="128">
        <v>11.321667660251372</v>
      </c>
      <c r="G43" s="128">
        <v>13.512478772431082</v>
      </c>
      <c r="H43" s="128">
        <v>15.581663042588101</v>
      </c>
      <c r="I43" s="128">
        <v>17.638281489517738</v>
      </c>
      <c r="J43" s="128">
        <v>19.738993819801781</v>
      </c>
      <c r="K43" s="128">
        <v>21.742427887181886</v>
      </c>
      <c r="L43" s="128">
        <v>23.673563041039237</v>
      </c>
      <c r="M43" s="128">
        <v>25.610178862494795</v>
      </c>
    </row>
    <row r="44" spans="1:13">
      <c r="A44" s="125" t="s">
        <v>101</v>
      </c>
      <c r="B44" s="128">
        <v>0.62099590722486364</v>
      </c>
      <c r="C44" s="128">
        <v>2.6120496419514225</v>
      </c>
      <c r="D44" s="128">
        <v>4.88928653713835</v>
      </c>
      <c r="E44" s="128">
        <v>7.7177988615396433</v>
      </c>
      <c r="F44" s="128">
        <v>9.819643947282195</v>
      </c>
      <c r="G44" s="128">
        <v>11.721966416731743</v>
      </c>
      <c r="H44" s="128">
        <v>13.528465133079855</v>
      </c>
      <c r="I44" s="128">
        <v>15.298397214063291</v>
      </c>
      <c r="J44" s="128">
        <v>17.06647714537705</v>
      </c>
      <c r="K44" s="128">
        <v>18.737642017203964</v>
      </c>
      <c r="L44" s="128">
        <v>20.349991542347922</v>
      </c>
      <c r="M44" s="128">
        <v>21.964990076424474</v>
      </c>
    </row>
    <row r="45" spans="1:13">
      <c r="A45" s="31" t="s">
        <v>99</v>
      </c>
      <c r="B45" s="128">
        <v>0.5718543451210335</v>
      </c>
      <c r="C45" s="128">
        <v>2.3854888233576133</v>
      </c>
      <c r="D45" s="128">
        <v>4.4464918739929429</v>
      </c>
      <c r="E45" s="128">
        <v>6.2158660843357314</v>
      </c>
      <c r="F45" s="128">
        <v>7.7632455458978686</v>
      </c>
      <c r="G45" s="128">
        <v>9.112098146271471</v>
      </c>
      <c r="H45" s="128">
        <v>10.363358282494644</v>
      </c>
      <c r="I45" s="128">
        <v>11.602551397576065</v>
      </c>
      <c r="J45" s="128">
        <v>12.850403047472367</v>
      </c>
      <c r="K45" s="128">
        <v>14.053343987622661</v>
      </c>
      <c r="L45" s="128">
        <v>15.24033605740509</v>
      </c>
      <c r="M45" s="128">
        <v>16.465759191053554</v>
      </c>
    </row>
    <row r="47" spans="1:13">
      <c r="A47" s="126" t="s">
        <v>3</v>
      </c>
    </row>
    <row r="48" spans="1:13">
      <c r="A48" s="125" t="s">
        <v>102</v>
      </c>
      <c r="B48" s="128">
        <v>0</v>
      </c>
      <c r="C48" s="128">
        <v>0</v>
      </c>
      <c r="D48" s="128">
        <v>0</v>
      </c>
      <c r="E48" s="128">
        <v>0</v>
      </c>
      <c r="F48" s="128">
        <v>1.7315791340098385</v>
      </c>
      <c r="G48" s="128">
        <v>5.4057410061164726</v>
      </c>
      <c r="H48" s="128">
        <v>8.3536514109077213</v>
      </c>
      <c r="I48" s="128">
        <v>10.839362891804925</v>
      </c>
      <c r="J48" s="128">
        <v>13.280556869830868</v>
      </c>
      <c r="K48" s="128">
        <v>15.719254178018994</v>
      </c>
      <c r="L48" s="128">
        <v>18.144425565241413</v>
      </c>
      <c r="M48" s="128">
        <v>18.775158513448844</v>
      </c>
    </row>
    <row r="49" spans="1:13">
      <c r="A49" s="125" t="s">
        <v>101</v>
      </c>
      <c r="B49" s="128">
        <v>0</v>
      </c>
      <c r="C49" s="128">
        <v>0</v>
      </c>
      <c r="D49" s="128">
        <v>0</v>
      </c>
      <c r="E49" s="128">
        <v>0</v>
      </c>
      <c r="F49" s="128">
        <v>0.71368826903796778</v>
      </c>
      <c r="G49" s="128">
        <v>2.389166350447443</v>
      </c>
      <c r="H49" s="128">
        <v>3.8068364852531231</v>
      </c>
      <c r="I49" s="128">
        <v>4.7940494104793441</v>
      </c>
      <c r="J49" s="128">
        <v>5.7376593962514537</v>
      </c>
      <c r="K49" s="128">
        <v>6.6771901052779068</v>
      </c>
      <c r="L49" s="128">
        <v>7.6104245636354246</v>
      </c>
      <c r="M49" s="128">
        <v>8.0403704194033594</v>
      </c>
    </row>
    <row r="50" spans="1:13">
      <c r="A50" s="31" t="s">
        <v>99</v>
      </c>
      <c r="B50" s="128">
        <v>0</v>
      </c>
      <c r="C50" s="128">
        <v>0</v>
      </c>
      <c r="D50" s="128">
        <v>0</v>
      </c>
      <c r="E50" s="128">
        <v>0</v>
      </c>
      <c r="F50" s="128">
        <v>0</v>
      </c>
      <c r="G50" s="128">
        <v>0</v>
      </c>
      <c r="H50" s="128">
        <v>0</v>
      </c>
      <c r="I50" s="128">
        <v>0</v>
      </c>
      <c r="J50" s="128">
        <v>0</v>
      </c>
      <c r="K50" s="128">
        <v>0</v>
      </c>
      <c r="L50" s="128">
        <v>0</v>
      </c>
      <c r="M50" s="128">
        <v>0</v>
      </c>
    </row>
    <row r="53" spans="1:13">
      <c r="B53">
        <v>58099.246672818568</v>
      </c>
      <c r="C53" s="31">
        <v>62330.646728074164</v>
      </c>
      <c r="D53" s="31">
        <v>66542.923388759533</v>
      </c>
      <c r="E53" s="31">
        <v>67878.016341406736</v>
      </c>
      <c r="F53" s="31">
        <v>73881.293493779012</v>
      </c>
      <c r="G53" s="31">
        <v>76771.457473079296</v>
      </c>
      <c r="H53" s="31">
        <v>74912.536230346377</v>
      </c>
      <c r="I53" s="31">
        <v>73287.507354163521</v>
      </c>
      <c r="J53" s="31">
        <v>71455.04827242122</v>
      </c>
      <c r="K53" s="31">
        <v>69502.724918483698</v>
      </c>
      <c r="L53" s="31">
        <v>67504.143759927392</v>
      </c>
      <c r="M53" s="31">
        <v>66037.838665938587</v>
      </c>
    </row>
    <row r="54" spans="1:13">
      <c r="B54" s="31">
        <v>58655.520941338291</v>
      </c>
      <c r="C54" s="31">
        <v>63392.237589512159</v>
      </c>
      <c r="D54" s="31">
        <v>68146.032634972638</v>
      </c>
      <c r="E54" s="31">
        <v>70154.056318768911</v>
      </c>
      <c r="F54" s="31">
        <v>77088.217012940746</v>
      </c>
      <c r="G54" s="31">
        <v>81281.266186830879</v>
      </c>
      <c r="H54" s="31">
        <v>80646.290465950122</v>
      </c>
      <c r="I54" s="31">
        <v>80408.312613900911</v>
      </c>
      <c r="J54" s="31">
        <v>80025.614941262582</v>
      </c>
      <c r="K54" s="31">
        <v>79573.945399580974</v>
      </c>
      <c r="L54" s="31">
        <v>79157.622685025504</v>
      </c>
      <c r="M54" s="31">
        <v>78809.491036376829</v>
      </c>
    </row>
    <row r="55" spans="1:13">
      <c r="B55" s="31">
        <v>58823.683500622166</v>
      </c>
      <c r="C55" s="31">
        <v>63715.377794160595</v>
      </c>
      <c r="D55" s="31">
        <v>68931.947194021923</v>
      </c>
      <c r="E55" s="31">
        <v>71451.837496386011</v>
      </c>
      <c r="F55" s="31">
        <v>79490.43388077167</v>
      </c>
      <c r="G55" s="31">
        <v>85279.557611730415</v>
      </c>
      <c r="H55" s="31">
        <v>85788.661766776771</v>
      </c>
      <c r="I55" s="31">
        <v>86674.318038799902</v>
      </c>
      <c r="J55" s="31">
        <v>87403.006994334137</v>
      </c>
      <c r="K55" s="31">
        <v>88091.406484084524</v>
      </c>
      <c r="L55" s="31">
        <v>88878.459101056316</v>
      </c>
      <c r="M55" s="31">
        <v>89586.499466952315</v>
      </c>
    </row>
    <row r="61" spans="1:13">
      <c r="A61" s="126"/>
      <c r="B61" s="128">
        <v>2015</v>
      </c>
      <c r="C61" s="128">
        <v>2016</v>
      </c>
      <c r="D61" s="128">
        <v>2017</v>
      </c>
      <c r="E61" s="128">
        <v>2018</v>
      </c>
      <c r="F61" s="128">
        <v>2019</v>
      </c>
      <c r="G61" s="128">
        <v>2020</v>
      </c>
      <c r="H61" s="128">
        <v>2021</v>
      </c>
      <c r="I61" s="128">
        <v>2022</v>
      </c>
      <c r="J61" s="128">
        <v>2023</v>
      </c>
      <c r="K61" s="128">
        <v>2024</v>
      </c>
      <c r="L61" s="128">
        <v>2025</v>
      </c>
      <c r="M61" s="128">
        <v>2026</v>
      </c>
    </row>
    <row r="62" spans="1:13">
      <c r="A62" s="236" t="s">
        <v>346</v>
      </c>
      <c r="B62" s="236">
        <v>65.81428985145422</v>
      </c>
      <c r="C62" s="236">
        <v>65.81428985145422</v>
      </c>
      <c r="D62" s="236">
        <v>65.81428985145422</v>
      </c>
      <c r="E62" s="236">
        <v>65.81428985145422</v>
      </c>
      <c r="F62" s="236">
        <v>65.566835851454215</v>
      </c>
      <c r="G62" s="236">
        <v>65.327499334787547</v>
      </c>
      <c r="H62" s="236">
        <v>65.327499334787547</v>
      </c>
      <c r="I62" s="236">
        <v>65.050721534787556</v>
      </c>
      <c r="J62" s="236">
        <v>64.98504507478755</v>
      </c>
      <c r="K62" s="236">
        <v>64.254998591454211</v>
      </c>
      <c r="L62" s="236">
        <v>63.171769531154212</v>
      </c>
      <c r="M62" s="236">
        <v>62.906380536696716</v>
      </c>
    </row>
    <row r="63" spans="1:13">
      <c r="A63" s="236" t="s">
        <v>344</v>
      </c>
      <c r="B63" s="236"/>
      <c r="C63" s="236"/>
      <c r="D63" s="236">
        <v>0.72863353730531344</v>
      </c>
      <c r="E63" s="236">
        <v>2.063726489952515</v>
      </c>
      <c r="F63" s="236">
        <v>8.3144576423247969</v>
      </c>
      <c r="G63" s="236">
        <v>11.443958138291748</v>
      </c>
      <c r="H63" s="236">
        <v>9.5850368955588294</v>
      </c>
      <c r="I63" s="236">
        <v>8.2367858193759673</v>
      </c>
      <c r="J63" s="236">
        <v>6.4700031976336732</v>
      </c>
      <c r="K63" s="236">
        <v>5.2477263270294827</v>
      </c>
      <c r="L63" s="236">
        <v>4.3323742287731761</v>
      </c>
      <c r="M63" s="236">
        <v>3.1314581292418779</v>
      </c>
    </row>
    <row r="64" spans="1:13">
      <c r="A64" s="126" t="s">
        <v>87</v>
      </c>
      <c r="B64" s="126">
        <v>65.81428985145422</v>
      </c>
      <c r="C64" s="126">
        <v>65.81428985145422</v>
      </c>
      <c r="D64" s="126">
        <v>65.81428985145422</v>
      </c>
      <c r="E64" s="126">
        <v>65.81428985145422</v>
      </c>
      <c r="F64" s="126">
        <v>65.566835851454215</v>
      </c>
      <c r="G64" s="126">
        <v>65.327499334787547</v>
      </c>
      <c r="H64" s="126">
        <v>65.327499334787547</v>
      </c>
      <c r="I64" s="126">
        <v>65.050721534787556</v>
      </c>
      <c r="J64" s="126">
        <v>64.98504507478755</v>
      </c>
      <c r="K64" s="126">
        <v>64.254998591454211</v>
      </c>
      <c r="L64" s="126">
        <v>63.171769531154212</v>
      </c>
      <c r="M64" s="126">
        <v>62.906380536696716</v>
      </c>
    </row>
    <row r="65" spans="1:13">
      <c r="A65" s="126" t="s">
        <v>343</v>
      </c>
      <c r="B65" s="126"/>
      <c r="C65" s="126"/>
      <c r="D65" s="126">
        <v>2.3317427835184219</v>
      </c>
      <c r="E65" s="126">
        <v>4.3397664673146892</v>
      </c>
      <c r="F65" s="126">
        <v>11.521381161486531</v>
      </c>
      <c r="G65" s="126">
        <v>15.95376685204333</v>
      </c>
      <c r="H65" s="126">
        <v>15.31879113116257</v>
      </c>
      <c r="I65" s="126">
        <v>15.357591079113362</v>
      </c>
      <c r="J65" s="126">
        <v>15.040569866475039</v>
      </c>
      <c r="K65" s="126">
        <v>15.318946808126768</v>
      </c>
      <c r="L65" s="126">
        <v>15.98585315387129</v>
      </c>
      <c r="M65" s="126">
        <v>15.90311049968011</v>
      </c>
    </row>
    <row r="66" spans="1:13" ht="18.75" customHeight="1">
      <c r="A66" s="235" t="s">
        <v>87</v>
      </c>
      <c r="B66" s="235">
        <v>65.81428985145422</v>
      </c>
      <c r="C66" s="235">
        <v>65.81428985145422</v>
      </c>
      <c r="D66" s="235">
        <v>65.81428985145422</v>
      </c>
      <c r="E66" s="235">
        <v>65.81428985145422</v>
      </c>
      <c r="F66" s="235">
        <v>65.566835851454215</v>
      </c>
      <c r="G66" s="235">
        <v>65.327499334787547</v>
      </c>
      <c r="H66" s="235">
        <v>65.327499334787547</v>
      </c>
      <c r="I66" s="235">
        <v>65.050721534787556</v>
      </c>
      <c r="J66" s="235">
        <v>64.98504507478755</v>
      </c>
      <c r="K66" s="235">
        <v>64.254998591454211</v>
      </c>
      <c r="L66" s="235">
        <v>63.171769531154212</v>
      </c>
      <c r="M66" s="235">
        <v>62.906380536696716</v>
      </c>
    </row>
    <row r="67" spans="1:13" ht="18.75" customHeight="1">
      <c r="A67" s="235" t="s">
        <v>345</v>
      </c>
      <c r="B67" s="235"/>
      <c r="C67" s="235"/>
      <c r="D67" s="235">
        <v>3.1176573425676963</v>
      </c>
      <c r="E67" s="235">
        <v>5.6375476449317858</v>
      </c>
      <c r="F67" s="235">
        <v>13.923598029317461</v>
      </c>
      <c r="G67" s="235">
        <v>19.952058276942864</v>
      </c>
      <c r="H67" s="235">
        <v>20.461162431989223</v>
      </c>
      <c r="I67" s="235">
        <v>21.62359650401234</v>
      </c>
      <c r="J67" s="235">
        <v>22.417961919546585</v>
      </c>
      <c r="K67" s="235">
        <v>23.836407892630319</v>
      </c>
      <c r="L67" s="235">
        <v>25.70668956990211</v>
      </c>
      <c r="M67" s="235">
        <v>26.680118930255603</v>
      </c>
    </row>
    <row r="68" spans="1:13" ht="18.75" customHeight="1"/>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opLeftCell="A22" workbookViewId="0">
      <selection activeCell="H40" sqref="H40"/>
    </sheetView>
  </sheetViews>
  <sheetFormatPr defaultRowHeight="15"/>
  <cols>
    <col min="1" max="1" width="9.140625" style="187"/>
    <col min="2" max="2" width="25.28515625" style="187" customWidth="1"/>
    <col min="3" max="3" width="9.140625" style="187"/>
    <col min="4" max="4" width="22.5703125" style="187" bestFit="1" customWidth="1"/>
    <col min="5" max="5" width="13.7109375" style="187" customWidth="1"/>
    <col min="6" max="7" width="9.140625" style="187"/>
    <col min="8" max="8" width="10.7109375" style="187" bestFit="1" customWidth="1"/>
    <col min="9" max="9" width="11.7109375" style="187" customWidth="1"/>
    <col min="10" max="10" width="9.140625" style="187"/>
    <col min="11" max="11" width="10.7109375" style="187" bestFit="1" customWidth="1"/>
    <col min="12" max="14" width="9.140625" style="187"/>
    <col min="15" max="15" width="10.7109375" style="187" bestFit="1" customWidth="1"/>
    <col min="16" max="16384" width="9.140625" style="187"/>
  </cols>
  <sheetData>
    <row r="1" spans="1:23" ht="46.5" customHeight="1">
      <c r="A1" s="194" t="s">
        <v>243</v>
      </c>
      <c r="B1" s="194" t="s">
        <v>244</v>
      </c>
      <c r="C1" s="194" t="s">
        <v>245</v>
      </c>
      <c r="D1" s="194" t="s">
        <v>246</v>
      </c>
      <c r="E1" s="194" t="s">
        <v>247</v>
      </c>
      <c r="F1" s="194" t="s">
        <v>248</v>
      </c>
      <c r="G1" s="194" t="s">
        <v>249</v>
      </c>
      <c r="H1" s="194" t="s">
        <v>250</v>
      </c>
      <c r="I1" s="194" t="s">
        <v>251</v>
      </c>
      <c r="J1" s="194" t="s">
        <v>252</v>
      </c>
      <c r="K1" s="195" t="s">
        <v>253</v>
      </c>
      <c r="L1" s="195">
        <v>2019</v>
      </c>
      <c r="M1" s="195">
        <v>2020</v>
      </c>
      <c r="N1" s="195">
        <v>2021</v>
      </c>
      <c r="O1" s="195">
        <v>2022</v>
      </c>
      <c r="P1" s="195">
        <v>2023</v>
      </c>
      <c r="Q1" s="195">
        <v>2024</v>
      </c>
      <c r="R1" s="195">
        <v>2025</v>
      </c>
      <c r="S1" s="195">
        <v>2026</v>
      </c>
      <c r="T1" s="195">
        <v>2027</v>
      </c>
      <c r="U1" s="195">
        <v>2028</v>
      </c>
      <c r="V1" s="195">
        <v>2029</v>
      </c>
      <c r="W1" s="194">
        <v>2030</v>
      </c>
    </row>
    <row r="2" spans="1:23" ht="39">
      <c r="A2" s="197"/>
      <c r="B2" s="197" t="s">
        <v>254</v>
      </c>
      <c r="C2" s="197" t="s">
        <v>255</v>
      </c>
      <c r="D2" s="197" t="s">
        <v>211</v>
      </c>
      <c r="E2" s="198"/>
      <c r="F2" s="197"/>
      <c r="G2" s="197"/>
      <c r="H2" s="197" t="s">
        <v>256</v>
      </c>
      <c r="I2" s="198">
        <v>47118</v>
      </c>
      <c r="J2" s="211"/>
      <c r="K2" s="199">
        <v>3.9279999999999999</v>
      </c>
      <c r="L2" s="200">
        <f>IF(YEAR($I2)&lt;L$1,$K2,0)</f>
        <v>0</v>
      </c>
      <c r="M2" s="200">
        <f t="shared" ref="M2:W8" si="0">IF(YEAR($I2)&lt;M$1,$K2,0)</f>
        <v>0</v>
      </c>
      <c r="N2" s="200">
        <f t="shared" si="0"/>
        <v>0</v>
      </c>
      <c r="O2" s="200">
        <f t="shared" si="0"/>
        <v>0</v>
      </c>
      <c r="P2" s="200">
        <f t="shared" si="0"/>
        <v>0</v>
      </c>
      <c r="Q2" s="200">
        <f t="shared" si="0"/>
        <v>0</v>
      </c>
      <c r="R2" s="200">
        <f t="shared" si="0"/>
        <v>0</v>
      </c>
      <c r="S2" s="200">
        <f t="shared" si="0"/>
        <v>0</v>
      </c>
      <c r="T2" s="200">
        <f t="shared" si="0"/>
        <v>0</v>
      </c>
      <c r="U2" s="200">
        <f t="shared" si="0"/>
        <v>0</v>
      </c>
      <c r="V2" s="200">
        <f t="shared" si="0"/>
        <v>3.9279999999999999</v>
      </c>
      <c r="W2" s="200">
        <f t="shared" si="0"/>
        <v>3.9279999999999999</v>
      </c>
    </row>
    <row r="3" spans="1:23" ht="39">
      <c r="A3" s="197" t="s">
        <v>257</v>
      </c>
      <c r="B3" s="197" t="s">
        <v>258</v>
      </c>
      <c r="C3" s="197" t="s">
        <v>255</v>
      </c>
      <c r="D3" s="197" t="s">
        <v>194</v>
      </c>
      <c r="E3" s="198">
        <v>38991</v>
      </c>
      <c r="F3" s="197" t="s">
        <v>259</v>
      </c>
      <c r="G3" s="197"/>
      <c r="H3" s="197" t="s">
        <v>223</v>
      </c>
      <c r="I3" s="198">
        <v>46295</v>
      </c>
      <c r="J3" s="211"/>
      <c r="K3" s="199">
        <v>572.15733333333344</v>
      </c>
      <c r="L3" s="200">
        <f t="shared" ref="L3:W18" si="1">IF(YEAR($I3)&lt;L$1,$K3,0)</f>
        <v>0</v>
      </c>
      <c r="M3" s="200">
        <f t="shared" si="0"/>
        <v>0</v>
      </c>
      <c r="N3" s="200">
        <f t="shared" si="0"/>
        <v>0</v>
      </c>
      <c r="O3" s="200">
        <f t="shared" si="0"/>
        <v>0</v>
      </c>
      <c r="P3" s="200">
        <f t="shared" si="0"/>
        <v>0</v>
      </c>
      <c r="Q3" s="200">
        <f t="shared" si="0"/>
        <v>0</v>
      </c>
      <c r="R3" s="200">
        <f t="shared" si="0"/>
        <v>0</v>
      </c>
      <c r="S3" s="200">
        <f t="shared" si="0"/>
        <v>0</v>
      </c>
      <c r="T3" s="200">
        <f t="shared" si="0"/>
        <v>572.15733333333344</v>
      </c>
      <c r="U3" s="200">
        <f t="shared" si="0"/>
        <v>572.15733333333344</v>
      </c>
      <c r="V3" s="200">
        <f t="shared" si="0"/>
        <v>572.15733333333344</v>
      </c>
      <c r="W3" s="200">
        <f t="shared" si="0"/>
        <v>572.15733333333344</v>
      </c>
    </row>
    <row r="4" spans="1:23" ht="51.75">
      <c r="A4" s="197" t="s">
        <v>260</v>
      </c>
      <c r="B4" s="197" t="s">
        <v>261</v>
      </c>
      <c r="C4" s="197" t="s">
        <v>262</v>
      </c>
      <c r="D4" s="197" t="s">
        <v>210</v>
      </c>
      <c r="E4" s="198">
        <v>40422</v>
      </c>
      <c r="F4" s="197" t="s">
        <v>263</v>
      </c>
      <c r="G4" s="197" t="s">
        <v>264</v>
      </c>
      <c r="H4" s="197" t="s">
        <v>190</v>
      </c>
      <c r="I4" s="198">
        <v>47118</v>
      </c>
      <c r="J4" s="212">
        <v>10</v>
      </c>
      <c r="K4" s="199">
        <v>19.377510000000001</v>
      </c>
      <c r="L4" s="200">
        <f t="shared" si="1"/>
        <v>0</v>
      </c>
      <c r="M4" s="200">
        <f t="shared" si="0"/>
        <v>0</v>
      </c>
      <c r="N4" s="200">
        <f t="shared" si="0"/>
        <v>0</v>
      </c>
      <c r="O4" s="200">
        <f t="shared" si="0"/>
        <v>0</v>
      </c>
      <c r="P4" s="200">
        <f t="shared" si="0"/>
        <v>0</v>
      </c>
      <c r="Q4" s="200">
        <f t="shared" si="0"/>
        <v>0</v>
      </c>
      <c r="R4" s="200">
        <f t="shared" si="0"/>
        <v>0</v>
      </c>
      <c r="S4" s="200">
        <f t="shared" si="0"/>
        <v>0</v>
      </c>
      <c r="T4" s="200">
        <f t="shared" si="0"/>
        <v>0</v>
      </c>
      <c r="U4" s="200">
        <f t="shared" si="0"/>
        <v>0</v>
      </c>
      <c r="V4" s="200">
        <f t="shared" si="0"/>
        <v>19.377510000000001</v>
      </c>
      <c r="W4" s="200">
        <f t="shared" si="0"/>
        <v>19.377510000000001</v>
      </c>
    </row>
    <row r="5" spans="1:23" ht="39">
      <c r="A5" s="197"/>
      <c r="B5" s="197" t="s">
        <v>265</v>
      </c>
      <c r="C5" s="197" t="s">
        <v>266</v>
      </c>
      <c r="D5" s="197" t="s">
        <v>194</v>
      </c>
      <c r="E5" s="198">
        <v>41275</v>
      </c>
      <c r="F5" s="197"/>
      <c r="G5" s="197"/>
      <c r="H5" s="197" t="s">
        <v>267</v>
      </c>
      <c r="I5" s="198">
        <v>44926</v>
      </c>
      <c r="J5" s="212">
        <v>26</v>
      </c>
      <c r="K5" s="199">
        <v>64.516500000000008</v>
      </c>
      <c r="L5" s="200">
        <f t="shared" si="1"/>
        <v>0</v>
      </c>
      <c r="M5" s="200">
        <f t="shared" si="0"/>
        <v>0</v>
      </c>
      <c r="N5" s="200">
        <f t="shared" si="0"/>
        <v>0</v>
      </c>
      <c r="O5" s="200">
        <f t="shared" si="0"/>
        <v>0</v>
      </c>
      <c r="P5" s="200">
        <f t="shared" si="0"/>
        <v>64.516500000000008</v>
      </c>
      <c r="Q5" s="200">
        <f t="shared" si="0"/>
        <v>64.516500000000008</v>
      </c>
      <c r="R5" s="200">
        <f t="shared" si="0"/>
        <v>64.516500000000008</v>
      </c>
      <c r="S5" s="200">
        <f t="shared" si="0"/>
        <v>64.516500000000008</v>
      </c>
      <c r="T5" s="200">
        <f t="shared" si="0"/>
        <v>64.516500000000008</v>
      </c>
      <c r="U5" s="200">
        <f t="shared" si="0"/>
        <v>64.516500000000008</v>
      </c>
      <c r="V5" s="200">
        <f t="shared" si="0"/>
        <v>64.516500000000008</v>
      </c>
      <c r="W5" s="200">
        <f t="shared" si="0"/>
        <v>64.516500000000008</v>
      </c>
    </row>
    <row r="6" spans="1:23">
      <c r="A6" s="201"/>
      <c r="B6" s="201" t="s">
        <v>268</v>
      </c>
      <c r="C6" s="201" t="s">
        <v>255</v>
      </c>
      <c r="D6" s="201" t="s">
        <v>269</v>
      </c>
      <c r="E6" s="202"/>
      <c r="F6" s="201"/>
      <c r="G6" s="201"/>
      <c r="H6" s="201" t="s">
        <v>256</v>
      </c>
      <c r="I6" s="202">
        <v>47118</v>
      </c>
      <c r="J6" s="213"/>
      <c r="K6" s="203">
        <v>10.227</v>
      </c>
      <c r="L6" s="200">
        <f t="shared" si="1"/>
        <v>0</v>
      </c>
      <c r="M6" s="200">
        <f t="shared" si="0"/>
        <v>0</v>
      </c>
      <c r="N6" s="200">
        <f t="shared" si="0"/>
        <v>0</v>
      </c>
      <c r="O6" s="200">
        <f t="shared" si="0"/>
        <v>0</v>
      </c>
      <c r="P6" s="200">
        <f t="shared" si="0"/>
        <v>0</v>
      </c>
      <c r="Q6" s="200">
        <f t="shared" si="0"/>
        <v>0</v>
      </c>
      <c r="R6" s="200">
        <f t="shared" si="0"/>
        <v>0</v>
      </c>
      <c r="S6" s="200">
        <f t="shared" si="0"/>
        <v>0</v>
      </c>
      <c r="T6" s="200">
        <f t="shared" si="0"/>
        <v>0</v>
      </c>
      <c r="U6" s="200">
        <f t="shared" si="0"/>
        <v>0</v>
      </c>
      <c r="V6" s="200">
        <f t="shared" si="0"/>
        <v>10.227</v>
      </c>
      <c r="W6" s="200">
        <f t="shared" si="0"/>
        <v>10.227</v>
      </c>
    </row>
    <row r="7" spans="1:23">
      <c r="A7" s="201" t="s">
        <v>270</v>
      </c>
      <c r="B7" s="201" t="s">
        <v>271</v>
      </c>
      <c r="C7" s="201" t="s">
        <v>272</v>
      </c>
      <c r="D7" s="201" t="s">
        <v>194</v>
      </c>
      <c r="E7" s="202">
        <v>39995</v>
      </c>
      <c r="F7" s="201" t="s">
        <v>273</v>
      </c>
      <c r="G7" s="201"/>
      <c r="H7" s="201" t="s">
        <v>40</v>
      </c>
      <c r="I7" s="202">
        <v>44409</v>
      </c>
      <c r="J7" s="213">
        <v>34</v>
      </c>
      <c r="K7" s="203">
        <v>276.77780000000001</v>
      </c>
      <c r="L7" s="200">
        <f t="shared" si="1"/>
        <v>0</v>
      </c>
      <c r="M7" s="200">
        <f t="shared" si="0"/>
        <v>0</v>
      </c>
      <c r="N7" s="200">
        <f t="shared" si="0"/>
        <v>0</v>
      </c>
      <c r="O7" s="200">
        <f t="shared" si="0"/>
        <v>276.77780000000001</v>
      </c>
      <c r="P7" s="200">
        <f t="shared" si="0"/>
        <v>276.77780000000001</v>
      </c>
      <c r="Q7" s="200">
        <f t="shared" si="0"/>
        <v>276.77780000000001</v>
      </c>
      <c r="R7" s="200">
        <f t="shared" si="0"/>
        <v>276.77780000000001</v>
      </c>
      <c r="S7" s="200">
        <f t="shared" si="0"/>
        <v>276.77780000000001</v>
      </c>
      <c r="T7" s="200">
        <f t="shared" si="0"/>
        <v>276.77780000000001</v>
      </c>
      <c r="U7" s="200">
        <f t="shared" si="0"/>
        <v>276.77780000000001</v>
      </c>
      <c r="V7" s="200">
        <f t="shared" si="0"/>
        <v>276.77780000000001</v>
      </c>
      <c r="W7" s="200">
        <f t="shared" si="0"/>
        <v>276.77780000000001</v>
      </c>
    </row>
    <row r="8" spans="1:23" ht="25.5">
      <c r="A8" s="204"/>
      <c r="B8" s="204" t="s">
        <v>274</v>
      </c>
      <c r="C8" s="204" t="s">
        <v>275</v>
      </c>
      <c r="D8" s="204" t="s">
        <v>194</v>
      </c>
      <c r="E8" s="205">
        <v>40618</v>
      </c>
      <c r="F8" s="204" t="s">
        <v>276</v>
      </c>
      <c r="G8" s="204"/>
      <c r="H8" s="204" t="s">
        <v>277</v>
      </c>
      <c r="I8" s="205">
        <v>45657</v>
      </c>
      <c r="J8" s="214">
        <v>151.19999999999999</v>
      </c>
      <c r="K8" s="203">
        <v>232.87100000000001</v>
      </c>
      <c r="L8" s="200">
        <f t="shared" si="1"/>
        <v>0</v>
      </c>
      <c r="M8" s="200">
        <f t="shared" si="0"/>
        <v>0</v>
      </c>
      <c r="N8" s="200">
        <f t="shared" si="0"/>
        <v>0</v>
      </c>
      <c r="O8" s="200">
        <f t="shared" si="0"/>
        <v>0</v>
      </c>
      <c r="P8" s="200">
        <f t="shared" si="0"/>
        <v>0</v>
      </c>
      <c r="Q8" s="200">
        <f t="shared" si="0"/>
        <v>0</v>
      </c>
      <c r="R8" s="200">
        <f t="shared" si="0"/>
        <v>232.87100000000001</v>
      </c>
      <c r="S8" s="200">
        <f t="shared" si="0"/>
        <v>232.87100000000001</v>
      </c>
      <c r="T8" s="200">
        <f t="shared" si="0"/>
        <v>232.87100000000001</v>
      </c>
      <c r="U8" s="200">
        <f t="shared" si="0"/>
        <v>232.87100000000001</v>
      </c>
      <c r="V8" s="200">
        <f t="shared" si="0"/>
        <v>232.87100000000001</v>
      </c>
      <c r="W8" s="200">
        <f t="shared" si="0"/>
        <v>232.87100000000001</v>
      </c>
    </row>
    <row r="9" spans="1:23">
      <c r="A9" s="201" t="s">
        <v>278</v>
      </c>
      <c r="B9" s="201" t="s">
        <v>279</v>
      </c>
      <c r="C9" s="201" t="s">
        <v>255</v>
      </c>
      <c r="D9" s="201" t="s">
        <v>191</v>
      </c>
      <c r="E9" s="202">
        <v>39448</v>
      </c>
      <c r="F9" s="201" t="s">
        <v>280</v>
      </c>
      <c r="G9" s="201" t="s">
        <v>281</v>
      </c>
      <c r="H9" s="201" t="s">
        <v>282</v>
      </c>
      <c r="I9" s="202" t="s">
        <v>283</v>
      </c>
      <c r="J9" s="213">
        <v>176</v>
      </c>
      <c r="K9" s="203">
        <v>478.67303333333331</v>
      </c>
      <c r="L9" s="200">
        <v>0</v>
      </c>
      <c r="M9" s="200">
        <f>$K9/2</f>
        <v>239.33651666666665</v>
      </c>
      <c r="N9" s="200">
        <f t="shared" ref="N9:P9" si="2">$K9/2</f>
        <v>239.33651666666665</v>
      </c>
      <c r="O9" s="200">
        <f t="shared" si="2"/>
        <v>239.33651666666665</v>
      </c>
      <c r="P9" s="200">
        <f t="shared" si="2"/>
        <v>239.33651666666665</v>
      </c>
      <c r="Q9" s="200">
        <f>$K9</f>
        <v>478.67303333333331</v>
      </c>
      <c r="R9" s="200">
        <f t="shared" ref="R9:W9" si="3">$K9</f>
        <v>478.67303333333331</v>
      </c>
      <c r="S9" s="200">
        <f t="shared" si="3"/>
        <v>478.67303333333331</v>
      </c>
      <c r="T9" s="200">
        <f t="shared" si="3"/>
        <v>478.67303333333331</v>
      </c>
      <c r="U9" s="200">
        <f t="shared" si="3"/>
        <v>478.67303333333331</v>
      </c>
      <c r="V9" s="200">
        <f t="shared" si="3"/>
        <v>478.67303333333331</v>
      </c>
      <c r="W9" s="200">
        <f t="shared" si="3"/>
        <v>478.67303333333331</v>
      </c>
    </row>
    <row r="10" spans="1:23">
      <c r="A10" s="201"/>
      <c r="B10" s="201" t="s">
        <v>284</v>
      </c>
      <c r="C10" s="201" t="s">
        <v>255</v>
      </c>
      <c r="D10" s="201" t="s">
        <v>191</v>
      </c>
      <c r="E10" s="202">
        <v>38974</v>
      </c>
      <c r="F10" s="201"/>
      <c r="G10" s="201"/>
      <c r="H10" s="201" t="s">
        <v>277</v>
      </c>
      <c r="I10" s="202">
        <v>45657</v>
      </c>
      <c r="J10" s="213">
        <v>100.5</v>
      </c>
      <c r="K10" s="203">
        <v>43.103000000000002</v>
      </c>
      <c r="L10" s="200">
        <f t="shared" si="1"/>
        <v>0</v>
      </c>
      <c r="M10" s="200">
        <f t="shared" si="1"/>
        <v>0</v>
      </c>
      <c r="N10" s="200">
        <f t="shared" si="1"/>
        <v>0</v>
      </c>
      <c r="O10" s="200">
        <f t="shared" si="1"/>
        <v>0</v>
      </c>
      <c r="P10" s="200">
        <f t="shared" si="1"/>
        <v>0</v>
      </c>
      <c r="Q10" s="200">
        <f t="shared" si="1"/>
        <v>0</v>
      </c>
      <c r="R10" s="200">
        <f t="shared" si="1"/>
        <v>43.103000000000002</v>
      </c>
      <c r="S10" s="200">
        <f t="shared" si="1"/>
        <v>43.103000000000002</v>
      </c>
      <c r="T10" s="200">
        <f t="shared" si="1"/>
        <v>43.103000000000002</v>
      </c>
      <c r="U10" s="200">
        <f t="shared" si="1"/>
        <v>43.103000000000002</v>
      </c>
      <c r="V10" s="200">
        <f t="shared" si="1"/>
        <v>43.103000000000002</v>
      </c>
      <c r="W10" s="200">
        <f t="shared" si="1"/>
        <v>43.103000000000002</v>
      </c>
    </row>
    <row r="11" spans="1:23">
      <c r="A11" s="201"/>
      <c r="B11" s="201" t="s">
        <v>285</v>
      </c>
      <c r="C11" s="201" t="s">
        <v>255</v>
      </c>
      <c r="D11" s="201" t="s">
        <v>191</v>
      </c>
      <c r="E11" s="202">
        <v>40703</v>
      </c>
      <c r="F11" s="201"/>
      <c r="G11" s="201"/>
      <c r="H11" s="201" t="s">
        <v>277</v>
      </c>
      <c r="I11" s="202">
        <v>45657</v>
      </c>
      <c r="J11" s="213">
        <v>201.3</v>
      </c>
      <c r="K11" s="203">
        <v>304.947</v>
      </c>
      <c r="L11" s="200">
        <f t="shared" si="1"/>
        <v>0</v>
      </c>
      <c r="M11" s="200">
        <f t="shared" si="1"/>
        <v>0</v>
      </c>
      <c r="N11" s="200">
        <f t="shared" si="1"/>
        <v>0</v>
      </c>
      <c r="O11" s="200">
        <f t="shared" si="1"/>
        <v>0</v>
      </c>
      <c r="P11" s="200">
        <f t="shared" si="1"/>
        <v>0</v>
      </c>
      <c r="Q11" s="200">
        <f t="shared" si="1"/>
        <v>0</v>
      </c>
      <c r="R11" s="200">
        <f t="shared" si="1"/>
        <v>304.947</v>
      </c>
      <c r="S11" s="200">
        <f t="shared" si="1"/>
        <v>304.947</v>
      </c>
      <c r="T11" s="200">
        <f t="shared" si="1"/>
        <v>304.947</v>
      </c>
      <c r="U11" s="200">
        <f t="shared" si="1"/>
        <v>304.947</v>
      </c>
      <c r="V11" s="200">
        <f t="shared" si="1"/>
        <v>304.947</v>
      </c>
      <c r="W11" s="200">
        <f t="shared" si="1"/>
        <v>304.947</v>
      </c>
    </row>
    <row r="12" spans="1:23">
      <c r="A12" s="201" t="s">
        <v>286</v>
      </c>
      <c r="B12" s="201" t="s">
        <v>287</v>
      </c>
      <c r="C12" s="201" t="s">
        <v>255</v>
      </c>
      <c r="D12" s="201" t="s">
        <v>195</v>
      </c>
      <c r="E12" s="202">
        <v>40133</v>
      </c>
      <c r="F12" s="201"/>
      <c r="G12" s="201"/>
      <c r="H12" s="201" t="s">
        <v>288</v>
      </c>
      <c r="I12" s="202">
        <v>47437</v>
      </c>
      <c r="J12" s="213">
        <v>203.5</v>
      </c>
      <c r="K12" s="203">
        <v>405.51120000000003</v>
      </c>
      <c r="L12" s="200">
        <f t="shared" si="1"/>
        <v>0</v>
      </c>
      <c r="M12" s="200">
        <f t="shared" si="1"/>
        <v>0</v>
      </c>
      <c r="N12" s="200">
        <f t="shared" si="1"/>
        <v>0</v>
      </c>
      <c r="O12" s="200">
        <f t="shared" si="1"/>
        <v>0</v>
      </c>
      <c r="P12" s="200">
        <f t="shared" si="1"/>
        <v>0</v>
      </c>
      <c r="Q12" s="200">
        <f t="shared" si="1"/>
        <v>0</v>
      </c>
      <c r="R12" s="200">
        <f t="shared" si="1"/>
        <v>0</v>
      </c>
      <c r="S12" s="200">
        <f t="shared" si="1"/>
        <v>0</v>
      </c>
      <c r="T12" s="200">
        <f t="shared" si="1"/>
        <v>0</v>
      </c>
      <c r="U12" s="200">
        <f t="shared" si="1"/>
        <v>0</v>
      </c>
      <c r="V12" s="200">
        <f t="shared" si="1"/>
        <v>0</v>
      </c>
      <c r="W12" s="200">
        <f t="shared" si="1"/>
        <v>405.51120000000003</v>
      </c>
    </row>
    <row r="13" spans="1:23">
      <c r="A13" s="196" t="s">
        <v>289</v>
      </c>
      <c r="B13" s="196" t="s">
        <v>290</v>
      </c>
      <c r="C13" s="196" t="s">
        <v>255</v>
      </c>
      <c r="D13" s="196" t="s">
        <v>193</v>
      </c>
      <c r="E13" s="206"/>
      <c r="F13" s="196" t="s">
        <v>291</v>
      </c>
      <c r="G13" s="196" t="s">
        <v>292</v>
      </c>
      <c r="H13" s="196" t="s">
        <v>192</v>
      </c>
      <c r="I13" s="206">
        <v>45288</v>
      </c>
      <c r="J13" s="215">
        <v>106.5</v>
      </c>
      <c r="K13" s="207">
        <v>284.6703</v>
      </c>
      <c r="L13" s="200">
        <f t="shared" si="1"/>
        <v>0</v>
      </c>
      <c r="M13" s="200">
        <f t="shared" si="1"/>
        <v>0</v>
      </c>
      <c r="N13" s="200">
        <f t="shared" si="1"/>
        <v>0</v>
      </c>
      <c r="O13" s="200">
        <f t="shared" si="1"/>
        <v>0</v>
      </c>
      <c r="P13" s="200">
        <f t="shared" si="1"/>
        <v>0</v>
      </c>
      <c r="Q13" s="200">
        <f t="shared" si="1"/>
        <v>284.6703</v>
      </c>
      <c r="R13" s="200">
        <f t="shared" si="1"/>
        <v>284.6703</v>
      </c>
      <c r="S13" s="200">
        <f t="shared" si="1"/>
        <v>284.6703</v>
      </c>
      <c r="T13" s="200">
        <f t="shared" si="1"/>
        <v>284.6703</v>
      </c>
      <c r="U13" s="200">
        <f t="shared" si="1"/>
        <v>284.6703</v>
      </c>
      <c r="V13" s="200">
        <f t="shared" si="1"/>
        <v>284.6703</v>
      </c>
      <c r="W13" s="200">
        <f t="shared" si="1"/>
        <v>284.6703</v>
      </c>
    </row>
    <row r="14" spans="1:23">
      <c r="A14" s="201" t="s">
        <v>289</v>
      </c>
      <c r="B14" s="201" t="s">
        <v>293</v>
      </c>
      <c r="C14" s="201" t="s">
        <v>255</v>
      </c>
      <c r="D14" s="201" t="s">
        <v>193</v>
      </c>
      <c r="E14" s="202">
        <v>40107</v>
      </c>
      <c r="F14" s="201" t="s">
        <v>294</v>
      </c>
      <c r="G14" s="201" t="s">
        <v>295</v>
      </c>
      <c r="H14" s="202" t="s">
        <v>192</v>
      </c>
      <c r="I14" s="202">
        <v>45580</v>
      </c>
      <c r="J14" s="213">
        <v>103.5</v>
      </c>
      <c r="K14" s="203">
        <v>281.9015</v>
      </c>
      <c r="L14" s="200">
        <f t="shared" si="1"/>
        <v>0</v>
      </c>
      <c r="M14" s="200">
        <f t="shared" si="1"/>
        <v>0</v>
      </c>
      <c r="N14" s="200">
        <f t="shared" si="1"/>
        <v>0</v>
      </c>
      <c r="O14" s="200">
        <f t="shared" si="1"/>
        <v>0</v>
      </c>
      <c r="P14" s="200">
        <f t="shared" si="1"/>
        <v>0</v>
      </c>
      <c r="Q14" s="200">
        <f t="shared" si="1"/>
        <v>0</v>
      </c>
      <c r="R14" s="200">
        <f t="shared" si="1"/>
        <v>281.9015</v>
      </c>
      <c r="S14" s="200">
        <f t="shared" si="1"/>
        <v>281.9015</v>
      </c>
      <c r="T14" s="200">
        <f t="shared" si="1"/>
        <v>281.9015</v>
      </c>
      <c r="U14" s="200">
        <f t="shared" si="1"/>
        <v>281.9015</v>
      </c>
      <c r="V14" s="200">
        <f t="shared" si="1"/>
        <v>281.9015</v>
      </c>
      <c r="W14" s="200">
        <f t="shared" si="1"/>
        <v>281.9015</v>
      </c>
    </row>
    <row r="15" spans="1:23">
      <c r="A15" s="201"/>
      <c r="B15" s="201" t="s">
        <v>296</v>
      </c>
      <c r="C15" s="201" t="s">
        <v>255</v>
      </c>
      <c r="D15" s="201" t="s">
        <v>194</v>
      </c>
      <c r="E15" s="202">
        <v>41791</v>
      </c>
      <c r="F15" s="201" t="s">
        <v>297</v>
      </c>
      <c r="G15" s="201"/>
      <c r="H15" s="201" t="s">
        <v>298</v>
      </c>
      <c r="I15" s="202">
        <v>42735</v>
      </c>
      <c r="J15" s="213"/>
      <c r="K15" s="203">
        <v>130.05000000000001</v>
      </c>
      <c r="L15" s="200">
        <f t="shared" si="1"/>
        <v>130.05000000000001</v>
      </c>
      <c r="M15" s="200">
        <f t="shared" si="1"/>
        <v>130.05000000000001</v>
      </c>
      <c r="N15" s="200">
        <f t="shared" si="1"/>
        <v>130.05000000000001</v>
      </c>
      <c r="O15" s="200">
        <f t="shared" si="1"/>
        <v>130.05000000000001</v>
      </c>
      <c r="P15" s="200">
        <f t="shared" si="1"/>
        <v>130.05000000000001</v>
      </c>
      <c r="Q15" s="200">
        <f t="shared" si="1"/>
        <v>130.05000000000001</v>
      </c>
      <c r="R15" s="200">
        <f t="shared" si="1"/>
        <v>130.05000000000001</v>
      </c>
      <c r="S15" s="200">
        <f t="shared" si="1"/>
        <v>130.05000000000001</v>
      </c>
      <c r="T15" s="200">
        <f t="shared" si="1"/>
        <v>130.05000000000001</v>
      </c>
      <c r="U15" s="200">
        <f t="shared" si="1"/>
        <v>130.05000000000001</v>
      </c>
      <c r="V15" s="200">
        <f t="shared" si="1"/>
        <v>130.05000000000001</v>
      </c>
      <c r="W15" s="200">
        <f t="shared" si="1"/>
        <v>130.05000000000001</v>
      </c>
    </row>
    <row r="16" spans="1:23">
      <c r="A16" s="201" t="s">
        <v>257</v>
      </c>
      <c r="B16" s="201" t="s">
        <v>299</v>
      </c>
      <c r="C16" s="201" t="s">
        <v>255</v>
      </c>
      <c r="D16" s="201" t="s">
        <v>300</v>
      </c>
      <c r="E16" s="202">
        <v>39903</v>
      </c>
      <c r="F16" s="201" t="s">
        <v>301</v>
      </c>
      <c r="G16" s="201"/>
      <c r="H16" s="201" t="s">
        <v>302</v>
      </c>
      <c r="I16" s="202">
        <v>46416</v>
      </c>
      <c r="J16" s="213">
        <v>98.7</v>
      </c>
      <c r="K16" s="203">
        <v>242.29651856000001</v>
      </c>
      <c r="L16" s="200">
        <f t="shared" si="1"/>
        <v>0</v>
      </c>
      <c r="M16" s="200">
        <f t="shared" si="1"/>
        <v>0</v>
      </c>
      <c r="N16" s="200">
        <f t="shared" si="1"/>
        <v>0</v>
      </c>
      <c r="O16" s="200">
        <f t="shared" si="1"/>
        <v>0</v>
      </c>
      <c r="P16" s="200">
        <f t="shared" si="1"/>
        <v>0</v>
      </c>
      <c r="Q16" s="200">
        <f t="shared" si="1"/>
        <v>0</v>
      </c>
      <c r="R16" s="200">
        <f t="shared" si="1"/>
        <v>0</v>
      </c>
      <c r="S16" s="200">
        <f t="shared" si="1"/>
        <v>0</v>
      </c>
      <c r="T16" s="200">
        <f t="shared" si="1"/>
        <v>0</v>
      </c>
      <c r="U16" s="200">
        <f t="shared" si="1"/>
        <v>242.29651856000001</v>
      </c>
      <c r="V16" s="200">
        <f t="shared" si="1"/>
        <v>242.29651856000001</v>
      </c>
      <c r="W16" s="200">
        <f t="shared" si="1"/>
        <v>242.29651856000001</v>
      </c>
    </row>
    <row r="17" spans="1:23">
      <c r="A17" s="201"/>
      <c r="B17" s="201" t="s">
        <v>303</v>
      </c>
      <c r="C17" s="201" t="s">
        <v>304</v>
      </c>
      <c r="D17" s="201" t="s">
        <v>211</v>
      </c>
      <c r="E17" s="202">
        <v>2013</v>
      </c>
      <c r="F17" s="201" t="s">
        <v>305</v>
      </c>
      <c r="G17" s="201"/>
      <c r="H17" s="201" t="s">
        <v>306</v>
      </c>
      <c r="I17" s="202">
        <v>44926</v>
      </c>
      <c r="J17" s="213">
        <v>10.5</v>
      </c>
      <c r="K17" s="203">
        <v>1.1599599999999999</v>
      </c>
      <c r="L17" s="200">
        <f t="shared" si="1"/>
        <v>0</v>
      </c>
      <c r="M17" s="200">
        <f t="shared" si="1"/>
        <v>0</v>
      </c>
      <c r="N17" s="200">
        <f t="shared" si="1"/>
        <v>0</v>
      </c>
      <c r="O17" s="200">
        <f t="shared" si="1"/>
        <v>0</v>
      </c>
      <c r="P17" s="200">
        <f t="shared" si="1"/>
        <v>1.1599599999999999</v>
      </c>
      <c r="Q17" s="200">
        <f t="shared" si="1"/>
        <v>1.1599599999999999</v>
      </c>
      <c r="R17" s="200">
        <f t="shared" si="1"/>
        <v>1.1599599999999999</v>
      </c>
      <c r="S17" s="200">
        <f t="shared" si="1"/>
        <v>1.1599599999999999</v>
      </c>
      <c r="T17" s="200">
        <f t="shared" si="1"/>
        <v>1.1599599999999999</v>
      </c>
      <c r="U17" s="200">
        <f t="shared" si="1"/>
        <v>1.1599599999999999</v>
      </c>
      <c r="V17" s="200">
        <f t="shared" si="1"/>
        <v>1.1599599999999999</v>
      </c>
      <c r="W17" s="200">
        <f t="shared" si="1"/>
        <v>1.1599599999999999</v>
      </c>
    </row>
    <row r="18" spans="1:23">
      <c r="A18" s="201" t="s">
        <v>307</v>
      </c>
      <c r="B18" s="201" t="s">
        <v>308</v>
      </c>
      <c r="C18" s="201" t="s">
        <v>255</v>
      </c>
      <c r="D18" s="201" t="s">
        <v>191</v>
      </c>
      <c r="E18" s="202">
        <v>39808</v>
      </c>
      <c r="F18" s="201" t="s">
        <v>309</v>
      </c>
      <c r="G18" s="201" t="s">
        <v>310</v>
      </c>
      <c r="H18" s="201" t="s">
        <v>190</v>
      </c>
      <c r="I18" s="202">
        <v>45295</v>
      </c>
      <c r="J18" s="213">
        <v>102.9</v>
      </c>
      <c r="K18" s="203">
        <v>220.4065603</v>
      </c>
      <c r="L18" s="200">
        <f t="shared" si="1"/>
        <v>0</v>
      </c>
      <c r="M18" s="200">
        <f t="shared" si="1"/>
        <v>0</v>
      </c>
      <c r="N18" s="200">
        <f t="shared" si="1"/>
        <v>0</v>
      </c>
      <c r="O18" s="200">
        <f t="shared" si="1"/>
        <v>0</v>
      </c>
      <c r="P18" s="200">
        <f t="shared" si="1"/>
        <v>0</v>
      </c>
      <c r="Q18" s="200">
        <f t="shared" si="1"/>
        <v>0</v>
      </c>
      <c r="R18" s="200">
        <f t="shared" si="1"/>
        <v>220.4065603</v>
      </c>
      <c r="S18" s="200">
        <f t="shared" si="1"/>
        <v>220.4065603</v>
      </c>
      <c r="T18" s="200">
        <f t="shared" si="1"/>
        <v>220.4065603</v>
      </c>
      <c r="U18" s="200">
        <f t="shared" si="1"/>
        <v>220.4065603</v>
      </c>
      <c r="V18" s="200">
        <f t="shared" si="1"/>
        <v>220.4065603</v>
      </c>
      <c r="W18" s="200">
        <f t="shared" si="1"/>
        <v>220.4065603</v>
      </c>
    </row>
    <row r="19" spans="1:23">
      <c r="A19" s="201"/>
      <c r="B19" s="201" t="s">
        <v>311</v>
      </c>
      <c r="C19" s="201" t="s">
        <v>312</v>
      </c>
      <c r="D19" s="201" t="s">
        <v>195</v>
      </c>
      <c r="E19" s="202">
        <v>38899</v>
      </c>
      <c r="F19" s="201"/>
      <c r="G19" s="201"/>
      <c r="H19" s="201" t="s">
        <v>313</v>
      </c>
      <c r="I19" s="202">
        <v>45291</v>
      </c>
      <c r="J19" s="213">
        <v>3.2</v>
      </c>
      <c r="K19" s="203">
        <v>8.5790000000000006</v>
      </c>
      <c r="L19" s="200">
        <f t="shared" ref="L19:W24" si="4">IF(YEAR($I19)&lt;L$1,$K19,0)</f>
        <v>0</v>
      </c>
      <c r="M19" s="200">
        <f t="shared" si="4"/>
        <v>0</v>
      </c>
      <c r="N19" s="200">
        <f t="shared" si="4"/>
        <v>0</v>
      </c>
      <c r="O19" s="200">
        <f t="shared" si="4"/>
        <v>0</v>
      </c>
      <c r="P19" s="200">
        <f t="shared" si="4"/>
        <v>0</v>
      </c>
      <c r="Q19" s="200">
        <f t="shared" si="4"/>
        <v>8.5790000000000006</v>
      </c>
      <c r="R19" s="200">
        <f t="shared" si="4"/>
        <v>8.5790000000000006</v>
      </c>
      <c r="S19" s="200">
        <f t="shared" si="4"/>
        <v>8.5790000000000006</v>
      </c>
      <c r="T19" s="200">
        <f t="shared" si="4"/>
        <v>8.5790000000000006</v>
      </c>
      <c r="U19" s="200">
        <f t="shared" si="4"/>
        <v>8.5790000000000006</v>
      </c>
      <c r="V19" s="200">
        <f t="shared" si="4"/>
        <v>8.5790000000000006</v>
      </c>
      <c r="W19" s="200">
        <f t="shared" si="4"/>
        <v>8.5790000000000006</v>
      </c>
    </row>
    <row r="20" spans="1:23">
      <c r="A20" s="201"/>
      <c r="B20" s="201" t="s">
        <v>314</v>
      </c>
      <c r="C20" s="201" t="s">
        <v>272</v>
      </c>
      <c r="D20" s="201" t="s">
        <v>194</v>
      </c>
      <c r="E20" s="202"/>
      <c r="F20" s="201" t="s">
        <v>315</v>
      </c>
      <c r="G20" s="201"/>
      <c r="H20" s="201" t="s">
        <v>40</v>
      </c>
      <c r="I20" s="202">
        <v>42947</v>
      </c>
      <c r="J20" s="213"/>
      <c r="K20" s="203">
        <v>117.404</v>
      </c>
      <c r="L20" s="200">
        <f t="shared" si="4"/>
        <v>117.404</v>
      </c>
      <c r="M20" s="200">
        <f t="shared" si="4"/>
        <v>117.404</v>
      </c>
      <c r="N20" s="200">
        <f t="shared" si="4"/>
        <v>117.404</v>
      </c>
      <c r="O20" s="200">
        <f t="shared" si="4"/>
        <v>117.404</v>
      </c>
      <c r="P20" s="200">
        <f t="shared" si="4"/>
        <v>117.404</v>
      </c>
      <c r="Q20" s="200">
        <f t="shared" si="4"/>
        <v>117.404</v>
      </c>
      <c r="R20" s="200">
        <f t="shared" si="4"/>
        <v>117.404</v>
      </c>
      <c r="S20" s="200">
        <f t="shared" si="4"/>
        <v>117.404</v>
      </c>
      <c r="T20" s="200">
        <f t="shared" si="4"/>
        <v>117.404</v>
      </c>
      <c r="U20" s="200">
        <f t="shared" si="4"/>
        <v>117.404</v>
      </c>
      <c r="V20" s="200">
        <f t="shared" si="4"/>
        <v>117.404</v>
      </c>
      <c r="W20" s="200">
        <f t="shared" si="4"/>
        <v>117.404</v>
      </c>
    </row>
    <row r="21" spans="1:23">
      <c r="A21" s="201" t="s">
        <v>316</v>
      </c>
      <c r="B21" s="201" t="s">
        <v>317</v>
      </c>
      <c r="C21" s="201" t="s">
        <v>312</v>
      </c>
      <c r="D21" s="201" t="s">
        <v>195</v>
      </c>
      <c r="E21" s="202">
        <v>39904</v>
      </c>
      <c r="F21" s="201" t="s">
        <v>318</v>
      </c>
      <c r="G21" s="201"/>
      <c r="H21" s="201" t="s">
        <v>319</v>
      </c>
      <c r="I21" s="202">
        <v>45291</v>
      </c>
      <c r="J21" s="213">
        <v>4.8</v>
      </c>
      <c r="K21" s="203">
        <v>24.097999999999999</v>
      </c>
      <c r="L21" s="200">
        <f t="shared" si="4"/>
        <v>0</v>
      </c>
      <c r="M21" s="200">
        <f t="shared" si="4"/>
        <v>0</v>
      </c>
      <c r="N21" s="200">
        <f t="shared" si="4"/>
        <v>0</v>
      </c>
      <c r="O21" s="200">
        <f t="shared" si="4"/>
        <v>0</v>
      </c>
      <c r="P21" s="200">
        <f t="shared" si="4"/>
        <v>0</v>
      </c>
      <c r="Q21" s="200">
        <f t="shared" si="4"/>
        <v>24.097999999999999</v>
      </c>
      <c r="R21" s="200">
        <f t="shared" si="4"/>
        <v>24.097999999999999</v>
      </c>
      <c r="S21" s="200">
        <f t="shared" si="4"/>
        <v>24.097999999999999</v>
      </c>
      <c r="T21" s="200">
        <f t="shared" si="4"/>
        <v>24.097999999999999</v>
      </c>
      <c r="U21" s="200">
        <f t="shared" si="4"/>
        <v>24.097999999999999</v>
      </c>
      <c r="V21" s="200">
        <f t="shared" si="4"/>
        <v>24.097999999999999</v>
      </c>
      <c r="W21" s="200">
        <f t="shared" si="4"/>
        <v>24.097999999999999</v>
      </c>
    </row>
    <row r="22" spans="1:23">
      <c r="A22" s="201" t="s">
        <v>320</v>
      </c>
      <c r="B22" s="201" t="s">
        <v>321</v>
      </c>
      <c r="C22" s="201" t="s">
        <v>255</v>
      </c>
      <c r="D22" s="201" t="s">
        <v>194</v>
      </c>
      <c r="E22" s="202">
        <v>40428</v>
      </c>
      <c r="F22" s="201" t="s">
        <v>322</v>
      </c>
      <c r="G22" s="201" t="s">
        <v>323</v>
      </c>
      <c r="H22" s="201" t="s">
        <v>190</v>
      </c>
      <c r="I22" s="202">
        <v>45933</v>
      </c>
      <c r="J22" s="213">
        <v>90</v>
      </c>
      <c r="K22" s="203">
        <v>265.38899445749996</v>
      </c>
      <c r="L22" s="200">
        <f t="shared" si="4"/>
        <v>0</v>
      </c>
      <c r="M22" s="200">
        <f t="shared" si="4"/>
        <v>0</v>
      </c>
      <c r="N22" s="200">
        <f t="shared" si="4"/>
        <v>0</v>
      </c>
      <c r="O22" s="200">
        <f t="shared" si="4"/>
        <v>0</v>
      </c>
      <c r="P22" s="200">
        <f t="shared" si="4"/>
        <v>0</v>
      </c>
      <c r="Q22" s="200">
        <f t="shared" si="4"/>
        <v>0</v>
      </c>
      <c r="R22" s="200">
        <f t="shared" si="4"/>
        <v>0</v>
      </c>
      <c r="S22" s="200">
        <f t="shared" si="4"/>
        <v>265.38899445749996</v>
      </c>
      <c r="T22" s="200">
        <f t="shared" si="4"/>
        <v>265.38899445749996</v>
      </c>
      <c r="U22" s="200">
        <f t="shared" si="4"/>
        <v>265.38899445749996</v>
      </c>
      <c r="V22" s="200">
        <f t="shared" si="4"/>
        <v>265.38899445749996</v>
      </c>
      <c r="W22" s="200">
        <f t="shared" si="4"/>
        <v>265.38899445749996</v>
      </c>
    </row>
    <row r="23" spans="1:23">
      <c r="A23" s="201" t="s">
        <v>324</v>
      </c>
      <c r="B23" s="201" t="s">
        <v>325</v>
      </c>
      <c r="C23" s="201" t="s">
        <v>255</v>
      </c>
      <c r="D23" s="201" t="s">
        <v>191</v>
      </c>
      <c r="E23" s="202">
        <v>39813</v>
      </c>
      <c r="F23" s="201" t="s">
        <v>326</v>
      </c>
      <c r="G23" s="201"/>
      <c r="H23" s="201" t="s">
        <v>60</v>
      </c>
      <c r="I23" s="202">
        <v>45260</v>
      </c>
      <c r="J23" s="213">
        <v>72</v>
      </c>
      <c r="K23" s="203">
        <v>173.36266666666666</v>
      </c>
      <c r="L23" s="200">
        <f t="shared" si="4"/>
        <v>0</v>
      </c>
      <c r="M23" s="200">
        <f t="shared" si="4"/>
        <v>0</v>
      </c>
      <c r="N23" s="200">
        <f t="shared" si="4"/>
        <v>0</v>
      </c>
      <c r="O23" s="200">
        <f t="shared" si="4"/>
        <v>0</v>
      </c>
      <c r="P23" s="200">
        <f t="shared" si="4"/>
        <v>0</v>
      </c>
      <c r="Q23" s="200">
        <f t="shared" si="4"/>
        <v>173.36266666666666</v>
      </c>
      <c r="R23" s="200">
        <f t="shared" si="4"/>
        <v>173.36266666666666</v>
      </c>
      <c r="S23" s="200">
        <f t="shared" si="4"/>
        <v>173.36266666666666</v>
      </c>
      <c r="T23" s="200">
        <f t="shared" si="4"/>
        <v>173.36266666666666</v>
      </c>
      <c r="U23" s="200">
        <f t="shared" si="4"/>
        <v>173.36266666666666</v>
      </c>
      <c r="V23" s="200">
        <f t="shared" si="4"/>
        <v>173.36266666666666</v>
      </c>
      <c r="W23" s="200">
        <f t="shared" si="4"/>
        <v>173.36266666666666</v>
      </c>
    </row>
    <row r="24" spans="1:23">
      <c r="A24" s="201"/>
      <c r="B24" s="201" t="s">
        <v>327</v>
      </c>
      <c r="C24" s="201" t="s">
        <v>275</v>
      </c>
      <c r="D24" s="201" t="s">
        <v>194</v>
      </c>
      <c r="E24" s="202">
        <v>40112</v>
      </c>
      <c r="F24" s="201"/>
      <c r="G24" s="201"/>
      <c r="H24" s="201" t="s">
        <v>328</v>
      </c>
      <c r="I24" s="202">
        <v>47417</v>
      </c>
      <c r="J24" s="213">
        <v>262</v>
      </c>
      <c r="K24" s="203">
        <v>659.85</v>
      </c>
      <c r="L24" s="200">
        <f t="shared" si="4"/>
        <v>0</v>
      </c>
      <c r="M24" s="200">
        <f t="shared" si="4"/>
        <v>0</v>
      </c>
      <c r="N24" s="200">
        <f t="shared" si="4"/>
        <v>0</v>
      </c>
      <c r="O24" s="200">
        <f t="shared" si="4"/>
        <v>0</v>
      </c>
      <c r="P24" s="200">
        <f t="shared" si="4"/>
        <v>0</v>
      </c>
      <c r="Q24" s="200">
        <f t="shared" si="4"/>
        <v>0</v>
      </c>
      <c r="R24" s="200">
        <f t="shared" si="4"/>
        <v>0</v>
      </c>
      <c r="S24" s="200">
        <f t="shared" si="4"/>
        <v>0</v>
      </c>
      <c r="T24" s="200">
        <f t="shared" si="4"/>
        <v>0</v>
      </c>
      <c r="U24" s="200">
        <f t="shared" si="4"/>
        <v>0</v>
      </c>
      <c r="V24" s="200">
        <f t="shared" si="4"/>
        <v>0</v>
      </c>
      <c r="W24" s="200">
        <f t="shared" si="4"/>
        <v>659.85</v>
      </c>
    </row>
    <row r="25" spans="1:23">
      <c r="A25" s="208"/>
      <c r="B25" s="208"/>
      <c r="C25" s="208"/>
      <c r="D25" s="208"/>
      <c r="E25" s="208"/>
      <c r="F25" s="208"/>
      <c r="G25" s="208"/>
      <c r="H25" s="208"/>
      <c r="I25" s="208"/>
      <c r="J25" s="208"/>
      <c r="K25" s="209">
        <f t="shared" ref="K25:W25" si="5">SUM(K2:K24)</f>
        <v>4821.2568766508339</v>
      </c>
      <c r="L25" s="210">
        <f t="shared" si="5"/>
        <v>247.45400000000001</v>
      </c>
      <c r="M25" s="210">
        <f t="shared" si="5"/>
        <v>486.79051666666669</v>
      </c>
      <c r="N25" s="210">
        <f t="shared" si="5"/>
        <v>486.79051666666669</v>
      </c>
      <c r="O25" s="210">
        <f t="shared" si="5"/>
        <v>763.56831666666676</v>
      </c>
      <c r="P25" s="210">
        <f t="shared" si="5"/>
        <v>829.24477666666667</v>
      </c>
      <c r="Q25" s="210">
        <f t="shared" si="5"/>
        <v>1559.2912599999997</v>
      </c>
      <c r="R25" s="210">
        <f t="shared" si="5"/>
        <v>2642.5203203000001</v>
      </c>
      <c r="S25" s="210">
        <f t="shared" si="5"/>
        <v>2907.9093147574995</v>
      </c>
      <c r="T25" s="210">
        <f t="shared" si="5"/>
        <v>3480.066648090833</v>
      </c>
      <c r="U25" s="210">
        <f t="shared" si="5"/>
        <v>3722.3631666508336</v>
      </c>
      <c r="V25" s="210">
        <f t="shared" si="5"/>
        <v>3755.8956766508336</v>
      </c>
      <c r="W25" s="210">
        <f t="shared" si="5"/>
        <v>4821.2568766508339</v>
      </c>
    </row>
    <row r="30" spans="1:23">
      <c r="C30" s="187">
        <v>2019</v>
      </c>
      <c r="D30" s="187">
        <v>0.24745400000000001</v>
      </c>
    </row>
    <row r="31" spans="1:23">
      <c r="C31" s="187">
        <v>2020</v>
      </c>
      <c r="D31" s="187">
        <v>0.48679051666666667</v>
      </c>
    </row>
    <row r="32" spans="1:23">
      <c r="C32" s="187">
        <v>2021</v>
      </c>
      <c r="D32" s="187">
        <v>0.48679051666666667</v>
      </c>
    </row>
    <row r="33" spans="3:4">
      <c r="C33" s="187">
        <v>2022</v>
      </c>
      <c r="D33" s="187">
        <v>0.7635683166666668</v>
      </c>
    </row>
    <row r="34" spans="3:4">
      <c r="C34" s="187">
        <v>2023</v>
      </c>
      <c r="D34" s="187">
        <v>0.82924477666666663</v>
      </c>
    </row>
    <row r="35" spans="3:4">
      <c r="C35" s="187">
        <v>2024</v>
      </c>
      <c r="D35" s="187">
        <v>1.5592912599999997</v>
      </c>
    </row>
    <row r="36" spans="3:4">
      <c r="C36" s="187">
        <v>2025</v>
      </c>
      <c r="D36" s="187">
        <v>2.6425203203000001</v>
      </c>
    </row>
    <row r="37" spans="3:4">
      <c r="C37" s="187">
        <v>2026</v>
      </c>
      <c r="D37" s="187">
        <v>2.9079093147574997</v>
      </c>
    </row>
    <row r="38" spans="3:4">
      <c r="C38" s="187">
        <v>2027</v>
      </c>
      <c r="D38" s="187">
        <v>3.4800666480908329</v>
      </c>
    </row>
    <row r="39" spans="3:4">
      <c r="C39" s="187">
        <v>2028</v>
      </c>
      <c r="D39" s="187">
        <v>3.7223631666508337</v>
      </c>
    </row>
    <row r="40" spans="3:4">
      <c r="C40" s="187">
        <v>2029</v>
      </c>
      <c r="D40" s="187">
        <v>3.7558956766508338</v>
      </c>
    </row>
    <row r="41" spans="3:4">
      <c r="C41" s="187">
        <v>2030</v>
      </c>
      <c r="D41" s="187">
        <v>4.8212568766508337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M66"/>
  <sheetViews>
    <sheetView zoomScale="70" zoomScaleNormal="70" workbookViewId="0">
      <pane xSplit="3" ySplit="9" topLeftCell="D10" activePane="bottomRight" state="frozen"/>
      <selection pane="topRight" activeCell="D1" sqref="D1"/>
      <selection pane="bottomLeft" activeCell="A10" sqref="A10"/>
      <selection pane="bottomRight" activeCell="I27" sqref="I27:I28"/>
    </sheetView>
  </sheetViews>
  <sheetFormatPr defaultRowHeight="14.25"/>
  <cols>
    <col min="1" max="2" width="9.140625" style="6"/>
    <col min="3" max="3" width="49.7109375" style="6" customWidth="1"/>
    <col min="4" max="15" width="12.7109375" style="6" bestFit="1" customWidth="1"/>
    <col min="16" max="23" width="9.140625" style="6"/>
    <col min="24" max="26" width="10.42578125" style="6" bestFit="1" customWidth="1"/>
    <col min="27" max="31" width="11.5703125" style="6" bestFit="1" customWidth="1"/>
    <col min="32" max="16384" width="9.140625" style="6"/>
  </cols>
  <sheetData>
    <row r="3" spans="2:31" ht="18">
      <c r="B3" s="31"/>
      <c r="C3" s="33" t="s">
        <v>94</v>
      </c>
      <c r="D3" s="33"/>
      <c r="E3" s="33"/>
      <c r="F3" s="33"/>
      <c r="G3" s="33"/>
      <c r="H3" s="33"/>
      <c r="I3" s="33"/>
      <c r="J3" s="33"/>
      <c r="K3" s="33"/>
      <c r="L3" s="33"/>
      <c r="M3" s="33"/>
      <c r="N3" s="33"/>
      <c r="O3" s="33"/>
      <c r="P3" s="31"/>
      <c r="Q3" s="31"/>
      <c r="R3" s="31"/>
      <c r="S3" s="31"/>
      <c r="T3" s="31"/>
      <c r="U3" s="31"/>
      <c r="V3" s="31"/>
      <c r="W3" s="31"/>
      <c r="X3" s="31"/>
      <c r="Y3" s="31"/>
      <c r="Z3" s="31"/>
      <c r="AA3" s="31"/>
      <c r="AB3" s="31"/>
      <c r="AC3" s="31"/>
      <c r="AD3" s="31"/>
      <c r="AE3" s="31"/>
    </row>
    <row r="4" spans="2:31" ht="18">
      <c r="B4" s="31"/>
      <c r="C4" s="33" t="s">
        <v>95</v>
      </c>
      <c r="D4" s="33"/>
      <c r="E4" s="33"/>
      <c r="F4" s="33"/>
      <c r="G4" s="33"/>
      <c r="H4" s="33"/>
      <c r="I4" s="33"/>
      <c r="J4" s="33"/>
      <c r="K4" s="33"/>
      <c r="L4" s="33"/>
      <c r="M4" s="33"/>
      <c r="N4" s="33"/>
      <c r="O4" s="33"/>
      <c r="P4" s="31"/>
      <c r="Q4" s="31"/>
      <c r="R4" s="31"/>
      <c r="S4" s="31"/>
      <c r="T4" s="31"/>
      <c r="U4" s="31"/>
      <c r="V4" s="31"/>
      <c r="W4" s="31"/>
      <c r="X4" s="31"/>
      <c r="Y4" s="31"/>
      <c r="Z4" s="31"/>
      <c r="AA4" s="31"/>
      <c r="AB4" s="31"/>
      <c r="AC4" s="31"/>
      <c r="AD4" s="31"/>
      <c r="AE4" s="31"/>
    </row>
    <row r="5" spans="2:31" ht="15">
      <c r="B5" s="31"/>
      <c r="C5" s="34"/>
      <c r="D5" s="34"/>
      <c r="E5" s="34"/>
      <c r="F5" s="34"/>
      <c r="G5" s="34"/>
      <c r="H5" s="34"/>
      <c r="I5" s="34"/>
      <c r="J5" s="34"/>
      <c r="K5" s="34"/>
      <c r="L5" s="34"/>
      <c r="M5" s="34"/>
      <c r="N5" s="34"/>
      <c r="O5" s="34"/>
      <c r="P5" s="31"/>
      <c r="Q5" s="31"/>
      <c r="R5" s="31"/>
      <c r="S5" s="31"/>
      <c r="T5" s="31"/>
      <c r="U5" s="31"/>
      <c r="V5" s="31"/>
      <c r="W5" s="31"/>
      <c r="X5" s="31"/>
      <c r="Y5" s="31"/>
      <c r="Z5" s="31"/>
      <c r="AA5" s="31"/>
      <c r="AB5" s="31"/>
      <c r="AC5" s="31"/>
      <c r="AD5" s="31"/>
      <c r="AE5" s="31"/>
    </row>
    <row r="7" spans="2:31" ht="15">
      <c r="B7" s="31"/>
      <c r="C7" s="32" t="s">
        <v>96</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row>
    <row r="9" spans="2:31" ht="15">
      <c r="B9" s="32" t="s">
        <v>97</v>
      </c>
      <c r="C9" s="32" t="s">
        <v>85</v>
      </c>
      <c r="D9" s="32">
        <v>2012</v>
      </c>
      <c r="E9" s="32">
        <v>2014</v>
      </c>
      <c r="F9" s="32">
        <v>2015</v>
      </c>
      <c r="G9" s="32">
        <v>2016</v>
      </c>
      <c r="H9" s="32">
        <v>2017</v>
      </c>
      <c r="I9" s="32">
        <v>2018</v>
      </c>
      <c r="J9" s="32">
        <v>2019</v>
      </c>
      <c r="K9" s="32">
        <v>2020</v>
      </c>
      <c r="L9" s="32">
        <v>2021</v>
      </c>
      <c r="M9" s="32">
        <v>2022</v>
      </c>
      <c r="N9" s="32">
        <v>2023</v>
      </c>
      <c r="O9" s="32">
        <v>2024</v>
      </c>
      <c r="P9" s="32">
        <v>2025</v>
      </c>
      <c r="Q9" s="32">
        <v>2026</v>
      </c>
      <c r="R9" s="31"/>
      <c r="S9" s="31"/>
      <c r="T9" s="32">
        <v>2015</v>
      </c>
      <c r="U9" s="32">
        <v>2016</v>
      </c>
      <c r="V9" s="32">
        <v>2017</v>
      </c>
      <c r="W9" s="32">
        <v>2018</v>
      </c>
      <c r="X9" s="32">
        <v>2019</v>
      </c>
      <c r="Y9" s="32">
        <v>2020</v>
      </c>
      <c r="Z9" s="32">
        <v>2021</v>
      </c>
      <c r="AA9" s="32">
        <v>2022</v>
      </c>
      <c r="AB9" s="32">
        <v>2023</v>
      </c>
      <c r="AC9" s="32">
        <v>2024</v>
      </c>
      <c r="AD9" s="32">
        <v>2025</v>
      </c>
      <c r="AE9" s="32">
        <v>2026</v>
      </c>
    </row>
    <row r="10" spans="2:31" s="7" customForma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2:31" s="7" customFormat="1" ht="15">
      <c r="B11" s="35" t="s">
        <v>98</v>
      </c>
      <c r="C11" s="38" t="s">
        <v>150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row>
    <row r="12" spans="2:31" s="7" customFormat="1">
      <c r="B12" s="35"/>
      <c r="C12" s="46" t="s">
        <v>184</v>
      </c>
      <c r="D12" s="35"/>
      <c r="E12" s="36">
        <v>245792</v>
      </c>
      <c r="F12" s="36">
        <v>57707.931614103494</v>
      </c>
      <c r="G12" s="36">
        <v>62060.367257628066</v>
      </c>
      <c r="H12" s="36">
        <v>66693.129481424548</v>
      </c>
      <c r="I12" s="36">
        <v>68948.639621464914</v>
      </c>
      <c r="J12" s="36">
        <v>76139.660502823535</v>
      </c>
      <c r="K12" s="36">
        <v>79486.546731922906</v>
      </c>
      <c r="L12" s="36">
        <v>78645.784387101419</v>
      </c>
      <c r="M12" s="36">
        <v>77940.175071851307</v>
      </c>
      <c r="N12" s="36">
        <v>77229.051773940446</v>
      </c>
      <c r="O12" s="36">
        <v>76477.246976875962</v>
      </c>
      <c r="P12" s="36">
        <v>75721.162016215123</v>
      </c>
      <c r="Q12" s="36">
        <v>81382.941540355212</v>
      </c>
      <c r="R12" s="35"/>
      <c r="S12" s="35"/>
      <c r="T12" s="35"/>
      <c r="U12" s="35"/>
      <c r="V12" s="35"/>
      <c r="W12" s="35"/>
      <c r="X12" s="35"/>
      <c r="Y12" s="35"/>
      <c r="Z12" s="35"/>
      <c r="AA12" s="35"/>
      <c r="AB12" s="35"/>
      <c r="AC12" s="35"/>
      <c r="AD12" s="35"/>
      <c r="AE12" s="35"/>
    </row>
    <row r="13" spans="2:31" s="7" customFormat="1">
      <c r="B13" s="35"/>
      <c r="C13" s="46" t="s">
        <v>185</v>
      </c>
      <c r="D13" s="35"/>
      <c r="E13" s="36" t="e">
        <v>#REF!</v>
      </c>
      <c r="F13" s="36">
        <v>58340.66161410349</v>
      </c>
      <c r="G13" s="36">
        <v>63340.117257628051</v>
      </c>
      <c r="H13" s="36">
        <v>68565.309481424556</v>
      </c>
      <c r="I13" s="36">
        <v>71232.039621464908</v>
      </c>
      <c r="J13" s="36">
        <v>79805.590034366571</v>
      </c>
      <c r="K13" s="36">
        <v>84746.991263941338</v>
      </c>
      <c r="L13" s="36">
        <v>85090.569352701015</v>
      </c>
      <c r="M13" s="36">
        <v>85480.794826146943</v>
      </c>
      <c r="N13" s="36">
        <v>85823.425540984652</v>
      </c>
      <c r="O13" s="36">
        <v>86099.800855622234</v>
      </c>
      <c r="P13" s="36">
        <v>86358.852452744803</v>
      </c>
      <c r="Q13" s="36">
        <v>86469.520052380292</v>
      </c>
      <c r="R13" s="35"/>
      <c r="S13" s="35"/>
      <c r="T13" s="35"/>
      <c r="U13" s="35"/>
      <c r="V13" s="35"/>
      <c r="W13" s="35"/>
      <c r="X13" s="35"/>
      <c r="Y13" s="35"/>
      <c r="Z13" s="35"/>
      <c r="AA13" s="35"/>
      <c r="AB13" s="35"/>
      <c r="AC13" s="35"/>
      <c r="AD13" s="35"/>
      <c r="AE13" s="35"/>
    </row>
    <row r="14" spans="2:31" s="7" customFormat="1">
      <c r="B14" s="35"/>
      <c r="C14" s="46" t="s">
        <v>186</v>
      </c>
      <c r="D14" s="35"/>
      <c r="E14" s="36" t="e">
        <v>#REF!</v>
      </c>
      <c r="F14" s="36">
        <v>59332.61508125854</v>
      </c>
      <c r="G14" s="36">
        <v>65288.452026370833</v>
      </c>
      <c r="H14" s="36">
        <v>71482.452243485459</v>
      </c>
      <c r="I14" s="36">
        <v>75185.88509879481</v>
      </c>
      <c r="J14" s="36">
        <v>84449.771817360437</v>
      </c>
      <c r="K14" s="36">
        <v>91254.847795843132</v>
      </c>
      <c r="L14" s="36">
        <v>92352.774975492386</v>
      </c>
      <c r="M14" s="36">
        <v>93392.179605415789</v>
      </c>
      <c r="N14" s="36">
        <v>94259.245239708645</v>
      </c>
      <c r="O14" s="36">
        <v>95140.226295613626</v>
      </c>
      <c r="P14" s="36">
        <v>96038.716221796756</v>
      </c>
      <c r="Q14" s="36">
        <v>97091.009706766476</v>
      </c>
      <c r="R14" s="35"/>
      <c r="S14" s="35"/>
      <c r="T14" s="35"/>
      <c r="U14" s="35"/>
      <c r="V14" s="35"/>
      <c r="W14" s="35"/>
      <c r="X14" s="35"/>
      <c r="Y14" s="35"/>
      <c r="Z14" s="35"/>
      <c r="AA14" s="35"/>
      <c r="AB14" s="35"/>
      <c r="AC14" s="35"/>
      <c r="AD14" s="35"/>
      <c r="AE14" s="35"/>
    </row>
    <row r="15" spans="2:31" s="7" customFormat="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2:31" s="7" customFormat="1" ht="15">
      <c r="B16" s="35" t="s">
        <v>98</v>
      </c>
      <c r="C16" s="38" t="s">
        <v>181</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2:221" ht="15">
      <c r="B17" s="31"/>
      <c r="C17" s="46" t="s">
        <v>187</v>
      </c>
      <c r="D17" s="31"/>
      <c r="E17" s="37">
        <v>523.22427998992157</v>
      </c>
      <c r="F17" s="37">
        <v>2492.1083423541745</v>
      </c>
      <c r="G17" s="37">
        <v>4072.6982213106744</v>
      </c>
      <c r="H17" s="37">
        <v>5699.319395893448</v>
      </c>
      <c r="I17" s="37">
        <v>6760.9157205017746</v>
      </c>
      <c r="J17" s="37">
        <v>8111.958415393573</v>
      </c>
      <c r="K17" s="37">
        <v>9359.479609381302</v>
      </c>
      <c r="L17" s="37">
        <v>10524.639415223617</v>
      </c>
      <c r="M17" s="37">
        <v>11725.418724587647</v>
      </c>
      <c r="N17" s="37">
        <v>12929.947105518377</v>
      </c>
      <c r="O17" s="37">
        <v>14105.307542169916</v>
      </c>
      <c r="P17" s="37">
        <v>15403.610796160365</v>
      </c>
      <c r="Q17" s="37">
        <v>16841.445125885108</v>
      </c>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row>
    <row r="18" spans="2:221" s="7" customFormat="1">
      <c r="B18" s="35"/>
      <c r="C18" s="46" t="s">
        <v>188</v>
      </c>
      <c r="D18" s="35"/>
      <c r="E18" s="37">
        <v>904.0754629654341</v>
      </c>
      <c r="F18" s="37">
        <v>3598.9495038978539</v>
      </c>
      <c r="G18" s="37">
        <v>6135.5309694877624</v>
      </c>
      <c r="H18" s="37">
        <v>8538.4093280572306</v>
      </c>
      <c r="I18" s="37">
        <v>10775.858494768176</v>
      </c>
      <c r="J18" s="37">
        <v>13105.353425759366</v>
      </c>
      <c r="K18" s="37">
        <v>15184.935563814168</v>
      </c>
      <c r="L18" s="37">
        <v>17353.789840300047</v>
      </c>
      <c r="M18" s="37">
        <v>19562.288405615349</v>
      </c>
      <c r="N18" s="37">
        <v>21660.013512167781</v>
      </c>
      <c r="O18" s="37">
        <v>23774.512558720548</v>
      </c>
      <c r="P18" s="37">
        <v>26127.507718955232</v>
      </c>
      <c r="Q18" s="37">
        <v>28752.821174684934</v>
      </c>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row>
    <row r="19" spans="2:221" s="7" customForma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row>
    <row r="20" spans="2:221" s="7" customFormat="1">
      <c r="B20" s="35"/>
      <c r="C20" s="35"/>
      <c r="D20" s="35"/>
      <c r="E20" s="35"/>
      <c r="F20" s="35"/>
      <c r="G20" s="35"/>
      <c r="H20" s="35"/>
      <c r="I20" s="35"/>
      <c r="J20" s="35"/>
      <c r="K20" s="35"/>
      <c r="L20" s="35"/>
      <c r="M20" s="39"/>
      <c r="N20" s="35"/>
      <c r="O20" s="35"/>
      <c r="P20" s="35"/>
      <c r="Q20" s="35"/>
      <c r="R20" s="35"/>
      <c r="S20" s="76" t="s">
        <v>197</v>
      </c>
      <c r="T20" s="76"/>
      <c r="U20" s="76"/>
      <c r="V20" s="76"/>
      <c r="W20" s="76"/>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row>
    <row r="21" spans="2:221" s="7" customFormat="1" ht="15">
      <c r="B21" s="35" t="s">
        <v>98</v>
      </c>
      <c r="C21" s="38" t="s">
        <v>198</v>
      </c>
      <c r="D21" s="35"/>
      <c r="E21" s="36"/>
      <c r="F21" s="36"/>
      <c r="G21" s="36"/>
      <c r="H21" s="36"/>
      <c r="I21" s="36"/>
      <c r="J21" s="36"/>
      <c r="K21" s="36"/>
      <c r="L21" s="36"/>
      <c r="M21" s="36"/>
      <c r="N21" s="36"/>
      <c r="O21" s="36"/>
      <c r="P21" s="36"/>
      <c r="Q21" s="36"/>
      <c r="R21" s="36"/>
      <c r="S21" s="74" t="s">
        <v>199</v>
      </c>
      <c r="T21" s="74"/>
      <c r="U21" s="74"/>
      <c r="V21" s="74"/>
      <c r="W21" s="74"/>
      <c r="X21" s="71"/>
      <c r="Y21" s="71"/>
      <c r="Z21" s="71"/>
      <c r="AA21" s="71"/>
      <c r="AB21" s="71"/>
      <c r="AC21" s="71"/>
      <c r="AD21" s="71"/>
      <c r="AE21" s="71"/>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row>
    <row r="22" spans="2:221" s="8" customFormat="1">
      <c r="B22" s="40"/>
      <c r="C22" s="41" t="s">
        <v>99</v>
      </c>
      <c r="D22" s="41"/>
      <c r="E22" s="42">
        <v>40.286100000000033</v>
      </c>
      <c r="F22" s="42">
        <v>91.184999999999945</v>
      </c>
      <c r="G22" s="42">
        <v>25.235500000000002</v>
      </c>
      <c r="H22" s="42">
        <v>18.440499999999929</v>
      </c>
      <c r="I22" s="42">
        <v>18.561900000000151</v>
      </c>
      <c r="J22" s="42">
        <v>17.934199999999919</v>
      </c>
      <c r="K22" s="42">
        <v>17.334400000000187</v>
      </c>
      <c r="L22" s="42">
        <v>16.676299999999628</v>
      </c>
      <c r="M22" s="42">
        <v>15.149800000000141</v>
      </c>
      <c r="N22" s="42">
        <v>13.353200000000015</v>
      </c>
      <c r="O22" s="42">
        <v>11.955699999999979</v>
      </c>
      <c r="P22" s="42">
        <v>11.955699999999979</v>
      </c>
      <c r="Q22" s="42">
        <v>11.955699999999979</v>
      </c>
      <c r="R22" s="40"/>
      <c r="S22" s="41" t="s">
        <v>99</v>
      </c>
      <c r="T22" s="41"/>
      <c r="U22" s="41"/>
      <c r="V22" s="41"/>
      <c r="W22" s="41"/>
      <c r="X22" s="41"/>
      <c r="Y22" s="41"/>
      <c r="Z22" s="41"/>
      <c r="AA22" s="41"/>
      <c r="AB22" s="41"/>
      <c r="AC22" s="41"/>
      <c r="AD22" s="41"/>
      <c r="AE22" s="41"/>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row>
    <row r="23" spans="2:221" s="7" customFormat="1">
      <c r="B23" s="35"/>
      <c r="C23" s="43" t="s">
        <v>86</v>
      </c>
      <c r="D23" s="35"/>
      <c r="E23" s="44">
        <v>0</v>
      </c>
      <c r="F23" s="44">
        <v>0</v>
      </c>
      <c r="G23" s="44">
        <v>0</v>
      </c>
      <c r="H23" s="44">
        <v>0</v>
      </c>
      <c r="I23" s="44">
        <v>0</v>
      </c>
      <c r="J23" s="44">
        <v>0</v>
      </c>
      <c r="K23" s="44">
        <v>0</v>
      </c>
      <c r="L23" s="44">
        <v>0</v>
      </c>
      <c r="M23" s="44">
        <v>0</v>
      </c>
      <c r="N23" s="44">
        <v>0</v>
      </c>
      <c r="O23" s="44">
        <v>0</v>
      </c>
      <c r="P23" s="44">
        <v>0</v>
      </c>
      <c r="Q23" s="44">
        <v>0</v>
      </c>
      <c r="R23" s="35"/>
      <c r="S23" s="72" t="s">
        <v>86</v>
      </c>
      <c r="T23" s="73">
        <v>0</v>
      </c>
      <c r="U23" s="73">
        <v>0</v>
      </c>
      <c r="V23" s="73">
        <v>0</v>
      </c>
      <c r="W23" s="73">
        <v>0</v>
      </c>
      <c r="X23" s="73">
        <v>0</v>
      </c>
      <c r="Y23" s="73">
        <v>0</v>
      </c>
      <c r="Z23" s="73">
        <v>0</v>
      </c>
      <c r="AA23" s="73">
        <v>0</v>
      </c>
      <c r="AB23" s="73">
        <v>0</v>
      </c>
      <c r="AC23" s="73">
        <v>0</v>
      </c>
      <c r="AD23" s="73">
        <v>0</v>
      </c>
      <c r="AE23" s="73">
        <v>0</v>
      </c>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row>
    <row r="24" spans="2:221" s="7" customFormat="1">
      <c r="B24" s="35"/>
      <c r="C24" s="43" t="s">
        <v>100</v>
      </c>
      <c r="D24" s="35"/>
      <c r="E24" s="44">
        <v>40.286100000000033</v>
      </c>
      <c r="F24" s="44">
        <v>91.184999999999945</v>
      </c>
      <c r="G24" s="44">
        <v>25.235500000000002</v>
      </c>
      <c r="H24" s="44">
        <v>18.440499999999929</v>
      </c>
      <c r="I24" s="44">
        <v>18.561900000000151</v>
      </c>
      <c r="J24" s="44">
        <v>17.934199999999919</v>
      </c>
      <c r="K24" s="44">
        <v>17.334400000000187</v>
      </c>
      <c r="L24" s="44">
        <v>16.676299999999628</v>
      </c>
      <c r="M24" s="44">
        <v>15.149800000000141</v>
      </c>
      <c r="N24" s="44">
        <v>13.353200000000015</v>
      </c>
      <c r="O24" s="44">
        <v>11.955699999999979</v>
      </c>
      <c r="P24" s="44">
        <v>11.955699999999979</v>
      </c>
      <c r="Q24" s="44">
        <v>11.955699999999979</v>
      </c>
      <c r="R24" s="35"/>
      <c r="S24" s="72" t="s">
        <v>100</v>
      </c>
      <c r="T24" s="73">
        <v>0</v>
      </c>
      <c r="U24" s="73">
        <v>0</v>
      </c>
      <c r="V24" s="73">
        <v>0</v>
      </c>
      <c r="W24" s="73">
        <v>0</v>
      </c>
      <c r="X24" s="73">
        <v>0</v>
      </c>
      <c r="Y24" s="73">
        <v>0</v>
      </c>
      <c r="Z24" s="73">
        <v>0</v>
      </c>
      <c r="AA24" s="73">
        <v>0</v>
      </c>
      <c r="AB24" s="73">
        <v>0</v>
      </c>
      <c r="AC24" s="73">
        <v>0</v>
      </c>
      <c r="AD24" s="73">
        <v>0</v>
      </c>
      <c r="AE24" s="73">
        <v>0</v>
      </c>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row>
    <row r="25" spans="2:221" s="8" customFormat="1">
      <c r="B25" s="40"/>
      <c r="C25" s="41" t="s">
        <v>101</v>
      </c>
      <c r="D25" s="41"/>
      <c r="E25" s="42">
        <v>162.14820000000006</v>
      </c>
      <c r="F25" s="42">
        <v>472.69599999999991</v>
      </c>
      <c r="G25" s="42">
        <v>689.98969999999997</v>
      </c>
      <c r="H25" s="42">
        <v>847.77220000000011</v>
      </c>
      <c r="I25" s="42">
        <v>999.03469999999993</v>
      </c>
      <c r="J25" s="42">
        <v>1150.6927999999998</v>
      </c>
      <c r="K25" s="42">
        <v>1303.1462999999999</v>
      </c>
      <c r="L25" s="42">
        <v>1372.8610000000003</v>
      </c>
      <c r="M25" s="42">
        <v>1442.9475</v>
      </c>
      <c r="N25" s="42">
        <v>1513.4450999999999</v>
      </c>
      <c r="O25" s="42">
        <v>1583.2594000000001</v>
      </c>
      <c r="P25" s="42">
        <v>194.03940000000011</v>
      </c>
      <c r="Q25" s="42">
        <v>195.03940000000011</v>
      </c>
      <c r="R25" s="40"/>
      <c r="S25" s="41" t="s">
        <v>101</v>
      </c>
      <c r="T25" s="78">
        <v>0</v>
      </c>
      <c r="U25" s="78">
        <v>0</v>
      </c>
      <c r="V25" s="78">
        <v>0</v>
      </c>
      <c r="W25" s="78">
        <v>0</v>
      </c>
      <c r="X25" s="78">
        <v>976.06778903796771</v>
      </c>
      <c r="Y25" s="78">
        <v>3117.998350447443</v>
      </c>
      <c r="Z25" s="78">
        <v>4643.5916852531227</v>
      </c>
      <c r="AA25" s="78">
        <v>5738.727810479344</v>
      </c>
      <c r="AB25" s="78">
        <v>6790.2609962514534</v>
      </c>
      <c r="AC25" s="78">
        <v>7837.7149052779068</v>
      </c>
      <c r="AD25" s="78">
        <v>8878.8725636354247</v>
      </c>
      <c r="AE25" s="78">
        <v>9350.866419403359</v>
      </c>
      <c r="AF25" s="53"/>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row>
    <row r="26" spans="2:221" s="7" customFormat="1">
      <c r="B26" s="35"/>
      <c r="C26" s="43" t="s">
        <v>86</v>
      </c>
      <c r="D26" s="35"/>
      <c r="E26" s="37">
        <v>37.44</v>
      </c>
      <c r="F26" s="37">
        <v>104</v>
      </c>
      <c r="G26" s="37">
        <v>119.4</v>
      </c>
      <c r="H26" s="37">
        <v>134.80000000000001</v>
      </c>
      <c r="I26" s="37">
        <v>150.19999999999999</v>
      </c>
      <c r="J26" s="37">
        <v>165.6</v>
      </c>
      <c r="K26" s="37">
        <v>181</v>
      </c>
      <c r="L26" s="37">
        <v>187</v>
      </c>
      <c r="M26" s="37">
        <v>193</v>
      </c>
      <c r="N26" s="37">
        <v>199</v>
      </c>
      <c r="O26" s="37">
        <v>205</v>
      </c>
      <c r="P26" s="37">
        <v>206</v>
      </c>
      <c r="Q26" s="37">
        <v>207</v>
      </c>
      <c r="R26" s="35"/>
      <c r="S26" s="72" t="s">
        <v>86</v>
      </c>
      <c r="T26" s="73">
        <v>0</v>
      </c>
      <c r="U26" s="73">
        <v>0</v>
      </c>
      <c r="V26" s="73">
        <v>0</v>
      </c>
      <c r="W26" s="73">
        <v>0</v>
      </c>
      <c r="X26" s="79">
        <f>E26*0.8*8760/1000</f>
        <v>262.37951999999996</v>
      </c>
      <c r="Y26" s="81">
        <f t="shared" ref="Y26:AE26" si="0">F26*0.8*8760/1000</f>
        <v>728.83199999999999</v>
      </c>
      <c r="Z26" s="81">
        <f t="shared" si="0"/>
        <v>836.75520000000006</v>
      </c>
      <c r="AA26" s="81">
        <f t="shared" si="0"/>
        <v>944.67840000000012</v>
      </c>
      <c r="AB26" s="81">
        <f t="shared" si="0"/>
        <v>1052.6016</v>
      </c>
      <c r="AC26" s="81">
        <f t="shared" si="0"/>
        <v>1160.5247999999999</v>
      </c>
      <c r="AD26" s="81">
        <f t="shared" si="0"/>
        <v>1268.4480000000001</v>
      </c>
      <c r="AE26" s="81">
        <f t="shared" si="0"/>
        <v>1310.4960000000001</v>
      </c>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row>
    <row r="27" spans="2:221" s="7" customFormat="1">
      <c r="B27" s="35"/>
      <c r="C27" s="43" t="s">
        <v>100</v>
      </c>
      <c r="D27" s="35"/>
      <c r="E27" s="37">
        <v>124.70820000000006</v>
      </c>
      <c r="F27" s="37">
        <v>368.69599999999991</v>
      </c>
      <c r="G27" s="37">
        <v>570.58969999999999</v>
      </c>
      <c r="H27" s="37">
        <v>712.97220000000004</v>
      </c>
      <c r="I27" s="37">
        <v>848.83469999999988</v>
      </c>
      <c r="J27" s="37">
        <v>985.0927999999999</v>
      </c>
      <c r="K27" s="37">
        <v>1122.1462999999999</v>
      </c>
      <c r="L27" s="37">
        <v>1185.8610000000003</v>
      </c>
      <c r="M27" s="37">
        <v>1249.9475</v>
      </c>
      <c r="N27" s="37">
        <v>1314.4450999999999</v>
      </c>
      <c r="O27" s="37">
        <v>1378.2594000000001</v>
      </c>
      <c r="P27" s="37">
        <v>-11.960599999999886</v>
      </c>
      <c r="Q27" s="37">
        <v>-11.960599999999886</v>
      </c>
      <c r="R27" s="35"/>
      <c r="S27" s="72" t="s">
        <v>100</v>
      </c>
      <c r="T27" s="73">
        <v>0</v>
      </c>
      <c r="U27" s="73">
        <v>0</v>
      </c>
      <c r="V27" s="73">
        <v>0</v>
      </c>
      <c r="W27" s="73">
        <v>0</v>
      </c>
      <c r="X27" s="81">
        <f>X47-X48</f>
        <v>713.68826903796776</v>
      </c>
      <c r="Y27" s="81">
        <f t="shared" ref="Y27:AE27" si="1">Y47-Y48</f>
        <v>2389.1663504474432</v>
      </c>
      <c r="Z27" s="81">
        <f t="shared" si="1"/>
        <v>3806.8364852531231</v>
      </c>
      <c r="AA27" s="81">
        <f t="shared" si="1"/>
        <v>4794.0494104793443</v>
      </c>
      <c r="AB27" s="81">
        <f t="shared" si="1"/>
        <v>5737.6593962514535</v>
      </c>
      <c r="AC27" s="81">
        <f t="shared" si="1"/>
        <v>6677.1901052779067</v>
      </c>
      <c r="AD27" s="81">
        <f t="shared" si="1"/>
        <v>7610.4245636354244</v>
      </c>
      <c r="AE27" s="81">
        <f t="shared" si="1"/>
        <v>8040.3704194033598</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row>
    <row r="28" spans="2:221" s="8" customFormat="1">
      <c r="B28" s="40"/>
      <c r="C28" s="41" t="s">
        <v>102</v>
      </c>
      <c r="D28" s="41"/>
      <c r="E28" s="42">
        <v>536.64410000000009</v>
      </c>
      <c r="F28" s="42">
        <v>1512.3966</v>
      </c>
      <c r="G28" s="42">
        <v>2177.5430000000001</v>
      </c>
      <c r="H28" s="42">
        <v>2782.5056000000004</v>
      </c>
      <c r="I28" s="42">
        <v>3381.8047000000006</v>
      </c>
      <c r="J28" s="42">
        <v>3981.3340000000003</v>
      </c>
      <c r="K28" s="42">
        <v>4581.4822000000004</v>
      </c>
      <c r="L28" s="42">
        <v>4774.0874999999996</v>
      </c>
      <c r="M28" s="42">
        <v>4967.3546000000006</v>
      </c>
      <c r="N28" s="42">
        <v>5160.2754999999997</v>
      </c>
      <c r="O28" s="42">
        <v>5353.3585000000003</v>
      </c>
      <c r="P28" s="42">
        <v>2308.0584999999996</v>
      </c>
      <c r="Q28" s="42">
        <v>2309.0584999999996</v>
      </c>
      <c r="R28" s="40"/>
      <c r="S28" s="41" t="s">
        <v>102</v>
      </c>
      <c r="T28" s="78">
        <v>0</v>
      </c>
      <c r="U28" s="78">
        <v>0</v>
      </c>
      <c r="V28" s="78">
        <v>0</v>
      </c>
      <c r="W28" s="78">
        <v>0</v>
      </c>
      <c r="X28" s="78">
        <v>3571.038974009839</v>
      </c>
      <c r="Y28" s="78">
        <v>10325.357006116472</v>
      </c>
      <c r="Z28" s="78">
        <v>14987.424210907722</v>
      </c>
      <c r="AA28" s="78">
        <v>19187.292491804925</v>
      </c>
      <c r="AB28" s="78">
        <v>23342.643269830867</v>
      </c>
      <c r="AC28" s="78">
        <v>27495.497378018998</v>
      </c>
      <c r="AD28" s="78">
        <v>31634.825565241415</v>
      </c>
      <c r="AE28" s="78">
        <v>32955.145713448845</v>
      </c>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row>
    <row r="29" spans="2:221" s="7" customFormat="1">
      <c r="B29" s="35"/>
      <c r="C29" s="43" t="s">
        <v>86</v>
      </c>
      <c r="D29" s="35"/>
      <c r="E29" s="37">
        <v>262.48</v>
      </c>
      <c r="F29" s="37">
        <v>702</v>
      </c>
      <c r="G29" s="37">
        <v>946.6</v>
      </c>
      <c r="H29" s="37">
        <v>1191.2</v>
      </c>
      <c r="I29" s="37">
        <v>1435.8</v>
      </c>
      <c r="J29" s="37">
        <v>1680.4</v>
      </c>
      <c r="K29" s="37">
        <v>1925</v>
      </c>
      <c r="L29" s="37">
        <v>2023.3999999999999</v>
      </c>
      <c r="M29" s="37">
        <v>2121.7999999999997</v>
      </c>
      <c r="N29" s="37">
        <v>2220.1999999999998</v>
      </c>
      <c r="O29" s="37">
        <v>2318.6000000000004</v>
      </c>
      <c r="P29" s="37">
        <v>2319.6</v>
      </c>
      <c r="Q29" s="37">
        <v>2320.6</v>
      </c>
      <c r="R29" s="35"/>
      <c r="S29" s="72" t="s">
        <v>86</v>
      </c>
      <c r="T29" s="73">
        <v>0</v>
      </c>
      <c r="U29" s="73">
        <v>0</v>
      </c>
      <c r="V29" s="73">
        <v>0</v>
      </c>
      <c r="W29" s="73">
        <v>0</v>
      </c>
      <c r="X29" s="81">
        <f>E29*0.8*8760/1000</f>
        <v>1839.4598400000002</v>
      </c>
      <c r="Y29" s="81">
        <f t="shared" ref="Y29:AE29" si="2">F29*0.8*8760/1000</f>
        <v>4919.616</v>
      </c>
      <c r="Z29" s="81">
        <f t="shared" si="2"/>
        <v>6633.7728000000006</v>
      </c>
      <c r="AA29" s="81">
        <f t="shared" si="2"/>
        <v>8347.9296000000013</v>
      </c>
      <c r="AB29" s="81">
        <f t="shared" si="2"/>
        <v>10062.0864</v>
      </c>
      <c r="AC29" s="81">
        <f t="shared" si="2"/>
        <v>11776.243200000001</v>
      </c>
      <c r="AD29" s="81">
        <f t="shared" si="2"/>
        <v>13490.4</v>
      </c>
      <c r="AE29" s="81">
        <f t="shared" si="2"/>
        <v>14179.987200000001</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row>
    <row r="30" spans="2:221" s="7" customFormat="1">
      <c r="B30" s="35"/>
      <c r="C30" s="43" t="s">
        <v>100</v>
      </c>
      <c r="D30" s="35"/>
      <c r="E30" s="37">
        <v>274.16410000000008</v>
      </c>
      <c r="F30" s="37">
        <v>810.39660000000003</v>
      </c>
      <c r="G30" s="37">
        <v>1230.943</v>
      </c>
      <c r="H30" s="37">
        <v>1591.3056000000001</v>
      </c>
      <c r="I30" s="37">
        <v>1946.0047000000004</v>
      </c>
      <c r="J30" s="37">
        <v>2300.9340000000002</v>
      </c>
      <c r="K30" s="37">
        <v>2656.4822000000004</v>
      </c>
      <c r="L30" s="37">
        <v>2750.6875</v>
      </c>
      <c r="M30" s="37">
        <v>2845.5546000000004</v>
      </c>
      <c r="N30" s="37">
        <v>2940.0754999999999</v>
      </c>
      <c r="O30" s="37">
        <v>3034.7584999999995</v>
      </c>
      <c r="P30" s="37">
        <v>-11.541500000000269</v>
      </c>
      <c r="Q30" s="37">
        <v>-11.541500000000269</v>
      </c>
      <c r="R30" s="35"/>
      <c r="S30" s="72" t="s">
        <v>100</v>
      </c>
      <c r="T30" s="73">
        <v>0</v>
      </c>
      <c r="U30" s="73">
        <v>0</v>
      </c>
      <c r="V30" s="73">
        <v>0</v>
      </c>
      <c r="W30" s="73">
        <v>0</v>
      </c>
      <c r="X30" s="81">
        <f>X51-X52</f>
        <v>1731.5791340098385</v>
      </c>
      <c r="Y30" s="81">
        <f t="shared" ref="Y30:AE30" si="3">Y51-Y52</f>
        <v>5405.7410061164728</v>
      </c>
      <c r="Z30" s="81">
        <f t="shared" si="3"/>
        <v>8353.6514109077216</v>
      </c>
      <c r="AA30" s="81">
        <f t="shared" si="3"/>
        <v>10839.362891804925</v>
      </c>
      <c r="AB30" s="81">
        <f t="shared" si="3"/>
        <v>13280.556869830867</v>
      </c>
      <c r="AC30" s="81">
        <f t="shared" si="3"/>
        <v>15719.254178018995</v>
      </c>
      <c r="AD30" s="81">
        <f t="shared" si="3"/>
        <v>18144.425565241414</v>
      </c>
      <c r="AE30" s="81">
        <f t="shared" si="3"/>
        <v>18775.158513448845</v>
      </c>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row>
    <row r="31" spans="2:221" s="8" customFormat="1" ht="14.25" hidden="1" customHeight="1">
      <c r="B31" s="247" t="s">
        <v>200</v>
      </c>
      <c r="C31" s="62" t="s">
        <v>99</v>
      </c>
      <c r="D31" s="62"/>
      <c r="E31" s="60">
        <v>0</v>
      </c>
      <c r="F31" s="60">
        <v>0</v>
      </c>
      <c r="G31" s="60">
        <v>0</v>
      </c>
      <c r="H31" s="60">
        <v>0</v>
      </c>
      <c r="I31" s="60">
        <v>0</v>
      </c>
      <c r="J31" s="60">
        <v>0</v>
      </c>
      <c r="K31" s="60">
        <v>0</v>
      </c>
      <c r="L31" s="60">
        <v>0</v>
      </c>
      <c r="M31" s="60">
        <v>0</v>
      </c>
      <c r="N31" s="60">
        <v>0</v>
      </c>
      <c r="O31" s="60">
        <v>0</v>
      </c>
      <c r="P31" s="62"/>
      <c r="Q31" s="62"/>
      <c r="R31" s="40"/>
      <c r="S31" s="35"/>
      <c r="T31" s="35"/>
      <c r="U31" s="35"/>
      <c r="V31" s="35"/>
      <c r="W31" s="35"/>
      <c r="X31" s="53"/>
      <c r="Y31" s="53"/>
      <c r="Z31" s="53"/>
      <c r="AA31" s="53"/>
      <c r="AB31" s="53"/>
      <c r="AC31" s="53"/>
      <c r="AD31" s="53"/>
      <c r="AE31" s="53"/>
      <c r="AF31" s="40"/>
      <c r="AG31" s="40"/>
      <c r="AH31" s="40"/>
      <c r="AI31" s="40"/>
      <c r="AJ31" s="40"/>
      <c r="AK31" s="40"/>
      <c r="AL31" s="40"/>
      <c r="AM31" s="40"/>
      <c r="AN31" s="35"/>
      <c r="AO31" s="35"/>
      <c r="AP31" s="35"/>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row>
    <row r="32" spans="2:221" s="7" customFormat="1" ht="14.25" hidden="1" customHeight="1">
      <c r="B32" s="248"/>
      <c r="C32" s="61" t="s">
        <v>86</v>
      </c>
      <c r="D32" s="63"/>
      <c r="E32" s="60">
        <v>0</v>
      </c>
      <c r="F32" s="60">
        <v>0</v>
      </c>
      <c r="G32" s="60">
        <v>0</v>
      </c>
      <c r="H32" s="60">
        <v>0</v>
      </c>
      <c r="I32" s="60">
        <v>0</v>
      </c>
      <c r="J32" s="60">
        <v>0</v>
      </c>
      <c r="K32" s="60">
        <v>0</v>
      </c>
      <c r="L32" s="60">
        <v>0</v>
      </c>
      <c r="M32" s="60">
        <v>0</v>
      </c>
      <c r="N32" s="60">
        <v>0</v>
      </c>
      <c r="O32" s="60">
        <v>0</v>
      </c>
      <c r="P32" s="63"/>
      <c r="Q32" s="63"/>
      <c r="R32" s="35"/>
      <c r="S32" s="43"/>
      <c r="T32" s="43"/>
      <c r="U32" s="43"/>
      <c r="V32" s="43"/>
      <c r="W32" s="43"/>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row>
    <row r="33" spans="2:42" s="7" customFormat="1" ht="14.25" hidden="1" customHeight="1">
      <c r="B33" s="248"/>
      <c r="C33" s="61" t="s">
        <v>100</v>
      </c>
      <c r="D33" s="63"/>
      <c r="E33" s="60">
        <v>0</v>
      </c>
      <c r="F33" s="60">
        <v>0</v>
      </c>
      <c r="G33" s="60">
        <v>0</v>
      </c>
      <c r="H33" s="60">
        <v>0</v>
      </c>
      <c r="I33" s="60">
        <v>0</v>
      </c>
      <c r="J33" s="60">
        <v>0</v>
      </c>
      <c r="K33" s="60">
        <v>0</v>
      </c>
      <c r="L33" s="60">
        <v>0</v>
      </c>
      <c r="M33" s="60">
        <v>0</v>
      </c>
      <c r="N33" s="60">
        <v>0</v>
      </c>
      <c r="O33" s="60">
        <v>0</v>
      </c>
      <c r="P33" s="63"/>
      <c r="Q33" s="63"/>
      <c r="R33" s="35"/>
      <c r="S33" s="35"/>
      <c r="T33" s="35"/>
      <c r="U33" s="35"/>
      <c r="V33" s="35"/>
      <c r="W33" s="35"/>
      <c r="X33" s="35"/>
      <c r="Y33" s="35"/>
      <c r="Z33" s="35"/>
      <c r="AA33" s="35"/>
      <c r="AB33" s="35"/>
      <c r="AC33" s="35"/>
      <c r="AD33" s="35"/>
      <c r="AE33" s="35"/>
      <c r="AF33" s="32"/>
      <c r="AG33" s="32"/>
      <c r="AH33" s="32"/>
      <c r="AI33" s="32"/>
      <c r="AJ33" s="32"/>
      <c r="AK33" s="32"/>
      <c r="AL33" s="32"/>
      <c r="AM33" s="35"/>
      <c r="AN33" s="35"/>
      <c r="AO33" s="35"/>
      <c r="AP33" s="35"/>
    </row>
    <row r="34" spans="2:42" s="8" customFormat="1" ht="14.25" hidden="1" customHeight="1">
      <c r="B34" s="248"/>
      <c r="C34" s="62" t="s">
        <v>101</v>
      </c>
      <c r="D34" s="62"/>
      <c r="E34" s="60">
        <v>203.46</v>
      </c>
      <c r="F34" s="60">
        <v>565.29999999999995</v>
      </c>
      <c r="G34" s="60">
        <v>716.66</v>
      </c>
      <c r="H34" s="60">
        <v>868.02</v>
      </c>
      <c r="I34" s="60">
        <v>1019.3800000000001</v>
      </c>
      <c r="J34" s="60">
        <v>1170.7399999999998</v>
      </c>
      <c r="K34" s="60">
        <v>1322.1</v>
      </c>
      <c r="L34" s="60">
        <v>1390.38</v>
      </c>
      <c r="M34" s="60">
        <v>1458.66</v>
      </c>
      <c r="N34" s="60">
        <v>1526.94</v>
      </c>
      <c r="O34" s="60">
        <v>1595.22</v>
      </c>
      <c r="P34" s="62"/>
      <c r="Q34" s="62"/>
      <c r="R34" s="40"/>
      <c r="S34" s="40"/>
      <c r="T34" s="40"/>
      <c r="U34" s="40"/>
      <c r="V34" s="40"/>
      <c r="W34" s="40"/>
      <c r="X34" s="40"/>
      <c r="Y34" s="40"/>
      <c r="Z34" s="40"/>
      <c r="AA34" s="40"/>
      <c r="AB34" s="40"/>
      <c r="AC34" s="40"/>
      <c r="AD34" s="40"/>
      <c r="AE34" s="40"/>
      <c r="AF34" s="47"/>
      <c r="AG34" s="47"/>
      <c r="AH34" s="47"/>
      <c r="AI34" s="47"/>
      <c r="AJ34" s="47"/>
      <c r="AK34" s="47"/>
      <c r="AL34" s="47"/>
      <c r="AM34" s="35"/>
      <c r="AN34" s="35"/>
      <c r="AO34" s="35"/>
      <c r="AP34" s="35"/>
    </row>
    <row r="35" spans="2:42" s="7" customFormat="1" ht="14.25" hidden="1" customHeight="1">
      <c r="B35" s="248"/>
      <c r="C35" s="61" t="s">
        <v>86</v>
      </c>
      <c r="D35" s="63"/>
      <c r="E35" s="55">
        <v>37.44</v>
      </c>
      <c r="F35" s="55">
        <v>104</v>
      </c>
      <c r="G35" s="55">
        <v>119.4</v>
      </c>
      <c r="H35" s="55">
        <v>134.80000000000001</v>
      </c>
      <c r="I35" s="55">
        <v>150.19999999999999</v>
      </c>
      <c r="J35" s="55">
        <v>165.6</v>
      </c>
      <c r="K35" s="55">
        <v>181</v>
      </c>
      <c r="L35" s="55">
        <v>187</v>
      </c>
      <c r="M35" s="55">
        <v>193</v>
      </c>
      <c r="N35" s="55">
        <v>199</v>
      </c>
      <c r="O35" s="55">
        <v>205</v>
      </c>
      <c r="P35" s="63"/>
      <c r="Q35" s="63"/>
      <c r="R35" s="35"/>
      <c r="S35" s="35"/>
      <c r="T35" s="35"/>
      <c r="U35" s="35"/>
      <c r="V35" s="35"/>
      <c r="W35" s="35"/>
      <c r="X35" s="35"/>
      <c r="Y35" s="35"/>
      <c r="Z35" s="35"/>
      <c r="AA35" s="35"/>
      <c r="AB35" s="35"/>
      <c r="AC35" s="35"/>
      <c r="AD35" s="35"/>
      <c r="AE35" s="35"/>
      <c r="AF35" s="47"/>
      <c r="AG35" s="47"/>
      <c r="AH35" s="47"/>
      <c r="AI35" s="47"/>
      <c r="AJ35" s="47"/>
      <c r="AK35" s="47"/>
      <c r="AL35" s="47"/>
      <c r="AM35" s="35"/>
      <c r="AN35" s="35"/>
      <c r="AO35" s="35"/>
      <c r="AP35" s="35"/>
    </row>
    <row r="36" spans="2:42" s="7" customFormat="1" ht="14.25" hidden="1" customHeight="1">
      <c r="B36" s="248"/>
      <c r="C36" s="61" t="s">
        <v>100</v>
      </c>
      <c r="D36" s="63"/>
      <c r="E36" s="55">
        <v>166.02</v>
      </c>
      <c r="F36" s="55">
        <v>461.29999999999995</v>
      </c>
      <c r="G36" s="55">
        <v>597.26</v>
      </c>
      <c r="H36" s="55">
        <v>733.21999999999991</v>
      </c>
      <c r="I36" s="55">
        <v>869.18000000000006</v>
      </c>
      <c r="J36" s="55">
        <v>1005.1399999999999</v>
      </c>
      <c r="K36" s="55">
        <v>1141.0999999999999</v>
      </c>
      <c r="L36" s="55">
        <v>1203.3800000000001</v>
      </c>
      <c r="M36" s="55">
        <v>1265.6600000000001</v>
      </c>
      <c r="N36" s="55">
        <v>1327.94</v>
      </c>
      <c r="O36" s="55">
        <v>1390.22</v>
      </c>
      <c r="P36" s="63"/>
      <c r="Q36" s="63"/>
      <c r="R36" s="35"/>
      <c r="S36" s="35"/>
      <c r="T36" s="35"/>
      <c r="U36" s="35"/>
      <c r="V36" s="35"/>
      <c r="W36" s="35"/>
      <c r="X36" s="35"/>
      <c r="Y36" s="35"/>
      <c r="Z36" s="35"/>
      <c r="AA36" s="35"/>
      <c r="AB36" s="35"/>
      <c r="AC36" s="35"/>
      <c r="AD36" s="35"/>
      <c r="AE36" s="35"/>
      <c r="AF36" s="32"/>
      <c r="AG36" s="32"/>
      <c r="AH36" s="32"/>
      <c r="AI36" s="32"/>
      <c r="AJ36" s="32"/>
      <c r="AK36" s="32"/>
      <c r="AL36" s="32"/>
      <c r="AM36" s="35"/>
      <c r="AN36" s="35"/>
      <c r="AO36" s="35"/>
      <c r="AP36" s="35"/>
    </row>
    <row r="37" spans="2:42" s="8" customFormat="1" ht="14.25" hidden="1" customHeight="1">
      <c r="B37" s="248"/>
      <c r="C37" s="62" t="s">
        <v>102</v>
      </c>
      <c r="D37" s="62"/>
      <c r="E37" s="60">
        <v>577.84</v>
      </c>
      <c r="F37" s="60">
        <v>1605.2</v>
      </c>
      <c r="G37" s="60">
        <v>2204.34</v>
      </c>
      <c r="H37" s="60">
        <v>2803.4800000000005</v>
      </c>
      <c r="I37" s="60">
        <v>3402.6200000000003</v>
      </c>
      <c r="J37" s="60">
        <v>4001.76</v>
      </c>
      <c r="K37" s="60">
        <v>4600.8999999999996</v>
      </c>
      <c r="L37" s="60">
        <v>4791.8999999999996</v>
      </c>
      <c r="M37" s="60">
        <v>4982.8999999999996</v>
      </c>
      <c r="N37" s="60">
        <v>5173.8999999999996</v>
      </c>
      <c r="O37" s="60">
        <v>5364.9</v>
      </c>
      <c r="P37" s="62"/>
      <c r="Q37" s="62"/>
      <c r="R37" s="40"/>
      <c r="S37" s="32"/>
      <c r="T37" s="32"/>
      <c r="U37" s="32"/>
      <c r="V37" s="32"/>
      <c r="W37" s="32"/>
      <c r="X37" s="32"/>
      <c r="Y37" s="32"/>
      <c r="Z37" s="32"/>
      <c r="AA37" s="32"/>
      <c r="AB37" s="32"/>
      <c r="AC37" s="32"/>
      <c r="AD37" s="32"/>
      <c r="AE37" s="32"/>
      <c r="AF37" s="32"/>
      <c r="AG37" s="32"/>
      <c r="AH37" s="32"/>
      <c r="AI37" s="32"/>
      <c r="AJ37" s="32"/>
      <c r="AK37" s="32"/>
      <c r="AL37" s="32"/>
      <c r="AM37" s="35"/>
      <c r="AN37" s="35"/>
      <c r="AO37" s="35"/>
      <c r="AP37" s="35"/>
    </row>
    <row r="38" spans="2:42" s="7" customFormat="1" ht="14.25" hidden="1" customHeight="1">
      <c r="B38" s="248"/>
      <c r="C38" s="61" t="s">
        <v>86</v>
      </c>
      <c r="D38" s="63"/>
      <c r="E38" s="55">
        <v>262.48</v>
      </c>
      <c r="F38" s="55">
        <v>702</v>
      </c>
      <c r="G38" s="55">
        <v>946.6</v>
      </c>
      <c r="H38" s="55">
        <v>1191.2</v>
      </c>
      <c r="I38" s="55">
        <v>1435.8</v>
      </c>
      <c r="J38" s="55">
        <v>1680.4</v>
      </c>
      <c r="K38" s="55">
        <v>1925</v>
      </c>
      <c r="L38" s="55">
        <v>2023.3999999999999</v>
      </c>
      <c r="M38" s="55">
        <v>2121.7999999999997</v>
      </c>
      <c r="N38" s="55">
        <v>2220.1999999999998</v>
      </c>
      <c r="O38" s="55">
        <v>2318.6000000000004</v>
      </c>
      <c r="P38" s="63"/>
      <c r="Q38" s="63"/>
      <c r="R38" s="35"/>
      <c r="S38" s="32"/>
      <c r="T38" s="32"/>
      <c r="U38" s="32"/>
      <c r="V38" s="32"/>
      <c r="W38" s="32"/>
      <c r="X38" s="32"/>
      <c r="Y38" s="32"/>
      <c r="Z38" s="32"/>
      <c r="AA38" s="32"/>
      <c r="AB38" s="32"/>
      <c r="AC38" s="32"/>
      <c r="AD38" s="32"/>
      <c r="AE38" s="32"/>
      <c r="AF38" s="32"/>
      <c r="AG38" s="32"/>
      <c r="AH38" s="32"/>
      <c r="AI38" s="35"/>
      <c r="AJ38" s="35"/>
      <c r="AK38" s="35"/>
      <c r="AL38" s="35"/>
      <c r="AM38" s="35"/>
      <c r="AN38" s="35"/>
      <c r="AO38" s="35"/>
      <c r="AP38" s="35"/>
    </row>
    <row r="39" spans="2:42" s="7" customFormat="1" ht="14.25" hidden="1" customHeight="1">
      <c r="B39" s="249"/>
      <c r="C39" s="61" t="s">
        <v>100</v>
      </c>
      <c r="D39" s="63"/>
      <c r="E39" s="55">
        <v>315.36</v>
      </c>
      <c r="F39" s="55">
        <v>903.2</v>
      </c>
      <c r="G39" s="55">
        <v>1257.74</v>
      </c>
      <c r="H39" s="55">
        <v>1612.2800000000002</v>
      </c>
      <c r="I39" s="55">
        <v>1966.8200000000004</v>
      </c>
      <c r="J39" s="55">
        <v>2321.36</v>
      </c>
      <c r="K39" s="55">
        <v>2675.9</v>
      </c>
      <c r="L39" s="55">
        <v>2768.5</v>
      </c>
      <c r="M39" s="55">
        <v>2861.1000000000004</v>
      </c>
      <c r="N39" s="55">
        <v>2953.7</v>
      </c>
      <c r="O39" s="55">
        <v>3046.2999999999997</v>
      </c>
      <c r="P39" s="63"/>
      <c r="Q39" s="63"/>
      <c r="R39" s="35"/>
      <c r="S39" s="32"/>
      <c r="T39" s="32"/>
      <c r="U39" s="32"/>
      <c r="V39" s="32"/>
      <c r="W39" s="32"/>
      <c r="X39" s="32"/>
      <c r="Y39" s="32"/>
      <c r="Z39" s="32"/>
      <c r="AA39" s="53"/>
      <c r="AB39" s="32"/>
      <c r="AC39" s="32"/>
      <c r="AD39" s="32"/>
      <c r="AE39" s="32"/>
      <c r="AF39" s="32"/>
      <c r="AG39" s="32"/>
      <c r="AH39" s="32"/>
      <c r="AI39" s="37"/>
      <c r="AJ39" s="35"/>
      <c r="AK39" s="35"/>
      <c r="AL39" s="35"/>
      <c r="AM39" s="35"/>
      <c r="AN39" s="35"/>
      <c r="AO39" s="35"/>
      <c r="AP39" s="35"/>
    </row>
    <row r="40" spans="2:42" s="7" customFormat="1">
      <c r="B40" s="35"/>
      <c r="C40" s="43"/>
      <c r="D40" s="35"/>
      <c r="E40" s="37"/>
      <c r="F40" s="37"/>
      <c r="G40" s="37"/>
      <c r="H40" s="37"/>
      <c r="I40" s="37"/>
      <c r="J40" s="37"/>
      <c r="K40" s="37"/>
      <c r="L40" s="37"/>
      <c r="M40" s="37"/>
      <c r="N40" s="37"/>
      <c r="O40" s="37"/>
      <c r="P40" s="35"/>
      <c r="Q40" s="35"/>
      <c r="R40" s="35"/>
      <c r="S40" s="32"/>
      <c r="T40" s="32"/>
      <c r="U40" s="32"/>
      <c r="V40" s="32"/>
      <c r="W40" s="32"/>
      <c r="X40" s="32"/>
      <c r="Y40" s="32"/>
      <c r="Z40" s="32"/>
      <c r="AA40" s="32"/>
      <c r="AB40" s="32"/>
      <c r="AC40" s="32"/>
      <c r="AD40" s="32"/>
      <c r="AE40" s="32"/>
      <c r="AF40" s="32"/>
      <c r="AG40" s="32"/>
      <c r="AH40" s="32"/>
      <c r="AI40" s="35"/>
      <c r="AJ40" s="35"/>
      <c r="AK40" s="35"/>
      <c r="AL40" s="35"/>
      <c r="AM40" s="35"/>
      <c r="AN40" s="35"/>
      <c r="AO40" s="35"/>
      <c r="AP40" s="35"/>
    </row>
    <row r="41" spans="2:42" s="7" customFormat="1" ht="15">
      <c r="B41" s="35"/>
      <c r="C41" s="38" t="s">
        <v>201</v>
      </c>
      <c r="D41" s="35"/>
      <c r="E41" s="37"/>
      <c r="F41" s="37"/>
      <c r="G41" s="37"/>
      <c r="H41" s="37"/>
      <c r="I41" s="37"/>
      <c r="J41" s="37"/>
      <c r="K41" s="37"/>
      <c r="L41" s="37"/>
      <c r="M41" s="37"/>
      <c r="N41" s="37"/>
      <c r="O41" s="37"/>
      <c r="P41" s="35"/>
      <c r="Q41" s="35"/>
      <c r="R41" s="35"/>
      <c r="S41" s="32"/>
      <c r="T41" s="32"/>
      <c r="U41" s="32"/>
      <c r="V41" s="32"/>
      <c r="W41" s="32"/>
      <c r="X41" s="32"/>
      <c r="Y41" s="32"/>
      <c r="Z41" s="32"/>
      <c r="AA41" s="32"/>
      <c r="AB41" s="32"/>
      <c r="AC41" s="32"/>
      <c r="AD41" s="32"/>
      <c r="AE41" s="32"/>
      <c r="AF41" s="32"/>
      <c r="AG41" s="32"/>
      <c r="AH41" s="32"/>
      <c r="AI41" s="35"/>
      <c r="AJ41" s="35"/>
      <c r="AK41" s="35"/>
      <c r="AL41" s="35"/>
      <c r="AM41" s="35"/>
      <c r="AN41" s="35"/>
      <c r="AO41" s="35"/>
      <c r="AP41" s="35"/>
    </row>
    <row r="42" spans="2:42" s="7" customFormat="1">
      <c r="B42" s="35" t="s">
        <v>103</v>
      </c>
      <c r="C42" s="52" t="s">
        <v>99</v>
      </c>
      <c r="D42" s="35"/>
      <c r="E42" s="37"/>
      <c r="F42" s="37"/>
      <c r="G42" s="37"/>
      <c r="H42" s="37"/>
      <c r="I42" s="37"/>
      <c r="J42" s="37"/>
      <c r="K42" s="37"/>
      <c r="L42" s="37"/>
      <c r="M42" s="37"/>
      <c r="N42" s="37"/>
      <c r="O42" s="37"/>
      <c r="P42" s="35"/>
      <c r="Q42" s="35"/>
      <c r="R42" s="35"/>
      <c r="S42" s="32"/>
      <c r="T42" s="32"/>
      <c r="U42" s="32"/>
      <c r="V42" s="32"/>
      <c r="W42" s="32"/>
      <c r="X42" s="32"/>
      <c r="Y42" s="32"/>
      <c r="Z42" s="32"/>
      <c r="AA42" s="32"/>
      <c r="AB42" s="32"/>
      <c r="AC42" s="32"/>
      <c r="AD42" s="32"/>
      <c r="AE42" s="32"/>
      <c r="AF42" s="32"/>
      <c r="AG42" s="32"/>
      <c r="AH42" s="32"/>
      <c r="AI42" s="35"/>
      <c r="AJ42" s="35"/>
      <c r="AK42" s="35"/>
      <c r="AL42" s="35"/>
      <c r="AM42" s="35"/>
      <c r="AN42" s="35"/>
      <c r="AO42" s="35"/>
      <c r="AP42" s="35"/>
    </row>
    <row r="43" spans="2:42" s="7" customFormat="1">
      <c r="B43" s="46" t="s">
        <v>189</v>
      </c>
      <c r="C43" s="43" t="s">
        <v>100</v>
      </c>
      <c r="D43" s="35"/>
      <c r="E43" s="69">
        <v>40.286100000000033</v>
      </c>
      <c r="F43" s="69">
        <v>91.184999999999945</v>
      </c>
      <c r="G43" s="69">
        <v>25.235500000000002</v>
      </c>
      <c r="H43" s="69">
        <v>18.440499999999929</v>
      </c>
      <c r="I43" s="69">
        <v>18.561900000000151</v>
      </c>
      <c r="J43" s="69">
        <v>17.934199999999919</v>
      </c>
      <c r="K43" s="69">
        <v>17.334400000000187</v>
      </c>
      <c r="L43" s="69">
        <v>16.676299999999628</v>
      </c>
      <c r="M43" s="69">
        <v>15.149800000000141</v>
      </c>
      <c r="N43" s="69">
        <v>13.353200000000015</v>
      </c>
      <c r="O43" s="69">
        <v>11.955699999999979</v>
      </c>
      <c r="P43" s="69">
        <v>11.955699999999979</v>
      </c>
      <c r="Q43" s="69">
        <v>11.955699999999979</v>
      </c>
      <c r="R43" s="35"/>
      <c r="S43" s="35"/>
      <c r="T43" s="35"/>
      <c r="U43" s="35"/>
      <c r="V43" s="35"/>
      <c r="W43" s="35"/>
      <c r="X43" s="35"/>
      <c r="Y43" s="35"/>
      <c r="Z43" s="35"/>
      <c r="AA43" s="35"/>
      <c r="AB43" s="35"/>
      <c r="AC43" s="35"/>
      <c r="AD43" s="35"/>
      <c r="AE43" s="35"/>
      <c r="AF43" s="32"/>
      <c r="AG43" s="32"/>
      <c r="AH43" s="32"/>
      <c r="AI43" s="35"/>
      <c r="AJ43" s="35"/>
      <c r="AK43" s="35"/>
      <c r="AL43" s="35"/>
      <c r="AM43" s="35"/>
      <c r="AN43" s="35"/>
      <c r="AO43" s="35"/>
      <c r="AP43" s="35"/>
    </row>
    <row r="44" spans="2:42" s="7" customFormat="1">
      <c r="B44" s="46" t="s">
        <v>202</v>
      </c>
      <c r="C44" s="43"/>
      <c r="D44" s="35"/>
      <c r="E44" s="70">
        <v>405.35800000000017</v>
      </c>
      <c r="F44" s="70">
        <v>635.24499999999898</v>
      </c>
      <c r="G44" s="70">
        <v>272.52200000000084</v>
      </c>
      <c r="H44" s="70">
        <v>112.96699999999873</v>
      </c>
      <c r="I44" s="70">
        <v>114.35699999999997</v>
      </c>
      <c r="J44" s="70">
        <v>110.01100000000042</v>
      </c>
      <c r="K44" s="70">
        <v>106.58100000000013</v>
      </c>
      <c r="L44" s="70">
        <v>102.10499999999956</v>
      </c>
      <c r="M44" s="70">
        <v>91.976000000000568</v>
      </c>
      <c r="N44" s="70">
        <v>79.630999999999403</v>
      </c>
      <c r="O44" s="70">
        <v>69.960000000000946</v>
      </c>
      <c r="P44" s="70">
        <v>70.10399999999936</v>
      </c>
      <c r="Q44" s="70">
        <v>70.10399999999936</v>
      </c>
      <c r="R44" s="35"/>
      <c r="S44" s="35"/>
      <c r="T44" s="35"/>
      <c r="U44" s="35"/>
      <c r="V44" s="35"/>
      <c r="W44" s="35"/>
      <c r="X44" s="35"/>
      <c r="Y44" s="35"/>
      <c r="Z44" s="35"/>
      <c r="AA44" s="35"/>
      <c r="AB44" s="35"/>
      <c r="AC44" s="35"/>
      <c r="AD44" s="35"/>
      <c r="AE44" s="35"/>
      <c r="AF44" s="32"/>
      <c r="AG44" s="32"/>
      <c r="AH44" s="32"/>
      <c r="AI44" s="35"/>
      <c r="AJ44" s="35"/>
      <c r="AK44" s="35"/>
      <c r="AL44" s="35"/>
      <c r="AM44" s="35"/>
      <c r="AN44" s="35"/>
      <c r="AO44" s="35"/>
      <c r="AP44" s="35"/>
    </row>
    <row r="45" spans="2:42" s="7" customFormat="1">
      <c r="B45" s="57" t="s">
        <v>203</v>
      </c>
      <c r="C45" s="43"/>
      <c r="D45" s="35"/>
      <c r="E45" s="58">
        <v>0.77913968337443906</v>
      </c>
      <c r="F45" s="58">
        <v>0.77988466133861778</v>
      </c>
      <c r="G45" s="58">
        <v>0.78560092807736692</v>
      </c>
      <c r="H45" s="58">
        <v>0.784812408505836</v>
      </c>
      <c r="I45" s="58">
        <v>0.78406935009271395</v>
      </c>
      <c r="J45" s="58">
        <v>0.78333756562242762</v>
      </c>
      <c r="K45" s="58">
        <v>0.78265603186863852</v>
      </c>
      <c r="L45" s="58">
        <v>0.78198756424650495</v>
      </c>
      <c r="M45" s="58">
        <v>0.78134700277946834</v>
      </c>
      <c r="N45" s="58">
        <v>0.78071247832070378</v>
      </c>
      <c r="O45" s="58">
        <v>0.78007941448706652</v>
      </c>
      <c r="P45" s="58">
        <v>0.779461100528831</v>
      </c>
      <c r="Q45" s="58">
        <v>0.77884965455585098</v>
      </c>
      <c r="R45" s="35"/>
      <c r="S45" s="35"/>
      <c r="T45" s="35"/>
      <c r="U45" s="35"/>
      <c r="V45" s="35"/>
      <c r="W45" s="35"/>
      <c r="X45" s="35"/>
      <c r="Y45" s="35"/>
      <c r="Z45" s="35"/>
      <c r="AA45" s="35"/>
      <c r="AB45" s="35"/>
      <c r="AC45" s="35"/>
      <c r="AD45" s="35"/>
      <c r="AE45" s="35"/>
      <c r="AF45" s="32"/>
      <c r="AG45" s="32"/>
      <c r="AH45" s="32"/>
      <c r="AI45" s="35"/>
      <c r="AJ45" s="35"/>
      <c r="AK45" s="35"/>
      <c r="AL45" s="35"/>
      <c r="AM45" s="35"/>
      <c r="AN45" s="35"/>
      <c r="AO45" s="35"/>
      <c r="AP45" s="35"/>
    </row>
    <row r="46" spans="2:42" s="7" customFormat="1">
      <c r="B46" s="35"/>
      <c r="C46" s="41" t="s">
        <v>101</v>
      </c>
      <c r="D46" s="35"/>
      <c r="E46" s="54"/>
      <c r="F46" s="37"/>
      <c r="G46" s="37"/>
      <c r="H46" s="37"/>
      <c r="I46" s="37"/>
      <c r="J46" s="37"/>
      <c r="K46" s="37"/>
      <c r="L46" s="37"/>
      <c r="M46" s="37"/>
      <c r="N46" s="37"/>
      <c r="O46" s="68"/>
      <c r="P46" s="37"/>
      <c r="Q46" s="35"/>
      <c r="R46" s="35"/>
      <c r="S46" s="41" t="s">
        <v>101</v>
      </c>
      <c r="T46" s="41"/>
      <c r="U46" s="41"/>
      <c r="V46" s="41"/>
      <c r="W46" s="41"/>
      <c r="X46" s="32"/>
      <c r="Y46" s="32"/>
      <c r="Z46" s="32"/>
      <c r="AA46" s="32"/>
      <c r="AB46" s="32"/>
      <c r="AC46" s="32"/>
      <c r="AD46" s="32"/>
      <c r="AE46" s="32"/>
      <c r="AF46" s="32"/>
      <c r="AG46" s="32"/>
      <c r="AH46" s="32"/>
      <c r="AI46" s="35"/>
      <c r="AJ46" s="35"/>
      <c r="AK46" s="35"/>
      <c r="AL46" s="35"/>
      <c r="AM46" s="35"/>
      <c r="AN46" s="35"/>
      <c r="AO46" s="35"/>
      <c r="AP46" s="35"/>
    </row>
    <row r="47" spans="2:42" s="7" customFormat="1">
      <c r="B47" s="46" t="s">
        <v>189</v>
      </c>
      <c r="C47" s="43" t="s">
        <v>100</v>
      </c>
      <c r="D47" s="35"/>
      <c r="E47" s="64">
        <v>41.311799999999948</v>
      </c>
      <c r="F47" s="64">
        <v>92.604000000000042</v>
      </c>
      <c r="G47" s="64">
        <v>26.670299999999997</v>
      </c>
      <c r="H47" s="64">
        <v>20.24779999999987</v>
      </c>
      <c r="I47" s="64">
        <v>20.345300000000179</v>
      </c>
      <c r="J47" s="64">
        <v>20.047199999999975</v>
      </c>
      <c r="K47" s="64">
        <v>18.953700000000026</v>
      </c>
      <c r="L47" s="64">
        <v>17.518999999999778</v>
      </c>
      <c r="M47" s="64">
        <v>15.712500000000091</v>
      </c>
      <c r="N47" s="64">
        <v>13.494900000000143</v>
      </c>
      <c r="O47" s="64">
        <v>11.960599999999886</v>
      </c>
      <c r="P47" s="64">
        <v>11.960599999999886</v>
      </c>
      <c r="Q47" s="64">
        <v>11.960599999999886</v>
      </c>
      <c r="R47" s="35"/>
      <c r="S47" s="77" t="s">
        <v>204</v>
      </c>
      <c r="T47" s="77"/>
      <c r="U47" s="77"/>
      <c r="V47" s="77"/>
      <c r="W47" s="77"/>
      <c r="X47" s="80">
        <f>(E27*E49*8760/1000)</f>
        <v>851.23613100489706</v>
      </c>
      <c r="Y47" s="73">
        <v>2519.0902784233726</v>
      </c>
      <c r="Z47" s="73">
        <v>3926.824412612491</v>
      </c>
      <c r="AA47" s="73">
        <v>4901.578127972216</v>
      </c>
      <c r="AB47" s="73">
        <v>5829.9412328138151</v>
      </c>
      <c r="AC47" s="73">
        <v>6758.9193742276238</v>
      </c>
      <c r="AD47" s="73">
        <v>7692.0946865074093</v>
      </c>
      <c r="AE47" s="73">
        <v>8121.9820495638669</v>
      </c>
      <c r="AF47" s="32"/>
      <c r="AG47" s="32"/>
      <c r="AH47" s="32"/>
      <c r="AI47" s="35"/>
      <c r="AJ47" s="35"/>
      <c r="AK47" s="35"/>
      <c r="AL47" s="35"/>
      <c r="AM47" s="35"/>
      <c r="AN47" s="35"/>
      <c r="AO47" s="35"/>
      <c r="AP47" s="35"/>
    </row>
    <row r="48" spans="2:42" s="7" customFormat="1">
      <c r="B48" s="46" t="s">
        <v>202</v>
      </c>
      <c r="C48" s="43"/>
      <c r="D48" s="35"/>
      <c r="E48" s="65">
        <v>413.41300000000047</v>
      </c>
      <c r="F48" s="65">
        <v>645.16099999999824</v>
      </c>
      <c r="G48" s="65">
        <v>281.61300000000119</v>
      </c>
      <c r="H48" s="65">
        <v>124.78899999999885</v>
      </c>
      <c r="I48" s="65">
        <v>126.21500000000015</v>
      </c>
      <c r="J48" s="65">
        <v>123.30299999999988</v>
      </c>
      <c r="K48" s="65">
        <v>116.72500000000036</v>
      </c>
      <c r="L48" s="65">
        <v>107.93100000000049</v>
      </c>
      <c r="M48" s="65">
        <v>95.970999999999549</v>
      </c>
      <c r="N48" s="65">
        <v>81.194999999999709</v>
      </c>
      <c r="O48" s="65">
        <v>70.939000000000306</v>
      </c>
      <c r="P48" s="65">
        <v>71.079999999999927</v>
      </c>
      <c r="Q48" s="65">
        <v>71.079999999999927</v>
      </c>
      <c r="R48" s="35"/>
      <c r="S48" s="77" t="s">
        <v>205</v>
      </c>
      <c r="T48" s="77"/>
      <c r="U48" s="77"/>
      <c r="V48" s="77"/>
      <c r="W48" s="77"/>
      <c r="X48" s="80">
        <f>J47*J49*8760/1000</f>
        <v>137.54786196692928</v>
      </c>
      <c r="Y48" s="73">
        <v>129.92392797592944</v>
      </c>
      <c r="Z48" s="73">
        <v>119.98792735936804</v>
      </c>
      <c r="AA48" s="73">
        <v>107.52871749287132</v>
      </c>
      <c r="AB48" s="73">
        <v>92.281836562362045</v>
      </c>
      <c r="AC48" s="73">
        <v>81.729268949717394</v>
      </c>
      <c r="AD48" s="73">
        <v>81.670122871984546</v>
      </c>
      <c r="AE48" s="73">
        <v>81.611630160506635</v>
      </c>
      <c r="AF48" s="32"/>
      <c r="AG48" s="32"/>
      <c r="AH48" s="32"/>
      <c r="AI48" s="35"/>
      <c r="AJ48" s="35"/>
      <c r="AK48" s="35"/>
      <c r="AL48" s="35"/>
      <c r="AM48" s="35"/>
      <c r="AN48" s="35"/>
      <c r="AO48" s="35"/>
      <c r="AP48" s="35"/>
    </row>
    <row r="49" spans="2:41">
      <c r="B49" s="57" t="s">
        <v>203</v>
      </c>
      <c r="C49" s="59"/>
      <c r="D49" s="57"/>
      <c r="E49" s="58">
        <v>0.77920356733260099</v>
      </c>
      <c r="F49" s="58">
        <v>0.77995796911727722</v>
      </c>
      <c r="G49" s="58">
        <v>0.78562165950517215</v>
      </c>
      <c r="H49" s="58">
        <v>0.78480042025286423</v>
      </c>
      <c r="I49" s="58">
        <v>0.78403769965147907</v>
      </c>
      <c r="J49" s="58">
        <v>0.7832420850202737</v>
      </c>
      <c r="K49" s="58">
        <v>0.78251204922464668</v>
      </c>
      <c r="L49" s="58">
        <v>0.78185124617062574</v>
      </c>
      <c r="M49" s="58">
        <v>0.78122308673525576</v>
      </c>
      <c r="N49" s="58">
        <v>0.78062499378135664</v>
      </c>
      <c r="O49" s="58">
        <v>0.78004658817873418</v>
      </c>
      <c r="P49" s="58">
        <v>0.77948208176955491</v>
      </c>
      <c r="Q49" s="58">
        <v>0.77892381126734656</v>
      </c>
      <c r="R49" s="57"/>
      <c r="S49" s="56"/>
      <c r="T49" s="56"/>
      <c r="U49" s="56"/>
      <c r="V49" s="56"/>
      <c r="W49" s="56"/>
      <c r="X49" s="56"/>
      <c r="Y49" s="56"/>
      <c r="Z49" s="56"/>
      <c r="AA49" s="56"/>
      <c r="AB49" s="56"/>
      <c r="AC49" s="56"/>
      <c r="AD49" s="56"/>
      <c r="AE49" s="56"/>
      <c r="AF49" s="56"/>
      <c r="AG49" s="56"/>
      <c r="AH49" s="56"/>
      <c r="AI49" s="57"/>
      <c r="AJ49" s="57"/>
      <c r="AK49" s="57"/>
      <c r="AL49" s="57"/>
      <c r="AM49" s="57"/>
      <c r="AN49" s="57"/>
      <c r="AO49" s="57"/>
    </row>
    <row r="50" spans="2:41">
      <c r="B50" s="35"/>
      <c r="C50" s="41" t="s">
        <v>102</v>
      </c>
      <c r="D50" s="35"/>
      <c r="E50" s="37"/>
      <c r="F50" s="37"/>
      <c r="G50" s="37"/>
      <c r="H50" s="37"/>
      <c r="I50" s="37"/>
      <c r="J50" s="37"/>
      <c r="K50" s="37"/>
      <c r="L50" s="37"/>
      <c r="M50" s="37"/>
      <c r="N50" s="37"/>
      <c r="O50" s="37"/>
      <c r="P50" s="35"/>
      <c r="Q50" s="35"/>
      <c r="R50" s="35"/>
      <c r="S50" s="52" t="s">
        <v>102</v>
      </c>
      <c r="T50" s="52"/>
      <c r="U50" s="52"/>
      <c r="V50" s="52"/>
      <c r="W50" s="52"/>
      <c r="X50" s="75"/>
      <c r="Y50" s="75"/>
      <c r="Z50" s="75"/>
      <c r="AA50" s="75"/>
      <c r="AB50" s="75"/>
      <c r="AC50" s="75"/>
      <c r="AD50" s="75"/>
      <c r="AE50" s="75"/>
      <c r="AF50" s="32"/>
      <c r="AG50" s="32"/>
      <c r="AH50" s="32"/>
      <c r="AI50" s="35"/>
      <c r="AJ50" s="35"/>
      <c r="AK50" s="35"/>
      <c r="AL50" s="35"/>
      <c r="AM50" s="35"/>
      <c r="AN50" s="35"/>
      <c r="AO50" s="35"/>
    </row>
    <row r="51" spans="2:41">
      <c r="B51" s="46" t="s">
        <v>189</v>
      </c>
      <c r="C51" s="43" t="s">
        <v>100</v>
      </c>
      <c r="D51" s="35"/>
      <c r="E51" s="66">
        <v>41.195899999999938</v>
      </c>
      <c r="F51" s="66">
        <v>92.803400000000011</v>
      </c>
      <c r="G51" s="66">
        <v>26.797000000000025</v>
      </c>
      <c r="H51" s="66">
        <v>20.97440000000006</v>
      </c>
      <c r="I51" s="66">
        <v>20.815299999999979</v>
      </c>
      <c r="J51" s="66">
        <v>20.426000000000158</v>
      </c>
      <c r="K51" s="66">
        <v>19.417799999999716</v>
      </c>
      <c r="L51" s="66">
        <v>17.8125</v>
      </c>
      <c r="M51" s="66">
        <v>15.545399999999972</v>
      </c>
      <c r="N51" s="66">
        <v>13.624499999999898</v>
      </c>
      <c r="O51" s="66">
        <v>11.541500000000269</v>
      </c>
      <c r="P51" s="66">
        <v>11.541400000000067</v>
      </c>
      <c r="Q51" s="66">
        <v>11.541400000000067</v>
      </c>
      <c r="R51" s="35"/>
      <c r="S51" s="77" t="s">
        <v>204</v>
      </c>
      <c r="T51" s="77"/>
      <c r="U51" s="77"/>
      <c r="V51" s="77"/>
      <c r="W51" s="77"/>
      <c r="X51" s="80">
        <f>(E30*E53*8760/1000)</f>
        <v>1871.8238589954726</v>
      </c>
      <c r="Y51" s="73">
        <v>5538.945966227433</v>
      </c>
      <c r="Z51" s="73">
        <v>8475.7433387515775</v>
      </c>
      <c r="AA51" s="73">
        <v>10945.833921316607</v>
      </c>
      <c r="AB51" s="73">
        <v>13373.802513167153</v>
      </c>
      <c r="AC51" s="73">
        <v>15798.191326744975</v>
      </c>
      <c r="AD51" s="73">
        <v>18223.31085326249</v>
      </c>
      <c r="AE51" s="73">
        <v>18853.992408196405</v>
      </c>
      <c r="AF51" s="32"/>
      <c r="AG51" s="32"/>
      <c r="AH51" s="32"/>
      <c r="AI51" s="35"/>
      <c r="AJ51" s="35"/>
      <c r="AK51" s="35"/>
      <c r="AL51" s="35"/>
      <c r="AM51" s="35"/>
      <c r="AN51" s="35"/>
      <c r="AO51" s="35"/>
    </row>
    <row r="52" spans="2:41">
      <c r="B52" s="46" t="s">
        <v>202</v>
      </c>
      <c r="C52" s="43"/>
      <c r="D52" s="35"/>
      <c r="E52" s="67">
        <v>415.56400000000031</v>
      </c>
      <c r="F52" s="67">
        <v>648.37699999999859</v>
      </c>
      <c r="G52" s="67">
        <v>284.75200000000041</v>
      </c>
      <c r="H52" s="67">
        <v>130.15799999999945</v>
      </c>
      <c r="I52" s="67">
        <v>130.73700000000099</v>
      </c>
      <c r="J52" s="67">
        <v>127.05199999999968</v>
      </c>
      <c r="K52" s="67">
        <v>120.70800000000054</v>
      </c>
      <c r="L52" s="67">
        <v>110.29600000000028</v>
      </c>
      <c r="M52" s="67">
        <v>95.438999999998487</v>
      </c>
      <c r="N52" s="67">
        <v>82.506000000001222</v>
      </c>
      <c r="O52" s="67">
        <v>69.236999999999171</v>
      </c>
      <c r="P52" s="67">
        <v>69.380000000001019</v>
      </c>
      <c r="Q52" s="67">
        <v>69.236999999999171</v>
      </c>
      <c r="R52" s="35"/>
      <c r="S52" s="77" t="s">
        <v>205</v>
      </c>
      <c r="T52" s="77"/>
      <c r="U52" s="77"/>
      <c r="V52" s="77"/>
      <c r="W52" s="77"/>
      <c r="X52" s="80">
        <f>J51*J53*8760/1000</f>
        <v>140.24472498563421</v>
      </c>
      <c r="Y52" s="73">
        <v>133.20496011095997</v>
      </c>
      <c r="Z52" s="73">
        <v>122.09192784385667</v>
      </c>
      <c r="AA52" s="73">
        <v>106.47102951168127</v>
      </c>
      <c r="AB52" s="73">
        <v>93.24564333628544</v>
      </c>
      <c r="AC52" s="73">
        <v>78.937148725979341</v>
      </c>
      <c r="AD52" s="73">
        <v>78.885288021077145</v>
      </c>
      <c r="AE52" s="73">
        <v>78.833894747559711</v>
      </c>
      <c r="AF52" s="32"/>
      <c r="AG52" s="32"/>
      <c r="AH52" s="32"/>
      <c r="AI52" s="35"/>
      <c r="AJ52" s="35"/>
      <c r="AK52" s="35"/>
      <c r="AL52" s="35"/>
      <c r="AM52" s="35"/>
      <c r="AN52" s="35"/>
      <c r="AO52" s="35"/>
    </row>
    <row r="53" spans="2:41" ht="15" thickBot="1">
      <c r="B53" s="57" t="s">
        <v>203</v>
      </c>
      <c r="C53" s="56"/>
      <c r="D53" s="56"/>
      <c r="E53" s="58">
        <v>0.77938184728189464</v>
      </c>
      <c r="F53" s="58">
        <v>0.78023497116619411</v>
      </c>
      <c r="G53" s="58">
        <v>0.78602389342685008</v>
      </c>
      <c r="H53" s="58">
        <v>0.78521964620851059</v>
      </c>
      <c r="I53" s="58">
        <v>0.78452522987643458</v>
      </c>
      <c r="J53" s="58">
        <v>0.78378888681155956</v>
      </c>
      <c r="K53" s="58">
        <v>0.78309827450933389</v>
      </c>
      <c r="L53" s="58">
        <v>0.78245247356473069</v>
      </c>
      <c r="M53" s="58">
        <v>0.78185361027735822</v>
      </c>
      <c r="N53" s="58">
        <v>0.78127489690699681</v>
      </c>
      <c r="O53" s="58">
        <v>0.78075553760014227</v>
      </c>
      <c r="P53" s="58">
        <v>0.78024935150152608</v>
      </c>
      <c r="Q53" s="58">
        <v>0.77974102391168698</v>
      </c>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row>
    <row r="54" spans="2:41" ht="15.75" thickBot="1">
      <c r="B54" s="31"/>
      <c r="C54" s="45" t="s">
        <v>104</v>
      </c>
      <c r="D54" s="31"/>
      <c r="E54" s="48"/>
      <c r="F54" s="31"/>
      <c r="G54" s="5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47"/>
      <c r="AJ54" s="47"/>
      <c r="AK54" s="47"/>
      <c r="AL54" s="31"/>
      <c r="AM54" s="31"/>
      <c r="AN54" s="31"/>
      <c r="AO54" s="31"/>
    </row>
    <row r="55" spans="2:41" ht="15.75" thickBot="1">
      <c r="B55" s="31"/>
      <c r="C55" s="32" t="s">
        <v>105</v>
      </c>
      <c r="D55" s="31"/>
      <c r="E55" s="48"/>
      <c r="F55" s="31"/>
      <c r="G55" s="5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47"/>
      <c r="AJ55" s="47"/>
      <c r="AK55" s="47"/>
      <c r="AL55" s="31"/>
      <c r="AM55" s="31"/>
      <c r="AN55" s="31"/>
      <c r="AO55" s="31"/>
    </row>
    <row r="56" spans="2:41" ht="15.75" thickBot="1">
      <c r="B56" s="31"/>
      <c r="C56" s="45" t="s">
        <v>180</v>
      </c>
      <c r="D56" s="31"/>
      <c r="E56" s="48"/>
      <c r="F56" s="31"/>
      <c r="G56" s="5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2:41" ht="15.75" thickBot="1">
      <c r="B57" s="31"/>
      <c r="C57" s="45"/>
      <c r="D57" s="31"/>
      <c r="E57" s="48"/>
      <c r="F57" s="31"/>
      <c r="G57" s="5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47"/>
      <c r="AN57" s="47"/>
      <c r="AO57" s="47"/>
    </row>
    <row r="58" spans="2:41" ht="15.75" thickBot="1">
      <c r="B58" s="31"/>
      <c r="C58" s="45" t="s">
        <v>106</v>
      </c>
      <c r="D58" s="31"/>
      <c r="E58" s="49"/>
      <c r="F58" s="31"/>
      <c r="G58" s="5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47"/>
      <c r="AN58" s="47"/>
      <c r="AO58" s="47"/>
    </row>
    <row r="59" spans="2:41" ht="15.75" thickBot="1">
      <c r="B59" s="31"/>
      <c r="C59" s="31"/>
      <c r="D59" s="31"/>
      <c r="E59" s="50"/>
      <c r="F59" s="31"/>
      <c r="G59" s="5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2:41" ht="15.75" thickBot="1">
      <c r="B60" s="31"/>
      <c r="C60" s="31"/>
      <c r="D60" s="31"/>
      <c r="E60" s="49"/>
      <c r="F60" s="31"/>
      <c r="G60" s="5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2:41" ht="15.75" thickBot="1">
      <c r="B61" s="31"/>
      <c r="C61" s="31"/>
      <c r="D61" s="31"/>
      <c r="E61" s="50"/>
      <c r="F61" s="31"/>
      <c r="G61" s="5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2:41" ht="15.75" thickBot="1">
      <c r="B62" s="31"/>
      <c r="C62" s="31"/>
      <c r="D62" s="31"/>
      <c r="E62" s="50"/>
      <c r="F62" s="31"/>
      <c r="G62" s="5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2:41" ht="15.75" thickBot="1">
      <c r="B63" s="31"/>
      <c r="C63" s="31"/>
      <c r="D63" s="31"/>
      <c r="E63" s="50"/>
      <c r="F63" s="31"/>
      <c r="G63" s="5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2:41" ht="15.75" thickBot="1">
      <c r="B64" s="31"/>
      <c r="C64" s="31"/>
      <c r="D64" s="31"/>
      <c r="E64" s="49"/>
      <c r="F64" s="31"/>
      <c r="G64" s="5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5:7" ht="15.75" thickBot="1">
      <c r="E65" s="49"/>
      <c r="F65" s="31"/>
      <c r="G65" s="51"/>
    </row>
    <row r="66" spans="5:7" ht="15">
      <c r="E66" s="49"/>
      <c r="F66" s="31"/>
      <c r="G66" s="31"/>
    </row>
  </sheetData>
  <mergeCells count="1">
    <mergeCell ref="B31:B39"/>
  </mergeCells>
  <pageMargins left="0" right="0" top="0" bottom="0" header="0.05" footer="0"/>
  <pageSetup scale="53" orientation="landscape" r:id="rId1"/>
  <rowBreaks count="1" manualBreakCount="1">
    <brk id="2" max="16383"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A2" zoomScale="85" zoomScaleNormal="85" workbookViewId="0">
      <selection activeCell="D14" sqref="D14"/>
    </sheetView>
  </sheetViews>
  <sheetFormatPr defaultColWidth="0" defaultRowHeight="15" zeroHeight="1"/>
  <cols>
    <col min="1" max="1" width="3.5703125" customWidth="1"/>
    <col min="2" max="2" width="36.28515625" customWidth="1"/>
    <col min="3" max="3" width="10.5703125" customWidth="1"/>
    <col min="4" max="6" width="13.7109375" customWidth="1"/>
    <col min="7" max="7" width="15.85546875" hidden="1" customWidth="1"/>
    <col min="8" max="8" width="12" hidden="1" customWidth="1"/>
    <col min="9" max="15" width="11.5703125" hidden="1" customWidth="1"/>
    <col min="16" max="17" width="0" hidden="1" customWidth="1"/>
    <col min="18" max="16384" width="9.140625" hidden="1"/>
  </cols>
  <sheetData>
    <row r="1" spans="1:11" s="25" customFormat="1" hidden="1" thickBot="1">
      <c r="A1" s="25">
        <v>2015</v>
      </c>
    </row>
    <row r="2" spans="1:11" s="30" customFormat="1" ht="39.75" customHeight="1">
      <c r="A2" s="239"/>
      <c r="B2" s="237" t="str">
        <f>A1 &amp; " 
All Values in TWh"</f>
        <v>2015 
All Values in TWh</v>
      </c>
      <c r="C2" s="237" t="s">
        <v>0</v>
      </c>
      <c r="D2" s="237" t="s">
        <v>6</v>
      </c>
      <c r="E2" s="237" t="s">
        <v>7</v>
      </c>
      <c r="F2" s="237" t="s">
        <v>8</v>
      </c>
    </row>
    <row r="3" spans="1:11" s="30" customFormat="1" ht="25.5" customHeight="1" thickBot="1">
      <c r="A3" s="240"/>
      <c r="B3" s="238"/>
      <c r="C3" s="238"/>
      <c r="D3" s="238"/>
      <c r="E3" s="238"/>
      <c r="F3" s="238"/>
    </row>
    <row r="4" spans="1:11" s="143" customFormat="1" ht="26.45" customHeight="1" thickBot="1">
      <c r="A4" s="139">
        <v>1</v>
      </c>
      <c r="B4" s="140" t="s">
        <v>338</v>
      </c>
      <c r="C4" s="141"/>
      <c r="D4" s="142">
        <f>+'1.1c - Low'!E76/1000</f>
        <v>264.38499999999999</v>
      </c>
      <c r="E4" s="142">
        <f>'1.1c - Mid Baseline'!E76/1000</f>
        <v>266.72000000000003</v>
      </c>
      <c r="F4" s="142">
        <f>+'1.1c - High'!E76/1000</f>
        <v>267.411</v>
      </c>
    </row>
    <row r="5" spans="1:11" s="143" customFormat="1" ht="26.45" customHeight="1" thickBot="1">
      <c r="A5" s="139">
        <v>2</v>
      </c>
      <c r="B5" s="140" t="s">
        <v>229</v>
      </c>
      <c r="C5" s="141"/>
      <c r="D5" s="142">
        <f>(+'1.1c - Low'!E83)/1000</f>
        <v>11.034000000000001</v>
      </c>
      <c r="E5" s="142">
        <f>(+'1.1c - Mid Baseline'!E83)/1000</f>
        <v>11.074999999999999</v>
      </c>
      <c r="F5" s="142">
        <f>('1.1c - High'!E83)/1000</f>
        <v>11.084</v>
      </c>
    </row>
    <row r="6" spans="1:11" s="143" customFormat="1" ht="26.45" customHeight="1" thickBot="1">
      <c r="A6" s="139">
        <v>3</v>
      </c>
      <c r="B6" s="140" t="s">
        <v>1</v>
      </c>
      <c r="C6" s="144" t="s">
        <v>82</v>
      </c>
      <c r="D6" s="145">
        <f>+D4-D5</f>
        <v>253.351</v>
      </c>
      <c r="E6" s="145">
        <f>+E4-E5</f>
        <v>255.64500000000004</v>
      </c>
      <c r="F6" s="145">
        <f>+F4-F5</f>
        <v>256.327</v>
      </c>
      <c r="H6" s="146"/>
      <c r="I6" s="147"/>
      <c r="J6" s="147"/>
    </row>
    <row r="7" spans="1:11" s="143" customFormat="1" ht="26.45" customHeight="1" thickBot="1">
      <c r="A7" s="139">
        <v>4</v>
      </c>
      <c r="B7" s="140" t="s">
        <v>339</v>
      </c>
      <c r="C7" s="141"/>
      <c r="D7" s="145">
        <f>AAEE!$B$70/1000</f>
        <v>0.64652347208841676</v>
      </c>
      <c r="E7" s="145">
        <f>+AAEE!B40/1000</f>
        <v>0.54337917396986357</v>
      </c>
      <c r="F7" s="145">
        <f>AAEE!B11/1000</f>
        <v>0.51648975920418772</v>
      </c>
      <c r="H7" s="148"/>
      <c r="I7" s="148"/>
      <c r="J7" s="148"/>
    </row>
    <row r="8" spans="1:11" s="143" customFormat="1" ht="26.45" customHeight="1" thickBot="1">
      <c r="A8" s="139">
        <v>5</v>
      </c>
      <c r="B8" s="140" t="s">
        <v>242</v>
      </c>
      <c r="C8" s="141"/>
      <c r="D8" s="145">
        <f>'S2-POU IEPR 2015'!M36/1000*-1</f>
        <v>9.9056211309135903E-2</v>
      </c>
      <c r="E8" s="145">
        <f>'S2-POU IEPR 2015'!M11/1000*-1</f>
        <v>7.7616733255000014E-2</v>
      </c>
      <c r="F8" s="142">
        <f>'S2-POU IEPR 2015'!M23/1000*-1</f>
        <v>5.5364585916845739E-2</v>
      </c>
    </row>
    <row r="9" spans="1:11" s="143" customFormat="1" ht="26.45" customHeight="1" thickBot="1">
      <c r="A9" s="139">
        <v>6</v>
      </c>
      <c r="B9" s="140" t="s">
        <v>149</v>
      </c>
      <c r="C9" s="141"/>
      <c r="D9" s="142">
        <v>0</v>
      </c>
      <c r="E9" s="142">
        <v>0</v>
      </c>
      <c r="F9" s="142">
        <v>0</v>
      </c>
    </row>
    <row r="10" spans="1:11" s="143" customFormat="1" ht="26.45" customHeight="1" thickBot="1">
      <c r="A10" s="149">
        <v>7</v>
      </c>
      <c r="B10" s="150" t="s">
        <v>4</v>
      </c>
      <c r="C10" s="151" t="s">
        <v>84</v>
      </c>
      <c r="D10" s="145">
        <f>+D6-D7-D8-D9</f>
        <v>252.60542031660245</v>
      </c>
      <c r="E10" s="145">
        <f t="shared" ref="E10:F10" si="0">+E6-E7-E8-E9</f>
        <v>255.02400409277516</v>
      </c>
      <c r="F10" s="145">
        <f t="shared" si="0"/>
        <v>255.75514565487899</v>
      </c>
    </row>
    <row r="11" spans="1:11" s="143" customFormat="1" ht="26.45" customHeight="1" thickBot="1">
      <c r="A11" s="152">
        <v>8</v>
      </c>
      <c r="B11" s="153" t="s">
        <v>93</v>
      </c>
      <c r="C11" s="154" t="s">
        <v>148</v>
      </c>
      <c r="D11" s="155">
        <f>+D10*0.23</f>
        <v>58.099246672818566</v>
      </c>
      <c r="E11" s="155">
        <f>+E10*0.23</f>
        <v>58.655520941338288</v>
      </c>
      <c r="F11" s="155">
        <f>+F10*0.23</f>
        <v>58.823683500622167</v>
      </c>
    </row>
    <row r="12" spans="1:11" s="143" customFormat="1" ht="26.45" customHeight="1" thickBot="1">
      <c r="A12" s="156"/>
      <c r="B12" s="157" t="s">
        <v>87</v>
      </c>
      <c r="C12" s="158"/>
      <c r="D12" s="158"/>
      <c r="E12" s="158"/>
      <c r="F12" s="158"/>
      <c r="I12" s="147"/>
      <c r="K12" s="147"/>
    </row>
    <row r="13" spans="1:11" s="143" customFormat="1" ht="26.45" customHeight="1" thickBot="1">
      <c r="A13" s="139">
        <v>9</v>
      </c>
      <c r="B13" s="140" t="s">
        <v>164</v>
      </c>
      <c r="C13" s="144"/>
      <c r="D13" s="145">
        <f>E13</f>
        <v>51.713551303500545</v>
      </c>
      <c r="E13" s="145">
        <v>51.713551303500545</v>
      </c>
      <c r="F13" s="145">
        <f>E13</f>
        <v>51.713551303500545</v>
      </c>
    </row>
    <row r="14" spans="1:11" s="159" customFormat="1" ht="26.45" customHeight="1" thickBot="1">
      <c r="A14" s="139">
        <v>10</v>
      </c>
      <c r="B14" s="140" t="s">
        <v>165</v>
      </c>
      <c r="C14" s="144"/>
      <c r="D14" s="145">
        <f t="shared" ref="D14:D15" si="1">E14</f>
        <v>14.125352336160832</v>
      </c>
      <c r="E14" s="145">
        <v>14.125352336160832</v>
      </c>
      <c r="F14" s="145">
        <f t="shared" ref="F14:F15" si="2">E14</f>
        <v>14.125352336160832</v>
      </c>
    </row>
    <row r="15" spans="1:11" s="143" customFormat="1" ht="26.45" customHeight="1" thickBot="1">
      <c r="A15" s="139">
        <v>11</v>
      </c>
      <c r="B15" s="140" t="s">
        <v>88</v>
      </c>
      <c r="C15" s="144" t="s">
        <v>333</v>
      </c>
      <c r="D15" s="145">
        <f t="shared" si="1"/>
        <v>65.838903639661382</v>
      </c>
      <c r="E15" s="184">
        <f>+E13+E14</f>
        <v>65.838903639661382</v>
      </c>
      <c r="F15" s="145">
        <f t="shared" si="2"/>
        <v>65.838903639661382</v>
      </c>
    </row>
    <row r="16" spans="1:11" s="143" customFormat="1" ht="26.45" customHeight="1" thickBot="1">
      <c r="A16" s="139">
        <v>12</v>
      </c>
      <c r="B16" s="160" t="s">
        <v>166</v>
      </c>
      <c r="C16" s="161" t="s">
        <v>334</v>
      </c>
      <c r="D16" s="158">
        <f>+D11-D15</f>
        <v>-7.7396569668428157</v>
      </c>
      <c r="E16" s="158">
        <f>+E11-E15</f>
        <v>-7.1833826983230935</v>
      </c>
      <c r="F16" s="158">
        <f>+F11-F15</f>
        <v>-7.015220139039215</v>
      </c>
    </row>
    <row r="17" spans="1:17" ht="16.5" hidden="1" customHeight="1"/>
    <row r="18" spans="1:17" hidden="1"/>
    <row r="19" spans="1:17" hidden="1">
      <c r="D19" s="133"/>
      <c r="E19" s="133"/>
      <c r="F19" s="133"/>
      <c r="G19" s="133"/>
      <c r="H19" s="133"/>
      <c r="I19" s="133"/>
      <c r="J19" s="133"/>
      <c r="K19" s="133"/>
      <c r="L19" s="133"/>
      <c r="M19" s="133"/>
      <c r="N19" s="133"/>
      <c r="O19" s="133"/>
    </row>
    <row r="20" spans="1:17" hidden="1">
      <c r="D20" s="132"/>
      <c r="E20" s="132"/>
      <c r="F20" s="132"/>
      <c r="G20" s="132"/>
      <c r="H20" s="132"/>
      <c r="I20" s="132"/>
      <c r="J20" s="132"/>
      <c r="K20" s="132"/>
      <c r="L20" s="132"/>
      <c r="M20" s="132"/>
      <c r="N20" s="132"/>
      <c r="O20" s="132"/>
      <c r="P20" s="132"/>
      <c r="Q20" s="132"/>
    </row>
    <row r="21" spans="1:17" hidden="1"/>
    <row r="22" spans="1:17" hidden="1"/>
    <row r="23" spans="1:17" hidden="1">
      <c r="A23" s="134"/>
      <c r="B23" s="134"/>
    </row>
    <row r="24" spans="1:17" hidden="1">
      <c r="A24" s="134"/>
      <c r="B24" s="134"/>
    </row>
    <row r="25" spans="1:17" hidden="1">
      <c r="A25" s="134"/>
      <c r="B25" s="134"/>
    </row>
    <row r="26" spans="1:17" hidden="1">
      <c r="A26" s="134"/>
      <c r="B26" s="134"/>
    </row>
    <row r="27" spans="1:17" hidden="1">
      <c r="A27" s="134"/>
      <c r="B27" s="134"/>
    </row>
  </sheetData>
  <mergeCells count="6">
    <mergeCell ref="F2:F3"/>
    <mergeCell ref="A2:A3"/>
    <mergeCell ref="B2:B3"/>
    <mergeCell ref="C2:C3"/>
    <mergeCell ref="D2:D3"/>
    <mergeCell ref="E2:E3"/>
  </mergeCells>
  <printOptions horizontalCentered="1"/>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1" width="0" hidden="1" customWidth="1"/>
    <col min="12" max="16384" width="9.140625" hidden="1"/>
  </cols>
  <sheetData>
    <row r="1" spans="1:11" s="25" customFormat="1" hidden="1" thickBot="1">
      <c r="A1" s="25">
        <v>2016</v>
      </c>
    </row>
    <row r="2" spans="1:11" s="30" customFormat="1" ht="39.75" customHeight="1">
      <c r="A2" s="239"/>
      <c r="B2" s="237" t="str">
        <f>A1 &amp; " 
All Values in TWh"</f>
        <v>2016 
All Values in TWh</v>
      </c>
      <c r="C2" s="237" t="s">
        <v>0</v>
      </c>
      <c r="D2" s="237" t="s">
        <v>6</v>
      </c>
      <c r="E2" s="237" t="s">
        <v>7</v>
      </c>
      <c r="F2" s="237" t="s">
        <v>8</v>
      </c>
    </row>
    <row r="3" spans="1:11" s="30" customFormat="1" ht="25.5" customHeight="1" thickBot="1">
      <c r="A3" s="240"/>
      <c r="B3" s="238"/>
      <c r="C3" s="238"/>
      <c r="D3" s="241"/>
      <c r="E3" s="238"/>
      <c r="F3" s="238"/>
    </row>
    <row r="4" spans="1:11" s="143" customFormat="1" ht="26.45" customHeight="1" thickBot="1">
      <c r="A4" s="139">
        <v>1</v>
      </c>
      <c r="B4" s="140" t="s">
        <v>338</v>
      </c>
      <c r="C4" s="141"/>
      <c r="D4" s="142">
        <f>+'1.1c - Low'!F76/1000</f>
        <v>263.38400000000001</v>
      </c>
      <c r="E4" s="142">
        <f>'1.1c - Mid Baseline'!F76/1000</f>
        <v>267.27100000000002</v>
      </c>
      <c r="F4" s="142">
        <f>+'1.1c - High'!F76/1000</f>
        <v>268.351</v>
      </c>
    </row>
    <row r="5" spans="1:11" s="143" customFormat="1" ht="26.45" customHeight="1" thickBot="1">
      <c r="A5" s="139">
        <v>2</v>
      </c>
      <c r="B5" s="140" t="s">
        <v>229</v>
      </c>
      <c r="C5" s="141"/>
      <c r="D5" s="142">
        <f>(+'1.1c - Low'!F83)/1000</f>
        <v>11.021000000000001</v>
      </c>
      <c r="E5" s="142">
        <f>(+'1.1c - Mid Baseline'!F83)/1000</f>
        <v>11.09</v>
      </c>
      <c r="F5" s="142">
        <f>('1.1c - High'!F83)/1000</f>
        <v>11.103999999999999</v>
      </c>
    </row>
    <row r="6" spans="1:11" s="143" customFormat="1" ht="26.45" customHeight="1" thickBot="1">
      <c r="A6" s="139">
        <v>3</v>
      </c>
      <c r="B6" s="140" t="s">
        <v>1</v>
      </c>
      <c r="C6" s="144" t="s">
        <v>82</v>
      </c>
      <c r="D6" s="145">
        <f>+D4-D5</f>
        <v>252.363</v>
      </c>
      <c r="E6" s="145">
        <f>+E4-E5</f>
        <v>256.18100000000004</v>
      </c>
      <c r="F6" s="145">
        <f>+F4-F5</f>
        <v>257.24700000000001</v>
      </c>
      <c r="H6" s="146"/>
      <c r="I6" s="147"/>
      <c r="J6" s="147"/>
    </row>
    <row r="7" spans="1:11" s="143" customFormat="1" ht="26.45" customHeight="1" thickBot="1">
      <c r="A7" s="139">
        <v>4</v>
      </c>
      <c r="B7" s="140" t="s">
        <v>339</v>
      </c>
      <c r="C7" s="141"/>
      <c r="D7" s="145">
        <f>AAEE!$C$70/1000</f>
        <v>2.9170061898582698</v>
      </c>
      <c r="E7" s="145">
        <f>+AAEE!C40/1000</f>
        <v>2.5192650136964225</v>
      </c>
      <c r="F7" s="145">
        <f>AAEE!C11/1000</f>
        <v>2.3226753215437426</v>
      </c>
      <c r="H7" s="148"/>
      <c r="I7" s="148"/>
      <c r="J7" s="148"/>
    </row>
    <row r="8" spans="1:11" s="143" customFormat="1" ht="26.45" customHeight="1" thickBot="1">
      <c r="A8" s="139">
        <v>5</v>
      </c>
      <c r="B8" s="140" t="s">
        <v>242</v>
      </c>
      <c r="C8" s="141"/>
      <c r="D8" s="145">
        <f>'S2-POU IEPR 2015'!N36/1000*-1</f>
        <v>0.12340689784507589</v>
      </c>
      <c r="E8" s="145">
        <f>'S2-POU IEPR 2015'!N11/1000*-1</f>
        <v>9.2784628255000029E-2</v>
      </c>
      <c r="F8" s="142">
        <f>'S2-POU IEPR 2015'!N23/1000*-1</f>
        <v>6.2813501813870631E-2</v>
      </c>
    </row>
    <row r="9" spans="1:11" s="143" customFormat="1" ht="26.45" customHeight="1" thickBot="1">
      <c r="A9" s="139">
        <v>6</v>
      </c>
      <c r="B9" s="140" t="s">
        <v>149</v>
      </c>
      <c r="C9" s="141"/>
      <c r="D9" s="142">
        <v>0</v>
      </c>
      <c r="E9" s="142">
        <v>0</v>
      </c>
      <c r="F9" s="142">
        <v>0</v>
      </c>
    </row>
    <row r="10" spans="1:11" s="143" customFormat="1" ht="26.45" customHeight="1" thickBot="1">
      <c r="A10" s="149">
        <v>7</v>
      </c>
      <c r="B10" s="150" t="s">
        <v>4</v>
      </c>
      <c r="C10" s="151" t="s">
        <v>84</v>
      </c>
      <c r="D10" s="145">
        <f>+D6-D7-D8-D9</f>
        <v>249.32258691229666</v>
      </c>
      <c r="E10" s="145">
        <f t="shared" ref="E10" si="0">+E6-E7-E8-E9</f>
        <v>253.56895035804862</v>
      </c>
      <c r="F10" s="145">
        <f t="shared" ref="F10" si="1">+F6-F7-F8-F9</f>
        <v>254.86151117664238</v>
      </c>
    </row>
    <row r="11" spans="1:11" s="143" customFormat="1" ht="26.45" customHeight="1" thickBot="1">
      <c r="A11" s="152">
        <v>8</v>
      </c>
      <c r="B11" s="153" t="s">
        <v>92</v>
      </c>
      <c r="C11" s="154" t="s">
        <v>147</v>
      </c>
      <c r="D11" s="155">
        <f>+D10*0.25</f>
        <v>62.330646728074164</v>
      </c>
      <c r="E11" s="155">
        <f>+E10*0.25</f>
        <v>63.392237589512156</v>
      </c>
      <c r="F11" s="155">
        <f>+F10*0.25</f>
        <v>63.715377794160595</v>
      </c>
    </row>
    <row r="12" spans="1:11" s="143" customFormat="1" ht="26.45" customHeight="1" thickBot="1">
      <c r="A12" s="162"/>
      <c r="B12" s="163" t="s">
        <v>87</v>
      </c>
      <c r="C12" s="158"/>
      <c r="D12" s="158"/>
      <c r="E12" s="158"/>
      <c r="F12" s="158"/>
      <c r="I12" s="147"/>
      <c r="K12" s="147"/>
    </row>
    <row r="13" spans="1:11" s="143" customFormat="1" ht="26.45" customHeight="1" thickBot="1">
      <c r="A13" s="139">
        <v>9</v>
      </c>
      <c r="B13" s="140" t="s">
        <v>164</v>
      </c>
      <c r="C13" s="144"/>
      <c r="D13" s="145">
        <f>E13</f>
        <v>51.713551303500545</v>
      </c>
      <c r="E13" s="145">
        <f>'2024'!E13</f>
        <v>51.713551303500545</v>
      </c>
      <c r="F13" s="145">
        <f>E13</f>
        <v>51.713551303500545</v>
      </c>
    </row>
    <row r="14" spans="1:11" s="159" customFormat="1" ht="26.45" customHeight="1" thickBot="1">
      <c r="A14" s="139">
        <v>10</v>
      </c>
      <c r="B14" s="140" t="s">
        <v>165</v>
      </c>
      <c r="C14" s="144"/>
      <c r="D14" s="145">
        <f t="shared" ref="D14:D15" si="2">E14</f>
        <v>14.125352336160832</v>
      </c>
      <c r="E14" s="145">
        <f>'2015'!E14</f>
        <v>14.125352336160832</v>
      </c>
      <c r="F14" s="145">
        <f t="shared" ref="F14:F15" si="3">E14</f>
        <v>14.125352336160832</v>
      </c>
    </row>
    <row r="15" spans="1:11" s="143" customFormat="1" ht="26.45" customHeight="1" thickBot="1">
      <c r="A15" s="139">
        <v>11</v>
      </c>
      <c r="B15" s="140" t="s">
        <v>88</v>
      </c>
      <c r="C15" s="144" t="s">
        <v>333</v>
      </c>
      <c r="D15" s="145">
        <f t="shared" si="2"/>
        <v>65.838903639661382</v>
      </c>
      <c r="E15" s="184">
        <f>+E13+E14</f>
        <v>65.838903639661382</v>
      </c>
      <c r="F15" s="145">
        <f t="shared" si="3"/>
        <v>65.838903639661382</v>
      </c>
    </row>
    <row r="16" spans="1:11" s="143" customFormat="1" ht="26.45" customHeight="1" thickBot="1">
      <c r="A16" s="139">
        <v>12</v>
      </c>
      <c r="B16" s="165" t="s">
        <v>167</v>
      </c>
      <c r="C16" s="166" t="s">
        <v>334</v>
      </c>
      <c r="D16" s="168">
        <f>+D11-D15</f>
        <v>-3.5082569115872175</v>
      </c>
      <c r="E16" s="168">
        <f>+E11-E15</f>
        <v>-2.4466660501492257</v>
      </c>
      <c r="F16" s="168">
        <f>+F11-F15</f>
        <v>-2.1235258455007866</v>
      </c>
    </row>
    <row r="17" spans="2:2" ht="16.5" hidden="1" customHeight="1"/>
    <row r="18" spans="2:2" hidden="1"/>
    <row r="19" spans="2:2" hidden="1"/>
    <row r="20" spans="2:2" hidden="1"/>
    <row r="21" spans="2:2" hidden="1">
      <c r="B21" s="26"/>
    </row>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topLeftCell="A2" zoomScale="85" zoomScaleNormal="85" workbookViewId="0">
      <selection sqref="A1:XFD1"/>
    </sheetView>
  </sheetViews>
  <sheetFormatPr defaultColWidth="0" defaultRowHeight="15" zeroHeight="1"/>
  <cols>
    <col min="1" max="1" width="3.28515625" style="137" customWidth="1"/>
    <col min="2" max="2" width="36.28515625" style="137" customWidth="1"/>
    <col min="3" max="3" width="10.5703125" style="137" customWidth="1"/>
    <col min="4" max="6" width="13.7109375" style="137" customWidth="1"/>
    <col min="7" max="7" width="9.140625" style="137" hidden="1" customWidth="1"/>
    <col min="8" max="8" width="11.5703125" style="137" hidden="1" customWidth="1"/>
    <col min="9" max="11" width="0" style="137" hidden="1" customWidth="1"/>
    <col min="12" max="16384" width="9.140625" style="137" hidden="1"/>
  </cols>
  <sheetData>
    <row r="1" spans="1:11" s="136" customFormat="1" hidden="1" thickBot="1">
      <c r="A1" s="136">
        <v>2017</v>
      </c>
    </row>
    <row r="2" spans="1:11" s="136" customFormat="1" ht="39.75" customHeight="1">
      <c r="A2" s="244"/>
      <c r="B2" s="242" t="str">
        <f>A1 &amp; " 
All Values in TWh"</f>
        <v>2017 
All Values in TWh</v>
      </c>
      <c r="C2" s="242" t="s">
        <v>0</v>
      </c>
      <c r="D2" s="242" t="s">
        <v>6</v>
      </c>
      <c r="E2" s="242" t="s">
        <v>7</v>
      </c>
      <c r="F2" s="242" t="s">
        <v>8</v>
      </c>
    </row>
    <row r="3" spans="1:11" s="136" customFormat="1" ht="25.5" customHeight="1" thickBot="1">
      <c r="A3" s="245"/>
      <c r="B3" s="243"/>
      <c r="C3" s="243"/>
      <c r="D3" s="246"/>
      <c r="E3" s="243"/>
      <c r="F3" s="243"/>
    </row>
    <row r="4" spans="1:11" s="171" customFormat="1" ht="26.45" customHeight="1" thickBot="1">
      <c r="A4" s="139">
        <v>1</v>
      </c>
      <c r="B4" s="140" t="s">
        <v>338</v>
      </c>
      <c r="C4" s="170"/>
      <c r="D4" s="142">
        <f>+'1.1c - Low'!G76/1000</f>
        <v>263.15100000000001</v>
      </c>
      <c r="E4" s="142">
        <f>'1.1c - Mid Baseline'!G76/1000</f>
        <v>268.387</v>
      </c>
      <c r="F4" s="142">
        <f>+'1.1c - High'!G76/1000</f>
        <v>270.89499999999998</v>
      </c>
    </row>
    <row r="5" spans="1:11" s="171" customFormat="1" ht="26.45" customHeight="1" thickBot="1">
      <c r="A5" s="139">
        <v>2</v>
      </c>
      <c r="B5" s="140" t="s">
        <v>229</v>
      </c>
      <c r="C5" s="170"/>
      <c r="D5" s="142">
        <f>(+'1.1c - Low'!G83)/1000</f>
        <v>11.013999999999999</v>
      </c>
      <c r="E5" s="142">
        <f>(+'1.1c - Mid Baseline'!G83)/1000</f>
        <v>11.105</v>
      </c>
      <c r="F5" s="142">
        <f>('1.1c - High'!G83)/1000</f>
        <v>11.145</v>
      </c>
    </row>
    <row r="6" spans="1:11" s="171" customFormat="1" ht="26.45" customHeight="1" thickBot="1">
      <c r="A6" s="139">
        <v>3</v>
      </c>
      <c r="B6" s="169" t="s">
        <v>1</v>
      </c>
      <c r="C6" s="172" t="s">
        <v>82</v>
      </c>
      <c r="D6" s="145">
        <f>+D4-D5</f>
        <v>252.137</v>
      </c>
      <c r="E6" s="145">
        <f>+E4-E5</f>
        <v>257.28199999999998</v>
      </c>
      <c r="F6" s="145">
        <f>+F4-F5</f>
        <v>259.75</v>
      </c>
      <c r="H6" s="173"/>
      <c r="I6" s="174"/>
      <c r="J6" s="174"/>
    </row>
    <row r="7" spans="1:11" s="171" customFormat="1" ht="26.45" customHeight="1" thickBot="1">
      <c r="A7" s="139">
        <v>4</v>
      </c>
      <c r="B7" s="169" t="s">
        <v>339</v>
      </c>
      <c r="C7" s="170"/>
      <c r="D7" s="145">
        <f>AAEE!$D$70/1000</f>
        <v>5.524432157168194</v>
      </c>
      <c r="E7" s="145">
        <f>+AAEE!D40/1000</f>
        <v>4.7772630354483496</v>
      </c>
      <c r="F7" s="145">
        <f>AAEE!D11/1000</f>
        <v>4.3704118913491401</v>
      </c>
      <c r="H7" s="174"/>
      <c r="I7" s="174"/>
      <c r="J7" s="174"/>
    </row>
    <row r="8" spans="1:11" s="171" customFormat="1" ht="26.45" customHeight="1" thickBot="1">
      <c r="A8" s="139">
        <v>5</v>
      </c>
      <c r="B8" s="169" t="s">
        <v>242</v>
      </c>
      <c r="C8" s="170"/>
      <c r="D8" s="145">
        <f>'S2-POU IEPR 2015'!O36/1000*-1</f>
        <v>0.15729603261134026</v>
      </c>
      <c r="E8" s="145">
        <f>'S2-POU IEPR 2015'!O11/1000*-1</f>
        <v>0.11202350168999999</v>
      </c>
      <c r="F8" s="142">
        <f>'S2-POU IEPR 2015'!O23/1000*-1</f>
        <v>7.6079982643802793E-2</v>
      </c>
    </row>
    <row r="9" spans="1:11" s="171" customFormat="1" ht="26.45" customHeight="1" thickBot="1">
      <c r="A9" s="139">
        <v>6</v>
      </c>
      <c r="B9" s="169" t="s">
        <v>149</v>
      </c>
      <c r="C9" s="170"/>
      <c r="D9" s="142">
        <v>0</v>
      </c>
      <c r="E9" s="142">
        <v>0</v>
      </c>
      <c r="F9" s="142">
        <v>0</v>
      </c>
    </row>
    <row r="10" spans="1:11" s="171" customFormat="1" ht="26.45" customHeight="1" thickBot="1">
      <c r="A10" s="149">
        <v>7</v>
      </c>
      <c r="B10" s="175" t="s">
        <v>4</v>
      </c>
      <c r="C10" s="176" t="s">
        <v>84</v>
      </c>
      <c r="D10" s="145">
        <f>+D6-D7-D8-D9</f>
        <v>246.45527181022047</v>
      </c>
      <c r="E10" s="145">
        <f t="shared" ref="E10:F10" si="0">+E6-E7-E8-E9</f>
        <v>252.39271346286162</v>
      </c>
      <c r="F10" s="145">
        <f t="shared" si="0"/>
        <v>255.30350812600707</v>
      </c>
    </row>
    <row r="11" spans="1:11" s="171" customFormat="1" ht="26.45" customHeight="1" thickBot="1">
      <c r="A11" s="152">
        <v>8</v>
      </c>
      <c r="B11" s="177" t="s">
        <v>91</v>
      </c>
      <c r="C11" s="178" t="s">
        <v>144</v>
      </c>
      <c r="D11" s="155">
        <f>+D10*0.27</f>
        <v>66.542923388759533</v>
      </c>
      <c r="E11" s="155">
        <f>+E10*0.27</f>
        <v>68.146032634972642</v>
      </c>
      <c r="F11" s="155">
        <f>+F10*0.27</f>
        <v>68.931947194021916</v>
      </c>
    </row>
    <row r="12" spans="1:11" s="171" customFormat="1" ht="26.45" customHeight="1" thickBot="1">
      <c r="A12" s="162"/>
      <c r="B12" s="179" t="s">
        <v>87</v>
      </c>
      <c r="C12" s="180"/>
      <c r="D12" s="158"/>
      <c r="E12" s="158"/>
      <c r="F12" s="158"/>
      <c r="I12" s="174"/>
      <c r="K12" s="174"/>
    </row>
    <row r="13" spans="1:11" s="171" customFormat="1" ht="26.45" customHeight="1" thickBot="1">
      <c r="A13" s="139">
        <v>9</v>
      </c>
      <c r="B13" s="169" t="s">
        <v>164</v>
      </c>
      <c r="C13" s="172"/>
      <c r="D13" s="145">
        <f>E13</f>
        <v>51.713551303500545</v>
      </c>
      <c r="E13" s="145">
        <f>'2016'!E13</f>
        <v>51.713551303500545</v>
      </c>
      <c r="F13" s="145">
        <f>E13</f>
        <v>51.713551303500545</v>
      </c>
    </row>
    <row r="14" spans="1:11" s="181" customFormat="1" ht="26.45" customHeight="1" thickBot="1">
      <c r="A14" s="139">
        <v>10</v>
      </c>
      <c r="B14" s="169" t="s">
        <v>165</v>
      </c>
      <c r="C14" s="172"/>
      <c r="D14" s="145">
        <f t="shared" ref="D14:D15" si="1">E14</f>
        <v>14.125352336160832</v>
      </c>
      <c r="E14" s="145">
        <f>'2016'!E14</f>
        <v>14.125352336160832</v>
      </c>
      <c r="F14" s="145">
        <f t="shared" ref="F14:F15" si="2">E14</f>
        <v>14.125352336160832</v>
      </c>
    </row>
    <row r="15" spans="1:11" s="171" customFormat="1" ht="26.45" customHeight="1" thickBot="1">
      <c r="A15" s="139">
        <v>11</v>
      </c>
      <c r="B15" s="169" t="s">
        <v>88</v>
      </c>
      <c r="C15" s="172" t="s">
        <v>333</v>
      </c>
      <c r="D15" s="145">
        <f t="shared" si="1"/>
        <v>65.838903639661382</v>
      </c>
      <c r="E15" s="184">
        <f>+E13+E14</f>
        <v>65.838903639661382</v>
      </c>
      <c r="F15" s="145">
        <f t="shared" si="2"/>
        <v>65.838903639661382</v>
      </c>
    </row>
    <row r="16" spans="1:11" s="171" customFormat="1" ht="26.45" customHeight="1" thickBot="1">
      <c r="A16" s="139">
        <v>12</v>
      </c>
      <c r="B16" s="182" t="s">
        <v>168</v>
      </c>
      <c r="C16" s="183" t="s">
        <v>334</v>
      </c>
      <c r="D16" s="185">
        <f>+D11-D15</f>
        <v>0.70401974909815124</v>
      </c>
      <c r="E16" s="168">
        <f>+E11-E15</f>
        <v>2.3071289953112597</v>
      </c>
      <c r="F16" s="168">
        <f>+F11-F15</f>
        <v>3.0930435543605341</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1" width="0" hidden="1" customWidth="1"/>
    <col min="12" max="16384" width="9.140625" hidden="1"/>
  </cols>
  <sheetData>
    <row r="1" spans="1:11" s="25" customFormat="1" hidden="1" thickBot="1">
      <c r="A1" s="25">
        <v>2018</v>
      </c>
    </row>
    <row r="2" spans="1:11" s="30" customFormat="1" ht="39.75" customHeight="1">
      <c r="A2" s="239"/>
      <c r="B2" s="237" t="str">
        <f>A1 &amp; " 
All Values in TWh"</f>
        <v>2018 
All Values in TWh</v>
      </c>
      <c r="C2" s="237" t="s">
        <v>0</v>
      </c>
      <c r="D2" s="237" t="s">
        <v>6</v>
      </c>
      <c r="E2" s="237" t="s">
        <v>7</v>
      </c>
      <c r="F2" s="237" t="s">
        <v>8</v>
      </c>
    </row>
    <row r="3" spans="1:11" s="30" customFormat="1" ht="25.5" customHeight="1" thickBot="1">
      <c r="A3" s="240"/>
      <c r="B3" s="238"/>
      <c r="C3" s="238"/>
      <c r="D3" s="241"/>
      <c r="E3" s="238"/>
      <c r="F3" s="238"/>
    </row>
    <row r="4" spans="1:11" s="143" customFormat="1" ht="26.45" customHeight="1" thickBot="1">
      <c r="A4" s="139">
        <v>1</v>
      </c>
      <c r="B4" s="140" t="s">
        <v>338</v>
      </c>
      <c r="C4" s="141"/>
      <c r="D4" s="142">
        <f>+'1.1c - Low'!H76/1000</f>
        <v>262.32100000000003</v>
      </c>
      <c r="E4" s="142">
        <f>'1.1c - Mid Baseline'!H76/1000</f>
        <v>269.39</v>
      </c>
      <c r="F4" s="142">
        <f>+'1.1c - High'!H76/1000</f>
        <v>272.57400000000001</v>
      </c>
    </row>
    <row r="5" spans="1:11" s="143" customFormat="1" ht="26.45" customHeight="1" thickBot="1">
      <c r="A5" s="139">
        <v>2</v>
      </c>
      <c r="B5" s="140" t="s">
        <v>229</v>
      </c>
      <c r="C5" s="141"/>
      <c r="D5" s="142">
        <f>(+'1.1c - Low'!H83)/1000</f>
        <v>11</v>
      </c>
      <c r="E5" s="142">
        <f>(+'1.1c - Mid Baseline'!H83)/1000</f>
        <v>11.122</v>
      </c>
      <c r="F5" s="142">
        <f>('1.1c - High'!H83)/1000</f>
        <v>11.173</v>
      </c>
    </row>
    <row r="6" spans="1:11" s="143" customFormat="1" ht="26.45" customHeight="1" thickBot="1">
      <c r="A6" s="139">
        <v>3</v>
      </c>
      <c r="B6" s="140" t="s">
        <v>1</v>
      </c>
      <c r="C6" s="144" t="s">
        <v>82</v>
      </c>
      <c r="D6" s="145">
        <f>+D4-D5</f>
        <v>251.32100000000003</v>
      </c>
      <c r="E6" s="145">
        <f>+E4-E5</f>
        <v>258.26799999999997</v>
      </c>
      <c r="F6" s="145">
        <f>+F4-F5</f>
        <v>261.40100000000001</v>
      </c>
      <c r="H6" s="146"/>
      <c r="I6" s="147"/>
      <c r="J6" s="147"/>
    </row>
    <row r="7" spans="1:11" s="143" customFormat="1" ht="26.45" customHeight="1" thickBot="1">
      <c r="A7" s="139">
        <v>4</v>
      </c>
      <c r="B7" s="140" t="s">
        <v>339</v>
      </c>
      <c r="C7" s="141"/>
      <c r="D7" s="145">
        <f>AAEE!$E$70/1000</f>
        <v>8.7074637045418068</v>
      </c>
      <c r="E7" s="145">
        <f>+AAEE!E40/1000</f>
        <v>7.5863283598496434</v>
      </c>
      <c r="F7" s="145">
        <f>AAEE!E11/1000</f>
        <v>6.1320589881223766</v>
      </c>
      <c r="H7" s="148"/>
      <c r="I7" s="148"/>
      <c r="J7" s="148"/>
    </row>
    <row r="8" spans="1:11" s="143" customFormat="1" ht="26.45" customHeight="1" thickBot="1">
      <c r="A8" s="139">
        <v>5</v>
      </c>
      <c r="B8" s="140" t="s">
        <v>242</v>
      </c>
      <c r="C8" s="141"/>
      <c r="D8" s="145">
        <f>'S2-POU IEPR 2015'!P36/1000*-1</f>
        <v>0.19204936186277188</v>
      </c>
      <c r="E8" s="145">
        <f>'S2-POU IEPR 2015'!P11/1000*-1</f>
        <v>0.13147050169000021</v>
      </c>
      <c r="F8" s="142">
        <f>'S2-POU IEPR 2015'!P23/1000*-1</f>
        <v>8.3807096213354554E-2</v>
      </c>
    </row>
    <row r="9" spans="1:11" s="143" customFormat="1" ht="26.45" customHeight="1" thickBot="1">
      <c r="A9" s="139">
        <v>6</v>
      </c>
      <c r="B9" s="140" t="s">
        <v>149</v>
      </c>
      <c r="C9" s="141"/>
      <c r="D9" s="142">
        <v>0</v>
      </c>
      <c r="E9" s="142">
        <v>0</v>
      </c>
      <c r="F9" s="142">
        <v>0</v>
      </c>
    </row>
    <row r="10" spans="1:11" s="143" customFormat="1" ht="26.45" customHeight="1" thickBot="1">
      <c r="A10" s="149">
        <v>7</v>
      </c>
      <c r="B10" s="150" t="s">
        <v>4</v>
      </c>
      <c r="C10" s="151" t="s">
        <v>84</v>
      </c>
      <c r="D10" s="145">
        <f>+D6-D7-D8-D9</f>
        <v>242.42148693359545</v>
      </c>
      <c r="E10" s="145">
        <f t="shared" ref="E10:F10" si="0">+E6-E7-E8-E9</f>
        <v>250.55020113846035</v>
      </c>
      <c r="F10" s="145">
        <f t="shared" si="0"/>
        <v>255.1851339156643</v>
      </c>
    </row>
    <row r="11" spans="1:11" s="143" customFormat="1" ht="26.45" customHeight="1" thickBot="1">
      <c r="A11" s="152">
        <v>8</v>
      </c>
      <c r="B11" s="153" t="s">
        <v>145</v>
      </c>
      <c r="C11" s="154" t="s">
        <v>143</v>
      </c>
      <c r="D11" s="155">
        <f>+D10*0.28</f>
        <v>67.878016341406735</v>
      </c>
      <c r="E11" s="155">
        <f t="shared" ref="E11:F11" si="1">+E10*0.28</f>
        <v>70.154056318768909</v>
      </c>
      <c r="F11" s="155">
        <f t="shared" si="1"/>
        <v>71.451837496386005</v>
      </c>
    </row>
    <row r="12" spans="1:11" s="143" customFormat="1" ht="26.45" customHeight="1" thickBot="1">
      <c r="A12" s="162"/>
      <c r="B12" s="163" t="s">
        <v>87</v>
      </c>
      <c r="C12" s="158"/>
      <c r="D12" s="158"/>
      <c r="E12" s="158"/>
      <c r="F12" s="158"/>
      <c r="I12" s="147"/>
      <c r="K12" s="147"/>
    </row>
    <row r="13" spans="1:11" s="143" customFormat="1" ht="26.45" customHeight="1" thickBot="1">
      <c r="A13" s="139">
        <v>9</v>
      </c>
      <c r="B13" s="140" t="s">
        <v>164</v>
      </c>
      <c r="C13" s="144"/>
      <c r="D13" s="145">
        <f>E13</f>
        <v>51.713551303500545</v>
      </c>
      <c r="E13" s="145">
        <f>'2024'!E13</f>
        <v>51.713551303500545</v>
      </c>
      <c r="F13" s="145">
        <f>E13</f>
        <v>51.713551303500545</v>
      </c>
    </row>
    <row r="14" spans="1:11" s="159" customFormat="1" ht="26.45" customHeight="1" thickBot="1">
      <c r="A14" s="139">
        <v>10</v>
      </c>
      <c r="B14" s="140" t="s">
        <v>165</v>
      </c>
      <c r="C14" s="144"/>
      <c r="D14" s="145">
        <f t="shared" ref="D14:D15" si="2">E14</f>
        <v>14.125352336160832</v>
      </c>
      <c r="E14" s="145">
        <f>'2017'!E14</f>
        <v>14.125352336160832</v>
      </c>
      <c r="F14" s="145">
        <f t="shared" ref="F14:F15" si="3">E14</f>
        <v>14.125352336160832</v>
      </c>
    </row>
    <row r="15" spans="1:11" s="143" customFormat="1" ht="26.45" customHeight="1" thickBot="1">
      <c r="A15" s="139">
        <v>11</v>
      </c>
      <c r="B15" s="140" t="s">
        <v>88</v>
      </c>
      <c r="C15" s="144" t="s">
        <v>333</v>
      </c>
      <c r="D15" s="145">
        <f t="shared" si="2"/>
        <v>65.838903639661382</v>
      </c>
      <c r="E15" s="184">
        <f>+E13+E14</f>
        <v>65.838903639661382</v>
      </c>
      <c r="F15" s="145">
        <f t="shared" si="3"/>
        <v>65.838903639661382</v>
      </c>
    </row>
    <row r="16" spans="1:11" s="143" customFormat="1" ht="26.45" customHeight="1" thickBot="1">
      <c r="A16" s="139">
        <v>12</v>
      </c>
      <c r="B16" s="165" t="s">
        <v>169</v>
      </c>
      <c r="C16" s="166" t="s">
        <v>334</v>
      </c>
      <c r="D16" s="168">
        <f>+D11-D15</f>
        <v>2.0391127017453528</v>
      </c>
      <c r="E16" s="168">
        <f>+E11-E15</f>
        <v>4.315152679107527</v>
      </c>
      <c r="F16" s="168">
        <f>+F11-F15</f>
        <v>5.6129338567246236</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1" width="0" hidden="1" customWidth="1"/>
    <col min="12" max="16384" width="9.140625" hidden="1"/>
  </cols>
  <sheetData>
    <row r="1" spans="1:11" s="25" customFormat="1" hidden="1" thickBot="1">
      <c r="A1" s="25">
        <v>2019</v>
      </c>
      <c r="D1" s="30"/>
      <c r="E1" s="30"/>
      <c r="F1" s="30"/>
    </row>
    <row r="2" spans="1:11" s="30" customFormat="1" ht="39.75" customHeight="1">
      <c r="A2" s="239"/>
      <c r="B2" s="237" t="str">
        <f>A1 &amp; " 
All Values in TWh"</f>
        <v>2019 
All Values in TWh</v>
      </c>
      <c r="C2" s="237" t="s">
        <v>0</v>
      </c>
      <c r="D2" s="237" t="s">
        <v>6</v>
      </c>
      <c r="E2" s="237" t="s">
        <v>7</v>
      </c>
      <c r="F2" s="237" t="s">
        <v>8</v>
      </c>
    </row>
    <row r="3" spans="1:11" s="30" customFormat="1" ht="25.5" customHeight="1" thickBot="1">
      <c r="A3" s="240"/>
      <c r="B3" s="238"/>
      <c r="C3" s="238"/>
      <c r="D3" s="241"/>
      <c r="E3" s="238"/>
      <c r="F3" s="238"/>
    </row>
    <row r="4" spans="1:11" s="143" customFormat="1" ht="26.45" customHeight="1" thickBot="1">
      <c r="A4" s="139">
        <v>1</v>
      </c>
      <c r="B4" s="140" t="s">
        <v>338</v>
      </c>
      <c r="C4" s="141"/>
      <c r="D4" s="142">
        <f>+'1.1c - Low'!I76/1000</f>
        <v>262.38099999999997</v>
      </c>
      <c r="E4" s="142">
        <f>'1.1c - Mid Baseline'!I76/1000</f>
        <v>270.33999999999997</v>
      </c>
      <c r="F4" s="142">
        <f>+'1.1c - High'!I76/1000</f>
        <v>275.40100000000001</v>
      </c>
    </row>
    <row r="5" spans="1:11" s="143" customFormat="1" ht="26.45" customHeight="1" thickBot="1">
      <c r="A5" s="139">
        <v>2</v>
      </c>
      <c r="B5" s="140" t="s">
        <v>229</v>
      </c>
      <c r="C5" s="141"/>
      <c r="D5" s="142">
        <f>(+'1.1c - Low'!I83)/1000</f>
        <v>11.000999999999999</v>
      </c>
      <c r="E5" s="142">
        <f>(+'1.1c - Mid Baseline'!I83)/1000</f>
        <v>11.135</v>
      </c>
      <c r="F5" s="142">
        <f>('1.1c - High'!I83)/1000</f>
        <v>11.217000000000001</v>
      </c>
    </row>
    <row r="6" spans="1:11" s="143" customFormat="1" ht="26.45" customHeight="1" thickBot="1">
      <c r="A6" s="139">
        <v>3</v>
      </c>
      <c r="B6" s="140" t="s">
        <v>1</v>
      </c>
      <c r="C6" s="144" t="s">
        <v>82</v>
      </c>
      <c r="D6" s="145">
        <f>+D4-D5</f>
        <v>251.37999999999997</v>
      </c>
      <c r="E6" s="145">
        <f>+E4-E5</f>
        <v>259.20499999999998</v>
      </c>
      <c r="F6" s="145">
        <f>+F4-F5</f>
        <v>264.18400000000003</v>
      </c>
      <c r="H6" s="146"/>
      <c r="I6" s="147"/>
      <c r="J6" s="147"/>
    </row>
    <row r="7" spans="1:11" s="143" customFormat="1" ht="26.45" customHeight="1" thickBot="1">
      <c r="A7" s="139">
        <v>4</v>
      </c>
      <c r="B7" s="140" t="s">
        <v>339</v>
      </c>
      <c r="C7" s="141"/>
      <c r="D7" s="145">
        <f>AAEE!$F$70/1000</f>
        <v>11.091826927673592</v>
      </c>
      <c r="E7" s="145">
        <f>+AAEE!F40/1000</f>
        <v>9.6651399015921946</v>
      </c>
      <c r="F7" s="145">
        <f>AAEE!F11/1000</f>
        <v>7.6664935346060501</v>
      </c>
      <c r="H7" s="148"/>
      <c r="I7" s="148"/>
      <c r="J7" s="148"/>
    </row>
    <row r="8" spans="1:11" s="143" customFormat="1" ht="26.45" customHeight="1" thickBot="1">
      <c r="A8" s="139">
        <v>5</v>
      </c>
      <c r="B8" s="140" t="s">
        <v>242</v>
      </c>
      <c r="C8" s="141"/>
      <c r="D8" s="145">
        <f>'S2-POU IEPR 2015'!Q36/1000*-1</f>
        <v>0.22984073257777959</v>
      </c>
      <c r="E8" s="145">
        <f>'S2-POU IEPR 2015'!Q11/1000*-1</f>
        <v>0.15450404569000012</v>
      </c>
      <c r="F8" s="142">
        <f>'S2-POU IEPR 2015'!Q23/1000*-1</f>
        <v>9.6752011291818124E-2</v>
      </c>
    </row>
    <row r="9" spans="1:11" s="143" customFormat="1" ht="26.45" customHeight="1" thickBot="1">
      <c r="A9" s="139">
        <v>6</v>
      </c>
      <c r="B9" s="140" t="s">
        <v>149</v>
      </c>
      <c r="C9" s="141"/>
      <c r="D9" s="142">
        <f>+'2014-2030 Annual Input'!X30/1000</f>
        <v>1.7315791340098385</v>
      </c>
      <c r="E9" s="142">
        <f>'2014-2030 Annual Input'!X27/1000</f>
        <v>0.71368826903796778</v>
      </c>
      <c r="F9" s="142">
        <v>0</v>
      </c>
    </row>
    <row r="10" spans="1:11" s="143" customFormat="1" ht="26.45" customHeight="1" thickBot="1">
      <c r="A10" s="149">
        <v>7</v>
      </c>
      <c r="B10" s="150" t="s">
        <v>4</v>
      </c>
      <c r="C10" s="151" t="s">
        <v>84</v>
      </c>
      <c r="D10" s="145">
        <f>+D6-D7-D8-D9</f>
        <v>238.32675320573875</v>
      </c>
      <c r="E10" s="145">
        <f t="shared" ref="E10:F10" si="0">+E6-E7-E8-E9</f>
        <v>248.67166778367982</v>
      </c>
      <c r="F10" s="145">
        <f t="shared" si="0"/>
        <v>256.42075445410217</v>
      </c>
    </row>
    <row r="11" spans="1:11" s="143" customFormat="1" ht="26.45" customHeight="1" thickBot="1">
      <c r="A11" s="152">
        <v>8</v>
      </c>
      <c r="B11" s="153" t="s">
        <v>146</v>
      </c>
      <c r="C11" s="154" t="s">
        <v>142</v>
      </c>
      <c r="D11" s="155">
        <f>+D10*0.31</f>
        <v>73.881293493779012</v>
      </c>
      <c r="E11" s="155">
        <f>+E10*0.31</f>
        <v>77.088217012940746</v>
      </c>
      <c r="F11" s="155">
        <f>+F10*0.31</f>
        <v>79.490433880771675</v>
      </c>
    </row>
    <row r="12" spans="1:11" s="143" customFormat="1" ht="26.45" customHeight="1" thickBot="1">
      <c r="A12" s="162"/>
      <c r="B12" s="163" t="s">
        <v>87</v>
      </c>
      <c r="C12" s="158"/>
      <c r="D12" s="158"/>
      <c r="E12" s="158"/>
      <c r="F12" s="158"/>
      <c r="I12" s="147"/>
      <c r="K12" s="147"/>
    </row>
    <row r="13" spans="1:11" s="143" customFormat="1" ht="26.45" customHeight="1" thickBot="1">
      <c r="A13" s="139">
        <v>9</v>
      </c>
      <c r="B13" s="140" t="s">
        <v>164</v>
      </c>
      <c r="C13" s="144"/>
      <c r="D13" s="145">
        <f>E13</f>
        <v>51.713551303500545</v>
      </c>
      <c r="E13" s="145">
        <f>'2024'!E13</f>
        <v>51.713551303500545</v>
      </c>
      <c r="F13" s="145">
        <f>E13</f>
        <v>51.713551303500545</v>
      </c>
    </row>
    <row r="14" spans="1:11" s="159" customFormat="1" ht="26.45" customHeight="1" thickBot="1">
      <c r="A14" s="139">
        <v>10</v>
      </c>
      <c r="B14" s="140" t="s">
        <v>165</v>
      </c>
      <c r="C14" s="144"/>
      <c r="D14" s="145">
        <f t="shared" ref="D14:D15" si="1">E14</f>
        <v>13.877898336160833</v>
      </c>
      <c r="E14" s="145">
        <f>'2018'!E14-VLOOKUP(2019,'Expiring OOS 2019 and Beyond'!$C$30:$D$41,2,FALSE)</f>
        <v>13.877898336160833</v>
      </c>
      <c r="F14" s="145">
        <f t="shared" ref="F14:F15" si="2">E14</f>
        <v>13.877898336160833</v>
      </c>
    </row>
    <row r="15" spans="1:11" s="143" customFormat="1" ht="26.45" customHeight="1" thickBot="1">
      <c r="A15" s="139">
        <v>11</v>
      </c>
      <c r="B15" s="140" t="s">
        <v>88</v>
      </c>
      <c r="C15" s="144" t="s">
        <v>333</v>
      </c>
      <c r="D15" s="145">
        <f t="shared" si="1"/>
        <v>65.591449639661377</v>
      </c>
      <c r="E15" s="184">
        <f>+E13+E14</f>
        <v>65.591449639661377</v>
      </c>
      <c r="F15" s="145">
        <f t="shared" si="2"/>
        <v>65.591449639661377</v>
      </c>
    </row>
    <row r="16" spans="1:11" s="143" customFormat="1" ht="26.45" customHeight="1" thickBot="1">
      <c r="A16" s="139">
        <v>12</v>
      </c>
      <c r="B16" s="165" t="s">
        <v>170</v>
      </c>
      <c r="C16" s="166" t="s">
        <v>334</v>
      </c>
      <c r="D16" s="168">
        <f>+D11-D15</f>
        <v>8.2898438541176347</v>
      </c>
      <c r="E16" s="168">
        <f t="shared" ref="E16:F16" si="3">+E11-E15</f>
        <v>11.496767373279368</v>
      </c>
      <c r="F16" s="168">
        <f t="shared" si="3"/>
        <v>13.898984241110298</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1" width="0" hidden="1" customWidth="1"/>
    <col min="12" max="16384" width="9.140625" hidden="1"/>
  </cols>
  <sheetData>
    <row r="1" spans="1:11" s="25" customFormat="1" hidden="1" thickBot="1">
      <c r="A1" s="25">
        <v>2020</v>
      </c>
    </row>
    <row r="2" spans="1:11" s="30" customFormat="1" ht="39.75" customHeight="1">
      <c r="A2" s="239"/>
      <c r="B2" s="237" t="str">
        <f>A1 &amp; " 
All Values in TWh"</f>
        <v>2020 
All Values in TWh</v>
      </c>
      <c r="C2" s="237" t="s">
        <v>0</v>
      </c>
      <c r="D2" s="237" t="s">
        <v>6</v>
      </c>
      <c r="E2" s="237" t="s">
        <v>7</v>
      </c>
      <c r="F2" s="237" t="s">
        <v>8</v>
      </c>
    </row>
    <row r="3" spans="1:11" s="30" customFormat="1" ht="25.5" customHeight="1" thickBot="1">
      <c r="A3" s="240"/>
      <c r="B3" s="238"/>
      <c r="C3" s="238"/>
      <c r="D3" s="241"/>
      <c r="E3" s="238"/>
      <c r="F3" s="238"/>
    </row>
    <row r="4" spans="1:11" s="143" customFormat="1" ht="26.45" customHeight="1" thickBot="1">
      <c r="A4" s="139">
        <v>1</v>
      </c>
      <c r="B4" s="140" t="s">
        <v>338</v>
      </c>
      <c r="C4" s="141"/>
      <c r="D4" s="142">
        <f>+'1.1c - Low'!J76/1000</f>
        <v>262.56099999999998</v>
      </c>
      <c r="E4" s="142">
        <f>'1.1c - Mid Baseline'!J76/1000</f>
        <v>271.57100000000003</v>
      </c>
      <c r="F4" s="142">
        <f>+'1.1c - High'!J76/1000</f>
        <v>278.80799999999999</v>
      </c>
    </row>
    <row r="5" spans="1:11" s="143" customFormat="1" ht="26.45" customHeight="1" thickBot="1">
      <c r="A5" s="139">
        <v>2</v>
      </c>
      <c r="B5" s="140" t="s">
        <v>229</v>
      </c>
      <c r="C5" s="141"/>
      <c r="D5" s="142">
        <f>(+'1.1c - Low'!J83)/1000</f>
        <v>11.002000000000001</v>
      </c>
      <c r="E5" s="142">
        <f>(+'1.1c - Mid Baseline'!J83)/1000</f>
        <v>11.153</v>
      </c>
      <c r="F5" s="142">
        <f>('1.1c - High'!J83)/1000</f>
        <v>11.273</v>
      </c>
    </row>
    <row r="6" spans="1:11" s="143" customFormat="1" ht="26.45" customHeight="1" thickBot="1">
      <c r="A6" s="139">
        <v>3</v>
      </c>
      <c r="B6" s="140" t="s">
        <v>1</v>
      </c>
      <c r="C6" s="144" t="s">
        <v>82</v>
      </c>
      <c r="D6" s="145">
        <f>+D4-D5</f>
        <v>251.55899999999997</v>
      </c>
      <c r="E6" s="145">
        <f>+E4-E5</f>
        <v>260.41800000000001</v>
      </c>
      <c r="F6" s="145">
        <f>+F4-F5</f>
        <v>267.53499999999997</v>
      </c>
      <c r="H6" s="146"/>
      <c r="I6" s="147"/>
      <c r="J6" s="147"/>
    </row>
    <row r="7" spans="1:11" s="143" customFormat="1" ht="26.45" customHeight="1" thickBot="1">
      <c r="A7" s="139">
        <v>4</v>
      </c>
      <c r="B7" s="140" t="s">
        <v>339</v>
      </c>
      <c r="C7" s="141"/>
      <c r="D7" s="145">
        <f>AAEE!$G$70/1000</f>
        <v>13.237481289370232</v>
      </c>
      <c r="E7" s="145">
        <f>+AAEE!G40/1000</f>
        <v>11.540701371041742</v>
      </c>
      <c r="F7" s="145">
        <f>AAEE!G11/1000</f>
        <v>8.999149551743189</v>
      </c>
      <c r="H7" s="148"/>
      <c r="I7" s="148"/>
      <c r="J7" s="148"/>
    </row>
    <row r="8" spans="1:11" s="143" customFormat="1" ht="26.45" customHeight="1" thickBot="1">
      <c r="A8" s="139">
        <v>5</v>
      </c>
      <c r="B8" s="140" t="s">
        <v>242</v>
      </c>
      <c r="C8" s="141"/>
      <c r="D8" s="145">
        <f>'S2-POU IEPR 2015'!R36/1000*-1</f>
        <v>0.27499748306085053</v>
      </c>
      <c r="E8" s="145">
        <f>'S2-POU IEPR 2015'!R11/1000*-1</f>
        <v>0.18126504569000007</v>
      </c>
      <c r="F8" s="142">
        <f>'S2-POU IEPR 2015'!R23/1000*-1</f>
        <v>0.11294859452828189</v>
      </c>
    </row>
    <row r="9" spans="1:11" s="143" customFormat="1" ht="26.45" customHeight="1" thickBot="1">
      <c r="A9" s="139">
        <v>6</v>
      </c>
      <c r="B9" s="140" t="s">
        <v>149</v>
      </c>
      <c r="C9" s="141"/>
      <c r="D9" s="142">
        <f>+'2014-2030 Annual Input'!Y30/1000</f>
        <v>5.4057410061164726</v>
      </c>
      <c r="E9" s="142">
        <f>'2014-2030 Annual Input'!Y27/1000</f>
        <v>2.389166350447443</v>
      </c>
      <c r="F9" s="142">
        <v>0</v>
      </c>
    </row>
    <row r="10" spans="1:11" s="143" customFormat="1" ht="26.45" customHeight="1" thickBot="1">
      <c r="A10" s="149">
        <v>7</v>
      </c>
      <c r="B10" s="150" t="s">
        <v>4</v>
      </c>
      <c r="C10" s="151" t="s">
        <v>84</v>
      </c>
      <c r="D10" s="145">
        <f>+D6-D7-D8-D9</f>
        <v>232.64078022145242</v>
      </c>
      <c r="E10" s="145">
        <f t="shared" ref="E10:F10" si="0">+E6-E7-E8-E9</f>
        <v>246.30686723282082</v>
      </c>
      <c r="F10" s="145">
        <f t="shared" si="0"/>
        <v>258.42290185372849</v>
      </c>
    </row>
    <row r="11" spans="1:11" s="143" customFormat="1" ht="26.45" customHeight="1" thickBot="1">
      <c r="A11" s="152">
        <v>8</v>
      </c>
      <c r="B11" s="153" t="s">
        <v>5</v>
      </c>
      <c r="C11" s="154" t="s">
        <v>83</v>
      </c>
      <c r="D11" s="155">
        <f>+D10*0.33</f>
        <v>76.771457473079295</v>
      </c>
      <c r="E11" s="155">
        <f>+E10*0.33</f>
        <v>81.281266186830877</v>
      </c>
      <c r="F11" s="155">
        <f>+F10*0.33</f>
        <v>85.279557611730411</v>
      </c>
    </row>
    <row r="12" spans="1:11" s="143" customFormat="1" ht="26.45" customHeight="1" thickBot="1">
      <c r="A12" s="162"/>
      <c r="B12" s="163" t="s">
        <v>87</v>
      </c>
      <c r="C12" s="158"/>
      <c r="D12" s="158"/>
      <c r="E12" s="158"/>
      <c r="F12" s="158"/>
      <c r="I12" s="147"/>
      <c r="K12" s="147"/>
    </row>
    <row r="13" spans="1:11" s="143" customFormat="1" ht="26.45" customHeight="1" thickBot="1">
      <c r="A13" s="139">
        <v>9</v>
      </c>
      <c r="B13" s="140" t="s">
        <v>164</v>
      </c>
      <c r="C13" s="144"/>
      <c r="D13" s="145">
        <f>E13</f>
        <v>51.713551303500545</v>
      </c>
      <c r="E13" s="145">
        <f>'2024'!E13</f>
        <v>51.713551303500545</v>
      </c>
      <c r="F13" s="145">
        <f>E13</f>
        <v>51.713551303500545</v>
      </c>
    </row>
    <row r="14" spans="1:11" s="159" customFormat="1" ht="26.45" customHeight="1" thickBot="1">
      <c r="A14" s="139">
        <v>10</v>
      </c>
      <c r="B14" s="140" t="s">
        <v>165</v>
      </c>
      <c r="C14" s="144"/>
      <c r="D14" s="145">
        <f t="shared" ref="D14:D15" si="1">E14</f>
        <v>13.638561819494166</v>
      </c>
      <c r="E14" s="145">
        <f>'2018'!E14-VLOOKUP(A1,'Expiring OOS 2019 and Beyond'!$C$30:$D$41,2,FALSE)</f>
        <v>13.638561819494166</v>
      </c>
      <c r="F14" s="145">
        <f t="shared" ref="F14:F15" si="2">E14</f>
        <v>13.638561819494166</v>
      </c>
    </row>
    <row r="15" spans="1:11" s="143" customFormat="1" ht="26.45" customHeight="1" thickBot="1">
      <c r="A15" s="139">
        <v>11</v>
      </c>
      <c r="B15" s="140" t="s">
        <v>88</v>
      </c>
      <c r="C15" s="144" t="s">
        <v>333</v>
      </c>
      <c r="D15" s="145">
        <f t="shared" si="1"/>
        <v>65.352113122994709</v>
      </c>
      <c r="E15" s="184">
        <f>+E13+E14</f>
        <v>65.352113122994709</v>
      </c>
      <c r="F15" s="145">
        <f t="shared" si="2"/>
        <v>65.352113122994709</v>
      </c>
    </row>
    <row r="16" spans="1:11" s="143" customFormat="1" ht="26.45" customHeight="1" thickBot="1">
      <c r="A16" s="139">
        <v>12</v>
      </c>
      <c r="B16" s="165" t="s">
        <v>171</v>
      </c>
      <c r="C16" s="166" t="s">
        <v>334</v>
      </c>
      <c r="D16" s="168">
        <f>+D11-D15</f>
        <v>11.419344350084586</v>
      </c>
      <c r="E16" s="168">
        <f t="shared" ref="E16:F16" si="3">+E11-E15</f>
        <v>15.929153063836168</v>
      </c>
      <c r="F16" s="168">
        <f t="shared" si="3"/>
        <v>19.927444488735702</v>
      </c>
    </row>
    <row r="17" ht="16.5" hidden="1" customHeight="1"/>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2" zoomScale="85" zoomScaleNormal="85" workbookViewId="0">
      <selection sqref="A1:XFD1"/>
    </sheetView>
  </sheetViews>
  <sheetFormatPr defaultColWidth="0" defaultRowHeight="15" zeroHeight="1"/>
  <cols>
    <col min="1" max="1" width="3.28515625" customWidth="1"/>
    <col min="2" max="2" width="36.28515625" customWidth="1"/>
    <col min="3" max="3" width="10.5703125" customWidth="1"/>
    <col min="4" max="6" width="13.7109375" customWidth="1"/>
    <col min="7" max="7" width="9.140625" hidden="1" customWidth="1"/>
    <col min="8" max="8" width="11.5703125" hidden="1" customWidth="1"/>
    <col min="9" max="13" width="0" hidden="1" customWidth="1"/>
    <col min="14" max="16384" width="9.140625" hidden="1"/>
  </cols>
  <sheetData>
    <row r="1" spans="1:13" s="25" customFormat="1" hidden="1" thickBot="1">
      <c r="A1" s="25">
        <v>2021</v>
      </c>
    </row>
    <row r="2" spans="1:13" s="30" customFormat="1" ht="39.75" customHeight="1">
      <c r="A2" s="239"/>
      <c r="B2" s="237" t="str">
        <f>A1 &amp; " 
All Values in TWh"</f>
        <v>2021 
All Values in TWh</v>
      </c>
      <c r="C2" s="237" t="s">
        <v>0</v>
      </c>
      <c r="D2" s="237" t="s">
        <v>6</v>
      </c>
      <c r="E2" s="237" t="s">
        <v>7</v>
      </c>
      <c r="F2" s="237" t="s">
        <v>8</v>
      </c>
    </row>
    <row r="3" spans="1:13" s="30" customFormat="1" ht="25.5" customHeight="1" thickBot="1">
      <c r="A3" s="240"/>
      <c r="B3" s="238"/>
      <c r="C3" s="238"/>
      <c r="D3" s="241"/>
      <c r="E3" s="238"/>
      <c r="F3" s="238"/>
      <c r="L3" s="222">
        <v>2020</v>
      </c>
      <c r="M3" s="222">
        <v>33</v>
      </c>
    </row>
    <row r="4" spans="1:13" s="143" customFormat="1" ht="26.45" customHeight="1" thickBot="1">
      <c r="A4" s="139">
        <v>1</v>
      </c>
      <c r="B4" s="140" t="s">
        <v>338</v>
      </c>
      <c r="C4" s="141"/>
      <c r="D4" s="142">
        <f>+'1.1c - Low'!K76/1000</f>
        <v>261.93099999999998</v>
      </c>
      <c r="E4" s="142">
        <f>'1.1c - Mid Baseline'!K76/1000</f>
        <v>272.88799999999998</v>
      </c>
      <c r="F4" s="142">
        <f>+'1.1c - High'!K76/1000</f>
        <v>281.64600000000002</v>
      </c>
      <c r="L4" s="222">
        <v>2021</v>
      </c>
      <c r="M4" s="222">
        <v>33</v>
      </c>
    </row>
    <row r="5" spans="1:13" s="143" customFormat="1" ht="26.45" customHeight="1" thickBot="1">
      <c r="A5" s="139">
        <v>2</v>
      </c>
      <c r="B5" s="140" t="s">
        <v>229</v>
      </c>
      <c r="C5" s="141"/>
      <c r="D5" s="142">
        <f>(+'1.1c - Low'!K83)/1000</f>
        <v>10.988</v>
      </c>
      <c r="E5" s="142">
        <f>(+'1.1c - Mid Baseline'!K83)/1000</f>
        <v>11.17</v>
      </c>
      <c r="F5" s="142">
        <f>('1.1c - High'!K83)/1000</f>
        <v>11.317</v>
      </c>
      <c r="L5" s="222">
        <v>2022</v>
      </c>
      <c r="M5" s="222">
        <v>33</v>
      </c>
    </row>
    <row r="6" spans="1:13" s="143" customFormat="1" ht="26.45" customHeight="1" thickBot="1">
      <c r="A6" s="139">
        <v>3</v>
      </c>
      <c r="B6" s="140" t="s">
        <v>1</v>
      </c>
      <c r="C6" s="144" t="s">
        <v>82</v>
      </c>
      <c r="D6" s="145">
        <f>+D4-D5</f>
        <v>250.94299999999998</v>
      </c>
      <c r="E6" s="145">
        <f>+E4-E5</f>
        <v>261.71799999999996</v>
      </c>
      <c r="F6" s="145">
        <f>+F4-F5</f>
        <v>270.32900000000001</v>
      </c>
      <c r="H6" s="146"/>
      <c r="I6" s="147"/>
      <c r="J6" s="147"/>
      <c r="L6" s="222">
        <v>2023</v>
      </c>
      <c r="M6" s="222">
        <v>33</v>
      </c>
    </row>
    <row r="7" spans="1:13" s="143" customFormat="1" ht="26.45" customHeight="1" thickBot="1">
      <c r="A7" s="139">
        <v>4</v>
      </c>
      <c r="B7" s="140" t="s">
        <v>339</v>
      </c>
      <c r="C7" s="141"/>
      <c r="D7" s="145">
        <f>AAEE!$H$70/1000</f>
        <v>15.26378931401335</v>
      </c>
      <c r="E7" s="145">
        <f>+AAEE!H40/1000</f>
        <v>13.322712087389856</v>
      </c>
      <c r="F7" s="145">
        <f>AAEE!H11/1000</f>
        <v>10.237405043589268</v>
      </c>
      <c r="H7" s="148"/>
      <c r="I7" s="148"/>
      <c r="J7" s="148"/>
      <c r="L7" s="222">
        <v>2024</v>
      </c>
      <c r="M7" s="222">
        <v>33</v>
      </c>
    </row>
    <row r="8" spans="1:13" s="143" customFormat="1" ht="26.45" customHeight="1" thickBot="1">
      <c r="A8" s="139">
        <v>5</v>
      </c>
      <c r="B8" s="140" t="s">
        <v>242</v>
      </c>
      <c r="C8" s="141"/>
      <c r="D8" s="145">
        <f>'S2-POU IEPR 2015'!S36/1000*-1</f>
        <v>0.31787372857475088</v>
      </c>
      <c r="E8" s="145">
        <f>'S2-POU IEPR 2015'!S11/1000*-1</f>
        <v>0.20575304568999969</v>
      </c>
      <c r="F8" s="142">
        <f>'S2-POU IEPR 2015'!S23/1000*-1</f>
        <v>0.12595323890537702</v>
      </c>
      <c r="L8" s="222">
        <v>2025</v>
      </c>
      <c r="M8" s="222">
        <v>33</v>
      </c>
    </row>
    <row r="9" spans="1:13" s="143" customFormat="1" ht="26.45" customHeight="1" thickBot="1">
      <c r="A9" s="139">
        <v>6</v>
      </c>
      <c r="B9" s="140" t="s">
        <v>149</v>
      </c>
      <c r="C9" s="141"/>
      <c r="D9" s="142">
        <f>+'2014-2030 Annual Input'!Z30/1000</f>
        <v>8.3536514109077213</v>
      </c>
      <c r="E9" s="142">
        <f>'2014-2030 Annual Input'!Z27/1000</f>
        <v>3.8068364852531231</v>
      </c>
      <c r="F9" s="142">
        <v>0</v>
      </c>
      <c r="L9" s="222">
        <v>2026</v>
      </c>
      <c r="M9" s="222">
        <v>33</v>
      </c>
    </row>
    <row r="10" spans="1:13" s="143" customFormat="1" ht="26.45" customHeight="1" thickBot="1">
      <c r="A10" s="149">
        <v>7</v>
      </c>
      <c r="B10" s="150" t="s">
        <v>4</v>
      </c>
      <c r="C10" s="151" t="s">
        <v>84</v>
      </c>
      <c r="D10" s="145">
        <f>+D6-D7-D8-D9</f>
        <v>227.00768554650418</v>
      </c>
      <c r="E10" s="145">
        <f t="shared" ref="E10:F10" si="0">+E6-E7-E8-E9</f>
        <v>244.38269838166701</v>
      </c>
      <c r="F10" s="145">
        <f t="shared" si="0"/>
        <v>259.96564171750538</v>
      </c>
      <c r="L10" s="222">
        <v>2027</v>
      </c>
      <c r="M10" s="222">
        <v>33</v>
      </c>
    </row>
    <row r="11" spans="1:13" s="143" customFormat="1" ht="26.45" customHeight="1" thickBot="1">
      <c r="A11" s="152">
        <v>8</v>
      </c>
      <c r="B11" s="153" t="s">
        <v>5</v>
      </c>
      <c r="C11" s="154" t="str">
        <f>"8=7* "&amp;ROUND(VLOOKUP($A$1,$L$3:$M$13,2,FALSE),1) &amp;"%"</f>
        <v>8=7* 33%</v>
      </c>
      <c r="D11" s="155">
        <f>+D10*ROUND(VLOOKUP($A$1,$L$3:$M$13,2,FALSE),1)/100</f>
        <v>74.912536230346376</v>
      </c>
      <c r="E11" s="155">
        <f t="shared" ref="E11:F11" si="1">+E10*ROUND(VLOOKUP($A$1,$L$3:$M$13,2,FALSE),1)/100</f>
        <v>80.646290465950116</v>
      </c>
      <c r="F11" s="155">
        <f t="shared" si="1"/>
        <v>85.788661766776769</v>
      </c>
      <c r="L11" s="222">
        <v>2028</v>
      </c>
      <c r="M11" s="222">
        <v>33</v>
      </c>
    </row>
    <row r="12" spans="1:13" s="143" customFormat="1" ht="26.45" customHeight="1" thickBot="1">
      <c r="A12" s="162"/>
      <c r="B12" s="163" t="s">
        <v>87</v>
      </c>
      <c r="C12" s="158"/>
      <c r="D12" s="158"/>
      <c r="E12" s="158"/>
      <c r="F12" s="158"/>
      <c r="I12" s="147"/>
      <c r="K12" s="147"/>
      <c r="L12" s="222">
        <v>2029</v>
      </c>
      <c r="M12" s="222">
        <v>33</v>
      </c>
    </row>
    <row r="13" spans="1:13" s="143" customFormat="1" ht="26.45" customHeight="1" thickBot="1">
      <c r="A13" s="139">
        <v>9</v>
      </c>
      <c r="B13" s="140" t="s">
        <v>164</v>
      </c>
      <c r="C13" s="144"/>
      <c r="D13" s="145">
        <f>E13</f>
        <v>51.713551303500545</v>
      </c>
      <c r="E13" s="145">
        <f>'2024'!E13</f>
        <v>51.713551303500545</v>
      </c>
      <c r="F13" s="145">
        <f>E13</f>
        <v>51.713551303500545</v>
      </c>
      <c r="L13" s="222">
        <v>2030</v>
      </c>
      <c r="M13" s="222">
        <v>33</v>
      </c>
    </row>
    <row r="14" spans="1:13" s="159" customFormat="1" ht="26.45" customHeight="1" thickBot="1">
      <c r="A14" s="139">
        <v>10</v>
      </c>
      <c r="B14" s="140" t="s">
        <v>165</v>
      </c>
      <c r="C14" s="144"/>
      <c r="D14" s="145">
        <f t="shared" ref="D14:D15" si="2">E14</f>
        <v>13.638561819494166</v>
      </c>
      <c r="E14" s="145">
        <f>'2018'!E14-VLOOKUP(A1,'Expiring OOS 2019 and Beyond'!$C$30:$D$41,2,FALSE)</f>
        <v>13.638561819494166</v>
      </c>
      <c r="F14" s="145">
        <f t="shared" ref="F14:F15" si="3">E14</f>
        <v>13.638561819494166</v>
      </c>
    </row>
    <row r="15" spans="1:13" s="143" customFormat="1" ht="26.45" customHeight="1" thickBot="1">
      <c r="A15" s="139">
        <v>11</v>
      </c>
      <c r="B15" s="140" t="s">
        <v>88</v>
      </c>
      <c r="C15" s="144" t="s">
        <v>333</v>
      </c>
      <c r="D15" s="145">
        <f t="shared" si="2"/>
        <v>65.352113122994709</v>
      </c>
      <c r="E15" s="184">
        <f>+E13+E14</f>
        <v>65.352113122994709</v>
      </c>
      <c r="F15" s="145">
        <f t="shared" si="3"/>
        <v>65.352113122994709</v>
      </c>
    </row>
    <row r="16" spans="1:13" s="143" customFormat="1" ht="26.45" customHeight="1" thickBot="1">
      <c r="A16" s="139">
        <v>12</v>
      </c>
      <c r="B16" s="165" t="s">
        <v>172</v>
      </c>
      <c r="C16" s="166" t="s">
        <v>334</v>
      </c>
      <c r="D16" s="168">
        <f>+D11-D15</f>
        <v>9.5604231073516672</v>
      </c>
      <c r="E16" s="168">
        <f>+E11-E15</f>
        <v>15.294177342955408</v>
      </c>
      <c r="F16" s="168">
        <f>+F11-F15</f>
        <v>20.436548643782061</v>
      </c>
    </row>
    <row r="17" spans="3:4" ht="16.5" hidden="1" customHeight="1"/>
    <row r="18" spans="3:4" hidden="1"/>
    <row r="19" spans="3:4" hidden="1"/>
    <row r="20" spans="3:4" hidden="1"/>
    <row r="21" spans="3:4" hidden="1"/>
    <row r="22" spans="3:4" hidden="1"/>
    <row r="23" spans="3:4" hidden="1">
      <c r="D23" s="222"/>
    </row>
    <row r="24" spans="3:4" hidden="1">
      <c r="D24" s="222"/>
    </row>
    <row r="25" spans="3:4" hidden="1"/>
    <row r="26" spans="3:4" hidden="1"/>
    <row r="27" spans="3:4" hidden="1">
      <c r="D27" s="222"/>
    </row>
    <row r="28" spans="3:4" hidden="1"/>
    <row r="29" spans="3:4" hidden="1">
      <c r="C29" s="222"/>
    </row>
    <row r="30" spans="3:4" hidden="1">
      <c r="C30" s="222"/>
      <c r="D30" s="222"/>
    </row>
    <row r="31" spans="3:4" hidden="1">
      <c r="C31" s="222"/>
    </row>
  </sheetData>
  <mergeCells count="6">
    <mergeCell ref="F2:F3"/>
    <mergeCell ref="A2:A3"/>
    <mergeCell ref="B2:B3"/>
    <mergeCell ref="C2:C3"/>
    <mergeCell ref="D2:D3"/>
    <mergeCell ref="E2:E3"/>
  </mergeCells>
  <printOptions horizontalCentered="1"/>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2</vt:i4>
      </vt:variant>
      <vt:variant>
        <vt:lpstr>Named Ranges</vt:lpstr>
      </vt:variant>
      <vt:variant>
        <vt:i4>13</vt:i4>
      </vt:variant>
    </vt:vector>
  </HeadingPairs>
  <TitlesOfParts>
    <vt:vector size="36" baseType="lpstr">
      <vt:lpstr>Coversheet</vt:lpstr>
      <vt:lpstr>Chart Data</vt:lpstr>
      <vt:lpstr>2015</vt:lpstr>
      <vt:lpstr>2016</vt:lpstr>
      <vt:lpstr>2017</vt:lpstr>
      <vt:lpstr>2018</vt:lpstr>
      <vt:lpstr>2019</vt:lpstr>
      <vt:lpstr>2020</vt:lpstr>
      <vt:lpstr>2021</vt:lpstr>
      <vt:lpstr>2022</vt:lpstr>
      <vt:lpstr>2023</vt:lpstr>
      <vt:lpstr>2024</vt:lpstr>
      <vt:lpstr>2025</vt:lpstr>
      <vt:lpstr>2026</vt:lpstr>
      <vt:lpstr>1.1c - Mid Baseline</vt:lpstr>
      <vt:lpstr>1.1c - High</vt:lpstr>
      <vt:lpstr>1.1c - Low</vt:lpstr>
      <vt:lpstr>AAEE</vt:lpstr>
      <vt:lpstr>S2-POU IEPR 2015</vt:lpstr>
      <vt:lpstr>Expiring OOS 2019 and Beyond</vt:lpstr>
      <vt:lpstr>2014-2030 Annual Input</vt:lpstr>
      <vt:lpstr>RPS Targets</vt:lpstr>
      <vt:lpstr>RNS</vt:lpstr>
      <vt:lpstr>'2014-2030 Annual Input'!Print_Area</vt:lpstr>
      <vt:lpstr>'2015'!Print_Area</vt:lpstr>
      <vt:lpstr>'2016'!Print_Area</vt:lpstr>
      <vt:lpstr>'2017'!Print_Area</vt:lpstr>
      <vt:lpstr>'2018'!Print_Area</vt:lpstr>
      <vt:lpstr>'2019'!Print_Area</vt:lpstr>
      <vt:lpstr>'2020'!Print_Area</vt:lpstr>
      <vt:lpstr>'2021'!Print_Area</vt:lpstr>
      <vt:lpstr>'2022'!Print_Area</vt:lpstr>
      <vt:lpstr>'2023'!Print_Area</vt:lpstr>
      <vt:lpstr>'2024'!Print_Area</vt:lpstr>
      <vt:lpstr>'2025'!Print_Area</vt:lpstr>
      <vt:lpstr>'2026'!Print_Area</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atanghet</dc:creator>
  <cp:lastModifiedBy>Author</cp:lastModifiedBy>
  <cp:lastPrinted>2016-05-18T22:52:31Z</cp:lastPrinted>
  <dcterms:created xsi:type="dcterms:W3CDTF">2011-05-17T15:34:55Z</dcterms:created>
  <dcterms:modified xsi:type="dcterms:W3CDTF">2016-06-27T22:55:22Z</dcterms:modified>
</cp:coreProperties>
</file>