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caenergy.sharepoint.com/sites/ECAMS/Shared Documents/Invoicing/--.1. Roll-out/WIP/ECAMS Budget-Invoice Templates/Working, Blank, &amp; Example Documents/"/>
    </mc:Choice>
  </mc:AlternateContent>
  <xr:revisionPtr revIDLastSave="65" documentId="8_{C69EA024-CF23-4A9B-ABEF-B63E4D670D9D}" xr6:coauthVersionLast="47" xr6:coauthVersionMax="47" xr10:uidLastSave="{D8BF38B0-3892-4FBE-B21A-7ACFB9468457}"/>
  <workbookProtection workbookAlgorithmName="SHA-512" workbookHashValue="eKGOrhCfPcCSKL/ZDB2qcneAt+rRAQ0Li8P1aD0jl1SvAzHiT6LdiLCmcTGHUa4QPJH/trZUapJw/SuJFqySqw==" workbookSaltValue="qwW6J7vY/Ft1AcYXaWSqYg==" workbookSpinCount="100000" lockStructure="1"/>
  <bookViews>
    <workbookView xWindow="-120" yWindow="-120" windowWidth="51840" windowHeight="21120" tabRatio="785" activeTab="5" xr2:uid="{00000000-000D-0000-FFFF-FFFF00000000}"/>
  </bookViews>
  <sheets>
    <sheet name="Instructions" sheetId="92" r:id="rId1"/>
    <sheet name="Invoice Payment Cover Sheet" sheetId="78" r:id="rId2"/>
    <sheet name="Invoice Summary" sheetId="4" r:id="rId3"/>
    <sheet name="Equipment" sheetId="82" r:id="rId4"/>
    <sheet name="Materials &amp; Miscellaneous" sheetId="87" r:id="rId5"/>
    <sheet name="Subs &amp; Vendors" sheetId="84" r:id="rId6"/>
    <sheet name="Lists" sheetId="89" state="hidden" r:id="rId7"/>
  </sheets>
  <definedNames>
    <definedName name="Indirect_Rate_Guide" localSheetId="0">#REF!</definedName>
    <definedName name="Indirect_Rate_Guide">#REF!</definedName>
    <definedName name="NAME" localSheetId="0">#REF!</definedName>
    <definedName name="NAME">#REF!</definedName>
    <definedName name="_xlnm.Print_Area" localSheetId="3">Equipment!$A$1:$M$213</definedName>
    <definedName name="_xlnm.Print_Area" localSheetId="0">Instructions!$A$1:$E$36</definedName>
    <definedName name="_xlnm.Print_Area" localSheetId="1">'Invoice Payment Cover Sheet'!$A$1:$D$46</definedName>
    <definedName name="_xlnm.Print_Area" localSheetId="2">'Invoice Summary'!$A$1:$F$54</definedName>
    <definedName name="_xlnm.Print_Area" localSheetId="4">'Materials &amp; Miscellaneous'!$A$1:$M$212</definedName>
    <definedName name="_xlnm.Print_Area" localSheetId="5">'Subs &amp; Vendors'!$A$1:$I$323</definedName>
    <definedName name="_xlnm.Print_Titles" localSheetId="3">Equipment!$4:$5</definedName>
    <definedName name="_xlnm.Print_Titles" localSheetId="4">'Materials &amp; Miscellaneous'!$4:$5</definedName>
    <definedName name="WHERE" localSheetId="0">#REF!</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 l="1"/>
  <c r="C22" i="4" a="1"/>
  <c r="C22" i="4" s="1"/>
  <c r="C17" i="4"/>
  <c r="F33" i="4"/>
  <c r="E33" i="4"/>
  <c r="F32" i="4"/>
  <c r="E32" i="4"/>
  <c r="F30" i="4"/>
  <c r="E30" i="4"/>
  <c r="F29" i="4"/>
  <c r="E29" i="4"/>
  <c r="F28" i="4"/>
  <c r="E28" i="4"/>
  <c r="F27" i="4"/>
  <c r="E27" i="4"/>
  <c r="F26" i="4"/>
  <c r="E26" i="4"/>
  <c r="H34" i="4" l="1" a="1"/>
  <c r="H34" i="4" s="1"/>
  <c r="G34" i="4" a="1"/>
  <c r="D34" i="4" a="1"/>
  <c r="M160" i="84"/>
  <c r="M4" i="84"/>
  <c r="K319" i="84"/>
  <c r="C319" i="84"/>
  <c r="C313" i="84"/>
  <c r="C166" i="84"/>
  <c r="C169" i="84"/>
  <c r="C172" i="84"/>
  <c r="C175" i="84"/>
  <c r="C178" i="84"/>
  <c r="C181" i="84"/>
  <c r="C184" i="84"/>
  <c r="C187" i="84"/>
  <c r="C190" i="84"/>
  <c r="C193" i="84"/>
  <c r="C196" i="84"/>
  <c r="C199" i="84"/>
  <c r="C202" i="84"/>
  <c r="C205" i="84"/>
  <c r="C208" i="84"/>
  <c r="C211" i="84"/>
  <c r="C214" i="84"/>
  <c r="C217" i="84"/>
  <c r="C220" i="84"/>
  <c r="C223" i="84"/>
  <c r="C226" i="84"/>
  <c r="C229" i="84"/>
  <c r="C232" i="84"/>
  <c r="C235" i="84"/>
  <c r="C238" i="84"/>
  <c r="C241" i="84"/>
  <c r="C244" i="84"/>
  <c r="C247" i="84"/>
  <c r="C250" i="84"/>
  <c r="C253" i="84"/>
  <c r="C256" i="84"/>
  <c r="C259" i="84"/>
  <c r="C262" i="84"/>
  <c r="C265" i="84"/>
  <c r="C268" i="84"/>
  <c r="C271" i="84"/>
  <c r="C274" i="84"/>
  <c r="C277" i="84"/>
  <c r="C280" i="84"/>
  <c r="C283" i="84"/>
  <c r="C286" i="84"/>
  <c r="C289" i="84"/>
  <c r="C292" i="84"/>
  <c r="C295" i="84"/>
  <c r="C298" i="84"/>
  <c r="C301" i="84"/>
  <c r="C304" i="84"/>
  <c r="C307" i="84"/>
  <c r="C310" i="84"/>
  <c r="C163" i="84"/>
  <c r="C157" i="84"/>
  <c r="C10" i="84"/>
  <c r="C13" i="84"/>
  <c r="C16" i="84"/>
  <c r="C19" i="84"/>
  <c r="C22" i="84"/>
  <c r="C25" i="84"/>
  <c r="C28" i="84"/>
  <c r="C31" i="84"/>
  <c r="C34" i="84"/>
  <c r="C37" i="84"/>
  <c r="C40" i="84"/>
  <c r="C43" i="84"/>
  <c r="C46" i="84"/>
  <c r="C49" i="84"/>
  <c r="C52" i="84"/>
  <c r="C55" i="84"/>
  <c r="C58" i="84"/>
  <c r="C61" i="84"/>
  <c r="C64" i="84"/>
  <c r="C67" i="84"/>
  <c r="C70" i="84"/>
  <c r="C73" i="84"/>
  <c r="C76" i="84"/>
  <c r="C79" i="84"/>
  <c r="C82" i="84"/>
  <c r="C85" i="84"/>
  <c r="C88" i="84"/>
  <c r="C91" i="84"/>
  <c r="C94" i="84"/>
  <c r="C97" i="84"/>
  <c r="C100" i="84"/>
  <c r="C103" i="84"/>
  <c r="C106" i="84"/>
  <c r="C109" i="84"/>
  <c r="C112" i="84"/>
  <c r="C115" i="84"/>
  <c r="C118" i="84"/>
  <c r="C121" i="84"/>
  <c r="C124" i="84"/>
  <c r="C127" i="84"/>
  <c r="C130" i="84"/>
  <c r="C133" i="84"/>
  <c r="C136" i="84"/>
  <c r="C139" i="84"/>
  <c r="C142" i="84"/>
  <c r="C145" i="84"/>
  <c r="C148" i="84"/>
  <c r="C151" i="84"/>
  <c r="C154" i="84"/>
  <c r="C7" i="84"/>
  <c r="O165" i="84"/>
  <c r="O168" i="84"/>
  <c r="O171" i="84"/>
  <c r="O174" i="84"/>
  <c r="O177" i="84"/>
  <c r="O180" i="84"/>
  <c r="O183" i="84"/>
  <c r="O186" i="84"/>
  <c r="O189" i="84"/>
  <c r="O192" i="84"/>
  <c r="O195" i="84"/>
  <c r="O198" i="84"/>
  <c r="O201" i="84"/>
  <c r="O204" i="84"/>
  <c r="O207" i="84"/>
  <c r="O210" i="84"/>
  <c r="O213" i="84"/>
  <c r="O216" i="84"/>
  <c r="O219" i="84"/>
  <c r="O222" i="84"/>
  <c r="O225" i="84"/>
  <c r="O228" i="84"/>
  <c r="O231" i="84"/>
  <c r="O234" i="84"/>
  <c r="O237" i="84"/>
  <c r="O240" i="84"/>
  <c r="O243" i="84"/>
  <c r="O246" i="84"/>
  <c r="O249" i="84"/>
  <c r="O252" i="84"/>
  <c r="O255" i="84"/>
  <c r="O258" i="84"/>
  <c r="O261" i="84"/>
  <c r="O264" i="84"/>
  <c r="O267" i="84"/>
  <c r="O270" i="84"/>
  <c r="O273" i="84"/>
  <c r="O276" i="84"/>
  <c r="O279" i="84"/>
  <c r="O282" i="84"/>
  <c r="O285" i="84"/>
  <c r="O288" i="84"/>
  <c r="O291" i="84"/>
  <c r="O294" i="84"/>
  <c r="O297" i="84"/>
  <c r="O300" i="84"/>
  <c r="O303" i="84"/>
  <c r="O306" i="84"/>
  <c r="O309" i="84"/>
  <c r="O162" i="84"/>
  <c r="O9" i="84"/>
  <c r="O12" i="84"/>
  <c r="O15" i="84"/>
  <c r="O18" i="84"/>
  <c r="O21" i="84"/>
  <c r="O24" i="84"/>
  <c r="O27" i="84"/>
  <c r="O30" i="84"/>
  <c r="O33" i="84"/>
  <c r="O36" i="84"/>
  <c r="O39" i="84"/>
  <c r="O42" i="84"/>
  <c r="O45" i="84"/>
  <c r="O48" i="84"/>
  <c r="O51" i="84"/>
  <c r="O54" i="84"/>
  <c r="O57" i="84"/>
  <c r="O60" i="84"/>
  <c r="O63" i="84"/>
  <c r="O66" i="84"/>
  <c r="O69" i="84"/>
  <c r="O72" i="84"/>
  <c r="O75" i="84"/>
  <c r="O78" i="84"/>
  <c r="O81" i="84"/>
  <c r="O84" i="84"/>
  <c r="O87" i="84"/>
  <c r="O90" i="84"/>
  <c r="O93" i="84"/>
  <c r="O96" i="84"/>
  <c r="O99" i="84"/>
  <c r="O102" i="84"/>
  <c r="O105" i="84"/>
  <c r="O108" i="84"/>
  <c r="O111" i="84"/>
  <c r="O114" i="84"/>
  <c r="O117" i="84"/>
  <c r="O120" i="84"/>
  <c r="O123" i="84"/>
  <c r="O126" i="84"/>
  <c r="O129" i="84"/>
  <c r="O132" i="84"/>
  <c r="O135" i="84"/>
  <c r="O138" i="84"/>
  <c r="O141" i="84"/>
  <c r="O144" i="84"/>
  <c r="O147" i="84"/>
  <c r="O150" i="84"/>
  <c r="O153" i="84"/>
  <c r="O6" i="84"/>
  <c r="S7" i="87"/>
  <c r="S8" i="87"/>
  <c r="S9" i="87"/>
  <c r="S10" i="87"/>
  <c r="S11" i="87"/>
  <c r="S12" i="87"/>
  <c r="S13" i="87"/>
  <c r="S14" i="87"/>
  <c r="S15" i="87"/>
  <c r="S16" i="87"/>
  <c r="S17" i="87"/>
  <c r="S18" i="87"/>
  <c r="S19" i="87"/>
  <c r="S20" i="87"/>
  <c r="S21" i="87"/>
  <c r="S22" i="87"/>
  <c r="S23" i="87"/>
  <c r="S24" i="87"/>
  <c r="S25" i="87"/>
  <c r="S26" i="87"/>
  <c r="S27" i="87"/>
  <c r="S28" i="87"/>
  <c r="S29" i="87"/>
  <c r="S30" i="87"/>
  <c r="S31" i="87"/>
  <c r="S32" i="87"/>
  <c r="S33" i="87"/>
  <c r="S34" i="87"/>
  <c r="S35" i="87"/>
  <c r="S36" i="87"/>
  <c r="S37" i="87"/>
  <c r="S38" i="87"/>
  <c r="S39" i="87"/>
  <c r="S40" i="87"/>
  <c r="S41" i="87"/>
  <c r="S42" i="87"/>
  <c r="S43" i="87"/>
  <c r="S44" i="87"/>
  <c r="S45" i="87"/>
  <c r="S46" i="87"/>
  <c r="S47" i="87"/>
  <c r="S48" i="87"/>
  <c r="S49" i="87"/>
  <c r="S50" i="87"/>
  <c r="S51" i="87"/>
  <c r="S52" i="87"/>
  <c r="S53" i="87"/>
  <c r="S54" i="87"/>
  <c r="S55" i="87"/>
  <c r="S56" i="87"/>
  <c r="S57" i="87"/>
  <c r="S58" i="87"/>
  <c r="S59" i="87"/>
  <c r="S60" i="87"/>
  <c r="S61" i="87"/>
  <c r="S62" i="87"/>
  <c r="S63" i="87"/>
  <c r="S64" i="87"/>
  <c r="S65" i="87"/>
  <c r="S66" i="87"/>
  <c r="S67" i="87"/>
  <c r="S68" i="87"/>
  <c r="S69" i="87"/>
  <c r="S70" i="87"/>
  <c r="S71" i="87"/>
  <c r="S72" i="87"/>
  <c r="S73" i="87"/>
  <c r="S74" i="87"/>
  <c r="S75" i="87"/>
  <c r="S76" i="87"/>
  <c r="S77" i="87"/>
  <c r="S78" i="87"/>
  <c r="S79" i="87"/>
  <c r="S80" i="87"/>
  <c r="S81" i="87"/>
  <c r="S82" i="87"/>
  <c r="S83" i="87"/>
  <c r="S84" i="87"/>
  <c r="S85" i="87"/>
  <c r="S86" i="87"/>
  <c r="S87" i="87"/>
  <c r="S88" i="87"/>
  <c r="S89" i="87"/>
  <c r="S90" i="87"/>
  <c r="S91" i="87"/>
  <c r="S92" i="87"/>
  <c r="S93" i="87"/>
  <c r="S94" i="87"/>
  <c r="S95" i="87"/>
  <c r="S96" i="87"/>
  <c r="S97" i="87"/>
  <c r="S98" i="87"/>
  <c r="S99" i="87"/>
  <c r="S100" i="87"/>
  <c r="S101" i="87"/>
  <c r="S102" i="87"/>
  <c r="S103" i="87"/>
  <c r="S104" i="87"/>
  <c r="S105" i="87"/>
  <c r="S106" i="87"/>
  <c r="S107" i="87"/>
  <c r="S108" i="87"/>
  <c r="S109" i="87"/>
  <c r="S110" i="87"/>
  <c r="S111" i="87"/>
  <c r="S112" i="87"/>
  <c r="S113" i="87"/>
  <c r="S114" i="87"/>
  <c r="S115" i="87"/>
  <c r="S116" i="87"/>
  <c r="S117" i="87"/>
  <c r="S118" i="87"/>
  <c r="S119" i="87"/>
  <c r="S120" i="87"/>
  <c r="S121" i="87"/>
  <c r="S122" i="87"/>
  <c r="S123" i="87"/>
  <c r="S124" i="87"/>
  <c r="S125" i="87"/>
  <c r="S126" i="87"/>
  <c r="S127" i="87"/>
  <c r="S128" i="87"/>
  <c r="S129" i="87"/>
  <c r="S130" i="87"/>
  <c r="S131" i="87"/>
  <c r="S132" i="87"/>
  <c r="S133" i="87"/>
  <c r="S134" i="87"/>
  <c r="S135" i="87"/>
  <c r="S136" i="87"/>
  <c r="S137" i="87"/>
  <c r="S138" i="87"/>
  <c r="S139" i="87"/>
  <c r="S140" i="87"/>
  <c r="S141" i="87"/>
  <c r="S142" i="87"/>
  <c r="S143" i="87"/>
  <c r="S144" i="87"/>
  <c r="S145" i="87"/>
  <c r="S146" i="87"/>
  <c r="S147" i="87"/>
  <c r="S148" i="87"/>
  <c r="S149" i="87"/>
  <c r="S150" i="87"/>
  <c r="S151" i="87"/>
  <c r="S152" i="87"/>
  <c r="S153" i="87"/>
  <c r="S154" i="87"/>
  <c r="S155" i="87"/>
  <c r="S156" i="87"/>
  <c r="S157" i="87"/>
  <c r="S158" i="87"/>
  <c r="S159" i="87"/>
  <c r="S160" i="87"/>
  <c r="S161" i="87"/>
  <c r="S162" i="87"/>
  <c r="S163" i="87"/>
  <c r="S164" i="87"/>
  <c r="S165" i="87"/>
  <c r="S166" i="87"/>
  <c r="S167" i="87"/>
  <c r="S168" i="87"/>
  <c r="S169" i="87"/>
  <c r="S170" i="87"/>
  <c r="S171" i="87"/>
  <c r="S172" i="87"/>
  <c r="S173" i="87"/>
  <c r="S174" i="87"/>
  <c r="S175" i="87"/>
  <c r="S176" i="87"/>
  <c r="S177" i="87"/>
  <c r="S178" i="87"/>
  <c r="S179" i="87"/>
  <c r="S180" i="87"/>
  <c r="S181" i="87"/>
  <c r="S182" i="87"/>
  <c r="S183" i="87"/>
  <c r="S184" i="87"/>
  <c r="S185" i="87"/>
  <c r="S186" i="87"/>
  <c r="S187" i="87"/>
  <c r="S188" i="87"/>
  <c r="S189" i="87"/>
  <c r="S190" i="87"/>
  <c r="S191" i="87"/>
  <c r="S192" i="87"/>
  <c r="S193" i="87"/>
  <c r="S194" i="87"/>
  <c r="S195" i="87"/>
  <c r="S196" i="87"/>
  <c r="S197" i="87"/>
  <c r="S198" i="87"/>
  <c r="S199" i="87"/>
  <c r="S200" i="87"/>
  <c r="S201" i="87"/>
  <c r="S202" i="87"/>
  <c r="S203" i="87"/>
  <c r="S204" i="87"/>
  <c r="S205" i="87"/>
  <c r="S206" i="87"/>
  <c r="S207" i="87"/>
  <c r="S6" i="87"/>
  <c r="Q3" i="87"/>
  <c r="I4" i="87"/>
  <c r="S7" i="82"/>
  <c r="S8" i="82"/>
  <c r="S9" i="82"/>
  <c r="S10" i="82"/>
  <c r="S11" i="82"/>
  <c r="S12" i="82"/>
  <c r="S13" i="82"/>
  <c r="S14" i="82"/>
  <c r="S15" i="82"/>
  <c r="S16" i="82"/>
  <c r="S17" i="82"/>
  <c r="S18" i="82"/>
  <c r="S19" i="82"/>
  <c r="S20" i="82"/>
  <c r="S21" i="82"/>
  <c r="S22" i="82"/>
  <c r="S23" i="82"/>
  <c r="S24" i="82"/>
  <c r="S25" i="82"/>
  <c r="S26" i="82"/>
  <c r="S27" i="82"/>
  <c r="S28" i="82"/>
  <c r="S29" i="82"/>
  <c r="S30" i="82"/>
  <c r="S31" i="82"/>
  <c r="S32" i="82"/>
  <c r="S33" i="82"/>
  <c r="S34" i="82"/>
  <c r="S35" i="82"/>
  <c r="S36" i="82"/>
  <c r="S37" i="82"/>
  <c r="S38" i="82"/>
  <c r="S39" i="82"/>
  <c r="S40" i="82"/>
  <c r="S41" i="82"/>
  <c r="S42" i="82"/>
  <c r="S43" i="82"/>
  <c r="S44" i="82"/>
  <c r="S45" i="82"/>
  <c r="S46" i="82"/>
  <c r="S47" i="82"/>
  <c r="S48" i="82"/>
  <c r="S49" i="82"/>
  <c r="S50" i="82"/>
  <c r="S51" i="82"/>
  <c r="S52" i="82"/>
  <c r="S53" i="82"/>
  <c r="S54" i="82"/>
  <c r="S55" i="82"/>
  <c r="S56" i="82"/>
  <c r="S57" i="82"/>
  <c r="S58" i="82"/>
  <c r="S59" i="82"/>
  <c r="S60" i="82"/>
  <c r="S61" i="82"/>
  <c r="S62" i="82"/>
  <c r="S63" i="82"/>
  <c r="S64" i="82"/>
  <c r="S65" i="82"/>
  <c r="S66" i="82"/>
  <c r="S67" i="82"/>
  <c r="S68" i="82"/>
  <c r="S69" i="82"/>
  <c r="S70" i="82"/>
  <c r="S71" i="82"/>
  <c r="S72" i="82"/>
  <c r="S73" i="82"/>
  <c r="S74" i="82"/>
  <c r="S75" i="82"/>
  <c r="S76" i="82"/>
  <c r="S77" i="82"/>
  <c r="S78" i="82"/>
  <c r="S79" i="82"/>
  <c r="S80" i="82"/>
  <c r="S81" i="82"/>
  <c r="S82" i="82"/>
  <c r="S83" i="82"/>
  <c r="S84" i="82"/>
  <c r="S85" i="82"/>
  <c r="S86" i="82"/>
  <c r="S87" i="82"/>
  <c r="S88" i="82"/>
  <c r="S89" i="82"/>
  <c r="S90" i="82"/>
  <c r="S91" i="82"/>
  <c r="S92" i="82"/>
  <c r="S93" i="82"/>
  <c r="S94" i="82"/>
  <c r="S95" i="82"/>
  <c r="S96" i="82"/>
  <c r="S97" i="82"/>
  <c r="S98" i="82"/>
  <c r="S99" i="82"/>
  <c r="S100" i="82"/>
  <c r="S101" i="82"/>
  <c r="S102" i="82"/>
  <c r="S103" i="82"/>
  <c r="S104" i="82"/>
  <c r="S105" i="82"/>
  <c r="S106" i="82"/>
  <c r="S107" i="82"/>
  <c r="S108" i="82"/>
  <c r="S109" i="82"/>
  <c r="S110" i="82"/>
  <c r="S111" i="82"/>
  <c r="S112" i="82"/>
  <c r="S113" i="82"/>
  <c r="S114" i="82"/>
  <c r="S115" i="82"/>
  <c r="S116" i="82"/>
  <c r="S117" i="82"/>
  <c r="S118" i="82"/>
  <c r="S119" i="82"/>
  <c r="S120" i="82"/>
  <c r="S121" i="82"/>
  <c r="S122" i="82"/>
  <c r="S123" i="82"/>
  <c r="S124" i="82"/>
  <c r="S125" i="82"/>
  <c r="S126" i="82"/>
  <c r="S127" i="82"/>
  <c r="S128" i="82"/>
  <c r="S129" i="82"/>
  <c r="S130" i="82"/>
  <c r="S131" i="82"/>
  <c r="S132" i="82"/>
  <c r="S133" i="82"/>
  <c r="S134" i="82"/>
  <c r="S135" i="82"/>
  <c r="S136" i="82"/>
  <c r="S137" i="82"/>
  <c r="S138" i="82"/>
  <c r="S139" i="82"/>
  <c r="S140" i="82"/>
  <c r="S141" i="82"/>
  <c r="S142" i="82"/>
  <c r="S143" i="82"/>
  <c r="S144" i="82"/>
  <c r="S145" i="82"/>
  <c r="S146" i="82"/>
  <c r="S147" i="82"/>
  <c r="S148" i="82"/>
  <c r="S149" i="82"/>
  <c r="S150" i="82"/>
  <c r="S151" i="82"/>
  <c r="S152" i="82"/>
  <c r="S153" i="82"/>
  <c r="S154" i="82"/>
  <c r="S155" i="82"/>
  <c r="S156" i="82"/>
  <c r="S157" i="82"/>
  <c r="S158" i="82"/>
  <c r="S159" i="82"/>
  <c r="S160" i="82"/>
  <c r="S161" i="82"/>
  <c r="S162" i="82"/>
  <c r="S163" i="82"/>
  <c r="S164" i="82"/>
  <c r="S165" i="82"/>
  <c r="S166" i="82"/>
  <c r="S167" i="82"/>
  <c r="S168" i="82"/>
  <c r="S169" i="82"/>
  <c r="S170" i="82"/>
  <c r="S171" i="82"/>
  <c r="S172" i="82"/>
  <c r="S173" i="82"/>
  <c r="S174" i="82"/>
  <c r="S175" i="82"/>
  <c r="S176" i="82"/>
  <c r="S177" i="82"/>
  <c r="S178" i="82"/>
  <c r="S179" i="82"/>
  <c r="S180" i="82"/>
  <c r="S181" i="82"/>
  <c r="S182" i="82"/>
  <c r="S183" i="82"/>
  <c r="S184" i="82"/>
  <c r="S185" i="82"/>
  <c r="S186" i="82"/>
  <c r="S187" i="82"/>
  <c r="S188" i="82"/>
  <c r="S189" i="82"/>
  <c r="S190" i="82"/>
  <c r="S191" i="82"/>
  <c r="S192" i="82"/>
  <c r="S193" i="82"/>
  <c r="S194" i="82"/>
  <c r="S195" i="82"/>
  <c r="S196" i="82"/>
  <c r="S197" i="82"/>
  <c r="S198" i="82"/>
  <c r="S199" i="82"/>
  <c r="S200" i="82"/>
  <c r="S201" i="82"/>
  <c r="S202" i="82"/>
  <c r="S203" i="82"/>
  <c r="S204" i="82"/>
  <c r="S205" i="82"/>
  <c r="S206" i="82"/>
  <c r="S207" i="82"/>
  <c r="S6" i="82"/>
  <c r="Q3" i="82"/>
  <c r="I4" i="82"/>
  <c r="O312" i="84" l="1"/>
  <c r="S208" i="87"/>
  <c r="G30" i="4" s="1"/>
  <c r="S208" i="82"/>
  <c r="G29" i="4" s="1"/>
  <c r="O156" i="84"/>
  <c r="L319" i="84" l="1"/>
  <c r="G31" i="4" s="1"/>
  <c r="G34" i="4" s="1"/>
  <c r="L174" i="84"/>
  <c r="R174" i="84"/>
  <c r="L177" i="84"/>
  <c r="R177" i="84"/>
  <c r="L180" i="84"/>
  <c r="R180" i="84"/>
  <c r="L183" i="84"/>
  <c r="R183" i="84"/>
  <c r="L186" i="84"/>
  <c r="R186" i="84"/>
  <c r="L189" i="84"/>
  <c r="R189" i="84"/>
  <c r="L192" i="84"/>
  <c r="R192" i="84"/>
  <c r="L195" i="84"/>
  <c r="R195" i="84"/>
  <c r="L198" i="84"/>
  <c r="R198" i="84"/>
  <c r="L201" i="84"/>
  <c r="R201" i="84"/>
  <c r="L204" i="84"/>
  <c r="R204" i="84"/>
  <c r="L207" i="84"/>
  <c r="R207" i="84"/>
  <c r="L210" i="84"/>
  <c r="R210" i="84"/>
  <c r="L213" i="84"/>
  <c r="R213" i="84"/>
  <c r="L216" i="84"/>
  <c r="R216" i="84"/>
  <c r="L219" i="84"/>
  <c r="R219" i="84"/>
  <c r="L222" i="84"/>
  <c r="R222" i="84"/>
  <c r="L225" i="84"/>
  <c r="R225" i="84"/>
  <c r="L228" i="84"/>
  <c r="R228" i="84"/>
  <c r="L231" i="84"/>
  <c r="R231" i="84"/>
  <c r="L234" i="84"/>
  <c r="R234" i="84"/>
  <c r="L237" i="84"/>
  <c r="R237" i="84"/>
  <c r="L240" i="84"/>
  <c r="R240" i="84"/>
  <c r="L243" i="84"/>
  <c r="R243" i="84"/>
  <c r="L246" i="84"/>
  <c r="R246" i="84"/>
  <c r="L249" i="84"/>
  <c r="R249" i="84"/>
  <c r="L252" i="84"/>
  <c r="R252" i="84"/>
  <c r="L255" i="84"/>
  <c r="R255" i="84"/>
  <c r="L258" i="84"/>
  <c r="R258" i="84"/>
  <c r="L261" i="84"/>
  <c r="R261" i="84"/>
  <c r="L264" i="84"/>
  <c r="R264" i="84"/>
  <c r="L267" i="84"/>
  <c r="R267" i="84"/>
  <c r="L270" i="84"/>
  <c r="R270" i="84"/>
  <c r="L273" i="84"/>
  <c r="R273" i="84"/>
  <c r="L276" i="84"/>
  <c r="R276" i="84"/>
  <c r="L279" i="84"/>
  <c r="R279" i="84"/>
  <c r="L282" i="84"/>
  <c r="R282" i="84"/>
  <c r="L285" i="84"/>
  <c r="R285" i="84"/>
  <c r="L288" i="84"/>
  <c r="R288" i="84"/>
  <c r="L291" i="84"/>
  <c r="R291" i="84"/>
  <c r="L294" i="84"/>
  <c r="R294" i="84"/>
  <c r="L297" i="84"/>
  <c r="R297" i="84"/>
  <c r="L300" i="84"/>
  <c r="R300" i="84"/>
  <c r="L303" i="84"/>
  <c r="R303" i="84"/>
  <c r="L306" i="84"/>
  <c r="R306" i="84"/>
  <c r="L309" i="84"/>
  <c r="R309" i="84"/>
  <c r="R171" i="84"/>
  <c r="L171" i="84"/>
  <c r="R168" i="84"/>
  <c r="L168" i="84"/>
  <c r="R165" i="84"/>
  <c r="L165" i="84"/>
  <c r="R162" i="84"/>
  <c r="L162" i="84"/>
  <c r="L27" i="84"/>
  <c r="R27" i="84"/>
  <c r="L30" i="84"/>
  <c r="R30" i="84"/>
  <c r="L33" i="84"/>
  <c r="R33" i="84"/>
  <c r="L36" i="84"/>
  <c r="R36" i="84"/>
  <c r="L39" i="84"/>
  <c r="R39" i="84"/>
  <c r="L42" i="84"/>
  <c r="R42" i="84"/>
  <c r="L45" i="84"/>
  <c r="R45" i="84"/>
  <c r="L48" i="84"/>
  <c r="R48" i="84"/>
  <c r="L51" i="84"/>
  <c r="R51" i="84"/>
  <c r="L54" i="84"/>
  <c r="R54" i="84"/>
  <c r="L57" i="84"/>
  <c r="R57" i="84"/>
  <c r="L60" i="84"/>
  <c r="R60" i="84"/>
  <c r="L63" i="84"/>
  <c r="R63" i="84"/>
  <c r="L66" i="84"/>
  <c r="R66" i="84"/>
  <c r="L69" i="84"/>
  <c r="R69" i="84"/>
  <c r="L72" i="84"/>
  <c r="R72" i="84"/>
  <c r="L75" i="84"/>
  <c r="R75" i="84"/>
  <c r="L78" i="84"/>
  <c r="R78" i="84"/>
  <c r="L81" i="84"/>
  <c r="R81" i="84"/>
  <c r="L84" i="84"/>
  <c r="R84" i="84"/>
  <c r="L87" i="84"/>
  <c r="R87" i="84"/>
  <c r="L90" i="84"/>
  <c r="R90" i="84"/>
  <c r="L93" i="84"/>
  <c r="R93" i="84"/>
  <c r="L96" i="84"/>
  <c r="R96" i="84"/>
  <c r="L99" i="84"/>
  <c r="R99" i="84"/>
  <c r="L102" i="84"/>
  <c r="R102" i="84"/>
  <c r="L105" i="84"/>
  <c r="R105" i="84"/>
  <c r="L108" i="84"/>
  <c r="R108" i="84"/>
  <c r="L111" i="84"/>
  <c r="R111" i="84"/>
  <c r="L114" i="84"/>
  <c r="R114" i="84"/>
  <c r="L117" i="84"/>
  <c r="R117" i="84"/>
  <c r="L120" i="84"/>
  <c r="R120" i="84"/>
  <c r="L123" i="84"/>
  <c r="R123" i="84"/>
  <c r="L126" i="84"/>
  <c r="R126" i="84"/>
  <c r="L129" i="84"/>
  <c r="R129" i="84"/>
  <c r="L132" i="84"/>
  <c r="R132" i="84"/>
  <c r="L135" i="84"/>
  <c r="R135" i="84"/>
  <c r="L138" i="84"/>
  <c r="R138" i="84"/>
  <c r="L141" i="84"/>
  <c r="R141" i="84"/>
  <c r="L144" i="84"/>
  <c r="R144" i="84"/>
  <c r="L147" i="84"/>
  <c r="R147" i="84"/>
  <c r="L150" i="84"/>
  <c r="R150" i="84"/>
  <c r="L153" i="84"/>
  <c r="R153" i="84"/>
  <c r="L12" i="84"/>
  <c r="R12" i="84"/>
  <c r="L15" i="84"/>
  <c r="R15" i="84"/>
  <c r="L18" i="84"/>
  <c r="R18" i="84"/>
  <c r="L21" i="84"/>
  <c r="R21" i="84"/>
  <c r="L24" i="84"/>
  <c r="R24" i="84"/>
  <c r="R9" i="84"/>
  <c r="L9" i="84"/>
  <c r="R6" i="84"/>
  <c r="L6" i="84"/>
  <c r="P8" i="87"/>
  <c r="V8" i="87"/>
  <c r="P9" i="87"/>
  <c r="V9" i="87"/>
  <c r="P10" i="87"/>
  <c r="V10" i="87"/>
  <c r="P11" i="87"/>
  <c r="V11" i="87"/>
  <c r="P12" i="87"/>
  <c r="V12" i="87"/>
  <c r="P13" i="87"/>
  <c r="V13" i="87"/>
  <c r="P14" i="87"/>
  <c r="V14" i="87"/>
  <c r="P15" i="87"/>
  <c r="V15" i="87"/>
  <c r="P16" i="87"/>
  <c r="V16" i="87"/>
  <c r="P17" i="87"/>
  <c r="V17" i="87"/>
  <c r="P18" i="87"/>
  <c r="V18" i="87"/>
  <c r="P19" i="87"/>
  <c r="V19" i="87"/>
  <c r="P20" i="87"/>
  <c r="V20" i="87"/>
  <c r="P21" i="87"/>
  <c r="V21" i="87"/>
  <c r="P22" i="87"/>
  <c r="V22" i="87"/>
  <c r="P23" i="87"/>
  <c r="V23" i="87"/>
  <c r="P24" i="87"/>
  <c r="V24" i="87"/>
  <c r="P25" i="87"/>
  <c r="V25" i="87"/>
  <c r="P26" i="87"/>
  <c r="V26" i="87"/>
  <c r="P27" i="87"/>
  <c r="V27" i="87"/>
  <c r="P28" i="87"/>
  <c r="V28" i="87"/>
  <c r="P29" i="87"/>
  <c r="V29" i="87"/>
  <c r="P30" i="87"/>
  <c r="V30" i="87"/>
  <c r="P31" i="87"/>
  <c r="V31" i="87"/>
  <c r="P32" i="87"/>
  <c r="V32" i="87"/>
  <c r="P33" i="87"/>
  <c r="V33" i="87"/>
  <c r="P34" i="87"/>
  <c r="V34" i="87"/>
  <c r="P35" i="87"/>
  <c r="V35" i="87"/>
  <c r="P36" i="87"/>
  <c r="V36" i="87"/>
  <c r="P37" i="87"/>
  <c r="V37" i="87"/>
  <c r="P38" i="87"/>
  <c r="V38" i="87"/>
  <c r="P39" i="87"/>
  <c r="V39" i="87"/>
  <c r="P40" i="87"/>
  <c r="V40" i="87"/>
  <c r="P41" i="87"/>
  <c r="V41" i="87"/>
  <c r="P42" i="87"/>
  <c r="V42" i="87"/>
  <c r="P43" i="87"/>
  <c r="V43" i="87"/>
  <c r="P44" i="87"/>
  <c r="V44" i="87"/>
  <c r="P45" i="87"/>
  <c r="V45" i="87"/>
  <c r="P46" i="87"/>
  <c r="V46" i="87"/>
  <c r="P47" i="87"/>
  <c r="V47" i="87"/>
  <c r="P48" i="87"/>
  <c r="V48" i="87"/>
  <c r="P49" i="87"/>
  <c r="V49" i="87"/>
  <c r="P50" i="87"/>
  <c r="V50" i="87"/>
  <c r="P51" i="87"/>
  <c r="V51" i="87"/>
  <c r="P52" i="87"/>
  <c r="V52" i="87"/>
  <c r="P53" i="87"/>
  <c r="V53" i="87"/>
  <c r="P54" i="87"/>
  <c r="V54" i="87"/>
  <c r="P55" i="87"/>
  <c r="V55" i="87"/>
  <c r="P56" i="87"/>
  <c r="V56" i="87"/>
  <c r="P57" i="87"/>
  <c r="V57" i="87"/>
  <c r="P58" i="87"/>
  <c r="V58" i="87"/>
  <c r="P59" i="87"/>
  <c r="V59" i="87"/>
  <c r="P60" i="87"/>
  <c r="V60" i="87"/>
  <c r="P61" i="87"/>
  <c r="V61" i="87"/>
  <c r="P62" i="87"/>
  <c r="V62" i="87"/>
  <c r="P63" i="87"/>
  <c r="V63" i="87"/>
  <c r="P64" i="87"/>
  <c r="V64" i="87"/>
  <c r="P65" i="87"/>
  <c r="V65" i="87"/>
  <c r="P66" i="87"/>
  <c r="V66" i="87"/>
  <c r="P67" i="87"/>
  <c r="V67" i="87"/>
  <c r="P68" i="87"/>
  <c r="V68" i="87"/>
  <c r="P69" i="87"/>
  <c r="V69" i="87"/>
  <c r="P70" i="87"/>
  <c r="V70" i="87"/>
  <c r="P71" i="87"/>
  <c r="V71" i="87"/>
  <c r="P72" i="87"/>
  <c r="V72" i="87"/>
  <c r="P73" i="87"/>
  <c r="V73" i="87"/>
  <c r="P74" i="87"/>
  <c r="V74" i="87"/>
  <c r="P75" i="87"/>
  <c r="V75" i="87"/>
  <c r="P76" i="87"/>
  <c r="V76" i="87"/>
  <c r="P77" i="87"/>
  <c r="V77" i="87"/>
  <c r="P78" i="87"/>
  <c r="V78" i="87"/>
  <c r="P79" i="87"/>
  <c r="V79" i="87"/>
  <c r="P80" i="87"/>
  <c r="V80" i="87"/>
  <c r="P81" i="87"/>
  <c r="V81" i="87"/>
  <c r="P82" i="87"/>
  <c r="V82" i="87"/>
  <c r="P83" i="87"/>
  <c r="V83" i="87"/>
  <c r="P84" i="87"/>
  <c r="V84" i="87"/>
  <c r="P85" i="87"/>
  <c r="V85" i="87"/>
  <c r="P86" i="87"/>
  <c r="V86" i="87"/>
  <c r="P87" i="87"/>
  <c r="V87" i="87"/>
  <c r="P88" i="87"/>
  <c r="V88" i="87"/>
  <c r="P89" i="87"/>
  <c r="V89" i="87"/>
  <c r="P90" i="87"/>
  <c r="V90" i="87"/>
  <c r="P91" i="87"/>
  <c r="V91" i="87"/>
  <c r="P92" i="87"/>
  <c r="V92" i="87"/>
  <c r="P93" i="87"/>
  <c r="V93" i="87"/>
  <c r="P94" i="87"/>
  <c r="V94" i="87"/>
  <c r="P95" i="87"/>
  <c r="V95" i="87"/>
  <c r="P96" i="87"/>
  <c r="V96" i="87"/>
  <c r="P97" i="87"/>
  <c r="V97" i="87"/>
  <c r="P98" i="87"/>
  <c r="V98" i="87"/>
  <c r="P99" i="87"/>
  <c r="V99" i="87"/>
  <c r="P100" i="87"/>
  <c r="V100" i="87"/>
  <c r="P101" i="87"/>
  <c r="V101" i="87"/>
  <c r="P102" i="87"/>
  <c r="V102" i="87"/>
  <c r="P103" i="87"/>
  <c r="V103" i="87"/>
  <c r="P104" i="87"/>
  <c r="V104" i="87"/>
  <c r="P105" i="87"/>
  <c r="V105" i="87"/>
  <c r="P106" i="87"/>
  <c r="V106" i="87"/>
  <c r="P107" i="87"/>
  <c r="V107" i="87"/>
  <c r="P108" i="87"/>
  <c r="V108" i="87"/>
  <c r="P109" i="87"/>
  <c r="V109" i="87"/>
  <c r="P110" i="87"/>
  <c r="V110" i="87"/>
  <c r="P111" i="87"/>
  <c r="V111" i="87"/>
  <c r="P112" i="87"/>
  <c r="V112" i="87"/>
  <c r="P113" i="87"/>
  <c r="V113" i="87"/>
  <c r="P114" i="87"/>
  <c r="V114" i="87"/>
  <c r="P115" i="87"/>
  <c r="V115" i="87"/>
  <c r="P116" i="87"/>
  <c r="V116" i="87"/>
  <c r="P117" i="87"/>
  <c r="V117" i="87"/>
  <c r="P118" i="87"/>
  <c r="V118" i="87"/>
  <c r="P119" i="87"/>
  <c r="V119" i="87"/>
  <c r="P120" i="87"/>
  <c r="V120" i="87"/>
  <c r="P121" i="87"/>
  <c r="V121" i="87"/>
  <c r="P122" i="87"/>
  <c r="V122" i="87"/>
  <c r="P123" i="87"/>
  <c r="V123" i="87"/>
  <c r="P124" i="87"/>
  <c r="V124" i="87"/>
  <c r="P125" i="87"/>
  <c r="V125" i="87"/>
  <c r="P126" i="87"/>
  <c r="V126" i="87"/>
  <c r="P127" i="87"/>
  <c r="V127" i="87"/>
  <c r="P128" i="87"/>
  <c r="V128" i="87"/>
  <c r="P129" i="87"/>
  <c r="V129" i="87"/>
  <c r="P130" i="87"/>
  <c r="V130" i="87"/>
  <c r="P131" i="87"/>
  <c r="V131" i="87"/>
  <c r="P132" i="87"/>
  <c r="V132" i="87"/>
  <c r="P133" i="87"/>
  <c r="V133" i="87"/>
  <c r="P134" i="87"/>
  <c r="V134" i="87"/>
  <c r="P135" i="87"/>
  <c r="V135" i="87"/>
  <c r="P136" i="87"/>
  <c r="V136" i="87"/>
  <c r="P137" i="87"/>
  <c r="V137" i="87"/>
  <c r="P138" i="87"/>
  <c r="V138" i="87"/>
  <c r="P139" i="87"/>
  <c r="V139" i="87"/>
  <c r="P140" i="87"/>
  <c r="V140" i="87"/>
  <c r="P141" i="87"/>
  <c r="V141" i="87"/>
  <c r="P142" i="87"/>
  <c r="V142" i="87"/>
  <c r="P143" i="87"/>
  <c r="V143" i="87"/>
  <c r="P144" i="87"/>
  <c r="V144" i="87"/>
  <c r="P145" i="87"/>
  <c r="V145" i="87"/>
  <c r="P146" i="87"/>
  <c r="V146" i="87"/>
  <c r="P147" i="87"/>
  <c r="V147" i="87"/>
  <c r="P148" i="87"/>
  <c r="V148" i="87"/>
  <c r="P149" i="87"/>
  <c r="V149" i="87"/>
  <c r="P150" i="87"/>
  <c r="V150" i="87"/>
  <c r="P151" i="87"/>
  <c r="V151" i="87"/>
  <c r="P152" i="87"/>
  <c r="V152" i="87"/>
  <c r="P153" i="87"/>
  <c r="V153" i="87"/>
  <c r="P154" i="87"/>
  <c r="V154" i="87"/>
  <c r="P155" i="87"/>
  <c r="V155" i="87"/>
  <c r="P156" i="87"/>
  <c r="V156" i="87"/>
  <c r="P157" i="87"/>
  <c r="V157" i="87"/>
  <c r="P158" i="87"/>
  <c r="V158" i="87"/>
  <c r="P159" i="87"/>
  <c r="V159" i="87"/>
  <c r="P160" i="87"/>
  <c r="V160" i="87"/>
  <c r="P161" i="87"/>
  <c r="V161" i="87"/>
  <c r="P162" i="87"/>
  <c r="V162" i="87"/>
  <c r="P163" i="87"/>
  <c r="V163" i="87"/>
  <c r="P164" i="87"/>
  <c r="V164" i="87"/>
  <c r="P165" i="87"/>
  <c r="V165" i="87"/>
  <c r="P166" i="87"/>
  <c r="V166" i="87"/>
  <c r="P167" i="87"/>
  <c r="V167" i="87"/>
  <c r="P168" i="87"/>
  <c r="V168" i="87"/>
  <c r="P169" i="87"/>
  <c r="V169" i="87"/>
  <c r="P170" i="87"/>
  <c r="V170" i="87"/>
  <c r="P171" i="87"/>
  <c r="V171" i="87"/>
  <c r="P172" i="87"/>
  <c r="V172" i="87"/>
  <c r="P173" i="87"/>
  <c r="V173" i="87"/>
  <c r="P174" i="87"/>
  <c r="V174" i="87"/>
  <c r="P175" i="87"/>
  <c r="V175" i="87"/>
  <c r="P176" i="87"/>
  <c r="V176" i="87"/>
  <c r="P177" i="87"/>
  <c r="V177" i="87"/>
  <c r="P178" i="87"/>
  <c r="V178" i="87"/>
  <c r="P179" i="87"/>
  <c r="V179" i="87"/>
  <c r="P180" i="87"/>
  <c r="V180" i="87"/>
  <c r="P181" i="87"/>
  <c r="V181" i="87"/>
  <c r="P182" i="87"/>
  <c r="V182" i="87"/>
  <c r="P183" i="87"/>
  <c r="V183" i="87"/>
  <c r="P184" i="87"/>
  <c r="V184" i="87"/>
  <c r="P185" i="87"/>
  <c r="V185" i="87"/>
  <c r="P186" i="87"/>
  <c r="V186" i="87"/>
  <c r="P187" i="87"/>
  <c r="V187" i="87"/>
  <c r="P188" i="87"/>
  <c r="V188" i="87"/>
  <c r="P189" i="87"/>
  <c r="V189" i="87"/>
  <c r="P190" i="87"/>
  <c r="V190" i="87"/>
  <c r="P191" i="87"/>
  <c r="V191" i="87"/>
  <c r="P192" i="87"/>
  <c r="V192" i="87"/>
  <c r="P193" i="87"/>
  <c r="V193" i="87"/>
  <c r="P194" i="87"/>
  <c r="V194" i="87"/>
  <c r="P195" i="87"/>
  <c r="V195" i="87"/>
  <c r="P196" i="87"/>
  <c r="V196" i="87"/>
  <c r="P197" i="87"/>
  <c r="V197" i="87"/>
  <c r="P198" i="87"/>
  <c r="V198" i="87"/>
  <c r="P199" i="87"/>
  <c r="V199" i="87"/>
  <c r="P200" i="87"/>
  <c r="V200" i="87"/>
  <c r="P201" i="87"/>
  <c r="V201" i="87"/>
  <c r="P202" i="87"/>
  <c r="V202" i="87"/>
  <c r="P203" i="87"/>
  <c r="V203" i="87"/>
  <c r="P204" i="87"/>
  <c r="V204" i="87"/>
  <c r="P205" i="87"/>
  <c r="V205" i="87"/>
  <c r="P206" i="87"/>
  <c r="V206" i="87"/>
  <c r="P207" i="87"/>
  <c r="V207" i="87"/>
  <c r="V7" i="87"/>
  <c r="P7" i="87"/>
  <c r="P6" i="87"/>
  <c r="V7" i="82"/>
  <c r="V9" i="82"/>
  <c r="V10" i="82"/>
  <c r="V11" i="82"/>
  <c r="V12" i="82"/>
  <c r="V13" i="82"/>
  <c r="V14" i="82"/>
  <c r="V15" i="82"/>
  <c r="V16" i="82"/>
  <c r="V17" i="82"/>
  <c r="V18" i="82"/>
  <c r="V19" i="82"/>
  <c r="V20" i="82"/>
  <c r="V21" i="82"/>
  <c r="V22" i="82"/>
  <c r="V23" i="82"/>
  <c r="V24" i="82"/>
  <c r="V25" i="82"/>
  <c r="V26" i="82"/>
  <c r="V27" i="82"/>
  <c r="V28" i="82"/>
  <c r="V29" i="82"/>
  <c r="V30" i="82"/>
  <c r="V31" i="82"/>
  <c r="V32" i="82"/>
  <c r="V33" i="82"/>
  <c r="V34" i="82"/>
  <c r="V35" i="82"/>
  <c r="V36" i="82"/>
  <c r="V37" i="82"/>
  <c r="V38" i="82"/>
  <c r="V39" i="82"/>
  <c r="V40" i="82"/>
  <c r="V41" i="82"/>
  <c r="V42" i="82"/>
  <c r="V43" i="82"/>
  <c r="V44" i="82"/>
  <c r="V45" i="82"/>
  <c r="V46" i="82"/>
  <c r="V47" i="82"/>
  <c r="V48" i="82"/>
  <c r="V49" i="82"/>
  <c r="V50" i="82"/>
  <c r="V51" i="82"/>
  <c r="V52" i="82"/>
  <c r="V53" i="82"/>
  <c r="V54" i="82"/>
  <c r="V55" i="82"/>
  <c r="V56" i="82"/>
  <c r="V57" i="82"/>
  <c r="V58" i="82"/>
  <c r="V59" i="82"/>
  <c r="V60" i="82"/>
  <c r="V61" i="82"/>
  <c r="V62" i="82"/>
  <c r="V63" i="82"/>
  <c r="V64" i="82"/>
  <c r="V65" i="82"/>
  <c r="V66" i="82"/>
  <c r="V67" i="82"/>
  <c r="V68" i="82"/>
  <c r="V69" i="82"/>
  <c r="V70" i="82"/>
  <c r="V71" i="82"/>
  <c r="V72" i="82"/>
  <c r="V73" i="82"/>
  <c r="V74" i="82"/>
  <c r="V75" i="82"/>
  <c r="V76" i="82"/>
  <c r="V77" i="82"/>
  <c r="V78" i="82"/>
  <c r="V79" i="82"/>
  <c r="V80" i="82"/>
  <c r="V81" i="82"/>
  <c r="V82" i="82"/>
  <c r="V83" i="82"/>
  <c r="V84" i="82"/>
  <c r="V85" i="82"/>
  <c r="V86" i="82"/>
  <c r="V87" i="82"/>
  <c r="V88" i="82"/>
  <c r="V89" i="82"/>
  <c r="V90" i="82"/>
  <c r="V91" i="82"/>
  <c r="V92" i="82"/>
  <c r="V93" i="82"/>
  <c r="V94" i="82"/>
  <c r="V95" i="82"/>
  <c r="V96" i="82"/>
  <c r="V97" i="82"/>
  <c r="V98" i="82"/>
  <c r="V99" i="82"/>
  <c r="V100" i="82"/>
  <c r="V101" i="82"/>
  <c r="V102" i="82"/>
  <c r="V103" i="82"/>
  <c r="V104" i="82"/>
  <c r="V105" i="82"/>
  <c r="V106" i="82"/>
  <c r="V107" i="82"/>
  <c r="V108" i="82"/>
  <c r="V109" i="82"/>
  <c r="V110" i="82"/>
  <c r="V111" i="82"/>
  <c r="V112" i="82"/>
  <c r="V113" i="82"/>
  <c r="V114" i="82"/>
  <c r="V115" i="82"/>
  <c r="V116" i="82"/>
  <c r="V117" i="82"/>
  <c r="V118" i="82"/>
  <c r="V119" i="82"/>
  <c r="V120" i="82"/>
  <c r="V121" i="82"/>
  <c r="V122" i="82"/>
  <c r="V123" i="82"/>
  <c r="V124" i="82"/>
  <c r="V125" i="82"/>
  <c r="V126" i="82"/>
  <c r="V127" i="82"/>
  <c r="V128" i="82"/>
  <c r="V129" i="82"/>
  <c r="V130" i="82"/>
  <c r="V131" i="82"/>
  <c r="V132" i="82"/>
  <c r="V133" i="82"/>
  <c r="V134" i="82"/>
  <c r="V135" i="82"/>
  <c r="V136" i="82"/>
  <c r="V137" i="82"/>
  <c r="V138" i="82"/>
  <c r="V139" i="82"/>
  <c r="V140" i="82"/>
  <c r="V141" i="82"/>
  <c r="V142" i="82"/>
  <c r="V143" i="82"/>
  <c r="V144" i="82"/>
  <c r="V145" i="82"/>
  <c r="V146" i="82"/>
  <c r="V147" i="82"/>
  <c r="V148" i="82"/>
  <c r="V149" i="82"/>
  <c r="V150" i="82"/>
  <c r="V151" i="82"/>
  <c r="V152" i="82"/>
  <c r="V153" i="82"/>
  <c r="V154" i="82"/>
  <c r="V155" i="82"/>
  <c r="V156" i="82"/>
  <c r="V157" i="82"/>
  <c r="V158" i="82"/>
  <c r="V159" i="82"/>
  <c r="V160" i="82"/>
  <c r="V161" i="82"/>
  <c r="V162" i="82"/>
  <c r="V163" i="82"/>
  <c r="V164" i="82"/>
  <c r="V165" i="82"/>
  <c r="V166" i="82"/>
  <c r="V167" i="82"/>
  <c r="V168" i="82"/>
  <c r="V169" i="82"/>
  <c r="V170" i="82"/>
  <c r="V171" i="82"/>
  <c r="V172" i="82"/>
  <c r="V173" i="82"/>
  <c r="V174" i="82"/>
  <c r="V175" i="82"/>
  <c r="V176" i="82"/>
  <c r="V177" i="82"/>
  <c r="V178" i="82"/>
  <c r="V179" i="82"/>
  <c r="V180" i="82"/>
  <c r="V181" i="82"/>
  <c r="V182" i="82"/>
  <c r="V183" i="82"/>
  <c r="V184" i="82"/>
  <c r="V185" i="82"/>
  <c r="V186" i="82"/>
  <c r="V187" i="82"/>
  <c r="V188" i="82"/>
  <c r="V189" i="82"/>
  <c r="V190" i="82"/>
  <c r="V191" i="82"/>
  <c r="V192" i="82"/>
  <c r="V193" i="82"/>
  <c r="V194" i="82"/>
  <c r="V195" i="82"/>
  <c r="V196" i="82"/>
  <c r="V197" i="82"/>
  <c r="V198" i="82"/>
  <c r="V199" i="82"/>
  <c r="V200" i="82"/>
  <c r="V201" i="82"/>
  <c r="V202" i="82"/>
  <c r="V203" i="82"/>
  <c r="V204" i="82"/>
  <c r="V205" i="82"/>
  <c r="V206" i="82"/>
  <c r="V207" i="82"/>
  <c r="V6" i="82"/>
  <c r="P38" i="82"/>
  <c r="P39" i="82"/>
  <c r="P40" i="82"/>
  <c r="P41" i="82"/>
  <c r="P42" i="82"/>
  <c r="P43" i="82"/>
  <c r="P44" i="82"/>
  <c r="P45" i="82"/>
  <c r="P46" i="82"/>
  <c r="P47" i="82"/>
  <c r="P48" i="82"/>
  <c r="P49" i="82"/>
  <c r="P50" i="82"/>
  <c r="P51" i="82"/>
  <c r="P52" i="82"/>
  <c r="P53" i="82"/>
  <c r="P54" i="82"/>
  <c r="P55" i="82"/>
  <c r="P56" i="82"/>
  <c r="P57" i="82"/>
  <c r="P58" i="82"/>
  <c r="P59" i="82"/>
  <c r="P60" i="82"/>
  <c r="P61" i="82"/>
  <c r="P62" i="82"/>
  <c r="P63" i="82"/>
  <c r="P64" i="82"/>
  <c r="P65" i="82"/>
  <c r="P66" i="82"/>
  <c r="P67" i="82"/>
  <c r="P68" i="82"/>
  <c r="P69" i="82"/>
  <c r="P70" i="82"/>
  <c r="P71" i="82"/>
  <c r="P72" i="82"/>
  <c r="P73" i="82"/>
  <c r="P74" i="82"/>
  <c r="P75" i="82"/>
  <c r="P76" i="82"/>
  <c r="P77" i="82"/>
  <c r="P78" i="82"/>
  <c r="P79" i="82"/>
  <c r="P80" i="82"/>
  <c r="P81" i="82"/>
  <c r="P82" i="82"/>
  <c r="P83" i="82"/>
  <c r="P84" i="82"/>
  <c r="P85" i="82"/>
  <c r="P86" i="82"/>
  <c r="P87" i="82"/>
  <c r="P88" i="82"/>
  <c r="P89" i="82"/>
  <c r="P90" i="82"/>
  <c r="P91" i="82"/>
  <c r="P92" i="82"/>
  <c r="P93" i="82"/>
  <c r="P94" i="82"/>
  <c r="P95" i="82"/>
  <c r="P96" i="82"/>
  <c r="P97" i="82"/>
  <c r="P98" i="82"/>
  <c r="P99" i="82"/>
  <c r="P100" i="82"/>
  <c r="P101" i="82"/>
  <c r="P102" i="82"/>
  <c r="P103" i="82"/>
  <c r="P104" i="82"/>
  <c r="P105" i="82"/>
  <c r="P106" i="82"/>
  <c r="P107" i="82"/>
  <c r="P108" i="82"/>
  <c r="P109" i="82"/>
  <c r="P110" i="82"/>
  <c r="P111" i="82"/>
  <c r="P112" i="82"/>
  <c r="P113" i="82"/>
  <c r="P114" i="82"/>
  <c r="P115" i="82"/>
  <c r="P116" i="82"/>
  <c r="P117" i="82"/>
  <c r="P118" i="82"/>
  <c r="P119" i="82"/>
  <c r="P120" i="82"/>
  <c r="P121" i="82"/>
  <c r="P122" i="82"/>
  <c r="P123" i="82"/>
  <c r="P124" i="82"/>
  <c r="P125" i="82"/>
  <c r="P126" i="82"/>
  <c r="P127" i="82"/>
  <c r="P128" i="82"/>
  <c r="P129" i="82"/>
  <c r="P130" i="82"/>
  <c r="P131" i="82"/>
  <c r="P132" i="82"/>
  <c r="P133" i="82"/>
  <c r="P134" i="82"/>
  <c r="P135" i="82"/>
  <c r="P136" i="82"/>
  <c r="P137" i="82"/>
  <c r="P138" i="82"/>
  <c r="P139" i="82"/>
  <c r="P140" i="82"/>
  <c r="P141" i="82"/>
  <c r="P142" i="82"/>
  <c r="P143" i="82"/>
  <c r="P144" i="82"/>
  <c r="P145" i="82"/>
  <c r="P146" i="82"/>
  <c r="P147" i="82"/>
  <c r="P148" i="82"/>
  <c r="P149" i="82"/>
  <c r="P150" i="82"/>
  <c r="P151" i="82"/>
  <c r="P152" i="82"/>
  <c r="P153" i="82"/>
  <c r="P154" i="82"/>
  <c r="P155" i="82"/>
  <c r="P156" i="82"/>
  <c r="P157" i="82"/>
  <c r="P158" i="82"/>
  <c r="P159" i="82"/>
  <c r="P160" i="82"/>
  <c r="P161" i="82"/>
  <c r="P162" i="82"/>
  <c r="P163" i="82"/>
  <c r="P164" i="82"/>
  <c r="P165" i="82"/>
  <c r="P166" i="82"/>
  <c r="P167" i="82"/>
  <c r="P168" i="82"/>
  <c r="P169" i="82"/>
  <c r="P170" i="82"/>
  <c r="P171" i="82"/>
  <c r="P172" i="82"/>
  <c r="P173" i="82"/>
  <c r="P174" i="82"/>
  <c r="P175" i="82"/>
  <c r="P176" i="82"/>
  <c r="P177" i="82"/>
  <c r="P178" i="82"/>
  <c r="P179" i="82"/>
  <c r="P180" i="82"/>
  <c r="P181" i="82"/>
  <c r="P182" i="82"/>
  <c r="P183" i="82"/>
  <c r="P184" i="82"/>
  <c r="P185" i="82"/>
  <c r="P186" i="82"/>
  <c r="P187" i="82"/>
  <c r="P188" i="82"/>
  <c r="P189" i="82"/>
  <c r="P190" i="82"/>
  <c r="P191" i="82"/>
  <c r="P192" i="82"/>
  <c r="P193" i="82"/>
  <c r="P194" i="82"/>
  <c r="P195" i="82"/>
  <c r="P196" i="82"/>
  <c r="P197" i="82"/>
  <c r="P198" i="82"/>
  <c r="P199" i="82"/>
  <c r="P200" i="82"/>
  <c r="P201" i="82"/>
  <c r="P202" i="82"/>
  <c r="P203" i="82"/>
  <c r="P204" i="82"/>
  <c r="P205" i="82"/>
  <c r="P206" i="82"/>
  <c r="P207" i="82"/>
  <c r="P18" i="82"/>
  <c r="P19" i="82"/>
  <c r="P20" i="82"/>
  <c r="P21" i="82"/>
  <c r="P22" i="82"/>
  <c r="P23" i="82"/>
  <c r="P24" i="82"/>
  <c r="P25" i="82"/>
  <c r="P26" i="82"/>
  <c r="P27" i="82"/>
  <c r="P28" i="82"/>
  <c r="P29" i="82"/>
  <c r="P30" i="82"/>
  <c r="P31" i="82"/>
  <c r="P32" i="82"/>
  <c r="P33" i="82"/>
  <c r="P34" i="82"/>
  <c r="P35" i="82"/>
  <c r="P36" i="82"/>
  <c r="P37" i="82"/>
  <c r="P7" i="82"/>
  <c r="P8" i="82"/>
  <c r="P9" i="82"/>
  <c r="P10" i="82"/>
  <c r="P11" i="82"/>
  <c r="P12" i="82"/>
  <c r="P13" i="82"/>
  <c r="P14" i="82"/>
  <c r="P15" i="82"/>
  <c r="P16" i="82"/>
  <c r="P17" i="82"/>
  <c r="H46" i="4" a="1"/>
  <c r="H46" i="4" s="1"/>
  <c r="H22" i="4" a="1"/>
  <c r="H22" i="4" s="1"/>
  <c r="G22" i="4" a="1"/>
  <c r="D156" i="84"/>
  <c r="E157" i="84"/>
  <c r="E156" i="84"/>
  <c r="G164" i="84"/>
  <c r="G163" i="84"/>
  <c r="G162" i="84"/>
  <c r="L312" i="84" l="1"/>
  <c r="L156" i="84"/>
  <c r="P208" i="87"/>
  <c r="G18" i="4" s="1"/>
  <c r="R312" i="84"/>
  <c r="R156" i="84"/>
  <c r="G307" i="84"/>
  <c r="I309" i="84"/>
  <c r="I306" i="84"/>
  <c r="I303" i="84"/>
  <c r="I300" i="84"/>
  <c r="I297" i="84"/>
  <c r="I294" i="84"/>
  <c r="I291" i="84"/>
  <c r="I288" i="84"/>
  <c r="I285" i="84"/>
  <c r="I282" i="84"/>
  <c r="I279" i="84"/>
  <c r="I276" i="84"/>
  <c r="I273" i="84"/>
  <c r="I270" i="84"/>
  <c r="I267" i="84"/>
  <c r="I264" i="84"/>
  <c r="I261" i="84"/>
  <c r="I258" i="84"/>
  <c r="I255" i="84"/>
  <c r="I252" i="84"/>
  <c r="I249" i="84"/>
  <c r="I246" i="84"/>
  <c r="I243" i="84"/>
  <c r="I240" i="84"/>
  <c r="I237" i="84"/>
  <c r="I234" i="84"/>
  <c r="I231" i="84"/>
  <c r="I228" i="84"/>
  <c r="I225" i="84"/>
  <c r="I222" i="84"/>
  <c r="I219" i="84"/>
  <c r="I216" i="84"/>
  <c r="I213" i="84"/>
  <c r="I210" i="84"/>
  <c r="I207" i="84"/>
  <c r="I204" i="84"/>
  <c r="I201" i="84"/>
  <c r="I198" i="84"/>
  <c r="I195" i="84"/>
  <c r="I192" i="84"/>
  <c r="I189" i="84"/>
  <c r="I186" i="84"/>
  <c r="I183" i="84"/>
  <c r="I180" i="84"/>
  <c r="I177" i="84"/>
  <c r="I174" i="84"/>
  <c r="I171" i="84"/>
  <c r="I168" i="84"/>
  <c r="I165" i="84"/>
  <c r="I162" i="84"/>
  <c r="F157" i="84"/>
  <c r="D157" i="84"/>
  <c r="F313" i="84"/>
  <c r="E313" i="84"/>
  <c r="D313" i="84"/>
  <c r="G310" i="84"/>
  <c r="G304" i="84"/>
  <c r="G301" i="84"/>
  <c r="G298" i="84"/>
  <c r="G295" i="84"/>
  <c r="G292" i="84"/>
  <c r="G289" i="84"/>
  <c r="G286" i="84"/>
  <c r="G283" i="84"/>
  <c r="G280" i="84"/>
  <c r="G277" i="84"/>
  <c r="G274" i="84"/>
  <c r="G271" i="84"/>
  <c r="G268" i="84"/>
  <c r="G265" i="84"/>
  <c r="G262" i="84"/>
  <c r="G259" i="84"/>
  <c r="G256" i="84"/>
  <c r="G253" i="84"/>
  <c r="G250" i="84"/>
  <c r="G247" i="84"/>
  <c r="G244" i="84"/>
  <c r="G241" i="84"/>
  <c r="G238" i="84"/>
  <c r="G235" i="84"/>
  <c r="G232" i="84"/>
  <c r="G229" i="84"/>
  <c r="G226" i="84"/>
  <c r="G223" i="84"/>
  <c r="G220" i="84"/>
  <c r="G217" i="84"/>
  <c r="G214" i="84"/>
  <c r="G211" i="84"/>
  <c r="G208" i="84"/>
  <c r="G205" i="84"/>
  <c r="G202" i="84"/>
  <c r="G199" i="84"/>
  <c r="G196" i="84"/>
  <c r="G193" i="84"/>
  <c r="G190" i="84"/>
  <c r="G187" i="84"/>
  <c r="G184" i="84"/>
  <c r="G181" i="84"/>
  <c r="G178" i="84"/>
  <c r="G175" i="84"/>
  <c r="G172" i="84"/>
  <c r="G169" i="84"/>
  <c r="G166" i="84"/>
  <c r="G154" i="84"/>
  <c r="G151" i="84"/>
  <c r="G148" i="84"/>
  <c r="G145" i="84"/>
  <c r="G142" i="84"/>
  <c r="G139" i="84"/>
  <c r="G136" i="84"/>
  <c r="G133" i="84"/>
  <c r="G130" i="84"/>
  <c r="G127" i="84"/>
  <c r="G124" i="84"/>
  <c r="G121" i="84"/>
  <c r="G118" i="84"/>
  <c r="G115" i="84"/>
  <c r="G112" i="84"/>
  <c r="G109" i="84"/>
  <c r="G106" i="84"/>
  <c r="G103" i="84"/>
  <c r="G100" i="84"/>
  <c r="G97" i="84"/>
  <c r="G94" i="84"/>
  <c r="G91" i="84"/>
  <c r="G88" i="84"/>
  <c r="G85" i="84"/>
  <c r="G82" i="84"/>
  <c r="G79" i="84"/>
  <c r="G76" i="84"/>
  <c r="G73" i="84"/>
  <c r="G70" i="84"/>
  <c r="G67" i="84"/>
  <c r="G64" i="84"/>
  <c r="G61" i="84"/>
  <c r="G58" i="84"/>
  <c r="G55" i="84"/>
  <c r="G52" i="84"/>
  <c r="G49" i="84"/>
  <c r="G46" i="84"/>
  <c r="G43" i="84"/>
  <c r="G40" i="84"/>
  <c r="G37" i="84"/>
  <c r="G34" i="84"/>
  <c r="G31" i="84"/>
  <c r="G28" i="84"/>
  <c r="G25" i="84"/>
  <c r="G22" i="84"/>
  <c r="G19" i="84"/>
  <c r="G16" i="84"/>
  <c r="G13" i="84"/>
  <c r="G10" i="84"/>
  <c r="G7" i="84"/>
  <c r="I208" i="87" a="1"/>
  <c r="I208" i="87" s="1"/>
  <c r="C30" i="4" s="1"/>
  <c r="I208" i="82" a="1"/>
  <c r="I208" i="82" s="1"/>
  <c r="C29" i="4" s="1"/>
  <c r="F45" i="4"/>
  <c r="F44" i="4"/>
  <c r="F42" i="4"/>
  <c r="F41" i="4"/>
  <c r="F40" i="4"/>
  <c r="F39" i="4"/>
  <c r="F38" i="4"/>
  <c r="F21" i="4"/>
  <c r="F20" i="4"/>
  <c r="F18" i="4"/>
  <c r="F17" i="4"/>
  <c r="F16" i="4"/>
  <c r="F15" i="4"/>
  <c r="F14" i="4"/>
  <c r="L318" i="84" l="1"/>
  <c r="G19" i="4" s="1"/>
  <c r="L320" i="84"/>
  <c r="G43" i="4" s="1"/>
  <c r="I312" i="84"/>
  <c r="G157" i="84"/>
  <c r="E319" i="84"/>
  <c r="C31" i="4" s="1"/>
  <c r="C34" i="4" s="1"/>
  <c r="F319" i="84"/>
  <c r="D31" i="4" s="1"/>
  <c r="D34" i="4" s="1"/>
  <c r="D319" i="84"/>
  <c r="G313" i="84"/>
  <c r="B1" i="92"/>
  <c r="A1" i="92"/>
  <c r="G319" i="84" l="1"/>
  <c r="B31" i="4"/>
  <c r="H7" i="82"/>
  <c r="G311" i="84"/>
  <c r="G155" i="84"/>
  <c r="G309" i="84"/>
  <c r="G308" i="84"/>
  <c r="G306" i="84"/>
  <c r="G305" i="84"/>
  <c r="G303" i="84"/>
  <c r="G302" i="84"/>
  <c r="G300" i="84"/>
  <c r="G299" i="84"/>
  <c r="G297" i="84"/>
  <c r="G296" i="84"/>
  <c r="G294" i="84"/>
  <c r="G293" i="84"/>
  <c r="G291" i="84"/>
  <c r="G290" i="84"/>
  <c r="G288" i="84"/>
  <c r="G287" i="84"/>
  <c r="G285" i="84"/>
  <c r="G284" i="84"/>
  <c r="G282" i="84"/>
  <c r="G281" i="84"/>
  <c r="G279" i="84"/>
  <c r="G278" i="84"/>
  <c r="G276" i="84"/>
  <c r="G275" i="84"/>
  <c r="G273" i="84"/>
  <c r="G272" i="84"/>
  <c r="G270" i="84"/>
  <c r="G269" i="84"/>
  <c r="G267" i="84"/>
  <c r="G266" i="84"/>
  <c r="G264" i="84"/>
  <c r="G263" i="84"/>
  <c r="G261" i="84"/>
  <c r="G260" i="84"/>
  <c r="G258" i="84"/>
  <c r="G257" i="84"/>
  <c r="G255" i="84"/>
  <c r="G254" i="84"/>
  <c r="G252" i="84"/>
  <c r="G251" i="84"/>
  <c r="G249" i="84"/>
  <c r="G248" i="84"/>
  <c r="G246" i="84"/>
  <c r="G245" i="84"/>
  <c r="G243" i="84"/>
  <c r="G242" i="84"/>
  <c r="G240" i="84"/>
  <c r="G239" i="84"/>
  <c r="G237" i="84"/>
  <c r="G236" i="84"/>
  <c r="G234" i="84"/>
  <c r="G233" i="84"/>
  <c r="G231" i="84"/>
  <c r="G230" i="84"/>
  <c r="G228" i="84"/>
  <c r="G227" i="84"/>
  <c r="G225" i="84"/>
  <c r="G224" i="84"/>
  <c r="G222" i="84"/>
  <c r="G221" i="84"/>
  <c r="G219" i="84"/>
  <c r="G218" i="84"/>
  <c r="G216" i="84"/>
  <c r="G215" i="84"/>
  <c r="G213" i="84"/>
  <c r="G212" i="84"/>
  <c r="G210" i="84"/>
  <c r="G209" i="84"/>
  <c r="G207" i="84"/>
  <c r="G206" i="84"/>
  <c r="G204" i="84"/>
  <c r="G203" i="84"/>
  <c r="G201" i="84"/>
  <c r="G200" i="84"/>
  <c r="G198" i="84"/>
  <c r="G197" i="84"/>
  <c r="G195" i="84"/>
  <c r="G194" i="84"/>
  <c r="G192" i="84"/>
  <c r="G191" i="84"/>
  <c r="G189" i="84"/>
  <c r="G188" i="84"/>
  <c r="G186" i="84"/>
  <c r="G185" i="84"/>
  <c r="G183" i="84"/>
  <c r="G182" i="84"/>
  <c r="G180" i="84"/>
  <c r="G179" i="84"/>
  <c r="G177" i="84"/>
  <c r="G176" i="84"/>
  <c r="G174" i="84"/>
  <c r="G173" i="84"/>
  <c r="G171" i="84"/>
  <c r="G170" i="84"/>
  <c r="G168" i="84"/>
  <c r="G167" i="84"/>
  <c r="G165" i="84"/>
  <c r="G153" i="84"/>
  <c r="G152" i="84"/>
  <c r="G150" i="84"/>
  <c r="G149" i="84"/>
  <c r="G147" i="84"/>
  <c r="G146" i="84"/>
  <c r="G144" i="84"/>
  <c r="G143" i="84"/>
  <c r="G141" i="84"/>
  <c r="G140" i="84"/>
  <c r="G138" i="84"/>
  <c r="G137" i="84"/>
  <c r="G135" i="84"/>
  <c r="G134" i="84"/>
  <c r="G132" i="84"/>
  <c r="G131" i="84"/>
  <c r="G129" i="84"/>
  <c r="G128" i="84"/>
  <c r="G126" i="84"/>
  <c r="G125" i="84"/>
  <c r="G123" i="84"/>
  <c r="G122" i="84"/>
  <c r="G120" i="84"/>
  <c r="G119" i="84"/>
  <c r="G117" i="84"/>
  <c r="G116" i="84"/>
  <c r="G114" i="84"/>
  <c r="G113" i="84"/>
  <c r="G111" i="84"/>
  <c r="G110" i="84"/>
  <c r="G108" i="84"/>
  <c r="G107" i="84"/>
  <c r="G105" i="84"/>
  <c r="G104" i="84"/>
  <c r="G102" i="84"/>
  <c r="G101" i="84"/>
  <c r="G99" i="84"/>
  <c r="G98" i="84"/>
  <c r="G96" i="84"/>
  <c r="G95" i="84"/>
  <c r="G93" i="84"/>
  <c r="G92" i="84"/>
  <c r="G90" i="84"/>
  <c r="G89" i="84"/>
  <c r="G87" i="84"/>
  <c r="G86" i="84"/>
  <c r="G84" i="84"/>
  <c r="G83" i="84"/>
  <c r="G81" i="84"/>
  <c r="G80" i="84"/>
  <c r="G78" i="84"/>
  <c r="G77" i="84"/>
  <c r="G75" i="84"/>
  <c r="G74" i="84"/>
  <c r="G72" i="84"/>
  <c r="G71" i="84"/>
  <c r="G69" i="84"/>
  <c r="G68" i="84"/>
  <c r="G66" i="84"/>
  <c r="G65" i="84"/>
  <c r="G63" i="84"/>
  <c r="G62" i="84"/>
  <c r="G60" i="84"/>
  <c r="G59" i="84"/>
  <c r="G57" i="84"/>
  <c r="G56" i="84"/>
  <c r="G54" i="84"/>
  <c r="G53" i="84"/>
  <c r="G51" i="84"/>
  <c r="G50" i="84"/>
  <c r="G48" i="84"/>
  <c r="G47" i="84"/>
  <c r="G45" i="84"/>
  <c r="G44" i="84"/>
  <c r="G42" i="84"/>
  <c r="G41" i="84"/>
  <c r="G39" i="84"/>
  <c r="G38" i="84"/>
  <c r="G36" i="84"/>
  <c r="G35" i="84"/>
  <c r="G33" i="84"/>
  <c r="G32" i="84"/>
  <c r="G30" i="84"/>
  <c r="G29" i="84"/>
  <c r="G27" i="84"/>
  <c r="G26" i="84"/>
  <c r="G24" i="84"/>
  <c r="G23" i="84"/>
  <c r="G21" i="84"/>
  <c r="G20" i="84"/>
  <c r="G18" i="84"/>
  <c r="G17" i="84"/>
  <c r="G15" i="84"/>
  <c r="G14" i="84"/>
  <c r="G12" i="84"/>
  <c r="G11" i="84"/>
  <c r="G9" i="84"/>
  <c r="G8" i="84"/>
  <c r="G6" i="84"/>
  <c r="B34" i="4" l="1" a="1"/>
  <c r="B34" i="4" s="1"/>
  <c r="F31" i="4"/>
  <c r="E31" i="4"/>
  <c r="G207" i="87"/>
  <c r="G206" i="87"/>
  <c r="G205" i="87"/>
  <c r="G204" i="87"/>
  <c r="G203" i="87"/>
  <c r="G202" i="87"/>
  <c r="G201" i="87"/>
  <c r="G200" i="87"/>
  <c r="G199" i="87"/>
  <c r="G198" i="87"/>
  <c r="G197" i="87"/>
  <c r="G196" i="87"/>
  <c r="G195" i="87"/>
  <c r="G194" i="87"/>
  <c r="G193" i="87"/>
  <c r="G192" i="87"/>
  <c r="G191" i="87"/>
  <c r="G190" i="87"/>
  <c r="G189" i="87"/>
  <c r="G188" i="87"/>
  <c r="G187" i="87"/>
  <c r="G186" i="87"/>
  <c r="G185" i="87"/>
  <c r="G184" i="87"/>
  <c r="G183" i="87"/>
  <c r="G182" i="87"/>
  <c r="G181" i="87"/>
  <c r="G180" i="87"/>
  <c r="G179" i="87"/>
  <c r="G178" i="87"/>
  <c r="G177" i="87"/>
  <c r="G176" i="87"/>
  <c r="G175" i="87"/>
  <c r="G174" i="87"/>
  <c r="G173" i="87"/>
  <c r="G172" i="87"/>
  <c r="G171" i="87"/>
  <c r="G170" i="87"/>
  <c r="G169" i="87"/>
  <c r="G168" i="87"/>
  <c r="G167" i="87"/>
  <c r="G166" i="87"/>
  <c r="G165" i="87"/>
  <c r="G164" i="87"/>
  <c r="G163" i="87"/>
  <c r="G162" i="87"/>
  <c r="G161" i="87"/>
  <c r="G160" i="87"/>
  <c r="G159" i="87"/>
  <c r="G158" i="87"/>
  <c r="G157" i="87"/>
  <c r="G156" i="87"/>
  <c r="G155" i="87"/>
  <c r="G154" i="87"/>
  <c r="G153" i="87"/>
  <c r="G152" i="87"/>
  <c r="G151" i="87"/>
  <c r="G150" i="87"/>
  <c r="G149" i="87"/>
  <c r="G148" i="87"/>
  <c r="G147" i="87"/>
  <c r="G146" i="87"/>
  <c r="G145" i="87"/>
  <c r="G144" i="87"/>
  <c r="G143" i="87"/>
  <c r="G142" i="87"/>
  <c r="G141" i="87"/>
  <c r="G140" i="87"/>
  <c r="G139" i="87"/>
  <c r="G138" i="87"/>
  <c r="G137" i="87"/>
  <c r="G136" i="87"/>
  <c r="G135" i="87"/>
  <c r="G134" i="87"/>
  <c r="G133" i="87"/>
  <c r="G132" i="87"/>
  <c r="G131" i="87"/>
  <c r="G130" i="87"/>
  <c r="G129" i="87"/>
  <c r="G128" i="87"/>
  <c r="G127" i="87"/>
  <c r="G126" i="87"/>
  <c r="G125" i="87"/>
  <c r="G124" i="87"/>
  <c r="G123" i="87"/>
  <c r="G122" i="87"/>
  <c r="G121" i="87"/>
  <c r="G120" i="87"/>
  <c r="G119" i="87"/>
  <c r="G118" i="87"/>
  <c r="G117" i="87"/>
  <c r="G116" i="87"/>
  <c r="G115" i="87"/>
  <c r="G114" i="87"/>
  <c r="G113" i="87"/>
  <c r="G112" i="87"/>
  <c r="G111" i="87"/>
  <c r="G110" i="87"/>
  <c r="G109" i="87"/>
  <c r="G108" i="87"/>
  <c r="G107" i="87"/>
  <c r="G106" i="87"/>
  <c r="G105" i="87"/>
  <c r="G104" i="87"/>
  <c r="G103" i="87"/>
  <c r="G102" i="87"/>
  <c r="G101" i="87"/>
  <c r="G100" i="87"/>
  <c r="G99" i="87"/>
  <c r="G98" i="87"/>
  <c r="G97" i="87"/>
  <c r="G96" i="87"/>
  <c r="G95" i="87"/>
  <c r="G94" i="87"/>
  <c r="G93" i="87"/>
  <c r="G92" i="87"/>
  <c r="G91" i="87"/>
  <c r="G90" i="87"/>
  <c r="G89" i="87"/>
  <c r="G88" i="87"/>
  <c r="G87" i="87"/>
  <c r="G86" i="87"/>
  <c r="G85" i="87"/>
  <c r="G84" i="87"/>
  <c r="G83" i="87"/>
  <c r="G82" i="87"/>
  <c r="G81" i="87"/>
  <c r="G80" i="87"/>
  <c r="G79" i="87"/>
  <c r="G78" i="87"/>
  <c r="G77" i="87"/>
  <c r="G76" i="87"/>
  <c r="G75" i="87"/>
  <c r="G74" i="87"/>
  <c r="G73" i="87"/>
  <c r="G72" i="87"/>
  <c r="G71" i="87"/>
  <c r="G70" i="87"/>
  <c r="G69" i="87"/>
  <c r="G68" i="87"/>
  <c r="G67" i="87"/>
  <c r="G66" i="87"/>
  <c r="G65" i="87"/>
  <c r="G64" i="87"/>
  <c r="G63" i="87"/>
  <c r="G62" i="87"/>
  <c r="G61" i="87"/>
  <c r="G60" i="87"/>
  <c r="G59" i="87"/>
  <c r="G58" i="87"/>
  <c r="G57" i="87"/>
  <c r="G56" i="87"/>
  <c r="G55" i="87"/>
  <c r="G54" i="87"/>
  <c r="G53" i="87"/>
  <c r="G52" i="87"/>
  <c r="G51" i="87"/>
  <c r="G50" i="87"/>
  <c r="G49" i="87"/>
  <c r="G48" i="87"/>
  <c r="G47" i="87"/>
  <c r="G46" i="87"/>
  <c r="G45" i="87"/>
  <c r="G44" i="87"/>
  <c r="G43" i="87"/>
  <c r="G42" i="87"/>
  <c r="G41" i="87"/>
  <c r="G40" i="87"/>
  <c r="G39" i="87"/>
  <c r="G38" i="87"/>
  <c r="G37" i="87"/>
  <c r="G36" i="87"/>
  <c r="G35" i="87"/>
  <c r="G34" i="87"/>
  <c r="G33" i="87"/>
  <c r="G32" i="87"/>
  <c r="G31" i="87"/>
  <c r="G30" i="87"/>
  <c r="G29" i="87"/>
  <c r="G28" i="87"/>
  <c r="G27" i="87"/>
  <c r="G26" i="87"/>
  <c r="G25" i="87"/>
  <c r="G24" i="87"/>
  <c r="G23" i="87"/>
  <c r="G22" i="87"/>
  <c r="G21" i="87"/>
  <c r="G20" i="87"/>
  <c r="G19" i="87"/>
  <c r="G18" i="87"/>
  <c r="G17" i="87"/>
  <c r="G16" i="87"/>
  <c r="G15" i="87"/>
  <c r="G14" i="87"/>
  <c r="G13" i="87"/>
  <c r="G12" i="87"/>
  <c r="G11" i="87"/>
  <c r="G10" i="87"/>
  <c r="G9" i="87"/>
  <c r="G8" i="87"/>
  <c r="G7" i="87"/>
  <c r="J7" i="87" s="1"/>
  <c r="G6" i="87"/>
  <c r="J6" i="87" s="1"/>
  <c r="V6" i="87" s="1"/>
  <c r="V208" i="87" s="1"/>
  <c r="G42" i="4" s="1"/>
  <c r="G8" i="82"/>
  <c r="J8" i="82" s="1"/>
  <c r="V8" i="82" s="1"/>
  <c r="V208" i="82" s="1"/>
  <c r="G41" i="4" s="1"/>
  <c r="G46" i="4" s="1" a="1"/>
  <c r="G207" i="82"/>
  <c r="G206" i="82"/>
  <c r="G205" i="82"/>
  <c r="G204" i="82"/>
  <c r="G203" i="82"/>
  <c r="G202" i="82"/>
  <c r="G201" i="82"/>
  <c r="G200" i="82"/>
  <c r="G199" i="82"/>
  <c r="G198" i="82"/>
  <c r="G197" i="82"/>
  <c r="G196" i="82"/>
  <c r="G195" i="82"/>
  <c r="G194" i="82"/>
  <c r="G193" i="82"/>
  <c r="G192" i="82"/>
  <c r="G191" i="82"/>
  <c r="G190" i="82"/>
  <c r="G189" i="82"/>
  <c r="G188" i="82"/>
  <c r="G187" i="82"/>
  <c r="G186" i="82"/>
  <c r="G185" i="82"/>
  <c r="G184" i="82"/>
  <c r="G183" i="82"/>
  <c r="G182" i="82"/>
  <c r="G181" i="82"/>
  <c r="G180" i="82"/>
  <c r="G179" i="82"/>
  <c r="G178" i="82"/>
  <c r="G177" i="82"/>
  <c r="G176" i="82"/>
  <c r="G175" i="82"/>
  <c r="G174" i="82"/>
  <c r="G173" i="82"/>
  <c r="G172" i="82"/>
  <c r="G171" i="82"/>
  <c r="G170" i="82"/>
  <c r="G169" i="82"/>
  <c r="G168" i="82"/>
  <c r="G167" i="82"/>
  <c r="G166" i="82"/>
  <c r="G165" i="82"/>
  <c r="G164" i="82"/>
  <c r="G163" i="82"/>
  <c r="G162" i="82"/>
  <c r="G161" i="82"/>
  <c r="G160" i="82"/>
  <c r="G159" i="82"/>
  <c r="G158" i="82"/>
  <c r="G157" i="82"/>
  <c r="G156" i="82"/>
  <c r="G155" i="82"/>
  <c r="G154" i="82"/>
  <c r="G153" i="82"/>
  <c r="G152" i="82"/>
  <c r="G151" i="82"/>
  <c r="G150" i="82"/>
  <c r="G149" i="82"/>
  <c r="G148" i="82"/>
  <c r="G147" i="82"/>
  <c r="G146" i="82"/>
  <c r="G145" i="82"/>
  <c r="G144" i="82"/>
  <c r="G143" i="82"/>
  <c r="G142" i="82"/>
  <c r="G141" i="82"/>
  <c r="G140" i="82"/>
  <c r="G139" i="82"/>
  <c r="G138" i="82"/>
  <c r="G137" i="82"/>
  <c r="G136" i="82"/>
  <c r="G135" i="82"/>
  <c r="G134" i="82"/>
  <c r="G133" i="82"/>
  <c r="G132" i="82"/>
  <c r="G131" i="82"/>
  <c r="G130" i="82"/>
  <c r="G129" i="82"/>
  <c r="G128" i="82"/>
  <c r="G127" i="82"/>
  <c r="G126" i="82"/>
  <c r="G125" i="82"/>
  <c r="G124" i="82"/>
  <c r="G123" i="82"/>
  <c r="G122" i="82"/>
  <c r="G121" i="82"/>
  <c r="G120" i="82"/>
  <c r="G119" i="82"/>
  <c r="G118" i="82"/>
  <c r="G117" i="82"/>
  <c r="G116" i="82"/>
  <c r="G115" i="82"/>
  <c r="G114" i="82"/>
  <c r="G113" i="82"/>
  <c r="G112" i="82"/>
  <c r="G111" i="82"/>
  <c r="G110" i="82"/>
  <c r="G109" i="82"/>
  <c r="G108" i="82"/>
  <c r="G107" i="82"/>
  <c r="G106" i="82"/>
  <c r="G105" i="82"/>
  <c r="G104" i="82"/>
  <c r="G103" i="82"/>
  <c r="G102" i="82"/>
  <c r="G101" i="82"/>
  <c r="G100" i="82"/>
  <c r="G99" i="82"/>
  <c r="G98" i="82"/>
  <c r="G97" i="82"/>
  <c r="G96" i="82"/>
  <c r="G95" i="82"/>
  <c r="G94" i="82"/>
  <c r="G93" i="82"/>
  <c r="G92" i="82"/>
  <c r="G91" i="82"/>
  <c r="G90" i="82"/>
  <c r="G89" i="82"/>
  <c r="G88" i="82"/>
  <c r="G87" i="82"/>
  <c r="G86" i="82"/>
  <c r="G85" i="82"/>
  <c r="G84" i="82"/>
  <c r="G83" i="82"/>
  <c r="G82" i="82"/>
  <c r="G81" i="82"/>
  <c r="G80" i="82"/>
  <c r="G79" i="82"/>
  <c r="G78" i="82"/>
  <c r="G77" i="82"/>
  <c r="G76" i="82"/>
  <c r="G75" i="82"/>
  <c r="G74" i="82"/>
  <c r="G73" i="82"/>
  <c r="G72" i="82"/>
  <c r="G71" i="82"/>
  <c r="G70" i="82"/>
  <c r="G69" i="82"/>
  <c r="G68" i="82"/>
  <c r="G67" i="82"/>
  <c r="G66" i="82"/>
  <c r="G65" i="82"/>
  <c r="G64" i="82"/>
  <c r="G63" i="82"/>
  <c r="G62" i="82"/>
  <c r="G61" i="82"/>
  <c r="G60" i="82"/>
  <c r="G59" i="82"/>
  <c r="G58" i="82"/>
  <c r="G57" i="82"/>
  <c r="G56" i="82"/>
  <c r="G55" i="82"/>
  <c r="G54" i="82"/>
  <c r="G53" i="82"/>
  <c r="G52" i="82"/>
  <c r="G51" i="82"/>
  <c r="G50" i="82"/>
  <c r="G49" i="82"/>
  <c r="G48" i="82"/>
  <c r="G47" i="82"/>
  <c r="G46" i="82"/>
  <c r="G45" i="82"/>
  <c r="G44" i="82"/>
  <c r="G43" i="82"/>
  <c r="G42" i="82"/>
  <c r="G41" i="82"/>
  <c r="G40" i="82"/>
  <c r="G39" i="82"/>
  <c r="G38" i="82"/>
  <c r="G37" i="82"/>
  <c r="G36" i="82"/>
  <c r="G35" i="82"/>
  <c r="G34" i="82"/>
  <c r="G33" i="82"/>
  <c r="G32" i="82"/>
  <c r="G31" i="82"/>
  <c r="G30" i="82"/>
  <c r="G29" i="82"/>
  <c r="G28" i="82"/>
  <c r="G27" i="82"/>
  <c r="G26" i="82"/>
  <c r="G25" i="82"/>
  <c r="G24" i="82"/>
  <c r="G23" i="82"/>
  <c r="G22" i="82"/>
  <c r="G21" i="82"/>
  <c r="G20" i="82"/>
  <c r="G19" i="82"/>
  <c r="G18" i="82"/>
  <c r="G17" i="82"/>
  <c r="G16" i="82"/>
  <c r="G15" i="82"/>
  <c r="G14" i="82"/>
  <c r="G13" i="82"/>
  <c r="G12" i="82"/>
  <c r="G11" i="82"/>
  <c r="G10" i="82"/>
  <c r="J10" i="82" s="1"/>
  <c r="G9" i="82"/>
  <c r="G7" i="82"/>
  <c r="G6" i="82"/>
  <c r="H6" i="82" s="1"/>
  <c r="P6" i="82" s="1"/>
  <c r="P208" i="82" s="1"/>
  <c r="G17" i="4" s="1"/>
  <c r="G22" i="4" s="1"/>
  <c r="F34" i="4" l="1"/>
  <c r="E34" i="4"/>
  <c r="G46" i="4"/>
  <c r="C1" i="84"/>
  <c r="A1" i="89"/>
  <c r="A1" i="84"/>
  <c r="C1" i="87"/>
  <c r="A1" i="87"/>
  <c r="C1" i="82"/>
  <c r="A1" i="4"/>
  <c r="A1" i="82"/>
  <c r="C8" i="4" l="1"/>
  <c r="I153" i="84" l="1"/>
  <c r="I6" i="84"/>
  <c r="I15" i="84"/>
  <c r="I12" i="84"/>
  <c r="I9" i="84"/>
  <c r="I42" i="84"/>
  <c r="I45" i="84"/>
  <c r="I48" i="84"/>
  <c r="I51" i="84"/>
  <c r="I54" i="84"/>
  <c r="I57" i="84"/>
  <c r="I60" i="84"/>
  <c r="I63" i="84"/>
  <c r="I66" i="84"/>
  <c r="I69" i="84"/>
  <c r="I72" i="84"/>
  <c r="I75" i="84"/>
  <c r="I78" i="84"/>
  <c r="I81" i="84"/>
  <c r="I84" i="84"/>
  <c r="I87" i="84"/>
  <c r="I90" i="84"/>
  <c r="I93" i="84"/>
  <c r="I96" i="84"/>
  <c r="I99" i="84"/>
  <c r="I102" i="84"/>
  <c r="I105" i="84"/>
  <c r="I108" i="84"/>
  <c r="I111" i="84"/>
  <c r="I114" i="84"/>
  <c r="I117" i="84"/>
  <c r="I120" i="84"/>
  <c r="I123" i="84"/>
  <c r="I126" i="84"/>
  <c r="I129" i="84"/>
  <c r="I132" i="84"/>
  <c r="I135" i="84"/>
  <c r="I138" i="84"/>
  <c r="I141" i="84"/>
  <c r="I144" i="84"/>
  <c r="I147" i="84"/>
  <c r="I150" i="84"/>
  <c r="I39" i="84"/>
  <c r="I36" i="84"/>
  <c r="I33" i="84"/>
  <c r="I30" i="84"/>
  <c r="I27" i="84"/>
  <c r="I24" i="84"/>
  <c r="I21" i="84"/>
  <c r="I18" i="84"/>
  <c r="I156" i="84" l="1"/>
  <c r="I318" i="84" s="1"/>
  <c r="K205" i="87" a="1"/>
  <c r="K205" i="87" s="1"/>
  <c r="K204" i="87" a="1"/>
  <c r="K204" i="87" s="1"/>
  <c r="K203" i="87" a="1"/>
  <c r="K203" i="87" s="1"/>
  <c r="K202" i="87" a="1"/>
  <c r="K202" i="87" s="1"/>
  <c r="K201" i="87" a="1"/>
  <c r="K201" i="87" s="1"/>
  <c r="K200" i="87" a="1"/>
  <c r="K200" i="87" s="1"/>
  <c r="K199" i="87" a="1"/>
  <c r="K199" i="87" s="1"/>
  <c r="K198" i="87" a="1"/>
  <c r="K198" i="87" s="1"/>
  <c r="K197" i="87" a="1"/>
  <c r="K197" i="87" s="1"/>
  <c r="K196" i="87" a="1"/>
  <c r="K196" i="87" s="1"/>
  <c r="K195" i="87" a="1"/>
  <c r="K195" i="87" s="1"/>
  <c r="K194" i="87" a="1"/>
  <c r="K194" i="87" s="1"/>
  <c r="K193" i="87" a="1"/>
  <c r="K193" i="87" s="1"/>
  <c r="K192" i="87" a="1"/>
  <c r="K192" i="87" s="1"/>
  <c r="K191" i="87" a="1"/>
  <c r="K191" i="87" s="1"/>
  <c r="K190" i="87" a="1"/>
  <c r="K190" i="87" s="1"/>
  <c r="K189" i="87" a="1"/>
  <c r="K189" i="87" s="1"/>
  <c r="K188" i="87" a="1"/>
  <c r="K188" i="87" s="1"/>
  <c r="K187" i="87" a="1"/>
  <c r="K187" i="87" s="1"/>
  <c r="K186" i="87" a="1"/>
  <c r="K186" i="87" s="1"/>
  <c r="K185" i="87" a="1"/>
  <c r="K185" i="87" s="1"/>
  <c r="K184" i="87" a="1"/>
  <c r="K184" i="87" s="1"/>
  <c r="K183" i="87" a="1"/>
  <c r="K183" i="87" s="1"/>
  <c r="K182" i="87" a="1"/>
  <c r="K182" i="87" s="1"/>
  <c r="K181" i="87" a="1"/>
  <c r="K181" i="87" s="1"/>
  <c r="K180" i="87" a="1"/>
  <c r="K180" i="87" s="1"/>
  <c r="K179" i="87" a="1"/>
  <c r="K179" i="87" s="1"/>
  <c r="K178" i="87" a="1"/>
  <c r="K178" i="87" s="1"/>
  <c r="K177" i="87" a="1"/>
  <c r="K177" i="87" s="1"/>
  <c r="K176" i="87" a="1"/>
  <c r="K176" i="87" s="1"/>
  <c r="K175" i="87" a="1"/>
  <c r="K175" i="87" s="1"/>
  <c r="K174" i="87" a="1"/>
  <c r="K174" i="87" s="1"/>
  <c r="K173" i="87" a="1"/>
  <c r="K173" i="87" s="1"/>
  <c r="K172" i="87" a="1"/>
  <c r="K172" i="87" s="1"/>
  <c r="K171" i="87" a="1"/>
  <c r="K171" i="87" s="1"/>
  <c r="K170" i="87" a="1"/>
  <c r="K170" i="87" s="1"/>
  <c r="K169" i="87" a="1"/>
  <c r="K169" i="87" s="1"/>
  <c r="K168" i="87" a="1"/>
  <c r="K168" i="87" s="1"/>
  <c r="K167" i="87" a="1"/>
  <c r="K167" i="87" s="1"/>
  <c r="K166" i="87" a="1"/>
  <c r="K166" i="87" s="1"/>
  <c r="K165" i="87" a="1"/>
  <c r="K165" i="87" s="1"/>
  <c r="K164" i="87" a="1"/>
  <c r="K164" i="87" s="1"/>
  <c r="K163" i="87" a="1"/>
  <c r="K163" i="87" s="1"/>
  <c r="K162" i="87" a="1"/>
  <c r="K162" i="87" s="1"/>
  <c r="K161" i="87" a="1"/>
  <c r="K161" i="87" s="1"/>
  <c r="K160" i="87" a="1"/>
  <c r="K160" i="87" s="1"/>
  <c r="K159" i="87" a="1"/>
  <c r="K159" i="87" s="1"/>
  <c r="K158" i="87" a="1"/>
  <c r="K158" i="87" s="1"/>
  <c r="K157" i="87" a="1"/>
  <c r="K157" i="87" s="1"/>
  <c r="K156" i="87" a="1"/>
  <c r="K156" i="87" s="1"/>
  <c r="K155" i="87" a="1"/>
  <c r="K155" i="87" s="1"/>
  <c r="K154" i="87" a="1"/>
  <c r="K154" i="87" s="1"/>
  <c r="K153" i="87" a="1"/>
  <c r="K153" i="87" s="1"/>
  <c r="K152" i="87" a="1"/>
  <c r="K152" i="87" s="1"/>
  <c r="K151" i="87" a="1"/>
  <c r="K151" i="87" s="1"/>
  <c r="K150" i="87" a="1"/>
  <c r="K150" i="87" s="1"/>
  <c r="K149" i="87" a="1"/>
  <c r="K149" i="87" s="1"/>
  <c r="K148" i="87" a="1"/>
  <c r="K148" i="87" s="1"/>
  <c r="K147" i="87" a="1"/>
  <c r="K147" i="87" s="1"/>
  <c r="K146" i="87" a="1"/>
  <c r="K146" i="87" s="1"/>
  <c r="K145" i="87" a="1"/>
  <c r="K145" i="87" s="1"/>
  <c r="K144" i="87" a="1"/>
  <c r="K144" i="87" s="1"/>
  <c r="K143" i="87" a="1"/>
  <c r="K143" i="87" s="1"/>
  <c r="K142" i="87" a="1"/>
  <c r="K142" i="87" s="1"/>
  <c r="K141" i="87" a="1"/>
  <c r="K141" i="87" s="1"/>
  <c r="K140" i="87" a="1"/>
  <c r="K140" i="87" s="1"/>
  <c r="K139" i="87" a="1"/>
  <c r="K139" i="87" s="1"/>
  <c r="K138" i="87" a="1"/>
  <c r="K138" i="87" s="1"/>
  <c r="K137" i="87" a="1"/>
  <c r="K137" i="87" s="1"/>
  <c r="K136" i="87" a="1"/>
  <c r="K136" i="87" s="1"/>
  <c r="K135" i="87" a="1"/>
  <c r="K135" i="87" s="1"/>
  <c r="K134" i="87" a="1"/>
  <c r="K134" i="87" s="1"/>
  <c r="K133" i="87" a="1"/>
  <c r="K133" i="87" s="1"/>
  <c r="K132" i="87" a="1"/>
  <c r="K132" i="87" s="1"/>
  <c r="K131" i="87" a="1"/>
  <c r="K131" i="87" s="1"/>
  <c r="K130" i="87" a="1"/>
  <c r="K130" i="87" s="1"/>
  <c r="K129" i="87" a="1"/>
  <c r="K129" i="87" s="1"/>
  <c r="K128" i="87" a="1"/>
  <c r="K128" i="87" s="1"/>
  <c r="K127" i="87" a="1"/>
  <c r="K127" i="87" s="1"/>
  <c r="K126" i="87" a="1"/>
  <c r="K126" i="87" s="1"/>
  <c r="K125" i="87" a="1"/>
  <c r="K125" i="87" s="1"/>
  <c r="K124" i="87" a="1"/>
  <c r="K124" i="87" s="1"/>
  <c r="K123" i="87" a="1"/>
  <c r="K123" i="87" s="1"/>
  <c r="K122" i="87" a="1"/>
  <c r="K122" i="87" s="1"/>
  <c r="K121" i="87" a="1"/>
  <c r="K121" i="87" s="1"/>
  <c r="K120" i="87" a="1"/>
  <c r="K120" i="87" s="1"/>
  <c r="K119" i="87" a="1"/>
  <c r="K119" i="87" s="1"/>
  <c r="K118" i="87" a="1"/>
  <c r="K118" i="87" s="1"/>
  <c r="K117" i="87" a="1"/>
  <c r="K117" i="87" s="1"/>
  <c r="K116" i="87" a="1"/>
  <c r="K116" i="87" s="1"/>
  <c r="K115" i="87" a="1"/>
  <c r="K115" i="87" s="1"/>
  <c r="K114" i="87" a="1"/>
  <c r="K114" i="87" s="1"/>
  <c r="K113" i="87" a="1"/>
  <c r="K113" i="87" s="1"/>
  <c r="K112" i="87" a="1"/>
  <c r="K112" i="87" s="1"/>
  <c r="K111" i="87" a="1"/>
  <c r="K111" i="87" s="1"/>
  <c r="K110" i="87" a="1"/>
  <c r="K110" i="87" s="1"/>
  <c r="K109" i="87" a="1"/>
  <c r="K109" i="87" s="1"/>
  <c r="K108" i="87" a="1"/>
  <c r="K108" i="87" s="1"/>
  <c r="K107" i="87" a="1"/>
  <c r="K107" i="87" s="1"/>
  <c r="K106" i="87" a="1"/>
  <c r="K106" i="87" s="1"/>
  <c r="K105" i="87" a="1"/>
  <c r="K105" i="87" s="1"/>
  <c r="K104" i="87" a="1"/>
  <c r="K104" i="87" s="1"/>
  <c r="K103" i="87" a="1"/>
  <c r="K103" i="87" s="1"/>
  <c r="K102" i="87" a="1"/>
  <c r="K102" i="87" s="1"/>
  <c r="K101" i="87" a="1"/>
  <c r="K101" i="87" s="1"/>
  <c r="K100" i="87" a="1"/>
  <c r="K100" i="87" s="1"/>
  <c r="K99" i="87" a="1"/>
  <c r="K99" i="87" s="1"/>
  <c r="K98" i="87" a="1"/>
  <c r="K98" i="87" s="1"/>
  <c r="K97" i="87" a="1"/>
  <c r="K97" i="87" s="1"/>
  <c r="K96" i="87" a="1"/>
  <c r="K96" i="87" s="1"/>
  <c r="K95" i="87" a="1"/>
  <c r="K95" i="87" s="1"/>
  <c r="K94" i="87" a="1"/>
  <c r="K94" i="87" s="1"/>
  <c r="K93" i="87" a="1"/>
  <c r="K93" i="87" s="1"/>
  <c r="K92" i="87" a="1"/>
  <c r="K92" i="87" s="1"/>
  <c r="K91" i="87" a="1"/>
  <c r="K91" i="87" s="1"/>
  <c r="K90" i="87" a="1"/>
  <c r="K90" i="87" s="1"/>
  <c r="K89" i="87" a="1"/>
  <c r="K89" i="87" s="1"/>
  <c r="K88" i="87" a="1"/>
  <c r="K88" i="87" s="1"/>
  <c r="K87" i="87" a="1"/>
  <c r="K87" i="87" s="1"/>
  <c r="K86" i="87" a="1"/>
  <c r="K86" i="87" s="1"/>
  <c r="K85" i="87" a="1"/>
  <c r="K85" i="87" s="1"/>
  <c r="K84" i="87" a="1"/>
  <c r="K84" i="87" s="1"/>
  <c r="K83" i="87" a="1"/>
  <c r="K83" i="87" s="1"/>
  <c r="K82" i="87" a="1"/>
  <c r="K82" i="87" s="1"/>
  <c r="K81" i="87" a="1"/>
  <c r="K81" i="87" s="1"/>
  <c r="K80" i="87" a="1"/>
  <c r="K80" i="87" s="1"/>
  <c r="K79" i="87" a="1"/>
  <c r="K79" i="87" s="1"/>
  <c r="K78" i="87" a="1"/>
  <c r="K78" i="87" s="1"/>
  <c r="K77" i="87" a="1"/>
  <c r="K77" i="87" s="1"/>
  <c r="K76" i="87" a="1"/>
  <c r="K76" i="87" s="1"/>
  <c r="K75" i="87" a="1"/>
  <c r="K75" i="87" s="1"/>
  <c r="K74" i="87" a="1"/>
  <c r="K74" i="87" s="1"/>
  <c r="K73" i="87" a="1"/>
  <c r="K73" i="87" s="1"/>
  <c r="K72" i="87" a="1"/>
  <c r="K72" i="87" s="1"/>
  <c r="K71" i="87" a="1"/>
  <c r="K71" i="87" s="1"/>
  <c r="K70" i="87" a="1"/>
  <c r="K70" i="87" s="1"/>
  <c r="K69" i="87" a="1"/>
  <c r="K69" i="87" s="1"/>
  <c r="K68" i="87" a="1"/>
  <c r="K68" i="87" s="1"/>
  <c r="K67" i="87" a="1"/>
  <c r="K67" i="87" s="1"/>
  <c r="K66" i="87" a="1"/>
  <c r="K66" i="87" s="1"/>
  <c r="K65" i="87" a="1"/>
  <c r="K65" i="87" s="1"/>
  <c r="K64" i="87" a="1"/>
  <c r="K64" i="87" s="1"/>
  <c r="K63" i="87" a="1"/>
  <c r="K63" i="87" s="1"/>
  <c r="K62" i="87" a="1"/>
  <c r="K62" i="87" s="1"/>
  <c r="K61" i="87" a="1"/>
  <c r="K61" i="87" s="1"/>
  <c r="K60" i="87" a="1"/>
  <c r="K60" i="87" s="1"/>
  <c r="K59" i="87" a="1"/>
  <c r="K59" i="87" s="1"/>
  <c r="K58" i="87" a="1"/>
  <c r="K58" i="87" s="1"/>
  <c r="K57" i="87" a="1"/>
  <c r="K57" i="87" s="1"/>
  <c r="K56" i="87" a="1"/>
  <c r="K56" i="87" s="1"/>
  <c r="K55" i="87" a="1"/>
  <c r="K55" i="87" s="1"/>
  <c r="K54" i="87" a="1"/>
  <c r="K54" i="87" s="1"/>
  <c r="K205" i="82" a="1"/>
  <c r="K205" i="82" s="1"/>
  <c r="K204" i="82" a="1"/>
  <c r="K204" i="82" s="1"/>
  <c r="K203" i="82" a="1"/>
  <c r="K203" i="82" s="1"/>
  <c r="K202" i="82" a="1"/>
  <c r="K202" i="82" s="1"/>
  <c r="K201" i="82" a="1"/>
  <c r="K201" i="82" s="1"/>
  <c r="K200" i="82" a="1"/>
  <c r="K200" i="82" s="1"/>
  <c r="K199" i="82" a="1"/>
  <c r="K199" i="82" s="1"/>
  <c r="K198" i="82" a="1"/>
  <c r="K198" i="82" s="1"/>
  <c r="K197" i="82" a="1"/>
  <c r="K197" i="82" s="1"/>
  <c r="K196" i="82" a="1"/>
  <c r="K196" i="82" s="1"/>
  <c r="K195" i="82" a="1"/>
  <c r="K195" i="82" s="1"/>
  <c r="K194" i="82" a="1"/>
  <c r="K194" i="82" s="1"/>
  <c r="K193" i="82" a="1"/>
  <c r="K193" i="82" s="1"/>
  <c r="K192" i="82" a="1"/>
  <c r="K192" i="82" s="1"/>
  <c r="K191" i="82" a="1"/>
  <c r="K191" i="82" s="1"/>
  <c r="K190" i="82" a="1"/>
  <c r="K190" i="82" s="1"/>
  <c r="K189" i="82" a="1"/>
  <c r="K189" i="82" s="1"/>
  <c r="K188" i="82" a="1"/>
  <c r="K188" i="82" s="1"/>
  <c r="K187" i="82" a="1"/>
  <c r="K187" i="82" s="1"/>
  <c r="K186" i="82" a="1"/>
  <c r="K186" i="82" s="1"/>
  <c r="K185" i="82" a="1"/>
  <c r="K185" i="82" s="1"/>
  <c r="K184" i="82" a="1"/>
  <c r="K184" i="82" s="1"/>
  <c r="K183" i="82" a="1"/>
  <c r="K183" i="82" s="1"/>
  <c r="K182" i="82" a="1"/>
  <c r="K182" i="82" s="1"/>
  <c r="K181" i="82" a="1"/>
  <c r="K181" i="82" s="1"/>
  <c r="K180" i="82" a="1"/>
  <c r="K180" i="82" s="1"/>
  <c r="K179" i="82" a="1"/>
  <c r="K179" i="82" s="1"/>
  <c r="K178" i="82" a="1"/>
  <c r="K178" i="82" s="1"/>
  <c r="K177" i="82" a="1"/>
  <c r="K177" i="82" s="1"/>
  <c r="K176" i="82" a="1"/>
  <c r="K176" i="82" s="1"/>
  <c r="K175" i="82" a="1"/>
  <c r="K175" i="82" s="1"/>
  <c r="K174" i="82" a="1"/>
  <c r="K174" i="82" s="1"/>
  <c r="K173" i="82" a="1"/>
  <c r="K173" i="82" s="1"/>
  <c r="K172" i="82" a="1"/>
  <c r="K172" i="82" s="1"/>
  <c r="K171" i="82" a="1"/>
  <c r="K171" i="82" s="1"/>
  <c r="K170" i="82" a="1"/>
  <c r="K170" i="82" s="1"/>
  <c r="K169" i="82" a="1"/>
  <c r="K169" i="82" s="1"/>
  <c r="K168" i="82" a="1"/>
  <c r="K168" i="82" s="1"/>
  <c r="K167" i="82" a="1"/>
  <c r="K167" i="82" s="1"/>
  <c r="K166" i="82" a="1"/>
  <c r="K166" i="82" s="1"/>
  <c r="K165" i="82" a="1"/>
  <c r="K165" i="82" s="1"/>
  <c r="K164" i="82" a="1"/>
  <c r="K164" i="82" s="1"/>
  <c r="K163" i="82" a="1"/>
  <c r="K163" i="82" s="1"/>
  <c r="K162" i="82" a="1"/>
  <c r="K162" i="82" s="1"/>
  <c r="K161" i="82" a="1"/>
  <c r="K161" i="82" s="1"/>
  <c r="K160" i="82" a="1"/>
  <c r="K160" i="82" s="1"/>
  <c r="K159" i="82" a="1"/>
  <c r="K159" i="82" s="1"/>
  <c r="K158" i="82" a="1"/>
  <c r="K158" i="82" s="1"/>
  <c r="K157" i="82" a="1"/>
  <c r="K157" i="82" s="1"/>
  <c r="K156" i="82" a="1"/>
  <c r="K156" i="82" s="1"/>
  <c r="K155" i="82" a="1"/>
  <c r="K155" i="82" s="1"/>
  <c r="K154" i="82" a="1"/>
  <c r="K154" i="82" s="1"/>
  <c r="K153" i="82" a="1"/>
  <c r="K153" i="82" s="1"/>
  <c r="K152" i="82" a="1"/>
  <c r="K152" i="82" s="1"/>
  <c r="K151" i="82" a="1"/>
  <c r="K151" i="82" s="1"/>
  <c r="K150" i="82" a="1"/>
  <c r="K150" i="82" s="1"/>
  <c r="K149" i="82" a="1"/>
  <c r="K149" i="82" s="1"/>
  <c r="K148" i="82" a="1"/>
  <c r="K148" i="82" s="1"/>
  <c r="K147" i="82" a="1"/>
  <c r="K147" i="82" s="1"/>
  <c r="K146" i="82" a="1"/>
  <c r="K146" i="82" s="1"/>
  <c r="K145" i="82" a="1"/>
  <c r="K145" i="82" s="1"/>
  <c r="K144" i="82" a="1"/>
  <c r="K144" i="82" s="1"/>
  <c r="K143" i="82" a="1"/>
  <c r="K143" i="82" s="1"/>
  <c r="K142" i="82" a="1"/>
  <c r="K142" i="82" s="1"/>
  <c r="K141" i="82" a="1"/>
  <c r="K141" i="82" s="1"/>
  <c r="K140" i="82" a="1"/>
  <c r="K140" i="82" s="1"/>
  <c r="K139" i="82" a="1"/>
  <c r="K139" i="82" s="1"/>
  <c r="K138" i="82" a="1"/>
  <c r="K138" i="82" s="1"/>
  <c r="K137" i="82" a="1"/>
  <c r="K137" i="82" s="1"/>
  <c r="K136" i="82" a="1"/>
  <c r="K136" i="82" s="1"/>
  <c r="K135" i="82" a="1"/>
  <c r="K135" i="82" s="1"/>
  <c r="K134" i="82" a="1"/>
  <c r="K134" i="82" s="1"/>
  <c r="K133" i="82" a="1"/>
  <c r="K133" i="82" s="1"/>
  <c r="K132" i="82" a="1"/>
  <c r="K132" i="82" s="1"/>
  <c r="K131" i="82" a="1"/>
  <c r="K131" i="82" s="1"/>
  <c r="K130" i="82" a="1"/>
  <c r="K130" i="82" s="1"/>
  <c r="K129" i="82" a="1"/>
  <c r="K129" i="82" s="1"/>
  <c r="K128" i="82" a="1"/>
  <c r="K128" i="82" s="1"/>
  <c r="K127" i="82" a="1"/>
  <c r="K127" i="82" s="1"/>
  <c r="K126" i="82" a="1"/>
  <c r="K126" i="82" s="1"/>
  <c r="K125" i="82" a="1"/>
  <c r="K125" i="82" s="1"/>
  <c r="K124" i="82" a="1"/>
  <c r="K124" i="82" s="1"/>
  <c r="K123" i="82" a="1"/>
  <c r="K123" i="82" s="1"/>
  <c r="K122" i="82" a="1"/>
  <c r="K122" i="82" s="1"/>
  <c r="K121" i="82" a="1"/>
  <c r="K121" i="82" s="1"/>
  <c r="K120" i="82" a="1"/>
  <c r="K120" i="82" s="1"/>
  <c r="K119" i="82" a="1"/>
  <c r="K119" i="82" s="1"/>
  <c r="K118" i="82" a="1"/>
  <c r="K118" i="82" s="1"/>
  <c r="K117" i="82" a="1"/>
  <c r="K117" i="82" s="1"/>
  <c r="K116" i="82" a="1"/>
  <c r="K116" i="82" s="1"/>
  <c r="K115" i="82" a="1"/>
  <c r="K115" i="82" s="1"/>
  <c r="K114" i="82" a="1"/>
  <c r="K114" i="82" s="1"/>
  <c r="K113" i="82" a="1"/>
  <c r="K113" i="82" s="1"/>
  <c r="K112" i="82" a="1"/>
  <c r="K112" i="82" s="1"/>
  <c r="K111" i="82" a="1"/>
  <c r="K111" i="82" s="1"/>
  <c r="K110" i="82" a="1"/>
  <c r="K110" i="82" s="1"/>
  <c r="K109" i="82" a="1"/>
  <c r="K109" i="82" s="1"/>
  <c r="K108" i="82" a="1"/>
  <c r="K108" i="82" s="1"/>
  <c r="K107" i="82" a="1"/>
  <c r="K107" i="82" s="1"/>
  <c r="K106" i="82" a="1"/>
  <c r="K106" i="82" s="1"/>
  <c r="K105" i="82" a="1"/>
  <c r="K105" i="82" s="1"/>
  <c r="K104" i="82" a="1"/>
  <c r="K104" i="82" s="1"/>
  <c r="K103" i="82" a="1"/>
  <c r="K103" i="82" s="1"/>
  <c r="K102" i="82" a="1"/>
  <c r="K102" i="82" s="1"/>
  <c r="K101" i="82" a="1"/>
  <c r="K101" i="82" s="1"/>
  <c r="K100" i="82" a="1"/>
  <c r="K100" i="82" s="1"/>
  <c r="K99" i="82" a="1"/>
  <c r="K99" i="82" s="1"/>
  <c r="K98" i="82" a="1"/>
  <c r="K98" i="82" s="1"/>
  <c r="K97" i="82" a="1"/>
  <c r="K97" i="82" s="1"/>
  <c r="K96" i="82" a="1"/>
  <c r="K96" i="82" s="1"/>
  <c r="K95" i="82" a="1"/>
  <c r="K95" i="82" s="1"/>
  <c r="K94" i="82" a="1"/>
  <c r="K94" i="82" s="1"/>
  <c r="K93" i="82" a="1"/>
  <c r="K93" i="82" s="1"/>
  <c r="K92" i="82" a="1"/>
  <c r="K92" i="82" s="1"/>
  <c r="K91" i="82" a="1"/>
  <c r="K91" i="82" s="1"/>
  <c r="K90" i="82" a="1"/>
  <c r="K90" i="82" s="1"/>
  <c r="K89" i="82" a="1"/>
  <c r="K89" i="82" s="1"/>
  <c r="K88" i="82" a="1"/>
  <c r="K88" i="82" s="1"/>
  <c r="K87" i="82" a="1"/>
  <c r="K87" i="82" s="1"/>
  <c r="K86" i="82" a="1"/>
  <c r="K86" i="82" s="1"/>
  <c r="K85" i="82" a="1"/>
  <c r="K85" i="82" s="1"/>
  <c r="K84" i="82" a="1"/>
  <c r="K84" i="82" s="1"/>
  <c r="K83" i="82" a="1"/>
  <c r="K83" i="82" s="1"/>
  <c r="K82" i="82" a="1"/>
  <c r="K82" i="82" s="1"/>
  <c r="K81" i="82" a="1"/>
  <c r="K81" i="82" s="1"/>
  <c r="K80" i="82" a="1"/>
  <c r="K80" i="82" s="1"/>
  <c r="K79" i="82" a="1"/>
  <c r="K79" i="82" s="1"/>
  <c r="K78" i="82" a="1"/>
  <c r="K78" i="82" s="1"/>
  <c r="K77" i="82" a="1"/>
  <c r="K77" i="82" s="1"/>
  <c r="K76" i="82" a="1"/>
  <c r="K76" i="82" s="1"/>
  <c r="K75" i="82" a="1"/>
  <c r="K75" i="82" s="1"/>
  <c r="K74" i="82" a="1"/>
  <c r="K74" i="82" s="1"/>
  <c r="K73" i="82" a="1"/>
  <c r="K73" i="82" s="1"/>
  <c r="K72" i="82" a="1"/>
  <c r="K72" i="82" s="1"/>
  <c r="K71" i="82" a="1"/>
  <c r="K71" i="82" s="1"/>
  <c r="K70" i="82" a="1"/>
  <c r="K70" i="82" s="1"/>
  <c r="K69" i="82" a="1"/>
  <c r="K69" i="82" s="1"/>
  <c r="K68" i="82" a="1"/>
  <c r="K68" i="82" s="1"/>
  <c r="K67" i="82" a="1"/>
  <c r="K67" i="82" s="1"/>
  <c r="K66" i="82" a="1"/>
  <c r="K66" i="82" s="1"/>
  <c r="K65" i="82" a="1"/>
  <c r="K65" i="82" s="1"/>
  <c r="K64" i="82" a="1"/>
  <c r="K64" i="82" s="1"/>
  <c r="K63" i="82" a="1"/>
  <c r="K63" i="82" s="1"/>
  <c r="K62" i="82" a="1"/>
  <c r="K62" i="82" s="1"/>
  <c r="K61" i="82" a="1"/>
  <c r="K61" i="82" s="1"/>
  <c r="K60" i="82" a="1"/>
  <c r="K60" i="82" s="1"/>
  <c r="K59" i="82" a="1"/>
  <c r="K59" i="82" s="1"/>
  <c r="K58" i="82" a="1"/>
  <c r="K58" i="82" s="1"/>
  <c r="K57" i="82" a="1"/>
  <c r="K57" i="82" s="1"/>
  <c r="K56" i="82" a="1"/>
  <c r="K56" i="82" s="1"/>
  <c r="K55" i="82" a="1"/>
  <c r="K55" i="82" s="1"/>
  <c r="K54" i="82" a="1"/>
  <c r="K54" i="82" s="1"/>
  <c r="F312" i="84"/>
  <c r="F314" i="84"/>
  <c r="D314" i="84"/>
  <c r="D312" i="84"/>
  <c r="E314" i="84"/>
  <c r="E312" i="84"/>
  <c r="E318" i="84" s="1"/>
  <c r="F158" i="84"/>
  <c r="E158" i="84"/>
  <c r="F156" i="84"/>
  <c r="G156" i="84" s="1"/>
  <c r="D158" i="84"/>
  <c r="K206" i="87" a="1"/>
  <c r="K206" i="87" s="1"/>
  <c r="K53" i="87" a="1"/>
  <c r="K53" i="87" s="1"/>
  <c r="K52" i="87" a="1"/>
  <c r="K52" i="87" s="1"/>
  <c r="K51" i="87" a="1"/>
  <c r="K51" i="87" s="1"/>
  <c r="K50" i="87" a="1"/>
  <c r="K50" i="87" s="1"/>
  <c r="K49" i="87" a="1"/>
  <c r="K49" i="87" s="1"/>
  <c r="K48" i="87" a="1"/>
  <c r="K48" i="87" s="1"/>
  <c r="K47" i="87" a="1"/>
  <c r="K47" i="87" s="1"/>
  <c r="K46" i="87" a="1"/>
  <c r="K46" i="87" s="1"/>
  <c r="K45" i="87" a="1"/>
  <c r="K45" i="87" s="1"/>
  <c r="K44" i="87" a="1"/>
  <c r="K44" i="87" s="1"/>
  <c r="K43" i="87" a="1"/>
  <c r="K43" i="87" s="1"/>
  <c r="K42" i="87" a="1"/>
  <c r="K42" i="87" s="1"/>
  <c r="K41" i="87" a="1"/>
  <c r="K41" i="87" s="1"/>
  <c r="K40" i="87" a="1"/>
  <c r="K40" i="87" s="1"/>
  <c r="K39" i="87" a="1"/>
  <c r="K39" i="87" s="1"/>
  <c r="K38" i="87" a="1"/>
  <c r="K38" i="87" s="1"/>
  <c r="K37" i="87" a="1"/>
  <c r="K37" i="87" s="1"/>
  <c r="K36" i="87" a="1"/>
  <c r="K36" i="87" s="1"/>
  <c r="K35" i="87" a="1"/>
  <c r="K35" i="87" s="1"/>
  <c r="K34" i="87" a="1"/>
  <c r="K34" i="87" s="1"/>
  <c r="K33" i="87" a="1"/>
  <c r="K33" i="87" s="1"/>
  <c r="K32" i="87" a="1"/>
  <c r="K32" i="87" s="1"/>
  <c r="K31" i="87" a="1"/>
  <c r="K31" i="87" s="1"/>
  <c r="K30" i="87" a="1"/>
  <c r="K30" i="87" s="1"/>
  <c r="K29" i="87" a="1"/>
  <c r="K29" i="87" s="1"/>
  <c r="K28" i="87" a="1"/>
  <c r="K28" i="87" s="1"/>
  <c r="K27" i="87" a="1"/>
  <c r="K27" i="87" s="1"/>
  <c r="K26" i="87" a="1"/>
  <c r="K26" i="87" s="1"/>
  <c r="K25" i="87" a="1"/>
  <c r="K25" i="87" s="1"/>
  <c r="K206" i="82" a="1"/>
  <c r="K206" i="82" s="1"/>
  <c r="K53" i="82" a="1"/>
  <c r="K53" i="82" s="1"/>
  <c r="K52" i="82" a="1"/>
  <c r="K52" i="82" s="1"/>
  <c r="K51" i="82" a="1"/>
  <c r="K51" i="82" s="1"/>
  <c r="K50" i="82" a="1"/>
  <c r="K50" i="82" s="1"/>
  <c r="K49" i="82" a="1"/>
  <c r="K49" i="82" s="1"/>
  <c r="K48" i="82" a="1"/>
  <c r="K48" i="82" s="1"/>
  <c r="K47" i="82" a="1"/>
  <c r="K47" i="82" s="1"/>
  <c r="K46" i="82" a="1"/>
  <c r="K46" i="82" s="1"/>
  <c r="K45" i="82" a="1"/>
  <c r="K45" i="82" s="1"/>
  <c r="K44" i="82" a="1"/>
  <c r="K44" i="82" s="1"/>
  <c r="K43" i="82" a="1"/>
  <c r="K43" i="82" s="1"/>
  <c r="K42" i="82" a="1"/>
  <c r="K42" i="82" s="1"/>
  <c r="K41" i="82" a="1"/>
  <c r="K41" i="82" s="1"/>
  <c r="K40" i="82" a="1"/>
  <c r="K40" i="82" s="1"/>
  <c r="K39" i="82" a="1"/>
  <c r="K39" i="82" s="1"/>
  <c r="K38" i="82" a="1"/>
  <c r="K38" i="82" s="1"/>
  <c r="K37" i="82" a="1"/>
  <c r="K37" i="82" s="1"/>
  <c r="K36" i="82" a="1"/>
  <c r="K36" i="82" s="1"/>
  <c r="K35" i="82" a="1"/>
  <c r="K35" i="82" s="1"/>
  <c r="K34" i="82" a="1"/>
  <c r="K34" i="82" s="1"/>
  <c r="K33" i="82" a="1"/>
  <c r="K33" i="82" s="1"/>
  <c r="K32" i="82" a="1"/>
  <c r="K32" i="82" s="1"/>
  <c r="K31" i="82" a="1"/>
  <c r="K31" i="82" s="1"/>
  <c r="K30" i="82" a="1"/>
  <c r="K30" i="82" s="1"/>
  <c r="K29" i="82" a="1"/>
  <c r="K29" i="82" s="1"/>
  <c r="K28" i="82" a="1"/>
  <c r="K28" i="82" s="1"/>
  <c r="K27" i="82" a="1"/>
  <c r="K27" i="82" s="1"/>
  <c r="K26" i="82" a="1"/>
  <c r="K26" i="82" s="1"/>
  <c r="K25" i="82" a="1"/>
  <c r="K25" i="82" s="1"/>
  <c r="E45" i="4"/>
  <c r="E44" i="4"/>
  <c r="E42" i="4"/>
  <c r="E41" i="4"/>
  <c r="E21" i="4"/>
  <c r="E20" i="4"/>
  <c r="E18" i="4"/>
  <c r="E17" i="4"/>
  <c r="E16" i="4"/>
  <c r="H208" i="87" a="1"/>
  <c r="H208" i="87" s="1"/>
  <c r="C18" i="4" s="1"/>
  <c r="K207" i="87" a="1"/>
  <c r="K207" i="87" s="1"/>
  <c r="K24" i="87" a="1"/>
  <c r="K24" i="87" s="1"/>
  <c r="K23" i="87" a="1"/>
  <c r="K23" i="87" s="1"/>
  <c r="K22" i="87" a="1"/>
  <c r="K22" i="87" s="1"/>
  <c r="K21" i="87" a="1"/>
  <c r="K21" i="87" s="1"/>
  <c r="K20" i="87" a="1"/>
  <c r="K20" i="87" s="1"/>
  <c r="K19" i="87" a="1"/>
  <c r="K19" i="87" s="1"/>
  <c r="K18" i="87" a="1"/>
  <c r="K18" i="87" s="1"/>
  <c r="K17" i="87" a="1"/>
  <c r="K17" i="87" s="1"/>
  <c r="K16" i="87" a="1"/>
  <c r="K16" i="87" s="1"/>
  <c r="K15" i="87" a="1"/>
  <c r="K15" i="87" s="1"/>
  <c r="K14" i="87" a="1"/>
  <c r="K14" i="87" s="1"/>
  <c r="K13" i="87" a="1"/>
  <c r="K13" i="87" s="1"/>
  <c r="K12" i="87" a="1"/>
  <c r="K12" i="87" s="1"/>
  <c r="K11" i="87" a="1"/>
  <c r="K11" i="87" s="1"/>
  <c r="K10" i="87" a="1"/>
  <c r="K10" i="87" s="1"/>
  <c r="K9" i="87" a="1"/>
  <c r="K9" i="87" s="1"/>
  <c r="K8" i="87" a="1"/>
  <c r="K8" i="87" s="1"/>
  <c r="K7" i="87" a="1"/>
  <c r="K7" i="87" s="1"/>
  <c r="K6" i="87" a="1"/>
  <c r="J208" i="82" a="1"/>
  <c r="J208" i="82" s="1"/>
  <c r="C41" i="4" s="1"/>
  <c r="C46" i="4" s="1" a="1"/>
  <c r="C46" i="4" s="1"/>
  <c r="K207" i="82" a="1"/>
  <c r="K207" i="82" s="1"/>
  <c r="K24" i="82" a="1"/>
  <c r="K24" i="82" s="1"/>
  <c r="K23" i="82" a="1"/>
  <c r="K23" i="82" s="1"/>
  <c r="K22" i="82" a="1"/>
  <c r="K22" i="82" s="1"/>
  <c r="K21" i="82" a="1"/>
  <c r="K21" i="82" s="1"/>
  <c r="K20" i="82" a="1"/>
  <c r="K20" i="82" s="1"/>
  <c r="K19" i="82" a="1"/>
  <c r="K19" i="82" s="1"/>
  <c r="K18" i="82" a="1"/>
  <c r="K18" i="82" s="1"/>
  <c r="K17" i="82" a="1"/>
  <c r="K17" i="82" s="1"/>
  <c r="K16" i="82" a="1"/>
  <c r="K16" i="82" s="1"/>
  <c r="K15" i="82" a="1"/>
  <c r="K15" i="82" s="1"/>
  <c r="K14" i="82" a="1"/>
  <c r="K14" i="82" s="1"/>
  <c r="K13" i="82" a="1"/>
  <c r="K13" i="82" s="1"/>
  <c r="K12" i="82" a="1"/>
  <c r="K12" i="82" s="1"/>
  <c r="K11" i="82" a="1"/>
  <c r="K11" i="82" s="1"/>
  <c r="K10" i="82" a="1"/>
  <c r="K10" i="82" s="1"/>
  <c r="K9" i="82" a="1"/>
  <c r="K9" i="82" s="1"/>
  <c r="G208" i="82"/>
  <c r="K8" i="82" a="1"/>
  <c r="K8" i="82" s="1"/>
  <c r="K6" i="82" a="1"/>
  <c r="C6" i="4"/>
  <c r="C7" i="4"/>
  <c r="C9" i="4"/>
  <c r="C5" i="4"/>
  <c r="C4" i="4"/>
  <c r="G312" i="84" l="1"/>
  <c r="G314" i="84"/>
  <c r="G158" i="84"/>
  <c r="C19" i="4"/>
  <c r="F318" i="84"/>
  <c r="D19" i="4" s="1"/>
  <c r="E320" i="84"/>
  <c r="C43" i="4" s="1"/>
  <c r="F320" i="84"/>
  <c r="D43" i="4" s="1"/>
  <c r="D46" i="4" s="1" a="1"/>
  <c r="J208" i="87" a="1"/>
  <c r="J208" i="87" s="1"/>
  <c r="C42" i="4" s="1"/>
  <c r="K6" i="87"/>
  <c r="K208" i="87" s="1"/>
  <c r="H208" i="82" a="1"/>
  <c r="H208" i="82" s="1"/>
  <c r="K6" i="82"/>
  <c r="D320" i="84"/>
  <c r="B43" i="4" s="1"/>
  <c r="G208" i="87"/>
  <c r="E38" i="4"/>
  <c r="D22" i="4" a="1"/>
  <c r="D22" i="4" s="1"/>
  <c r="K7" i="82" a="1"/>
  <c r="K7" i="82" s="1"/>
  <c r="E39" i="4"/>
  <c r="E14" i="4"/>
  <c r="D318" i="84"/>
  <c r="E15" i="4"/>
  <c r="E40" i="4"/>
  <c r="F43" i="4" l="1"/>
  <c r="C54" i="4"/>
  <c r="G318" i="84"/>
  <c r="B19" i="4"/>
  <c r="F19" i="4" s="1"/>
  <c r="D46" i="4"/>
  <c r="D48" i="4" s="1"/>
  <c r="G320" i="84"/>
  <c r="K208" i="82"/>
  <c r="B46" i="4" a="1"/>
  <c r="B46" i="4" s="1"/>
  <c r="C50" i="4" l="1"/>
  <c r="C52" i="4" s="1"/>
  <c r="C48" i="4"/>
  <c r="F46" i="4"/>
  <c r="E43" i="4"/>
  <c r="E46" i="4"/>
  <c r="B22" i="4" a="1"/>
  <c r="B22" i="4" s="1"/>
  <c r="E19" i="4"/>
  <c r="F22" i="4" l="1"/>
  <c r="B48" i="4"/>
  <c r="F48" i="4" s="1"/>
  <c r="D18" i="78"/>
  <c r="D22" i="78" s="1"/>
  <c r="E22" i="4"/>
  <c r="E48"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<sst xmlns="http://schemas.openxmlformats.org/spreadsheetml/2006/main" count="1096" uniqueCount="328">
  <si>
    <t>SANDBOX AREA (highlighted in light red)- For rough work associated with the print area to the left.  Rough work may include, notes, calculations, derivations, etc.</t>
  </si>
  <si>
    <t>Workbook Instructions</t>
  </si>
  <si>
    <r>
      <rPr>
        <b/>
        <sz val="12"/>
        <rFont val="Arial"/>
        <family val="2"/>
      </rPr>
      <t xml:space="preserve">Input Data: </t>
    </r>
    <r>
      <rPr>
        <sz val="12"/>
        <rFont val="Arial"/>
        <family val="2"/>
      </rPr>
      <t xml:space="preserve"> Enter information as required in all cells highlighted in Blue.</t>
    </r>
  </si>
  <si>
    <r>
      <rPr>
        <b/>
        <sz val="12"/>
        <rFont val="Arial"/>
        <family val="2"/>
      </rPr>
      <t xml:space="preserve">Restricted Editing: </t>
    </r>
    <r>
      <rPr>
        <sz val="12"/>
        <rFont val="Arial"/>
        <family val="2"/>
      </rPr>
      <t xml:space="preserve"> All cells not highlighted in Blue are locked from editing.  Locked cells include:  cells with formulas highlighted in Gray or Light Yellow, cells with no color fill (white), etc.</t>
    </r>
  </si>
  <si>
    <r>
      <rPr>
        <b/>
        <sz val="12"/>
        <rFont val="Arial"/>
        <family val="2"/>
      </rPr>
      <t xml:space="preserve">For the Agreement Budget Template </t>
    </r>
    <r>
      <rPr>
        <b/>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b/>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</si>
  <si>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Regarding Confidential Information:</t>
    </r>
    <r>
      <rPr>
        <sz val="12"/>
        <rFont val="Arial"/>
        <family val="2"/>
      </rPr>
      <t xml:space="preserve">  Avoid disclosing trade secrets and confidential information on any agreement document, since these documents are publicly accessible.</t>
    </r>
  </si>
  <si>
    <t>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</si>
  <si>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</si>
  <si>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</si>
  <si>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</si>
  <si>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</si>
  <si>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</si>
  <si>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</si>
  <si>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(via calculation) CEC and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</si>
  <si>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</si>
  <si>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</si>
  <si>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(via calculation) CEC and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</si>
  <si>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</si>
  <si>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u/>
        <sz val="12"/>
        <rFont val="Arial"/>
        <family val="2"/>
      </rPr>
      <t>SPECIAL CIRCUMSTANCE</t>
    </r>
    <r>
      <rPr>
        <b/>
        <sz val="12"/>
        <rFont val="Arial"/>
        <family val="2"/>
      </rPr>
      <t xml:space="preserve"> for calculated currency values: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</si>
  <si>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Invoice Supporting Documentation Requirements, per Budget Category:</t>
  </si>
  <si>
    <t>The list below contains the supporting documentation that is required to be submitted with an invoice.  IMPORTANT:  The recipient and subrecipients must still retain supporting documentation for all project expenses in case of an audit (“supporting documents” are also known as “backup documents”).</t>
  </si>
  <si>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</si>
  <si>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</si>
  <si>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</si>
  <si>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color rgb="FF000000"/>
        <rFont val="Courier New"/>
        <family val="3"/>
      </rPr>
      <t>o</t>
    </r>
    <r>
      <rPr>
        <sz val="12"/>
        <color rgb="FF000000"/>
        <rFont val="Arial"/>
        <family val="2"/>
      </rPr>
      <t xml:space="preserve">   </t>
    </r>
    <r>
      <rPr>
        <b/>
        <sz val="12"/>
        <color rgb="FF000000"/>
        <rFont val="Arial"/>
        <family val="2"/>
      </rPr>
      <t>Equipment</t>
    </r>
    <r>
      <rPr>
        <sz val="12"/>
        <color rgb="FF000000"/>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</si>
  <si>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</si>
  <si>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follow the same budget requirements as the Recipient when submitting an invoice. For Minor subrecipients and Vendors, subrecipient or vendor invoice required.</t>
    </r>
    <r>
      <rPr>
        <sz val="12"/>
        <rFont val="Arial"/>
        <family val="3"/>
      </rPr>
      <t xml:space="preserve"> The subrecipient (major) should not include retention on their invoice template, so that retention will not be double counted.  Doing this puts the responsibility on the recipient to determine how much retention to retain, if any, from their subrecipients based on their contractual agreements with their subrecipients and the CEC.</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</si>
  <si>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</si>
  <si>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r>
      <rPr>
        <b/>
        <sz val="12"/>
        <rFont val="Arial"/>
        <family val="2"/>
      </rPr>
      <t>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</si>
  <si>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ADDING ROWS:</t>
    </r>
    <r>
      <rPr>
        <sz val="12"/>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</si>
  <si>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sz val="12"/>
        <rFont val="Arial"/>
        <family val="2"/>
      </rPr>
      <t>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</si>
  <si>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D1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</si>
  <si>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D1 of the "Category Budget" tab–this updates the rest of the tabs in the template.</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</si>
  <si>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UPDATING "TEMPLATE VERSION" DATE:</t>
    </r>
    <r>
      <rPr>
        <sz val="12"/>
        <rFont val="Arial"/>
        <family val="2"/>
      </rPr>
      <t xml:space="preserve">
After making modifications to a budget or invoice template, update the "</t>
    </r>
    <r>
      <rPr>
        <i/>
        <sz val="12"/>
        <rFont val="Arial"/>
        <family val="2"/>
      </rPr>
      <t>Template Version</t>
    </r>
    <r>
      <rPr>
        <sz val="12"/>
        <rFont val="Arial"/>
        <family val="2"/>
      </rPr>
      <t>" date to the date the modifications were completed.  For the budget templates, update the "</t>
    </r>
    <r>
      <rPr>
        <i/>
        <sz val="12"/>
        <rFont val="Arial"/>
        <family val="2"/>
      </rPr>
      <t>Template Version</t>
    </r>
    <r>
      <rPr>
        <sz val="12"/>
        <rFont val="Arial"/>
        <family val="2"/>
      </rPr>
      <t>" date in cell A1 of the "</t>
    </r>
    <r>
      <rPr>
        <i/>
        <sz val="12"/>
        <rFont val="Arial"/>
        <family val="2"/>
      </rPr>
      <t>Category Budget</t>
    </r>
    <r>
      <rPr>
        <sz val="12"/>
        <rFont val="Arial"/>
        <family val="2"/>
      </rPr>
      <t>" tab–this updates the rest of the tabs in the template.  For the invoice templates, update the "</t>
    </r>
    <r>
      <rPr>
        <i/>
        <sz val="12"/>
        <rFont val="Arial"/>
        <family val="2"/>
      </rPr>
      <t>Template Version</t>
    </r>
    <r>
      <rPr>
        <sz val="12"/>
        <rFont val="Arial"/>
        <family val="2"/>
      </rPr>
      <t>" date in cell A1 of the "</t>
    </r>
    <r>
      <rPr>
        <i/>
        <sz val="12"/>
        <rFont val="Arial"/>
        <family val="2"/>
      </rPr>
      <t>Invoice Payment Cover Sheet</t>
    </r>
    <r>
      <rPr>
        <sz val="12"/>
        <rFont val="Arial"/>
        <family val="2"/>
      </rPr>
      <t>" tab–this updates the rest of the tabs in the template.</t>
    </r>
  </si>
  <si>
    <r>
      <rPr>
        <b/>
        <sz val="12"/>
        <rFont val="Arial"/>
        <family val="2"/>
      </rPr>
      <t>ECAMS Support:</t>
    </r>
    <r>
      <rPr>
        <sz val="12"/>
        <rFont val="Arial"/>
        <family val="2"/>
      </rPr>
      <t xml:space="preserve">  For support on how to complete this template, please visit the ECAMS Resources web page.  The link to this web page is provided in the cell below:</t>
    </r>
  </si>
  <si>
    <t>https://www.energy.ca.gov/funding-opportunities/funding-resources/ecams-resources</t>
  </si>
  <si>
    <t>Template Version 09/23/25</t>
  </si>
  <si>
    <t>Invoice Payment Request</t>
  </si>
  <si>
    <t>Insert Organization Logo</t>
  </si>
  <si>
    <t>Select Recipient or Subrecipient</t>
  </si>
  <si>
    <t>Physical Address:</t>
  </si>
  <si>
    <t>Bill To:</t>
  </si>
  <si>
    <t>Organization Name</t>
  </si>
  <si>
    <t>California Energy Commission
Accounting Office, MS-2
715 P Street
Sacramento, CA 95814</t>
  </si>
  <si>
    <t>Organization Address 1</t>
  </si>
  <si>
    <t>Organization Address 2</t>
  </si>
  <si>
    <t>City, State, Zip</t>
  </si>
  <si>
    <t>Remit Payment To:</t>
  </si>
  <si>
    <t>Agreement Number:</t>
  </si>
  <si>
    <t>EPC-19-000</t>
  </si>
  <si>
    <t>Invoice Date:</t>
  </si>
  <si>
    <t>Invoice Number:</t>
  </si>
  <si>
    <t>AAA-19-000-27</t>
  </si>
  <si>
    <t>Organization Tracking Number (optional):</t>
  </si>
  <si>
    <t>##########</t>
  </si>
  <si>
    <t>Period Covered by Request:</t>
  </si>
  <si>
    <t>07/01/2021 - 07/31/2021</t>
  </si>
  <si>
    <t>Federal Tax ID:</t>
  </si>
  <si>
    <t>Total to Pay This Invoice:</t>
  </si>
  <si>
    <t>CEC Email Address to Submit Invoices</t>
  </si>
  <si>
    <t>Funding Source Line Items:</t>
  </si>
  <si>
    <t>Amount:</t>
  </si>
  <si>
    <t>invoices@energy.ca.gov</t>
  </si>
  <si>
    <t>1. Grant or Loan Progress Payment.  Amount Only.</t>
  </si>
  <si>
    <t>Certification</t>
  </si>
  <si>
    <t xml:space="preserve">I certify under penalty of perjury that this invoice is accurate and conforms to the requirements of this agreement.  Reimbursement for these costs has not and will not be received from any other sources.  I have carefully reviewed the terms and conditions for this agreement and have determined that, for work covered by this invoice, the recipient and all subrecipients have complied with all agreement terms, including the requirement of compliance with public works and prevailing wage laws, which when applicable require, among other things, the payment of prevailing wages to eligible workers. All invoice backup documentation (e.g. receipts, invoices, etc.) is available upon request for any items at any time.  All invoiced amounts, including indirect cost rates, are for actual and allowable expenditures under this agreement. </t>
  </si>
  <si>
    <t xml:space="preserve">Signature of Authorized Representative      </t>
  </si>
  <si>
    <t>Date</t>
  </si>
  <si>
    <t>Insert Printed Name/Title</t>
  </si>
  <si>
    <t>For Energy Commission Use Only</t>
  </si>
  <si>
    <t xml:space="preserve">CEC Reviewer Signature </t>
  </si>
  <si>
    <t>Fi$Cal Purchase Order Number (CGL completes):</t>
  </si>
  <si>
    <t>Fi$Cal Receipt Number (CGL completes):</t>
  </si>
  <si>
    <t>Fi$Cal Voucher Number (Accounting completes as-needed):</t>
  </si>
  <si>
    <t>Energy Commission Grant Invoice
Summary by Category Budget</t>
  </si>
  <si>
    <t>Organization Name:</t>
  </si>
  <si>
    <r>
      <t xml:space="preserve">Organization Tracking Number </t>
    </r>
    <r>
      <rPr>
        <i/>
        <sz val="12"/>
        <rFont val="Arial"/>
        <family val="2"/>
      </rPr>
      <t>(optional)</t>
    </r>
    <r>
      <rPr>
        <b/>
        <sz val="12"/>
        <rFont val="Arial"/>
        <family val="2"/>
      </rPr>
      <t>:</t>
    </r>
  </si>
  <si>
    <t>Period Covered by this Request:</t>
  </si>
  <si>
    <t>Retention Method:</t>
  </si>
  <si>
    <t>Select a Retention Method</t>
  </si>
  <si>
    <t>CEC Reimbursable Summary</t>
  </si>
  <si>
    <t>Category</t>
  </si>
  <si>
    <t>Agreement Reimbursable Budget</t>
  </si>
  <si>
    <t>Reimbursable Expenses This Period</t>
  </si>
  <si>
    <t>Cumulative Expenses Billed to Date</t>
  </si>
  <si>
    <t>% of Reimbursable Spent to Date</t>
  </si>
  <si>
    <t>Reimbursable Balance</t>
  </si>
  <si>
    <t>CBE / Funds Spent in CA This Period</t>
  </si>
  <si>
    <t>CBE / Funds Spent in CA
to Date</t>
  </si>
  <si>
    <t>Direct Labor</t>
  </si>
  <si>
    <t>Fringe Benefits</t>
  </si>
  <si>
    <t>Travel</t>
  </si>
  <si>
    <t>Equipment</t>
  </si>
  <si>
    <t>Materials/Misc.</t>
  </si>
  <si>
    <t>Subs/Vendors</t>
  </si>
  <si>
    <t>Indirect Costs</t>
  </si>
  <si>
    <t>Profit</t>
  </si>
  <si>
    <t>Total</t>
  </si>
  <si>
    <t>[Other Entity] Share</t>
  </si>
  <si>
    <t>Summary</t>
  </si>
  <si>
    <t>Agreement Match Share Budget</t>
  </si>
  <si>
    <t>Match Share Expenses This Period</t>
  </si>
  <si>
    <t>Cumulative Match Share Spent to Date</t>
  </si>
  <si>
    <t>% of Match Spent to Date</t>
  </si>
  <si>
    <t>Match Balance</t>
  </si>
  <si>
    <t>Match Share Summary</t>
  </si>
  <si>
    <t>Grand Totals</t>
  </si>
  <si>
    <t>Reimbursement Total This Period:</t>
  </si>
  <si>
    <t>Retention Release Invoice:</t>
  </si>
  <si>
    <t>No</t>
  </si>
  <si>
    <t>Retention Amount:</t>
  </si>
  <si>
    <t>Retention Release Amount:</t>
  </si>
  <si>
    <t>Total To Be Paid This Invoice:</t>
  </si>
  <si>
    <t>Final Invoice:</t>
  </si>
  <si>
    <t>Select Yes or No</t>
  </si>
  <si>
    <t>If Applicable: 
Select End of Agreement Retention Method Situation</t>
  </si>
  <si>
    <t>Match Amount This Period:</t>
  </si>
  <si>
    <t>Manual Entry Retention Amount:</t>
  </si>
  <si>
    <t>INVOICE</t>
  </si>
  <si>
    <t>EQUIPMENT</t>
  </si>
  <si>
    <t>CEC Reimbursable</t>
  </si>
  <si>
    <t>Match Share</t>
  </si>
  <si>
    <t>Budget Worksheet Reference ID</t>
  </si>
  <si>
    <t>Seller of item(s)</t>
  </si>
  <si>
    <t>Description</t>
  </si>
  <si>
    <t>Purpose</t>
  </si>
  <si>
    <t># of Units
Billed/ Match</t>
  </si>
  <si>
    <t>Unit Cost
Billed/Match 
This Period ($)</t>
  </si>
  <si>
    <t>Total:  
# of Units x Unit Cost</t>
  </si>
  <si>
    <t>Billed
CEC
Expenses</t>
  </si>
  <si>
    <t>Match 
Share
Expenses</t>
  </si>
  <si>
    <t>Use If Requesting Payment for Incurred Costs or Reimbursement for Partial Payments</t>
  </si>
  <si>
    <t>CBE/ Funds Spent in CA</t>
  </si>
  <si>
    <t>CBE/ Funds Spent in CA
Percent</t>
  </si>
  <si>
    <t>CBE/ Funds Spent in CA
Total</t>
  </si>
  <si>
    <t>Check Box if Expense is a Partial Payment</t>
  </si>
  <si>
    <t>Provide payment amount(s) and CEC invoice number(s) for prior payment(s)</t>
  </si>
  <si>
    <t>E-1</t>
  </si>
  <si>
    <t>M&amp;M Inc.</t>
  </si>
  <si>
    <t>Equipment Type A</t>
  </si>
  <si>
    <t>Needed to help complete project</t>
  </si>
  <si>
    <t>X</t>
  </si>
  <si>
    <t>$100,000 on invoice 9</t>
  </si>
  <si>
    <t>yes</t>
  </si>
  <si>
    <t>E-2</t>
  </si>
  <si>
    <t>Equipment Inc.</t>
  </si>
  <si>
    <t>Equipment Type B</t>
  </si>
  <si>
    <t>E-3</t>
  </si>
  <si>
    <t>Equipment Type C</t>
  </si>
  <si>
    <t>E-4</t>
  </si>
  <si>
    <t>Equipment Type D</t>
  </si>
  <si>
    <t>Varies</t>
  </si>
  <si>
    <t>no</t>
  </si>
  <si>
    <t>E-5</t>
  </si>
  <si>
    <t>Equipment Type E</t>
  </si>
  <si>
    <t>CEC USE ONLY</t>
  </si>
  <si>
    <t>Worksheet Specific Instructions</t>
  </si>
  <si>
    <r>
      <rPr>
        <b/>
        <sz val="12"/>
        <color rgb="FF000000"/>
        <rFont val="Arial"/>
        <family val="2"/>
      </rPr>
      <t xml:space="preserve">Invoice Supporting Documentation Requirements, per Budget Category:
</t>
    </r>
    <r>
      <rPr>
        <i/>
        <sz val="12"/>
        <color rgb="FF000000"/>
        <rFont val="Arial"/>
        <family val="2"/>
      </rPr>
      <t xml:space="preserve">     </t>
    </r>
    <r>
      <rPr>
        <i/>
        <sz val="12"/>
        <color rgb="FF000000"/>
        <rFont val="Courier New"/>
        <family val="3"/>
      </rPr>
      <t>o</t>
    </r>
    <r>
      <rPr>
        <i/>
        <sz val="12"/>
        <color rgb="FF000000"/>
        <rFont val="Arial"/>
        <family val="2"/>
      </rPr>
      <t xml:space="preserve">   </t>
    </r>
    <r>
      <rPr>
        <b/>
        <i/>
        <sz val="12"/>
        <color rgb="FF000000"/>
        <rFont val="Arial"/>
        <family val="2"/>
      </rPr>
      <t>Equipment</t>
    </r>
    <r>
      <rPr>
        <i/>
        <sz val="12"/>
        <color rgb="FF000000"/>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</si>
  <si>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b/>
        <u/>
        <sz val="12"/>
        <rFont val="Arial"/>
        <family val="2"/>
      </rPr>
      <t>CONDITIONAL FORMATTING APPLIED:</t>
    </r>
    <r>
      <rPr>
        <b/>
        <i/>
        <sz val="12"/>
        <rFont val="Arial"/>
        <family val="2"/>
      </rPr>
      <t xml:space="preserve">  If invoice includes reimbursement for equipment with an incurred total line item cost of $100K or more (amount includes both CEC Share and Match Share expenses), as indicated by yellow background conditional formatting, Recipient must provide proof of payment before the next invoice can be paid.</t>
    </r>
  </si>
  <si>
    <r>
      <rPr>
        <b/>
        <u/>
        <sz val="12"/>
        <rFont val="Arial"/>
        <family val="2"/>
      </rPr>
      <t>CONDITIONAL FORMATTING APPLIED:</t>
    </r>
    <r>
      <rPr>
        <b/>
        <i/>
        <sz val="12"/>
        <rFont val="Arial"/>
        <family val="2"/>
      </rPr>
      <t xml:space="preserve">  If invoice includes: 1) equipment with a per line item incurred cost of $500K or greater; or 2) a single equipment vendor with $500K or more in equipment incurred costs (CAM might have to check manually if expenses are spread over more than one line item), as indicated by red background conditional formatting, CAM to contact vendor to independently verify equipment purchase. Amount includes both CEC Share and Match Share expenses.</t>
    </r>
  </si>
  <si>
    <t>MATERIALS &amp; MISCELLANEOUS</t>
  </si>
  <si>
    <t>Billed
CEC Expenses</t>
  </si>
  <si>
    <t>M-1</t>
  </si>
  <si>
    <t>Materials LLC</t>
  </si>
  <si>
    <t>316 Stainless Steel</t>
  </si>
  <si>
    <t>to build item for project</t>
  </si>
  <si>
    <t>M-2</t>
  </si>
  <si>
    <t>M2G Inc.</t>
  </si>
  <si>
    <t>Concrete mold</t>
  </si>
  <si>
    <t>to lay foundation for equipment</t>
  </si>
  <si>
    <t>M-3</t>
  </si>
  <si>
    <t>Dimensional lumber</t>
  </si>
  <si>
    <t>M-4</t>
  </si>
  <si>
    <t>Insulated wire and electronics hardware</t>
  </si>
  <si>
    <t>To support product development during Task 3</t>
  </si>
  <si>
    <r>
      <rPr>
        <b/>
        <sz val="12"/>
        <rFont val="Arial"/>
        <family val="2"/>
      </rPr>
      <t>Invoice Supporting Documentation Requirements, per Budget Category:</t>
    </r>
    <r>
      <rPr>
        <sz val="12"/>
        <rFont val="Arial"/>
        <family val="2"/>
      </rPr>
      <t xml:space="preserve">
</t>
    </r>
    <r>
      <rPr>
        <i/>
        <sz val="12"/>
        <rFont val="Arial"/>
        <family val="2"/>
      </rPr>
      <t xml:space="preserve">     </t>
    </r>
    <r>
      <rPr>
        <i/>
        <sz val="12"/>
        <rFont val="Courier New"/>
        <family val="3"/>
      </rPr>
      <t>o</t>
    </r>
    <r>
      <rPr>
        <i/>
        <sz val="12"/>
        <rFont val="Arial"/>
        <family val="2"/>
      </rPr>
      <t xml:space="preserve">   </t>
    </r>
    <r>
      <rPr>
        <b/>
        <i/>
        <sz val="12"/>
        <rFont val="Arial"/>
        <family val="2"/>
      </rPr>
      <t>Materials &amp; Miscellaneous</t>
    </r>
    <r>
      <rPr>
        <i/>
        <sz val="12"/>
        <rFont val="Arial"/>
        <family val="2"/>
      </rPr>
      <t xml:space="preserve"> – Receipt required for any line item total that is $5,000 or more.</t>
    </r>
  </si>
  <si>
    <r>
      <rPr>
        <b/>
        <u/>
        <sz val="12"/>
        <rFont val="Arial"/>
        <family val="2"/>
      </rPr>
      <t>CONDITIONAL FORMATTING APPLIED:</t>
    </r>
    <r>
      <rPr>
        <b/>
        <i/>
        <sz val="12"/>
        <rFont val="Arial"/>
        <family val="2"/>
      </rPr>
      <t xml:space="preserve">  Backup documentation (i.e., proof of payment or incurred cost) required for any line item total (not necessarily unit cost) on an invoice that is $5,000 or more (amount includes both CEC Share and Match Share expenses), as indicated by red background conditional formatting.</t>
    </r>
  </si>
  <si>
    <t>SUBRECIPIENTS AND VENDORS</t>
  </si>
  <si>
    <t>Subrecipients Summary</t>
  </si>
  <si>
    <r>
      <t xml:space="preserve">Subrecipient
</t>
    </r>
    <r>
      <rPr>
        <b/>
        <i/>
        <sz val="12"/>
        <rFont val="Arial"/>
        <family val="2"/>
      </rPr>
      <t>(Please Use Legal Name)</t>
    </r>
  </si>
  <si>
    <t>Funding Category</t>
  </si>
  <si>
    <t>Subrecipient Agreement  Budget</t>
  </si>
  <si>
    <t>Subrecipient  Request This Period</t>
  </si>
  <si>
    <t>Subrecipient Cumulative Expenses Billed to Date</t>
  </si>
  <si>
    <t>Subrecipient  Balance</t>
  </si>
  <si>
    <t>Exempt from Retention?</t>
  </si>
  <si>
    <t>Billed CEC
Expenses
without Retention</t>
  </si>
  <si>
    <t>S-1</t>
  </si>
  <si>
    <t>M&amp;M, Inc.</t>
  </si>
  <si>
    <t>CEC</t>
  </si>
  <si>
    <t>Yes</t>
  </si>
  <si>
    <t>Match</t>
  </si>
  <si>
    <t>S-2</t>
  </si>
  <si>
    <t>ABC National Lab</t>
  </si>
  <si>
    <t>S-3</t>
  </si>
  <si>
    <t>XYZ National Lab</t>
  </si>
  <si>
    <t>Subrecipient 4</t>
  </si>
  <si>
    <t>Subrecipient 5</t>
  </si>
  <si>
    <t>Subrecipient 6</t>
  </si>
  <si>
    <t>Subrecipient 7</t>
  </si>
  <si>
    <t>Subrecipient 8</t>
  </si>
  <si>
    <t>Subrecipient 9</t>
  </si>
  <si>
    <t>Subrecipient 10</t>
  </si>
  <si>
    <t>Subrecipient 11</t>
  </si>
  <si>
    <t>Subrecipient 12</t>
  </si>
  <si>
    <t>Subrecipient 13</t>
  </si>
  <si>
    <t>Subrecipient 14</t>
  </si>
  <si>
    <t>Subrecipient 15</t>
  </si>
  <si>
    <t>Subrecipient 16</t>
  </si>
  <si>
    <t>Subrecipient 17</t>
  </si>
  <si>
    <t>Subrecipient 18</t>
  </si>
  <si>
    <t>Subrecipient 19</t>
  </si>
  <si>
    <t>Subrecipient 20</t>
  </si>
  <si>
    <t>Subrecipient 21</t>
  </si>
  <si>
    <t>Subrecipient 22</t>
  </si>
  <si>
    <t>Subrecipient 23</t>
  </si>
  <si>
    <t>Subrecipient 24</t>
  </si>
  <si>
    <t>Subrecipient 25</t>
  </si>
  <si>
    <t>Subrecipient 26</t>
  </si>
  <si>
    <t>Subrecipient 27</t>
  </si>
  <si>
    <t>Subrecipient 28</t>
  </si>
  <si>
    <t>Subrecipient 29</t>
  </si>
  <si>
    <t>Subrecipient 30</t>
  </si>
  <si>
    <t>Subrecipient 31</t>
  </si>
  <si>
    <t>Subrecipient 32</t>
  </si>
  <si>
    <t>Subrecipient 33</t>
  </si>
  <si>
    <t>Subrecipient 34</t>
  </si>
  <si>
    <t>Subrecipient 35</t>
  </si>
  <si>
    <t>Subrecipient 36</t>
  </si>
  <si>
    <t>Subrecipient 37</t>
  </si>
  <si>
    <t>Subrecipient 38</t>
  </si>
  <si>
    <t>Subrecipient 39</t>
  </si>
  <si>
    <t>Subrecipient 40</t>
  </si>
  <si>
    <t>Subrecipient 41</t>
  </si>
  <si>
    <t>Subrecipient 42</t>
  </si>
  <si>
    <t>Subrecipient 43</t>
  </si>
  <si>
    <t>Subrecipient 44</t>
  </si>
  <si>
    <t>Subrecipient 45</t>
  </si>
  <si>
    <t>Subrecipient 46</t>
  </si>
  <si>
    <t>Subrecipient 47</t>
  </si>
  <si>
    <t>Subrecipient 48</t>
  </si>
  <si>
    <t>Subrecipient 49</t>
  </si>
  <si>
    <t>Subrecipient 50</t>
  </si>
  <si>
    <t>Subrecipient Totals</t>
  </si>
  <si>
    <t xml:space="preserve">Grand Total  </t>
  </si>
  <si>
    <t>Vendors Summary</t>
  </si>
  <si>
    <r>
      <t xml:space="preserve">Vendor
</t>
    </r>
    <r>
      <rPr>
        <b/>
        <i/>
        <sz val="12"/>
        <rFont val="Arial"/>
        <family val="2"/>
      </rPr>
      <t>(Please Use Legal Name)</t>
    </r>
  </si>
  <si>
    <t>Vendor Agreement  Budget</t>
  </si>
  <si>
    <t>Vendor Expenses This Period</t>
  </si>
  <si>
    <t>Vendor Cumulative Spent to Date</t>
  </si>
  <si>
    <t>Vendor Balance</t>
  </si>
  <si>
    <t>V-1</t>
  </si>
  <si>
    <t>Alpha Security, Inc.</t>
  </si>
  <si>
    <t>Vendor 2</t>
  </si>
  <si>
    <t>Vendor 3</t>
  </si>
  <si>
    <t>Vendor 4</t>
  </si>
  <si>
    <t>Vendor 5</t>
  </si>
  <si>
    <t>Vendor 6</t>
  </si>
  <si>
    <t>Vendor 7</t>
  </si>
  <si>
    <t>Vendor 8</t>
  </si>
  <si>
    <t>Vendor 9</t>
  </si>
  <si>
    <t>Vendor 10</t>
  </si>
  <si>
    <t>Vendor 11</t>
  </si>
  <si>
    <t>Vendor 12</t>
  </si>
  <si>
    <t>Vendor 13</t>
  </si>
  <si>
    <t>Vendor 14</t>
  </si>
  <si>
    <t>Vendor 15</t>
  </si>
  <si>
    <t>Vendor 16</t>
  </si>
  <si>
    <t>Vendor 17</t>
  </si>
  <si>
    <t>Vendor 18</t>
  </si>
  <si>
    <t>Vendor 19</t>
  </si>
  <si>
    <t>Vendor 20</t>
  </si>
  <si>
    <t>Vendor 21</t>
  </si>
  <si>
    <t>Vendor 22</t>
  </si>
  <si>
    <t>Vendor 23</t>
  </si>
  <si>
    <t>Vendor 24</t>
  </si>
  <si>
    <t>Vendor 25</t>
  </si>
  <si>
    <t>Vendor 26</t>
  </si>
  <si>
    <t>Vendor 27</t>
  </si>
  <si>
    <t>Vendor 28</t>
  </si>
  <si>
    <t>Vendor 29</t>
  </si>
  <si>
    <t>Vendor 30</t>
  </si>
  <si>
    <t>Vendor 31</t>
  </si>
  <si>
    <t>Vendor 32</t>
  </si>
  <si>
    <t>Vendor 33</t>
  </si>
  <si>
    <t>Vendor 34</t>
  </si>
  <si>
    <t>Vendor 35</t>
  </si>
  <si>
    <t>Vendor 36</t>
  </si>
  <si>
    <t>Vendor 37</t>
  </si>
  <si>
    <t>Vendor 38</t>
  </si>
  <si>
    <t>Vendor 39</t>
  </si>
  <si>
    <t>Vendor 40</t>
  </si>
  <si>
    <t>Vendor 41</t>
  </si>
  <si>
    <t>Vendor 42</t>
  </si>
  <si>
    <t>Vendor 43</t>
  </si>
  <si>
    <t>Vendor 44</t>
  </si>
  <si>
    <t>Vendor 45</t>
  </si>
  <si>
    <t>Vendor 46</t>
  </si>
  <si>
    <t>Vendor 47</t>
  </si>
  <si>
    <t>Vendor 48</t>
  </si>
  <si>
    <t>Vendor 49</t>
  </si>
  <si>
    <t>Vendor 50</t>
  </si>
  <si>
    <t>Vendor Totals</t>
  </si>
  <si>
    <t>Subrecipients &amp; Vendors Grand Totals</t>
  </si>
  <si>
    <t>Agreement  Budget</t>
  </si>
  <si>
    <t>Expenses This Period</t>
  </si>
  <si>
    <t>Cumulative Spent to Date</t>
  </si>
  <si>
    <t>Balance</t>
  </si>
  <si>
    <t>Expenses
without Retention</t>
  </si>
  <si>
    <r>
      <rPr>
        <b/>
        <sz val="12"/>
        <rFont val="Arial"/>
        <family val="2"/>
      </rPr>
      <t>Invoice Supporting Documentation Requirements, per Budget Category:</t>
    </r>
    <r>
      <rPr>
        <sz val="12"/>
        <rFont val="Arial"/>
        <family val="2"/>
      </rPr>
      <t xml:space="preserve">
</t>
    </r>
    <r>
      <rPr>
        <i/>
        <sz val="12"/>
        <rFont val="Arial"/>
        <family val="2"/>
      </rPr>
      <t xml:space="preserve">     </t>
    </r>
    <r>
      <rPr>
        <i/>
        <sz val="12"/>
        <rFont val="Courier New"/>
        <family val="3"/>
      </rPr>
      <t>o</t>
    </r>
    <r>
      <rPr>
        <i/>
        <sz val="12"/>
        <rFont val="Arial"/>
        <family val="2"/>
      </rPr>
      <t xml:space="preserve">   </t>
    </r>
    <r>
      <rPr>
        <b/>
        <i/>
        <sz val="12"/>
        <rFont val="Arial"/>
        <family val="2"/>
      </rPr>
      <t>Subrecipients &amp; Vendors</t>
    </r>
    <r>
      <rPr>
        <i/>
        <sz val="12"/>
        <rFont val="Arial"/>
        <family val="2"/>
      </rPr>
      <t xml:space="preserve"> – Major subrecipients (Budget of 100k or more) follow the same budget requirements as the Recipient when submitting an invoice. For Minor subrecipients and Vendors, subrecipient or vendor invoice required.</t>
    </r>
  </si>
  <si>
    <t>Retention Method Selection</t>
  </si>
  <si>
    <t>Retention will be withheld at the end of the agreement (minus exempt subrecipients)</t>
  </si>
  <si>
    <t>Retention will be withheld from each invoice (minus exempt subrecipients)</t>
  </si>
  <si>
    <t>Retention is NOT withheld because this is a subrecipient's invoice</t>
  </si>
  <si>
    <t>Retention is NOT withheld because this is a UC/National Lab invoice</t>
  </si>
  <si>
    <t>Retention is NOT required to be withheld for this agreement</t>
  </si>
  <si>
    <t>End of Agreement Retention Method Situation</t>
  </si>
  <si>
    <t>Other Entity Share?</t>
  </si>
  <si>
    <t>90.00%, or less, of CEC funds spent to date (minus exempt subrecipients), including this invoice</t>
  </si>
  <si>
    <t>With this invoice, percentage of CEC funds spent (minus exempt subrecipients) will transition from less than to greater than 90.00% [manually enter required retention amount below]</t>
  </si>
  <si>
    <t>More than 90.00% of CEC funds spent to date (minus exempt subrecipients), including this entire invoice</t>
  </si>
  <si>
    <t>Invoice Selection</t>
  </si>
  <si>
    <t>Subrecipient Exempt from Retention Selection</t>
  </si>
  <si>
    <t>Recipient or Subrecipient Selection</t>
  </si>
  <si>
    <t>Recipient</t>
  </si>
  <si>
    <t>Subrecipient</t>
  </si>
  <si>
    <t>"Bill To" Address Selection</t>
  </si>
  <si>
    <t>Select the CEC's or input the Recipient's "Bill To"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</si>
</sst>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46">
    <font>
      <sz val="12"/>
      <color theme="1"/>
      <name val="Arial"/>
      <family val="2"/>
    </font>
    <font>
      <sz val="12"/>
      <name val="Arial"/>
      <family val="2"/>
    </font>
    <font>
      <sz val="12"/>
      <color theme="1"/>
      <name val="Arial"/>
      <family val="2"/>
    </font>
    <font>
      <b/>
      <sz val="24"/>
      <name val="Arial"/>
      <family val="2"/>
    </font>
    <font>
      <b/>
      <sz val="12"/>
      <name val="Arial"/>
      <family val="2"/>
    </font>
    <font>
      <b/>
      <sz val="11"/>
      <name val="Arial"/>
      <family val="2"/>
    </font>
    <font>
      <b/>
      <sz val="14"/>
      <name val="Arial"/>
      <family val="2"/>
    </font>
    <font>
      <sz val="8"/>
      <name val="Arial"/>
      <family val="2"/>
    </font>
    <font>
      <u/>
      <sz val="12"/>
      <name val="Arial"/>
      <family val="2"/>
    </font>
    <font>
      <b/>
      <sz val="10"/>
      <name val="Arial"/>
      <family val="2"/>
    </font>
    <font>
      <b/>
      <u/>
      <sz val="12"/>
      <name val="Arial"/>
      <family val="2"/>
    </font>
    <font>
      <sz val="10"/>
      <name val="Arial"/>
      <family val="2"/>
    </font>
    <font>
      <b/>
      <sz val="16"/>
      <name val="Arial"/>
      <family val="2"/>
    </font>
    <font>
      <b/>
      <sz val="24"/>
      <color rgb="FFFF0000"/>
      <name val="Arial"/>
      <family val="2"/>
    </font>
    <font>
      <sz val="8"/>
      <color rgb="FFFF0000"/>
      <name val="Arial Narrow"/>
      <family val="2"/>
    </font>
    <font>
      <sz val="12"/>
      <color rgb="FFFF0000"/>
      <name val="Arial"/>
      <family val="2"/>
    </font>
    <font>
      <b/>
      <u/>
      <sz val="18"/>
      <name val="Arial"/>
      <family val="2"/>
    </font>
    <font>
      <u/>
      <sz val="18"/>
      <color theme="1"/>
      <name val="Arial"/>
      <family val="2"/>
    </font>
    <font>
      <sz val="14"/>
      <color theme="1"/>
      <name val="Arial"/>
      <family val="2"/>
    </font>
    <font>
      <i/>
      <sz val="12"/>
      <name val="Arial"/>
      <family val="2"/>
    </font>
    <font>
      <u/>
      <sz val="12"/>
      <color theme="10"/>
      <name val="Arial"/>
      <family val="2"/>
    </font>
    <font>
      <sz val="11"/>
      <color rgb="FF9C0006"/>
      <name val="Calibri"/>
      <family val="2"/>
      <scheme val="minor"/>
    </font>
    <font>
      <b/>
      <sz val="18"/>
      <name val="Arial"/>
      <family val="2"/>
    </font>
    <font>
      <sz val="12"/>
      <name val="Symbol"/>
      <family val="1"/>
      <charset val="2"/>
    </font>
    <font>
      <b/>
      <i/>
      <sz val="12"/>
      <name val="Arial"/>
      <family val="2"/>
    </font>
    <font>
      <sz val="12"/>
      <name val="Courier New"/>
      <family val="3"/>
    </font>
    <font>
      <u/>
      <sz val="12"/>
      <color rgb="FFC00000"/>
      <name val="Arial"/>
      <family val="2"/>
    </font>
    <font>
      <u/>
      <sz val="10"/>
      <color theme="10"/>
      <name val="Arial"/>
      <family val="2"/>
    </font>
    <font>
      <b/>
      <sz val="12"/>
      <color theme="1"/>
      <name val="Arial"/>
      <family val="2"/>
    </font>
    <font>
      <sz val="10"/>
      <name val="Arial"/>
      <family val="2"/>
    </font>
    <font>
      <b/>
      <sz val="11"/>
      <color theme="1"/>
      <name val="Calibri"/>
      <family val="2"/>
      <scheme val="minor"/>
    </font>
    <font>
      <sz val="10"/>
      <color theme="1"/>
      <name val="Arial"/>
      <family val="2"/>
    </font>
    <font>
      <i/>
      <sz val="12"/>
      <name val="Courier New"/>
      <family val="3"/>
    </font>
    <font>
      <sz val="10"/>
      <name val="Arial"/>
      <family val="2"/>
    </font>
    <font>
      <sz val="12"/>
      <name val="Arial"/>
      <family val="3"/>
    </font>
    <font>
      <i/>
      <u/>
      <sz val="12"/>
      <name val="Arial"/>
      <family val="2"/>
    </font>
    <font>
      <sz val="12"/>
      <name val="Arial"/>
      <family val="3"/>
      <charset val="2"/>
    </font>
    <font>
      <b/>
      <sz val="11"/>
      <color theme="1"/>
      <name val="Arial"/>
      <family val="2"/>
    </font>
    <font>
      <sz val="12"/>
      <color rgb="FF000000"/>
      <name val="Courier New"/>
      <family val="3"/>
    </font>
    <font>
      <sz val="12"/>
      <color rgb="FF000000"/>
      <name val="Arial"/>
      <family val="2"/>
    </font>
    <font>
      <b/>
      <sz val="12"/>
      <color rgb="FF000000"/>
      <name val="Arial"/>
      <family val="2"/>
    </font>
    <font>
      <sz val="12"/>
      <color rgb="FF000000"/>
      <name val="Arial"/>
      <family val="3"/>
    </font>
    <font>
      <i/>
      <sz val="12"/>
      <color rgb="FF000000"/>
      <name val="Arial"/>
      <family val="2"/>
    </font>
    <font>
      <i/>
      <sz val="12"/>
      <color rgb="FF000000"/>
      <name val="Courier New"/>
      <family val="3"/>
    </font>
    <font>
      <b/>
      <i/>
      <sz val="12"/>
      <color rgb="FF000000"/>
      <name val="Arial"/>
      <family val="2"/>
    </font>
    <font>
      <sz val="12"/>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7CE"/>
      </patternFill>
    </fill>
    <fill>
      <patternFill patternType="solid">
        <fgColor rgb="FF00B0F0"/>
        <bgColor indexed="64"/>
      </patternFill>
    </fill>
    <fill>
      <patternFill patternType="solid">
        <fgColor rgb="FFFCE4D6"/>
        <bgColor indexed="64"/>
      </patternFill>
    </fill>
    <fill>
      <patternFill patternType="solid">
        <fgColor rgb="FFFFC000"/>
        <bgColor indexed="64"/>
      </patternFill>
    </fill>
  </fills>
  <borders count="7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11" fillId="0" borderId="0"/>
    <xf numFmtId="0" fontId="27" fillId="0" borderId="0" applyNumberFormat="0" applyFill="0" applyBorder="0" applyAlignment="0" applyProtection="0"/>
    <xf numFmtId="0" fontId="29" fillId="0" borderId="0"/>
    <xf numFmtId="44" fontId="11" fillId="0" borderId="0" applyFont="0" applyFill="0" applyBorder="0" applyAlignment="0" applyProtection="0"/>
    <xf numFmtId="0" fontId="33" fillId="0" borderId="0"/>
    <xf numFmtId="0" fontId="11" fillId="0" borderId="0"/>
  </cellStyleXfs>
  <cellXfs count="457">
    <xf numFmtId="0" fontId="0" fillId="0" borderId="0" xfId="0"/>
    <xf numFmtId="0" fontId="3" fillId="3" borderId="0" xfId="0" applyFont="1" applyFill="1" applyAlignment="1">
      <alignment vertical="top"/>
    </xf>
    <xf numFmtId="0" fontId="1" fillId="3" borderId="0" xfId="0" applyFont="1" applyFill="1" applyAlignment="1">
      <alignment vertical="top"/>
    </xf>
    <xf numFmtId="0" fontId="1" fillId="3" borderId="0" xfId="0" applyFont="1" applyFill="1"/>
    <xf numFmtId="0" fontId="4" fillId="3" borderId="0" xfId="0" applyFont="1" applyFill="1"/>
    <xf numFmtId="44" fontId="4" fillId="3" borderId="0" xfId="1" applyFont="1" applyFill="1" applyBorder="1" applyProtection="1"/>
    <xf numFmtId="44" fontId="1" fillId="3" borderId="0" xfId="0" applyNumberFormat="1" applyFont="1" applyFill="1"/>
    <xf numFmtId="0" fontId="7" fillId="3" borderId="0" xfId="0" applyFont="1" applyFill="1" applyAlignment="1">
      <alignment vertical="top"/>
    </xf>
    <xf numFmtId="0" fontId="4" fillId="3" borderId="0" xfId="0" applyFont="1" applyFill="1" applyAlignment="1">
      <alignment vertical="top"/>
    </xf>
    <xf numFmtId="44" fontId="4" fillId="3" borderId="0" xfId="1" applyFont="1" applyFill="1" applyBorder="1" applyAlignment="1" applyProtection="1">
      <alignment vertical="top"/>
    </xf>
    <xf numFmtId="10" fontId="4" fillId="3" borderId="0" xfId="2" applyNumberFormat="1" applyFont="1" applyFill="1" applyBorder="1" applyAlignment="1" applyProtection="1">
      <alignment vertical="top"/>
    </xf>
    <xf numFmtId="44" fontId="1" fillId="3" borderId="0" xfId="0" applyNumberFormat="1" applyFont="1" applyFill="1" applyAlignment="1">
      <alignment vertical="top"/>
    </xf>
    <xf numFmtId="0" fontId="8" fillId="3" borderId="0" xfId="0" applyFont="1" applyFill="1" applyAlignment="1">
      <alignment vertical="top"/>
    </xf>
    <xf numFmtId="44" fontId="11" fillId="3" borderId="0" xfId="0" applyNumberFormat="1" applyFont="1" applyFill="1" applyAlignment="1">
      <alignment vertical="top"/>
    </xf>
    <xf numFmtId="0" fontId="11" fillId="3" borderId="0" xfId="0" applyFont="1" applyFill="1" applyAlignment="1">
      <alignment vertical="top"/>
    </xf>
    <xf numFmtId="0" fontId="1" fillId="3" borderId="19" xfId="0" applyFont="1" applyFill="1" applyBorder="1" applyAlignment="1">
      <alignment vertical="top"/>
    </xf>
    <xf numFmtId="0" fontId="1" fillId="0" borderId="0" xfId="0" applyFont="1"/>
    <xf numFmtId="0" fontId="1" fillId="3" borderId="0" xfId="0" applyFont="1" applyFill="1" applyAlignment="1">
      <alignment vertical="top" wrapText="1"/>
    </xf>
    <xf numFmtId="0" fontId="13" fillId="3" borderId="0" xfId="0" applyFont="1" applyFill="1" applyAlignment="1">
      <alignment horizontal="center" vertical="top"/>
    </xf>
    <xf numFmtId="0" fontId="1" fillId="0" borderId="17" xfId="0" applyFont="1" applyBorder="1" applyAlignment="1">
      <alignment horizontal="left" vertical="top"/>
    </xf>
    <xf numFmtId="0" fontId="1" fillId="3" borderId="17" xfId="0" applyFont="1" applyFill="1" applyBorder="1" applyAlignment="1">
      <alignment horizontal="left" vertical="top"/>
    </xf>
    <xf numFmtId="0" fontId="1" fillId="4" borderId="0" xfId="0" applyFont="1" applyFill="1" applyAlignment="1" applyProtection="1">
      <alignment horizontal="left" vertical="top"/>
      <protection locked="0"/>
    </xf>
    <xf numFmtId="49" fontId="1" fillId="4" borderId="2" xfId="0" applyNumberFormat="1" applyFont="1" applyFill="1" applyBorder="1" applyAlignment="1" applyProtection="1">
      <alignment vertical="top" wrapText="1"/>
      <protection locked="0"/>
    </xf>
    <xf numFmtId="0" fontId="1" fillId="4" borderId="2" xfId="0" applyFont="1" applyFill="1" applyBorder="1" applyAlignment="1" applyProtection="1">
      <alignment vertical="top"/>
      <protection locked="0"/>
    </xf>
    <xf numFmtId="0" fontId="1" fillId="0" borderId="6" xfId="0" applyFont="1" applyBorder="1"/>
    <xf numFmtId="0" fontId="1" fillId="0" borderId="30" xfId="0" applyFont="1" applyBorder="1"/>
    <xf numFmtId="0" fontId="4" fillId="0" borderId="7" xfId="0" applyFont="1" applyBorder="1"/>
    <xf numFmtId="0" fontId="1" fillId="0" borderId="14" xfId="0" applyFont="1" applyBorder="1"/>
    <xf numFmtId="0" fontId="4" fillId="0" borderId="17" xfId="0" applyFont="1" applyBorder="1" applyAlignment="1">
      <alignment horizontal="left" vertical="top" wrapText="1"/>
    </xf>
    <xf numFmtId="0" fontId="10" fillId="0" borderId="2" xfId="0" applyFont="1" applyBorder="1" applyAlignment="1">
      <alignment horizontal="left" vertical="top"/>
    </xf>
    <xf numFmtId="44" fontId="4" fillId="7" borderId="2" xfId="0" applyNumberFormat="1" applyFont="1" applyFill="1" applyBorder="1" applyAlignment="1">
      <alignment horizontal="center" vertical="top"/>
    </xf>
    <xf numFmtId="0" fontId="4" fillId="0" borderId="8" xfId="0" applyFont="1" applyBorder="1"/>
    <xf numFmtId="0" fontId="15" fillId="0" borderId="0" xfId="0" applyFont="1" applyAlignment="1">
      <alignment vertical="top"/>
    </xf>
    <xf numFmtId="0" fontId="4" fillId="3" borderId="2" xfId="0" applyFont="1" applyFill="1" applyBorder="1" applyAlignment="1">
      <alignment vertical="top"/>
    </xf>
    <xf numFmtId="0" fontId="20" fillId="7" borderId="2" xfId="3" applyFill="1" applyBorder="1" applyAlignment="1" applyProtection="1">
      <alignment vertical="top"/>
    </xf>
    <xf numFmtId="0" fontId="14" fillId="0" borderId="0" xfId="0" applyFont="1" applyAlignment="1">
      <alignment vertical="top" wrapText="1"/>
    </xf>
    <xf numFmtId="0" fontId="1" fillId="4" borderId="0" xfId="0" applyFont="1" applyFill="1" applyAlignment="1" applyProtection="1">
      <alignment horizontal="left" vertical="top" wrapText="1"/>
      <protection locked="0"/>
    </xf>
    <xf numFmtId="0" fontId="1" fillId="3" borderId="0" xfId="1" applyNumberFormat="1" applyFont="1" applyFill="1" applyBorder="1" applyAlignment="1" applyProtection="1">
      <alignment vertical="top"/>
    </xf>
    <xf numFmtId="0" fontId="4" fillId="0" borderId="8" xfId="0" applyFont="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41" xfId="0" applyBorder="1"/>
    <xf numFmtId="0" fontId="0" fillId="0" borderId="42" xfId="0" applyBorder="1"/>
    <xf numFmtId="2" fontId="1" fillId="4" borderId="2" xfId="0" applyNumberFormat="1" applyFont="1" applyFill="1" applyBorder="1" applyAlignment="1" applyProtection="1">
      <alignment horizontal="right" vertical="center"/>
      <protection locked="0"/>
    </xf>
    <xf numFmtId="2" fontId="1" fillId="4" borderId="24" xfId="0" applyNumberFormat="1" applyFont="1" applyFill="1" applyBorder="1" applyAlignment="1" applyProtection="1">
      <alignment horizontal="right" vertical="center"/>
      <protection locked="0"/>
    </xf>
    <xf numFmtId="49" fontId="1" fillId="4" borderId="2" xfId="0" applyNumberFormat="1" applyFont="1" applyFill="1" applyBorder="1" applyAlignment="1" applyProtection="1">
      <alignment horizontal="left" vertical="center" wrapText="1"/>
      <protection locked="0"/>
    </xf>
    <xf numFmtId="49" fontId="1" fillId="4" borderId="24" xfId="0" applyNumberFormat="1" applyFont="1" applyFill="1" applyBorder="1" applyAlignment="1" applyProtection="1">
      <alignment horizontal="left" vertical="center" wrapText="1"/>
      <protection locked="0"/>
    </xf>
    <xf numFmtId="0" fontId="11" fillId="0" borderId="0" xfId="5"/>
    <xf numFmtId="10" fontId="4" fillId="3" borderId="0" xfId="2" applyNumberFormat="1" applyFont="1" applyFill="1" applyBorder="1" applyProtection="1"/>
    <xf numFmtId="44" fontId="4" fillId="3" borderId="0" xfId="0" applyNumberFormat="1" applyFont="1" applyFill="1"/>
    <xf numFmtId="10" fontId="9" fillId="4" borderId="13" xfId="2" applyNumberFormat="1" applyFont="1" applyFill="1" applyBorder="1" applyAlignment="1" applyProtection="1">
      <alignment horizontal="center"/>
      <protection locked="0"/>
    </xf>
    <xf numFmtId="10" fontId="9" fillId="4" borderId="4" xfId="2" applyNumberFormat="1" applyFont="1" applyFill="1" applyBorder="1" applyAlignment="1" applyProtection="1">
      <alignment horizontal="center"/>
      <protection locked="0"/>
    </xf>
    <xf numFmtId="44" fontId="4" fillId="7" borderId="11" xfId="0" applyNumberFormat="1" applyFont="1" applyFill="1" applyBorder="1" applyAlignment="1">
      <alignment horizontal="left" vertical="top"/>
    </xf>
    <xf numFmtId="44" fontId="4" fillId="7" borderId="12" xfId="0" applyNumberFormat="1" applyFont="1" applyFill="1" applyBorder="1" applyAlignment="1">
      <alignment horizontal="left" vertical="top"/>
    </xf>
    <xf numFmtId="44" fontId="1" fillId="4" borderId="2" xfId="0" applyNumberFormat="1" applyFont="1" applyFill="1" applyBorder="1" applyAlignment="1" applyProtection="1">
      <alignment horizontal="left" vertical="center"/>
      <protection locked="0"/>
    </xf>
    <xf numFmtId="44" fontId="4" fillId="7" borderId="2" xfId="0" applyNumberFormat="1" applyFont="1" applyFill="1" applyBorder="1" applyAlignment="1">
      <alignment horizontal="left" vertical="center"/>
    </xf>
    <xf numFmtId="0" fontId="1" fillId="4" borderId="6"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left" vertical="center"/>
      <protection locked="0"/>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44" fontId="1" fillId="4" borderId="24" xfId="0" applyNumberFormat="1" applyFont="1" applyFill="1" applyBorder="1" applyAlignment="1" applyProtection="1">
      <alignment horizontal="left" vertical="center"/>
      <protection locked="0"/>
    </xf>
    <xf numFmtId="44" fontId="4" fillId="7" borderId="12" xfId="0" applyNumberFormat="1" applyFont="1" applyFill="1" applyBorder="1" applyAlignment="1">
      <alignment horizontal="left" vertical="center"/>
    </xf>
    <xf numFmtId="49" fontId="1" fillId="4" borderId="1" xfId="0" applyNumberFormat="1" applyFont="1" applyFill="1" applyBorder="1" applyAlignment="1" applyProtection="1">
      <alignment horizontal="left" vertical="center" wrapText="1"/>
      <protection locked="0"/>
    </xf>
    <xf numFmtId="2" fontId="1" fillId="4" borderId="1" xfId="0" applyNumberFormat="1" applyFont="1" applyFill="1" applyBorder="1" applyAlignment="1" applyProtection="1">
      <alignment horizontal="right" vertical="center"/>
      <protection locked="0"/>
    </xf>
    <xf numFmtId="44" fontId="4" fillId="7" borderId="1" xfId="0" applyNumberFormat="1" applyFont="1" applyFill="1" applyBorder="1" applyAlignment="1">
      <alignment horizontal="left" vertical="center"/>
    </xf>
    <xf numFmtId="49" fontId="1" fillId="4" borderId="1" xfId="0" applyNumberFormat="1" applyFont="1" applyFill="1" applyBorder="1" applyAlignment="1" applyProtection="1">
      <alignment horizontal="center" vertical="center"/>
      <protection locked="0"/>
    </xf>
    <xf numFmtId="0" fontId="1" fillId="4" borderId="30"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left" vertical="center" wrapText="1"/>
      <protection locked="0"/>
    </xf>
    <xf numFmtId="44" fontId="4" fillId="7" borderId="24" xfId="0" applyNumberFormat="1" applyFont="1" applyFill="1" applyBorder="1" applyAlignment="1">
      <alignment horizontal="left" vertical="center"/>
    </xf>
    <xf numFmtId="44" fontId="4" fillId="0" borderId="0" xfId="0" applyNumberFormat="1" applyFont="1" applyAlignment="1">
      <alignment vertical="top"/>
    </xf>
    <xf numFmtId="0" fontId="4" fillId="3" borderId="0" xfId="0" applyFont="1" applyFill="1" applyAlignment="1">
      <alignment horizontal="center" vertical="center"/>
    </xf>
    <xf numFmtId="44" fontId="1" fillId="3" borderId="0" xfId="1" applyFont="1" applyFill="1" applyBorder="1" applyAlignment="1" applyProtection="1"/>
    <xf numFmtId="0" fontId="4" fillId="0" borderId="3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right" vertical="center"/>
    </xf>
    <xf numFmtId="0" fontId="4" fillId="0" borderId="45" xfId="0" applyFont="1" applyBorder="1" applyAlignment="1">
      <alignment horizontal="righ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44" fontId="1" fillId="4" borderId="15" xfId="1" applyFont="1" applyFill="1" applyBorder="1" applyAlignment="1" applyProtection="1">
      <alignment horizontal="left" vertical="center"/>
      <protection locked="0"/>
    </xf>
    <xf numFmtId="44" fontId="1" fillId="4" borderId="3" xfId="1" applyFont="1" applyFill="1" applyBorder="1" applyAlignment="1" applyProtection="1">
      <alignment horizontal="left" vertical="center"/>
      <protection locked="0"/>
    </xf>
    <xf numFmtId="44" fontId="1" fillId="7" borderId="4" xfId="0" applyNumberFormat="1" applyFont="1" applyFill="1" applyBorder="1" applyAlignment="1">
      <alignment horizontal="left" vertical="center"/>
    </xf>
    <xf numFmtId="44" fontId="1" fillId="7" borderId="3" xfId="1" applyFont="1" applyFill="1" applyBorder="1" applyAlignment="1" applyProtection="1">
      <alignment horizontal="left" vertical="center"/>
    </xf>
    <xf numFmtId="44" fontId="1" fillId="7" borderId="4" xfId="1" applyFont="1" applyFill="1" applyBorder="1" applyAlignment="1" applyProtection="1">
      <alignment horizontal="left" vertical="center"/>
    </xf>
    <xf numFmtId="0" fontId="18" fillId="7" borderId="28" xfId="0" applyFont="1" applyFill="1" applyBorder="1"/>
    <xf numFmtId="42" fontId="1" fillId="4" borderId="15" xfId="1" applyNumberFormat="1" applyFont="1" applyFill="1" applyBorder="1" applyAlignment="1" applyProtection="1">
      <alignment horizontal="left" vertical="center"/>
      <protection locked="0"/>
    </xf>
    <xf numFmtId="42" fontId="1" fillId="4" borderId="2" xfId="1" applyNumberFormat="1" applyFont="1" applyFill="1" applyBorder="1" applyAlignment="1" applyProtection="1">
      <alignment horizontal="left" vertical="center"/>
      <protection locked="0"/>
    </xf>
    <xf numFmtId="42" fontId="4" fillId="7" borderId="3" xfId="1" applyNumberFormat="1" applyFont="1" applyFill="1" applyBorder="1" applyAlignment="1" applyProtection="1">
      <alignment horizontal="left" vertical="center"/>
    </xf>
    <xf numFmtId="42" fontId="4" fillId="7" borderId="11" xfId="1" applyNumberFormat="1" applyFont="1" applyFill="1" applyBorder="1" applyAlignment="1" applyProtection="1">
      <alignment horizontal="left" vertical="center"/>
    </xf>
    <xf numFmtId="10" fontId="1" fillId="7" borderId="1" xfId="2" applyNumberFormat="1" applyFont="1" applyFill="1" applyBorder="1" applyAlignment="1" applyProtection="1">
      <alignment horizontal="right" vertical="center" indent="2"/>
    </xf>
    <xf numFmtId="10" fontId="1" fillId="7" borderId="25" xfId="2" applyNumberFormat="1" applyFont="1" applyFill="1" applyBorder="1" applyAlignment="1" applyProtection="1">
      <alignment horizontal="right" vertical="center" indent="2"/>
    </xf>
    <xf numFmtId="44" fontId="1" fillId="7" borderId="2" xfId="1" applyFont="1" applyFill="1" applyBorder="1" applyAlignment="1" applyProtection="1">
      <alignment horizontal="left" vertical="center"/>
    </xf>
    <xf numFmtId="44" fontId="4" fillId="7" borderId="3" xfId="1" applyFont="1" applyFill="1" applyBorder="1" applyAlignment="1" applyProtection="1">
      <alignment horizontal="left" vertical="center"/>
    </xf>
    <xf numFmtId="44" fontId="1" fillId="7" borderId="2" xfId="0" applyNumberFormat="1" applyFont="1" applyFill="1" applyBorder="1" applyAlignment="1">
      <alignment horizontal="left" vertical="center"/>
    </xf>
    <xf numFmtId="44" fontId="4" fillId="7" borderId="11" xfId="1" applyFont="1" applyFill="1" applyBorder="1" applyAlignment="1" applyProtection="1">
      <alignment horizontal="left" vertical="center"/>
    </xf>
    <xf numFmtId="44" fontId="4" fillId="7" borderId="38" xfId="1" applyFont="1" applyFill="1" applyBorder="1" applyAlignment="1" applyProtection="1">
      <alignment horizontal="left" vertical="center"/>
    </xf>
    <xf numFmtId="44" fontId="4" fillId="7" borderId="29" xfId="1" applyFont="1" applyFill="1" applyBorder="1" applyAlignment="1" applyProtection="1">
      <alignment horizontal="left" vertical="center"/>
    </xf>
    <xf numFmtId="44" fontId="4" fillId="7" borderId="4" xfId="1" applyFont="1" applyFill="1" applyBorder="1" applyAlignment="1" applyProtection="1">
      <alignment horizontal="left" vertical="center"/>
    </xf>
    <xf numFmtId="10" fontId="1" fillId="7" borderId="1" xfId="2" applyNumberFormat="1" applyFont="1" applyFill="1" applyBorder="1" applyAlignment="1" applyProtection="1">
      <alignment horizontal="right" indent="2"/>
    </xf>
    <xf numFmtId="10" fontId="1" fillId="7" borderId="2" xfId="2" applyNumberFormat="1" applyFont="1" applyFill="1" applyBorder="1" applyAlignment="1" applyProtection="1">
      <alignment horizontal="right" indent="2"/>
    </xf>
    <xf numFmtId="10" fontId="1" fillId="7" borderId="25" xfId="2" applyNumberFormat="1" applyFont="1" applyFill="1" applyBorder="1" applyAlignment="1" applyProtection="1">
      <alignment horizontal="right" indent="2"/>
    </xf>
    <xf numFmtId="10" fontId="1" fillId="7" borderId="11" xfId="2" applyNumberFormat="1" applyFont="1" applyFill="1" applyBorder="1" applyAlignment="1" applyProtection="1">
      <alignment horizontal="right" indent="2"/>
    </xf>
    <xf numFmtId="44" fontId="1" fillId="4" borderId="5" xfId="1" applyFont="1" applyFill="1" applyBorder="1" applyAlignment="1" applyProtection="1">
      <alignment horizontal="left" vertical="center"/>
      <protection locked="0"/>
    </xf>
    <xf numFmtId="42" fontId="1" fillId="7" borderId="2" xfId="1" applyNumberFormat="1" applyFont="1" applyFill="1" applyBorder="1" applyAlignment="1" applyProtection="1">
      <alignment horizontal="left" vertical="center"/>
    </xf>
    <xf numFmtId="42" fontId="1" fillId="4" borderId="3" xfId="1" applyNumberFormat="1" applyFont="1" applyFill="1" applyBorder="1" applyAlignment="1" applyProtection="1">
      <alignment horizontal="left" vertical="center"/>
      <protection locked="0"/>
    </xf>
    <xf numFmtId="42" fontId="1" fillId="7" borderId="3" xfId="1" applyNumberFormat="1" applyFont="1" applyFill="1" applyBorder="1" applyAlignment="1" applyProtection="1">
      <alignment horizontal="left" vertical="center"/>
    </xf>
    <xf numFmtId="0" fontId="10" fillId="0" borderId="2" xfId="0" applyFont="1" applyBorder="1" applyAlignment="1">
      <alignment vertical="top"/>
    </xf>
    <xf numFmtId="0" fontId="10" fillId="3" borderId="2" xfId="0" applyFont="1" applyFill="1" applyBorder="1" applyAlignment="1">
      <alignment vertical="top"/>
    </xf>
    <xf numFmtId="0" fontId="4" fillId="0" borderId="17" xfId="0" applyFont="1" applyBorder="1" applyAlignment="1">
      <alignment horizontal="left"/>
    </xf>
    <xf numFmtId="0" fontId="4" fillId="0" borderId="2" xfId="0" applyFont="1" applyBorder="1"/>
    <xf numFmtId="0" fontId="1" fillId="7" borderId="17" xfId="0" applyFont="1" applyFill="1" applyBorder="1" applyAlignment="1">
      <alignment horizontal="left" wrapText="1"/>
    </xf>
    <xf numFmtId="44" fontId="4" fillId="7" borderId="2" xfId="0" applyNumberFormat="1" applyFont="1" applyFill="1" applyBorder="1"/>
    <xf numFmtId="0" fontId="4" fillId="3" borderId="23" xfId="0" applyFont="1" applyFill="1" applyBorder="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23" xfId="0" applyFont="1" applyFill="1" applyBorder="1" applyAlignment="1">
      <alignment vertical="top"/>
    </xf>
    <xf numFmtId="44" fontId="4" fillId="3" borderId="23" xfId="1" applyFont="1" applyFill="1" applyBorder="1" applyAlignment="1" applyProtection="1">
      <alignment vertical="top"/>
    </xf>
    <xf numFmtId="44" fontId="1" fillId="3" borderId="0" xfId="0" applyNumberFormat="1" applyFont="1" applyFill="1" applyAlignment="1">
      <alignment horizontal="center" vertical="top"/>
    </xf>
    <xf numFmtId="0" fontId="1" fillId="4" borderId="2" xfId="0" applyFont="1" applyFill="1" applyBorder="1" applyAlignment="1" applyProtection="1">
      <alignment horizontal="right" vertical="top"/>
      <protection locked="0"/>
    </xf>
    <xf numFmtId="49" fontId="1" fillId="4" borderId="2" xfId="0" applyNumberFormat="1" applyFont="1" applyFill="1" applyBorder="1" applyAlignment="1" applyProtection="1">
      <alignment horizontal="right" vertical="top"/>
      <protection locked="0"/>
    </xf>
    <xf numFmtId="44" fontId="4" fillId="7" borderId="17" xfId="1" applyFont="1" applyFill="1" applyBorder="1" applyAlignment="1" applyProtection="1">
      <alignment horizontal="left" vertical="center"/>
    </xf>
    <xf numFmtId="0" fontId="1" fillId="2" borderId="39" xfId="0" applyFont="1" applyFill="1" applyBorder="1"/>
    <xf numFmtId="0" fontId="1" fillId="2" borderId="40" xfId="0" applyFont="1" applyFill="1" applyBorder="1"/>
    <xf numFmtId="0" fontId="0" fillId="0" borderId="0" xfId="0" applyAlignment="1">
      <alignment vertical="center"/>
    </xf>
    <xf numFmtId="0" fontId="17" fillId="0" borderId="0" xfId="0" applyFont="1"/>
    <xf numFmtId="0" fontId="15" fillId="0" borderId="0" xfId="0" applyFont="1" applyAlignment="1">
      <alignment vertical="center"/>
    </xf>
    <xf numFmtId="0" fontId="0" fillId="0" borderId="0" xfId="0" applyAlignment="1">
      <alignment vertical="center" wrapText="1"/>
    </xf>
    <xf numFmtId="0" fontId="0" fillId="0" borderId="0" xfId="0" applyAlignment="1">
      <alignment wrapText="1"/>
    </xf>
    <xf numFmtId="0" fontId="11" fillId="0" borderId="0" xfId="0" applyFont="1"/>
    <xf numFmtId="0" fontId="18" fillId="0" borderId="0" xfId="0" applyFont="1"/>
    <xf numFmtId="0" fontId="0" fillId="0" borderId="0" xfId="0" applyAlignment="1">
      <alignment horizontal="right"/>
    </xf>
    <xf numFmtId="0" fontId="0" fillId="0" borderId="0" xfId="0" applyAlignment="1">
      <alignment horizontal="center" vertical="center"/>
    </xf>
    <xf numFmtId="0" fontId="1" fillId="0" borderId="34" xfId="0" applyFont="1" applyBorder="1" applyAlignment="1">
      <alignment horizontal="left" vertical="center"/>
    </xf>
    <xf numFmtId="0" fontId="1" fillId="0" borderId="33" xfId="0" applyFont="1" applyBorder="1" applyAlignment="1">
      <alignment horizontal="left" vertical="center"/>
    </xf>
    <xf numFmtId="0" fontId="1" fillId="0" borderId="15" xfId="0" applyFont="1" applyBorder="1" applyAlignment="1">
      <alignment horizontal="left" vertical="center"/>
    </xf>
    <xf numFmtId="0" fontId="1" fillId="0" borderId="3" xfId="0" applyFont="1" applyBorder="1" applyAlignment="1">
      <alignment horizontal="left" vertical="center"/>
    </xf>
    <xf numFmtId="42" fontId="0" fillId="7" borderId="7" xfId="0" applyNumberFormat="1" applyFill="1" applyBorder="1" applyAlignment="1">
      <alignment horizontal="left" vertical="center"/>
    </xf>
    <xf numFmtId="44" fontId="0" fillId="7" borderId="3" xfId="0" applyNumberFormat="1" applyFill="1" applyBorder="1" applyAlignment="1">
      <alignment horizontal="left" vertical="center"/>
    </xf>
    <xf numFmtId="44" fontId="0" fillId="7" borderId="4" xfId="0" applyNumberFormat="1" applyFill="1" applyBorder="1" applyAlignment="1">
      <alignment horizontal="left" vertical="center"/>
    </xf>
    <xf numFmtId="0" fontId="0" fillId="0" borderId="41" xfId="0" applyBorder="1" applyAlignment="1">
      <alignment wrapText="1"/>
    </xf>
    <xf numFmtId="0" fontId="0" fillId="0" borderId="41" xfId="0" applyBorder="1" applyAlignment="1">
      <alignment horizontal="left" vertical="center" wrapText="1"/>
    </xf>
    <xf numFmtId="44" fontId="1" fillId="4" borderId="4" xfId="1" applyFont="1" applyFill="1" applyBorder="1" applyAlignment="1" applyProtection="1">
      <alignment horizontal="left" vertical="center"/>
      <protection locked="0"/>
    </xf>
    <xf numFmtId="14" fontId="1" fillId="4" borderId="2" xfId="0" applyNumberFormat="1" applyFont="1" applyFill="1" applyBorder="1" applyAlignment="1" applyProtection="1">
      <alignment horizontal="right" vertical="top"/>
      <protection locked="0"/>
    </xf>
    <xf numFmtId="44" fontId="1" fillId="0" borderId="0" xfId="0" applyNumberFormat="1" applyFont="1" applyAlignment="1">
      <alignment vertical="center"/>
    </xf>
    <xf numFmtId="0" fontId="18" fillId="7" borderId="28" xfId="0" applyFont="1" applyFill="1" applyBorder="1" applyAlignment="1">
      <alignment wrapText="1"/>
    </xf>
    <xf numFmtId="0" fontId="0" fillId="0" borderId="42" xfId="0" applyBorder="1" applyAlignment="1">
      <alignment wrapText="1"/>
    </xf>
    <xf numFmtId="0" fontId="28" fillId="0" borderId="47" xfId="0" applyFont="1" applyBorder="1" applyAlignment="1">
      <alignment horizontal="center" vertical="center" wrapText="1"/>
    </xf>
    <xf numFmtId="0" fontId="28" fillId="0" borderId="43" xfId="0" applyFont="1" applyBorder="1" applyAlignment="1">
      <alignment horizontal="center" vertical="center" wrapText="1"/>
    </xf>
    <xf numFmtId="44" fontId="1" fillId="7" borderId="49" xfId="0" applyNumberFormat="1" applyFont="1" applyFill="1" applyBorder="1" applyAlignment="1">
      <alignment vertical="center"/>
    </xf>
    <xf numFmtId="0" fontId="28" fillId="0" borderId="48" xfId="0" applyFont="1" applyBorder="1" applyAlignment="1">
      <alignment horizontal="right" vertical="center"/>
    </xf>
    <xf numFmtId="0" fontId="30" fillId="10" borderId="2" xfId="0" applyFont="1" applyFill="1" applyBorder="1" applyAlignment="1">
      <alignment horizontal="left" vertical="center"/>
    </xf>
    <xf numFmtId="0" fontId="0" fillId="10" borderId="2" xfId="0" applyFill="1" applyBorder="1" applyProtection="1">
      <protection locked="0"/>
    </xf>
    <xf numFmtId="0" fontId="30" fillId="10" borderId="2" xfId="0" applyFont="1" applyFill="1" applyBorder="1" applyProtection="1">
      <protection locked="0"/>
    </xf>
    <xf numFmtId="0" fontId="0" fillId="10" borderId="2" xfId="0" applyFill="1" applyBorder="1" applyAlignment="1" applyProtection="1">
      <alignment horizontal="left" vertical="center"/>
      <protection locked="0"/>
    </xf>
    <xf numFmtId="0" fontId="11" fillId="3" borderId="0" xfId="0" applyFont="1" applyFill="1" applyAlignment="1">
      <alignment horizontal="left" vertical="center"/>
    </xf>
    <xf numFmtId="0" fontId="31" fillId="0" borderId="0" xfId="0" applyFont="1" applyAlignment="1">
      <alignment horizontal="left" vertical="center"/>
    </xf>
    <xf numFmtId="0" fontId="30" fillId="10" borderId="2" xfId="0" applyFont="1" applyFill="1" applyBorder="1" applyAlignment="1" applyProtection="1">
      <alignment horizontal="left" vertical="center"/>
      <protection locked="0"/>
    </xf>
    <xf numFmtId="0" fontId="11" fillId="3" borderId="0" xfId="10" applyFill="1"/>
    <xf numFmtId="0" fontId="11" fillId="0" borderId="0" xfId="10"/>
    <xf numFmtId="0" fontId="30" fillId="10" borderId="2" xfId="10" applyFont="1" applyFill="1" applyBorder="1" applyAlignment="1">
      <alignment horizontal="left" vertical="center"/>
    </xf>
    <xf numFmtId="0" fontId="11" fillId="10" borderId="2" xfId="10" applyFill="1" applyBorder="1" applyProtection="1">
      <protection locked="0"/>
    </xf>
    <xf numFmtId="0" fontId="30" fillId="10" borderId="2" xfId="10" applyFont="1" applyFill="1" applyBorder="1" applyAlignment="1" applyProtection="1">
      <alignment horizontal="left" vertical="center"/>
      <protection locked="0"/>
    </xf>
    <xf numFmtId="0" fontId="30" fillId="10" borderId="2" xfId="10" applyFont="1" applyFill="1" applyBorder="1" applyProtection="1">
      <protection locked="0"/>
    </xf>
    <xf numFmtId="0" fontId="11" fillId="10" borderId="2" xfId="10" applyFill="1" applyBorder="1" applyAlignment="1" applyProtection="1">
      <alignment horizontal="left" vertical="center"/>
      <protection locked="0"/>
    </xf>
    <xf numFmtId="0" fontId="18" fillId="7" borderId="63" xfId="0" applyFont="1" applyFill="1" applyBorder="1" applyAlignment="1">
      <alignment wrapText="1"/>
    </xf>
    <xf numFmtId="0" fontId="0" fillId="0" borderId="63" xfId="0" applyBorder="1"/>
    <xf numFmtId="0" fontId="1" fillId="0" borderId="65" xfId="0" applyFont="1" applyBorder="1" applyAlignment="1">
      <alignment horizontal="left" vertical="center"/>
    </xf>
    <xf numFmtId="42" fontId="1" fillId="4" borderId="64" xfId="1" applyNumberFormat="1" applyFont="1" applyFill="1" applyBorder="1" applyAlignment="1" applyProtection="1">
      <alignment horizontal="left" vertical="center"/>
      <protection locked="0"/>
    </xf>
    <xf numFmtId="44" fontId="1" fillId="4" borderId="64" xfId="1" applyFont="1" applyFill="1" applyBorder="1" applyAlignment="1" applyProtection="1">
      <alignment horizontal="left" vertical="center"/>
      <protection locked="0"/>
    </xf>
    <xf numFmtId="44" fontId="1" fillId="7" borderId="66" xfId="0" applyNumberFormat="1" applyFont="1" applyFill="1" applyBorder="1" applyAlignment="1">
      <alignment horizontal="left" vertical="center"/>
    </xf>
    <xf numFmtId="44" fontId="1" fillId="7" borderId="67" xfId="0" applyNumberFormat="1" applyFont="1" applyFill="1" applyBorder="1" applyAlignment="1">
      <alignment horizontal="left" vertical="center"/>
    </xf>
    <xf numFmtId="42" fontId="1" fillId="7" borderId="32" xfId="1" applyNumberFormat="1" applyFont="1" applyFill="1" applyBorder="1" applyAlignment="1" applyProtection="1">
      <alignment horizontal="left" vertical="center"/>
    </xf>
    <xf numFmtId="44" fontId="1" fillId="7" borderId="32" xfId="1" applyFont="1" applyFill="1" applyBorder="1" applyAlignment="1" applyProtection="1">
      <alignment horizontal="left" vertical="center"/>
    </xf>
    <xf numFmtId="44" fontId="1" fillId="7" borderId="43" xfId="1" applyFont="1" applyFill="1" applyBorder="1" applyAlignment="1" applyProtection="1">
      <alignment horizontal="left" vertical="center"/>
    </xf>
    <xf numFmtId="44" fontId="1" fillId="7" borderId="5" xfId="1" applyFont="1" applyFill="1" applyBorder="1" applyAlignment="1" applyProtection="1">
      <alignment horizontal="left" vertical="center"/>
    </xf>
    <xf numFmtId="42" fontId="0" fillId="7" borderId="47" xfId="0" applyNumberFormat="1" applyFill="1" applyBorder="1" applyAlignment="1">
      <alignment horizontal="left" vertical="center"/>
    </xf>
    <xf numFmtId="44" fontId="0" fillId="7" borderId="32" xfId="0" applyNumberFormat="1" applyFill="1" applyBorder="1" applyAlignment="1">
      <alignment horizontal="left" vertical="center"/>
    </xf>
    <xf numFmtId="44" fontId="0" fillId="7" borderId="43" xfId="0" applyNumberFormat="1" applyFill="1" applyBorder="1" applyAlignment="1">
      <alignment horizontal="left" vertical="center"/>
    </xf>
    <xf numFmtId="42" fontId="0" fillId="7" borderId="6" xfId="0" applyNumberFormat="1" applyFill="1" applyBorder="1" applyAlignment="1">
      <alignment horizontal="left" vertical="center"/>
    </xf>
    <xf numFmtId="44" fontId="0" fillId="7" borderId="2" xfId="0" applyNumberFormat="1" applyFill="1" applyBorder="1" applyAlignment="1">
      <alignment horizontal="left" vertical="center"/>
    </xf>
    <xf numFmtId="44" fontId="0" fillId="7" borderId="5" xfId="0" applyNumberFormat="1" applyFill="1" applyBorder="1" applyAlignment="1">
      <alignment horizontal="left" vertical="center"/>
    </xf>
    <xf numFmtId="44" fontId="1" fillId="4" borderId="5" xfId="0" applyNumberFormat="1" applyFont="1" applyFill="1" applyBorder="1" applyAlignment="1" applyProtection="1">
      <alignment horizontal="left" vertical="center"/>
      <protection locked="0"/>
    </xf>
    <xf numFmtId="44" fontId="1" fillId="7" borderId="3" xfId="0" applyNumberFormat="1" applyFont="1" applyFill="1" applyBorder="1" applyAlignment="1">
      <alignment horizontal="left" vertical="center"/>
    </xf>
    <xf numFmtId="0" fontId="22" fillId="0" borderId="0" xfId="0" applyFont="1" applyAlignment="1">
      <alignment horizontal="left" vertical="center" wrapText="1"/>
    </xf>
    <xf numFmtId="0" fontId="1" fillId="0" borderId="0" xfId="0" applyFont="1" applyAlignment="1">
      <alignment horizontal="left" vertical="center" wrapText="1"/>
    </xf>
    <xf numFmtId="0" fontId="24" fillId="5" borderId="0" xfId="0" applyFont="1" applyFill="1" applyAlignment="1">
      <alignment horizontal="left" vertical="center" wrapText="1"/>
    </xf>
    <xf numFmtId="0" fontId="24" fillId="6" borderId="0" xfId="0" applyFont="1" applyFill="1" applyAlignment="1">
      <alignment horizontal="left" vertical="center" wrapText="1"/>
    </xf>
    <xf numFmtId="0" fontId="4" fillId="0" borderId="2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47" xfId="0" applyFont="1" applyBorder="1" applyAlignment="1">
      <alignment vertical="center"/>
    </xf>
    <xf numFmtId="44" fontId="1" fillId="4" borderId="15" xfId="0" applyNumberFormat="1" applyFont="1" applyFill="1" applyBorder="1" applyAlignment="1" applyProtection="1">
      <alignment horizontal="left" vertical="center"/>
      <protection locked="0"/>
    </xf>
    <xf numFmtId="10" fontId="1" fillId="7" borderId="15" xfId="2" applyNumberFormat="1" applyFont="1" applyFill="1" applyBorder="1" applyAlignment="1" applyProtection="1">
      <alignment horizontal="right" indent="2"/>
    </xf>
    <xf numFmtId="44" fontId="1" fillId="7" borderId="15" xfId="0" applyNumberFormat="1" applyFont="1" applyFill="1" applyBorder="1" applyAlignment="1">
      <alignment horizontal="left" vertical="center"/>
    </xf>
    <xf numFmtId="44" fontId="1" fillId="4" borderId="13" xfId="0" applyNumberFormat="1" applyFont="1" applyFill="1" applyBorder="1" applyAlignment="1" applyProtection="1">
      <alignment horizontal="left" vertical="center"/>
      <protection locked="0"/>
    </xf>
    <xf numFmtId="10" fontId="1" fillId="7" borderId="15" xfId="2" applyNumberFormat="1" applyFont="1" applyFill="1" applyBorder="1" applyAlignment="1" applyProtection="1">
      <alignment horizontal="right" vertical="center" indent="2"/>
    </xf>
    <xf numFmtId="44" fontId="1" fillId="4" borderId="3" xfId="0" applyNumberFormat="1" applyFont="1" applyFill="1" applyBorder="1" applyAlignment="1" applyProtection="1">
      <alignment horizontal="left" vertical="center"/>
      <protection locked="0"/>
    </xf>
    <xf numFmtId="0" fontId="4" fillId="0" borderId="67" xfId="0" applyFont="1" applyBorder="1" applyAlignment="1">
      <alignment horizontal="center" vertical="center" wrapText="1"/>
    </xf>
    <xf numFmtId="49" fontId="1" fillId="4" borderId="68" xfId="0" applyNumberFormat="1" applyFont="1" applyFill="1" applyBorder="1" applyAlignment="1" applyProtection="1">
      <alignment horizontal="left" vertical="center" wrapText="1"/>
      <protection locked="0"/>
    </xf>
    <xf numFmtId="0" fontId="4" fillId="0" borderId="46" xfId="0" applyFont="1" applyBorder="1" applyAlignment="1">
      <alignment horizontal="center" vertical="center" wrapText="1"/>
    </xf>
    <xf numFmtId="49" fontId="1" fillId="4" borderId="17" xfId="0" applyNumberFormat="1" applyFont="1" applyFill="1" applyBorder="1" applyAlignment="1" applyProtection="1">
      <alignment horizontal="left" vertical="center" wrapText="1"/>
      <protection locked="0"/>
    </xf>
    <xf numFmtId="49" fontId="1" fillId="4" borderId="46" xfId="0" applyNumberFormat="1" applyFont="1" applyFill="1" applyBorder="1" applyAlignment="1" applyProtection="1">
      <alignment horizontal="left" vertical="center" wrapText="1"/>
      <protection locked="0"/>
    </xf>
    <xf numFmtId="44" fontId="4" fillId="7" borderId="42" xfId="0" applyNumberFormat="1" applyFont="1" applyFill="1" applyBorder="1" applyAlignment="1">
      <alignment horizontal="left" vertical="center"/>
    </xf>
    <xf numFmtId="49" fontId="1" fillId="4" borderId="3" xfId="0" applyNumberFormat="1" applyFont="1" applyFill="1" applyBorder="1" applyAlignment="1" applyProtection="1">
      <alignment horizontal="left" vertical="center" wrapText="1"/>
      <protection locked="0"/>
    </xf>
    <xf numFmtId="44" fontId="4" fillId="7" borderId="25" xfId="0" applyNumberFormat="1" applyFont="1" applyFill="1" applyBorder="1" applyAlignment="1">
      <alignment horizontal="left" vertical="center"/>
    </xf>
    <xf numFmtId="44" fontId="4" fillId="7" borderId="49" xfId="0" applyNumberFormat="1" applyFont="1" applyFill="1" applyBorder="1" applyAlignment="1">
      <alignment horizontal="left" vertical="center"/>
    </xf>
    <xf numFmtId="0" fontId="1" fillId="4" borderId="7"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left" vertical="center" wrapText="1"/>
      <protection locked="0"/>
    </xf>
    <xf numFmtId="2" fontId="1" fillId="4" borderId="3" xfId="0" applyNumberFormat="1" applyFont="1" applyFill="1" applyBorder="1" applyAlignment="1" applyProtection="1">
      <alignment horizontal="right" vertical="center"/>
      <protection locked="0"/>
    </xf>
    <xf numFmtId="44" fontId="4" fillId="7" borderId="3" xfId="0" applyNumberFormat="1" applyFont="1" applyFill="1" applyBorder="1" applyAlignment="1">
      <alignment horizontal="left" vertical="center"/>
    </xf>
    <xf numFmtId="49" fontId="1" fillId="4" borderId="25" xfId="0"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0" fontId="19" fillId="6" borderId="0" xfId="4" applyFont="1" applyFill="1" applyBorder="1" applyAlignment="1" applyProtection="1">
      <alignment horizontal="left" vertical="center" wrapText="1"/>
    </xf>
    <xf numFmtId="0" fontId="4" fillId="0" borderId="47" xfId="0" applyFont="1" applyBorder="1" applyAlignment="1">
      <alignment horizontal="center" vertical="center" wrapText="1"/>
    </xf>
    <xf numFmtId="0" fontId="28" fillId="0" borderId="8" xfId="0" applyFont="1" applyBorder="1" applyAlignment="1">
      <alignment horizontal="right" vertical="center"/>
    </xf>
    <xf numFmtId="44" fontId="1" fillId="7" borderId="12" xfId="0" applyNumberFormat="1" applyFont="1" applyFill="1" applyBorder="1" applyAlignment="1">
      <alignment vertical="center"/>
    </xf>
    <xf numFmtId="0" fontId="31" fillId="3" borderId="0" xfId="0" applyFont="1" applyFill="1" applyAlignment="1">
      <alignment vertical="center"/>
    </xf>
    <xf numFmtId="44" fontId="1" fillId="7" borderId="28" xfId="0" applyNumberFormat="1" applyFont="1" applyFill="1" applyBorder="1" applyAlignment="1">
      <alignment vertical="center"/>
    </xf>
    <xf numFmtId="0" fontId="4" fillId="0" borderId="63" xfId="0" applyFont="1" applyBorder="1" applyAlignment="1">
      <alignment horizontal="center" vertical="center" wrapText="1"/>
    </xf>
    <xf numFmtId="44" fontId="1" fillId="7" borderId="70" xfId="0" applyNumberFormat="1" applyFont="1" applyFill="1" applyBorder="1" applyAlignment="1">
      <alignment vertical="center"/>
    </xf>
    <xf numFmtId="44" fontId="1" fillId="7" borderId="71" xfId="0" applyNumberFormat="1" applyFont="1" applyFill="1" applyBorder="1" applyAlignment="1">
      <alignment vertical="center"/>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44" fontId="4" fillId="0" borderId="0" xfId="0" applyNumberFormat="1" applyFont="1" applyAlignment="1">
      <alignment horizontal="right" vertical="center" wrapText="1"/>
    </xf>
    <xf numFmtId="44" fontId="1" fillId="7" borderId="73" xfId="0" applyNumberFormat="1" applyFont="1" applyFill="1" applyBorder="1" applyAlignment="1">
      <alignment vertical="center"/>
    </xf>
    <xf numFmtId="0" fontId="4" fillId="0" borderId="63" xfId="0" applyFont="1" applyBorder="1" applyAlignment="1">
      <alignment horizontal="right" vertical="center"/>
    </xf>
    <xf numFmtId="44" fontId="28" fillId="0" borderId="41" xfId="0" applyNumberFormat="1" applyFont="1" applyBorder="1" applyAlignment="1">
      <alignment horizontal="right" wrapText="1"/>
    </xf>
    <xf numFmtId="0" fontId="4" fillId="0" borderId="42" xfId="0" applyFont="1" applyBorder="1" applyAlignment="1">
      <alignment horizontal="right" vertical="center"/>
    </xf>
    <xf numFmtId="0" fontId="4" fillId="0" borderId="65" xfId="0" applyFont="1" applyBorder="1" applyAlignment="1">
      <alignment horizontal="left" vertical="center"/>
    </xf>
    <xf numFmtId="0" fontId="1" fillId="3" borderId="36" xfId="0" applyFont="1" applyFill="1" applyBorder="1"/>
    <xf numFmtId="0" fontId="4" fillId="0" borderId="8" xfId="0" applyFont="1" applyBorder="1" applyAlignment="1">
      <alignment horizontal="center" vertical="center" wrapText="1"/>
    </xf>
    <xf numFmtId="0" fontId="1" fillId="3" borderId="0" xfId="0" applyFont="1" applyFill="1" applyAlignment="1">
      <alignment horizontal="left" vertical="top" wrapText="1"/>
    </xf>
    <xf numFmtId="0" fontId="6" fillId="3" borderId="0" xfId="0" applyFont="1" applyFill="1" applyAlignment="1">
      <alignment horizontal="center" vertical="top" wrapText="1"/>
    </xf>
    <xf numFmtId="0" fontId="4" fillId="3" borderId="0" xfId="0" applyFont="1" applyFill="1" applyAlignment="1">
      <alignment horizontal="center"/>
    </xf>
    <xf numFmtId="0" fontId="31" fillId="3" borderId="0" xfId="0" applyFont="1" applyFill="1" applyAlignment="1">
      <alignment horizontal="right" vertical="center"/>
    </xf>
    <xf numFmtId="0" fontId="16" fillId="9" borderId="0" xfId="0" applyFont="1" applyFill="1" applyAlignment="1">
      <alignment horizontal="center" vertical="top"/>
    </xf>
    <xf numFmtId="0" fontId="4" fillId="0" borderId="3" xfId="0" applyFont="1" applyBorder="1" applyAlignment="1">
      <alignment horizontal="center" vertical="center" wrapText="1"/>
    </xf>
    <xf numFmtId="0" fontId="4" fillId="0" borderId="0" xfId="0" applyFont="1" applyAlignment="1">
      <alignment horizontal="center" vertical="top"/>
    </xf>
    <xf numFmtId="0" fontId="4" fillId="0" borderId="4" xfId="0" applyFont="1" applyBorder="1" applyAlignment="1">
      <alignment horizontal="center" vertical="center" wrapText="1"/>
    </xf>
    <xf numFmtId="0" fontId="4" fillId="0" borderId="32" xfId="0" applyFont="1" applyBorder="1" applyAlignment="1">
      <alignment horizontal="center" vertical="center" wrapText="1"/>
    </xf>
    <xf numFmtId="44" fontId="1" fillId="7" borderId="5" xfId="0" applyNumberFormat="1" applyFont="1" applyFill="1" applyBorder="1" applyAlignment="1">
      <alignment horizontal="left" vertical="center"/>
    </xf>
    <xf numFmtId="44" fontId="1" fillId="7" borderId="13" xfId="0" applyNumberFormat="1" applyFont="1" applyFill="1" applyBorder="1" applyAlignment="1">
      <alignment horizontal="left" vertical="center"/>
    </xf>
    <xf numFmtId="44" fontId="1" fillId="7" borderId="17" xfId="0" applyNumberFormat="1" applyFont="1" applyFill="1" applyBorder="1" applyAlignment="1">
      <alignment horizontal="left" vertical="center"/>
    </xf>
    <xf numFmtId="44" fontId="1" fillId="7" borderId="46" xfId="0" applyNumberFormat="1" applyFont="1" applyFill="1" applyBorder="1" applyAlignment="1">
      <alignment horizontal="left" vertical="center"/>
    </xf>
    <xf numFmtId="44" fontId="1" fillId="7" borderId="38" xfId="0" applyNumberFormat="1" applyFont="1" applyFill="1" applyBorder="1" applyAlignment="1">
      <alignment horizontal="left" vertical="center"/>
    </xf>
    <xf numFmtId="0" fontId="28" fillId="0" borderId="0" xfId="0" applyFont="1" applyAlignment="1">
      <alignment horizontal="right" vertical="center"/>
    </xf>
    <xf numFmtId="49" fontId="1" fillId="4" borderId="14" xfId="0" applyNumberFormat="1" applyFont="1" applyFill="1" applyBorder="1" applyAlignment="1" applyProtection="1">
      <alignment horizontal="center" vertical="center" wrapText="1"/>
      <protection locked="0"/>
    </xf>
    <xf numFmtId="49" fontId="1" fillId="4" borderId="6" xfId="0" applyNumberFormat="1" applyFont="1" applyFill="1" applyBorder="1" applyAlignment="1" applyProtection="1">
      <alignment horizontal="center" vertical="center" wrapText="1"/>
      <protection locked="0"/>
    </xf>
    <xf numFmtId="10" fontId="1" fillId="4" borderId="15" xfId="0" applyNumberFormat="1" applyFont="1" applyFill="1" applyBorder="1" applyAlignment="1" applyProtection="1">
      <alignment horizontal="center" vertical="center"/>
      <protection locked="0"/>
    </xf>
    <xf numFmtId="10" fontId="1" fillId="4" borderId="2" xfId="0" applyNumberFormat="1" applyFont="1" applyFill="1" applyBorder="1" applyAlignment="1" applyProtection="1">
      <alignment horizontal="center" vertical="center"/>
      <protection locked="0"/>
    </xf>
    <xf numFmtId="44" fontId="1" fillId="7" borderId="38" xfId="0" applyNumberFormat="1" applyFont="1" applyFill="1" applyBorder="1" applyAlignment="1">
      <alignment horizontal="center" vertical="center"/>
    </xf>
    <xf numFmtId="44" fontId="1" fillId="7" borderId="17" xfId="0" applyNumberFormat="1" applyFont="1" applyFill="1" applyBorder="1" applyAlignment="1">
      <alignment horizontal="center" vertical="center"/>
    </xf>
    <xf numFmtId="44" fontId="1" fillId="7" borderId="5" xfId="0" applyNumberFormat="1" applyFont="1" applyFill="1" applyBorder="1" applyAlignment="1">
      <alignment horizontal="center" vertical="center"/>
    </xf>
    <xf numFmtId="44" fontId="1" fillId="7" borderId="13" xfId="0" applyNumberFormat="1" applyFont="1" applyFill="1" applyBorder="1" applyAlignment="1">
      <alignment horizontal="center" vertical="center"/>
    </xf>
    <xf numFmtId="49" fontId="1" fillId="4" borderId="7" xfId="0" applyNumberFormat="1" applyFont="1" applyFill="1" applyBorder="1" applyAlignment="1" applyProtection="1">
      <alignment horizontal="center" vertical="center" wrapText="1"/>
      <protection locked="0"/>
    </xf>
    <xf numFmtId="10" fontId="1" fillId="4" borderId="3" xfId="0" applyNumberFormat="1" applyFont="1" applyFill="1" applyBorder="1" applyAlignment="1" applyProtection="1">
      <alignment horizontal="center" vertical="center"/>
      <protection locked="0"/>
    </xf>
    <xf numFmtId="44" fontId="1" fillId="7" borderId="46" xfId="0" applyNumberFormat="1" applyFont="1" applyFill="1" applyBorder="1" applyAlignment="1">
      <alignment horizontal="center" vertical="center"/>
    </xf>
    <xf numFmtId="44" fontId="1" fillId="7" borderId="4" xfId="0" applyNumberFormat="1" applyFont="1" applyFill="1" applyBorder="1" applyAlignment="1">
      <alignment horizontal="center" vertical="center"/>
    </xf>
    <xf numFmtId="0" fontId="25" fillId="3" borderId="57" xfId="10" applyFont="1" applyFill="1" applyBorder="1" applyAlignment="1">
      <alignment horizontal="left" vertical="center" wrapText="1" indent="4"/>
    </xf>
    <xf numFmtId="0" fontId="25" fillId="3" borderId="0" xfId="10" applyFont="1" applyFill="1" applyAlignment="1">
      <alignment horizontal="left" vertical="center" wrapText="1" indent="4"/>
    </xf>
    <xf numFmtId="0" fontId="25" fillId="3" borderId="58" xfId="10" applyFont="1" applyFill="1" applyBorder="1" applyAlignment="1">
      <alignment horizontal="left" vertical="center" wrapText="1" indent="4"/>
    </xf>
    <xf numFmtId="0" fontId="11" fillId="3" borderId="18" xfId="10" applyFill="1" applyBorder="1" applyAlignment="1">
      <alignment horizontal="right" vertical="center"/>
    </xf>
    <xf numFmtId="0" fontId="22" fillId="7" borderId="16" xfId="10" applyFont="1" applyFill="1" applyBorder="1" applyAlignment="1">
      <alignment horizontal="center" vertical="center" wrapText="1"/>
    </xf>
    <xf numFmtId="0" fontId="22" fillId="7" borderId="26" xfId="10" applyFont="1" applyFill="1" applyBorder="1" applyAlignment="1">
      <alignment horizontal="center" vertical="center" wrapText="1"/>
    </xf>
    <xf numFmtId="0" fontId="22" fillId="7" borderId="27" xfId="10" applyFont="1" applyFill="1" applyBorder="1" applyAlignment="1">
      <alignment horizontal="center" vertical="center" wrapText="1"/>
    </xf>
    <xf numFmtId="0" fontId="1" fillId="3" borderId="50" xfId="10" applyFont="1" applyFill="1" applyBorder="1" applyAlignment="1">
      <alignment horizontal="left" vertical="center" wrapText="1"/>
    </xf>
    <xf numFmtId="0" fontId="1" fillId="3" borderId="44" xfId="10" applyFont="1" applyFill="1" applyBorder="1" applyAlignment="1">
      <alignment horizontal="left" vertical="center" wrapText="1"/>
    </xf>
    <xf numFmtId="0" fontId="1" fillId="3" borderId="51" xfId="10" applyFont="1" applyFill="1" applyBorder="1" applyAlignment="1">
      <alignment horizontal="left" vertical="center" wrapText="1"/>
    </xf>
    <xf numFmtId="0" fontId="1" fillId="3" borderId="52" xfId="5" applyFont="1" applyFill="1" applyBorder="1" applyAlignment="1">
      <alignment horizontal="left" vertical="center" wrapText="1"/>
    </xf>
    <xf numFmtId="0" fontId="1" fillId="3" borderId="22" xfId="5" applyFont="1" applyFill="1" applyBorder="1" applyAlignment="1">
      <alignment horizontal="left" vertical="center" wrapText="1"/>
    </xf>
    <xf numFmtId="0" fontId="1" fillId="3" borderId="53" xfId="5" applyFont="1" applyFill="1" applyBorder="1" applyAlignment="1">
      <alignment horizontal="left" vertical="center" wrapText="1"/>
    </xf>
    <xf numFmtId="0" fontId="1" fillId="11" borderId="52" xfId="5" applyFont="1" applyFill="1" applyBorder="1" applyAlignment="1">
      <alignment horizontal="left" vertical="center" wrapText="1"/>
    </xf>
    <xf numFmtId="0" fontId="1" fillId="11" borderId="22" xfId="5" applyFont="1" applyFill="1" applyBorder="1" applyAlignment="1">
      <alignment horizontal="left" vertical="center" wrapText="1"/>
    </xf>
    <xf numFmtId="0" fontId="1" fillId="11" borderId="53" xfId="5" applyFont="1" applyFill="1" applyBorder="1" applyAlignment="1">
      <alignment horizontal="left" vertical="center" wrapText="1"/>
    </xf>
    <xf numFmtId="0" fontId="4" fillId="3" borderId="54" xfId="10" applyFont="1" applyFill="1" applyBorder="1" applyAlignment="1">
      <alignment horizontal="left" vertical="center" wrapText="1"/>
    </xf>
    <xf numFmtId="0" fontId="1" fillId="3" borderId="55" xfId="10" applyFont="1" applyFill="1" applyBorder="1" applyAlignment="1">
      <alignment horizontal="left" vertical="center" wrapText="1"/>
    </xf>
    <xf numFmtId="0" fontId="1" fillId="3" borderId="56" xfId="10" applyFont="1" applyFill="1" applyBorder="1" applyAlignment="1">
      <alignment horizontal="left" vertical="center" wrapText="1"/>
    </xf>
    <xf numFmtId="0" fontId="23" fillId="3" borderId="57" xfId="10" applyFont="1" applyFill="1" applyBorder="1" applyAlignment="1">
      <alignment horizontal="left" vertical="center" wrapText="1" indent="1"/>
    </xf>
    <xf numFmtId="0" fontId="23" fillId="3" borderId="0" xfId="10" applyFont="1" applyFill="1" applyAlignment="1">
      <alignment horizontal="left" vertical="center" wrapText="1" indent="1"/>
    </xf>
    <xf numFmtId="0" fontId="23" fillId="3" borderId="58" xfId="10" applyFont="1" applyFill="1" applyBorder="1" applyAlignment="1">
      <alignment horizontal="left" vertical="center" wrapText="1" indent="1"/>
    </xf>
    <xf numFmtId="0" fontId="25" fillId="3" borderId="57" xfId="5" applyFont="1" applyFill="1" applyBorder="1" applyAlignment="1">
      <alignment horizontal="left" vertical="center" wrapText="1" indent="4"/>
    </xf>
    <xf numFmtId="0" fontId="25" fillId="3" borderId="0" xfId="5" applyFont="1" applyFill="1" applyAlignment="1">
      <alignment horizontal="left" vertical="center" wrapText="1" indent="4"/>
    </xf>
    <xf numFmtId="0" fontId="25" fillId="3" borderId="58" xfId="5" applyFont="1" applyFill="1" applyBorder="1" applyAlignment="1">
      <alignment horizontal="left" vertical="center" wrapText="1" indent="4"/>
    </xf>
    <xf numFmtId="0" fontId="34" fillId="3" borderId="57" xfId="5" applyFont="1" applyFill="1" applyBorder="1" applyAlignment="1">
      <alignment horizontal="left" vertical="center" wrapText="1" indent="4"/>
    </xf>
    <xf numFmtId="0" fontId="1" fillId="3" borderId="0" xfId="5" applyFont="1" applyFill="1" applyAlignment="1">
      <alignment horizontal="left" vertical="center" wrapText="1" indent="4"/>
    </xf>
    <xf numFmtId="0" fontId="1" fillId="3" borderId="58" xfId="5" applyFont="1" applyFill="1" applyBorder="1" applyAlignment="1">
      <alignment horizontal="left" vertical="center" wrapText="1" indent="4"/>
    </xf>
    <xf numFmtId="0" fontId="4" fillId="3" borderId="54" xfId="5" applyFont="1" applyFill="1" applyBorder="1" applyAlignment="1">
      <alignment horizontal="left" vertical="center" wrapText="1"/>
    </xf>
    <xf numFmtId="0" fontId="4" fillId="3" borderId="55" xfId="5" applyFont="1" applyFill="1" applyBorder="1" applyAlignment="1">
      <alignment horizontal="left" vertical="center" wrapText="1"/>
    </xf>
    <xf numFmtId="0" fontId="4" fillId="3" borderId="56" xfId="5" applyFont="1" applyFill="1" applyBorder="1" applyAlignment="1">
      <alignment horizontal="left" vertical="center" wrapText="1"/>
    </xf>
    <xf numFmtId="0" fontId="1" fillId="3" borderId="57" xfId="5" applyFont="1" applyFill="1" applyBorder="1" applyAlignment="1">
      <alignment horizontal="left" vertical="center" wrapText="1"/>
    </xf>
    <xf numFmtId="0" fontId="1" fillId="3" borderId="0" xfId="5" applyFont="1" applyFill="1" applyAlignment="1">
      <alignment horizontal="left" vertical="center" wrapText="1"/>
    </xf>
    <xf numFmtId="0" fontId="1" fillId="3" borderId="58" xfId="5" applyFont="1" applyFill="1" applyBorder="1" applyAlignment="1">
      <alignment horizontal="left" vertical="center" wrapText="1"/>
    </xf>
    <xf numFmtId="0" fontId="20" fillId="3" borderId="61" xfId="6" applyFont="1" applyFill="1" applyBorder="1" applyAlignment="1">
      <alignment horizontal="left" vertical="center" wrapText="1"/>
    </xf>
    <xf numFmtId="0" fontId="20" fillId="3" borderId="45" xfId="6" applyFont="1" applyFill="1" applyBorder="1" applyAlignment="1">
      <alignment horizontal="left" vertical="center" wrapText="1"/>
    </xf>
    <xf numFmtId="0" fontId="20" fillId="3" borderId="62" xfId="6" applyFont="1" applyFill="1" applyBorder="1" applyAlignment="1">
      <alignment horizontal="left" vertical="center" wrapText="1"/>
    </xf>
    <xf numFmtId="0" fontId="41" fillId="3" borderId="57" xfId="5" applyFont="1" applyFill="1" applyBorder="1" applyAlignment="1">
      <alignment horizontal="left" vertical="center" wrapText="1" indent="4"/>
    </xf>
    <xf numFmtId="0" fontId="34" fillId="3" borderId="59" xfId="5" applyFont="1" applyFill="1" applyBorder="1" applyAlignment="1">
      <alignment horizontal="left" vertical="center" wrapText="1" indent="4"/>
    </xf>
    <xf numFmtId="0" fontId="1" fillId="3" borderId="23" xfId="5" applyFont="1" applyFill="1" applyBorder="1" applyAlignment="1">
      <alignment horizontal="left" vertical="center" wrapText="1" indent="4"/>
    </xf>
    <xf numFmtId="0" fontId="1" fillId="3" borderId="60" xfId="5" applyFont="1" applyFill="1" applyBorder="1" applyAlignment="1">
      <alignment horizontal="left" vertical="center" wrapText="1" indent="4"/>
    </xf>
    <xf numFmtId="0" fontId="1" fillId="3" borderId="59" xfId="10" applyFont="1" applyFill="1" applyBorder="1" applyAlignment="1">
      <alignment horizontal="left" vertical="center" wrapText="1"/>
    </xf>
    <xf numFmtId="0" fontId="1" fillId="3" borderId="23" xfId="10" applyFont="1" applyFill="1" applyBorder="1" applyAlignment="1">
      <alignment horizontal="left" vertical="center" wrapText="1"/>
    </xf>
    <xf numFmtId="0" fontId="1" fillId="3" borderId="60" xfId="10" applyFont="1" applyFill="1" applyBorder="1" applyAlignment="1">
      <alignment horizontal="left" vertical="center" wrapText="1"/>
    </xf>
    <xf numFmtId="0" fontId="1" fillId="3" borderId="54" xfId="10" applyFont="1" applyFill="1" applyBorder="1" applyAlignment="1">
      <alignment horizontal="left" vertical="center" wrapText="1"/>
    </xf>
    <xf numFmtId="0" fontId="36" fillId="3" borderId="57" xfId="10" applyFont="1" applyFill="1" applyBorder="1" applyAlignment="1">
      <alignment horizontal="left" vertical="center" wrapText="1" indent="4"/>
    </xf>
    <xf numFmtId="0" fontId="1" fillId="3" borderId="0" xfId="10" applyFont="1" applyFill="1" applyAlignment="1">
      <alignment horizontal="left" vertical="center" wrapText="1" indent="4"/>
    </xf>
    <xf numFmtId="0" fontId="1" fillId="3" borderId="58" xfId="10" applyFont="1" applyFill="1" applyBorder="1" applyAlignment="1">
      <alignment horizontal="left" vertical="center" wrapText="1" indent="4"/>
    </xf>
    <xf numFmtId="0" fontId="36" fillId="3" borderId="59" xfId="10" applyFont="1" applyFill="1" applyBorder="1" applyAlignment="1">
      <alignment horizontal="left" vertical="center" wrapText="1" indent="4"/>
    </xf>
    <xf numFmtId="0" fontId="1" fillId="3" borderId="23" xfId="10" applyFont="1" applyFill="1" applyBorder="1" applyAlignment="1">
      <alignment horizontal="left" vertical="center" wrapText="1" indent="4"/>
    </xf>
    <xf numFmtId="0" fontId="1" fillId="3" borderId="60" xfId="10" applyFont="1" applyFill="1" applyBorder="1" applyAlignment="1">
      <alignment horizontal="left" vertical="center" wrapText="1" indent="4"/>
    </xf>
    <xf numFmtId="0" fontId="1" fillId="3" borderId="52" xfId="10" applyFont="1" applyFill="1" applyBorder="1" applyAlignment="1">
      <alignment horizontal="left" vertical="center" wrapText="1"/>
    </xf>
    <xf numFmtId="0" fontId="1" fillId="3" borderId="22" xfId="10" applyFont="1" applyFill="1" applyBorder="1" applyAlignment="1">
      <alignment horizontal="left" vertical="center" wrapText="1"/>
    </xf>
    <xf numFmtId="0" fontId="1" fillId="3" borderId="53" xfId="10" applyFont="1" applyFill="1" applyBorder="1" applyAlignment="1">
      <alignment horizontal="left" vertical="center" wrapText="1"/>
    </xf>
    <xf numFmtId="0" fontId="1" fillId="7" borderId="17" xfId="0" applyFont="1" applyFill="1" applyBorder="1" applyAlignment="1">
      <alignment horizontal="left" vertical="top"/>
    </xf>
    <xf numFmtId="0" fontId="1" fillId="7" borderId="20" xfId="0" applyFont="1" applyFill="1" applyBorder="1" applyAlignment="1">
      <alignment horizontal="left" vertical="top"/>
    </xf>
    <xf numFmtId="0" fontId="1" fillId="7" borderId="22" xfId="0" applyFont="1" applyFill="1" applyBorder="1" applyAlignment="1">
      <alignment horizontal="left" vertical="top"/>
    </xf>
    <xf numFmtId="49" fontId="1" fillId="4" borderId="24" xfId="0" applyNumberFormat="1" applyFont="1" applyFill="1" applyBorder="1" applyAlignment="1" applyProtection="1">
      <alignment horizontal="left" vertical="top" wrapText="1"/>
      <protection locked="0"/>
    </xf>
    <xf numFmtId="49" fontId="1" fillId="4" borderId="64" xfId="0"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0" fontId="1" fillId="3" borderId="0" xfId="0" applyFont="1" applyFill="1" applyAlignment="1">
      <alignment horizontal="left" vertical="top" wrapText="1"/>
    </xf>
    <xf numFmtId="0" fontId="4" fillId="3" borderId="21" xfId="0" applyFont="1" applyFill="1" applyBorder="1" applyAlignment="1">
      <alignment horizontal="center" vertical="top"/>
    </xf>
    <xf numFmtId="0" fontId="12" fillId="3" borderId="0" xfId="0" applyFont="1" applyFill="1" applyAlignment="1">
      <alignment horizontal="center" vertical="top" wrapText="1"/>
    </xf>
    <xf numFmtId="0" fontId="6" fillId="3" borderId="0" xfId="0" applyFont="1" applyFill="1" applyAlignment="1">
      <alignment horizontal="center" vertical="top" wrapText="1"/>
    </xf>
    <xf numFmtId="0" fontId="4" fillId="3" borderId="0" xfId="0" applyFont="1" applyFill="1" applyAlignment="1">
      <alignment horizontal="left"/>
    </xf>
    <xf numFmtId="49" fontId="1" fillId="7" borderId="23" xfId="0" applyNumberFormat="1" applyFont="1" applyFill="1" applyBorder="1" applyAlignment="1">
      <alignment horizontal="left" vertical="center"/>
    </xf>
    <xf numFmtId="0" fontId="1" fillId="7" borderId="23" xfId="0" applyFont="1" applyFill="1" applyBorder="1" applyAlignment="1">
      <alignment horizontal="left" vertical="center"/>
    </xf>
    <xf numFmtId="0" fontId="1" fillId="7" borderId="22" xfId="0" applyFont="1" applyFill="1" applyBorder="1" applyAlignment="1">
      <alignment horizontal="left" vertical="center"/>
    </xf>
    <xf numFmtId="14" fontId="1" fillId="7" borderId="22" xfId="0" applyNumberFormat="1" applyFont="1" applyFill="1" applyBorder="1" applyAlignment="1">
      <alignment horizontal="left" vertical="center"/>
    </xf>
    <xf numFmtId="0" fontId="1" fillId="4" borderId="23" xfId="0" applyFont="1" applyFill="1" applyBorder="1" applyAlignment="1" applyProtection="1">
      <alignment horizontal="left" vertical="center"/>
      <protection locked="0"/>
    </xf>
    <xf numFmtId="0" fontId="1" fillId="2" borderId="7" xfId="0" applyFont="1" applyFill="1" applyBorder="1" applyAlignment="1">
      <alignment horizontal="right"/>
    </xf>
    <xf numFmtId="0" fontId="1" fillId="2" borderId="3" xfId="0" applyFont="1" applyFill="1" applyBorder="1" applyAlignment="1">
      <alignment horizontal="right"/>
    </xf>
    <xf numFmtId="0" fontId="4" fillId="3" borderId="0" xfId="0" applyFont="1" applyFill="1" applyAlignment="1">
      <alignment horizontal="center"/>
    </xf>
    <xf numFmtId="0" fontId="5" fillId="0" borderId="14" xfId="0" applyFont="1" applyBorder="1" applyAlignment="1">
      <alignment horizontal="right"/>
    </xf>
    <xf numFmtId="0" fontId="5" fillId="0" borderId="15" xfId="0" applyFont="1" applyBorder="1" applyAlignment="1">
      <alignment horizontal="right"/>
    </xf>
    <xf numFmtId="0" fontId="5" fillId="0" borderId="7" xfId="0" applyFont="1" applyBorder="1" applyAlignment="1">
      <alignment horizontal="right"/>
    </xf>
    <xf numFmtId="0" fontId="5" fillId="0" borderId="3" xfId="0" applyFont="1" applyBorder="1" applyAlignment="1">
      <alignment horizontal="right"/>
    </xf>
    <xf numFmtId="0" fontId="37" fillId="0" borderId="6" xfId="0" applyFont="1" applyBorder="1" applyAlignment="1">
      <alignment horizontal="right"/>
    </xf>
    <xf numFmtId="0" fontId="37" fillId="0" borderId="2" xfId="0" applyFont="1" applyBorder="1" applyAlignment="1">
      <alignment horizontal="right"/>
    </xf>
    <xf numFmtId="0" fontId="5" fillId="0" borderId="30" xfId="0" applyFont="1" applyBorder="1" applyAlignment="1">
      <alignment horizontal="right"/>
    </xf>
    <xf numFmtId="0" fontId="5" fillId="0" borderId="24" xfId="0" applyFont="1" applyBorder="1" applyAlignment="1">
      <alignment horizontal="right"/>
    </xf>
    <xf numFmtId="0" fontId="1" fillId="2" borderId="6" xfId="0" applyFont="1" applyFill="1" applyBorder="1" applyAlignment="1">
      <alignment horizontal="right"/>
    </xf>
    <xf numFmtId="0" fontId="1" fillId="2" borderId="2" xfId="0" applyFont="1" applyFill="1" applyBorder="1" applyAlignment="1">
      <alignment horizontal="right"/>
    </xf>
    <xf numFmtId="10" fontId="1" fillId="2" borderId="14" xfId="2" applyNumberFormat="1" applyFont="1" applyFill="1" applyBorder="1" applyAlignment="1" applyProtection="1">
      <alignment horizontal="right"/>
    </xf>
    <xf numFmtId="10" fontId="1" fillId="2" borderId="15" xfId="2" applyNumberFormat="1" applyFont="1" applyFill="1" applyBorder="1" applyAlignment="1" applyProtection="1">
      <alignment horizontal="right"/>
    </xf>
    <xf numFmtId="10" fontId="1" fillId="2" borderId="7" xfId="2" applyNumberFormat="1" applyFont="1" applyFill="1" applyBorder="1" applyAlignment="1" applyProtection="1">
      <alignment horizontal="right"/>
    </xf>
    <xf numFmtId="10" fontId="1" fillId="2" borderId="3" xfId="2" applyNumberFormat="1" applyFont="1" applyFill="1" applyBorder="1" applyAlignment="1" applyProtection="1">
      <alignment horizontal="right"/>
    </xf>
    <xf numFmtId="49" fontId="1" fillId="4" borderId="14" xfId="1" applyNumberFormat="1" applyFont="1" applyFill="1" applyBorder="1" applyAlignment="1" applyProtection="1">
      <alignment horizontal="left" vertical="center" wrapText="1"/>
      <protection locked="0"/>
    </xf>
    <xf numFmtId="49" fontId="1" fillId="4" borderId="15" xfId="1" applyNumberFormat="1" applyFont="1" applyFill="1" applyBorder="1" applyAlignment="1" applyProtection="1">
      <alignment horizontal="left" vertical="center" wrapText="1"/>
      <protection locked="0"/>
    </xf>
    <xf numFmtId="49" fontId="1" fillId="4" borderId="13" xfId="1" applyNumberFormat="1" applyFont="1" applyFill="1" applyBorder="1" applyAlignment="1" applyProtection="1">
      <alignment horizontal="left" vertical="center" wrapText="1"/>
      <protection locked="0"/>
    </xf>
    <xf numFmtId="44" fontId="1" fillId="4" borderId="18" xfId="0" applyNumberFormat="1" applyFont="1" applyFill="1" applyBorder="1" applyAlignment="1" applyProtection="1">
      <alignment horizontal="right" vertical="center"/>
      <protection locked="0"/>
    </xf>
    <xf numFmtId="0" fontId="31" fillId="3" borderId="0" xfId="0" applyFont="1" applyFill="1" applyAlignment="1">
      <alignment horizontal="left" vertical="center"/>
    </xf>
    <xf numFmtId="0" fontId="31" fillId="3" borderId="0" xfId="0" applyFont="1" applyFill="1" applyAlignment="1">
      <alignment horizontal="right" vertical="center"/>
    </xf>
    <xf numFmtId="0" fontId="45"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0" xfId="0" applyFont="1" applyBorder="1" applyAlignment="1">
      <alignment horizontal="left" vertical="center" wrapText="1"/>
    </xf>
    <xf numFmtId="0" fontId="16" fillId="9" borderId="0" xfId="0" applyFont="1" applyFill="1" applyAlignment="1">
      <alignment horizontal="center" vertical="top"/>
    </xf>
    <xf numFmtId="0" fontId="6" fillId="0" borderId="0" xfId="0" applyFont="1" applyAlignment="1">
      <alignment horizontal="center" vertical="center"/>
    </xf>
    <xf numFmtId="0" fontId="4" fillId="3" borderId="1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4" fillId="5" borderId="2"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6" fillId="0" borderId="15" xfId="0" applyFont="1" applyBorder="1" applyAlignment="1">
      <alignment horizontal="center" vertical="center" wrapText="1"/>
    </xf>
    <xf numFmtId="0" fontId="6" fillId="0" borderId="3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48" xfId="0" applyFont="1" applyBorder="1" applyAlignment="1">
      <alignment horizontal="right" vertical="top"/>
    </xf>
    <xf numFmtId="0" fontId="4" fillId="0" borderId="25" xfId="0" applyFont="1" applyBorder="1" applyAlignment="1">
      <alignment horizontal="right" vertical="top"/>
    </xf>
    <xf numFmtId="0" fontId="22" fillId="0" borderId="2" xfId="0" applyFont="1" applyBorder="1" applyAlignment="1">
      <alignment horizontal="left" vertical="center" wrapText="1"/>
    </xf>
    <xf numFmtId="0" fontId="4" fillId="0" borderId="0" xfId="0" applyFont="1" applyAlignment="1">
      <alignment horizontal="center" vertical="top"/>
    </xf>
    <xf numFmtId="0" fontId="4" fillId="0" borderId="3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4" fillId="0" borderId="34"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24" xfId="0" applyFont="1" applyBorder="1" applyAlignment="1">
      <alignment horizontal="center" vertical="center" wrapText="1"/>
    </xf>
    <xf numFmtId="44" fontId="6" fillId="3" borderId="36" xfId="0" applyNumberFormat="1"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4" fillId="0" borderId="33" xfId="0" applyFont="1" applyBorder="1" applyAlignment="1">
      <alignment horizontal="center" vertical="center" wrapText="1"/>
    </xf>
    <xf numFmtId="0" fontId="4" fillId="0" borderId="4" xfId="0" applyFont="1" applyBorder="1" applyAlignment="1">
      <alignment horizontal="center" vertical="center" wrapText="1"/>
    </xf>
    <xf numFmtId="0" fontId="24" fillId="6" borderId="2" xfId="4" applyFont="1" applyFill="1" applyBorder="1" applyAlignment="1" applyProtection="1">
      <alignment horizontal="left" vertical="center" wrapText="1"/>
    </xf>
    <xf numFmtId="0" fontId="19" fillId="6" borderId="2" xfId="4" applyFont="1" applyFill="1" applyBorder="1" applyAlignment="1" applyProtection="1">
      <alignment horizontal="left" vertical="center" wrapText="1"/>
    </xf>
    <xf numFmtId="0" fontId="6" fillId="0" borderId="1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1" fillId="0" borderId="17" xfId="0" applyFont="1" applyBorder="1" applyAlignment="1">
      <alignment horizontal="left" vertical="center" wrapText="1"/>
    </xf>
    <xf numFmtId="0" fontId="6" fillId="0" borderId="16"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44" fontId="6" fillId="3" borderId="16" xfId="0" applyNumberFormat="1"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0" fillId="4" borderId="6" xfId="0" applyFill="1" applyBorder="1" applyAlignment="1" applyProtection="1">
      <alignment horizontal="center" vertical="center"/>
      <protection locked="0"/>
    </xf>
    <xf numFmtId="44" fontId="1" fillId="7" borderId="5" xfId="0" applyNumberFormat="1" applyFont="1" applyFill="1" applyBorder="1" applyAlignment="1">
      <alignment horizontal="left" vertical="center"/>
    </xf>
    <xf numFmtId="0" fontId="0" fillId="4" borderId="30" xfId="0" applyFill="1" applyBorder="1" applyAlignment="1" applyProtection="1">
      <alignment horizontal="center" vertical="center"/>
      <protection locked="0"/>
    </xf>
    <xf numFmtId="44" fontId="1" fillId="7" borderId="31" xfId="0" applyNumberFormat="1" applyFont="1" applyFill="1" applyBorder="1" applyAlignment="1">
      <alignment horizontal="left" vertical="center"/>
    </xf>
    <xf numFmtId="0" fontId="1" fillId="4" borderId="36" xfId="0" applyFont="1" applyFill="1" applyBorder="1" applyAlignment="1" applyProtection="1">
      <alignment horizontal="center" vertical="center" wrapText="1"/>
      <protection locked="0"/>
    </xf>
    <xf numFmtId="0" fontId="1" fillId="4" borderId="57" xfId="0" applyFont="1" applyFill="1" applyBorder="1" applyAlignment="1" applyProtection="1">
      <alignment horizontal="center" vertical="center" wrapText="1"/>
      <protection locked="0"/>
    </xf>
    <xf numFmtId="0" fontId="1" fillId="4" borderId="37" xfId="0" applyFont="1" applyFill="1" applyBorder="1" applyAlignment="1" applyProtection="1">
      <alignment horizontal="center" vertical="center" wrapText="1"/>
      <protection locked="0"/>
    </xf>
    <xf numFmtId="49" fontId="1" fillId="4" borderId="32" xfId="0" applyNumberFormat="1" applyFont="1" applyFill="1" applyBorder="1" applyAlignment="1" applyProtection="1">
      <alignment horizontal="left" vertical="center" wrapText="1"/>
      <protection locked="0"/>
    </xf>
    <xf numFmtId="49" fontId="1" fillId="4" borderId="64" xfId="0" applyNumberFormat="1" applyFont="1" applyFill="1" applyBorder="1" applyAlignment="1" applyProtection="1">
      <alignment horizontal="left" vertical="center" wrapText="1"/>
      <protection locked="0"/>
    </xf>
    <xf numFmtId="49" fontId="1" fillId="4" borderId="25" xfId="0" applyNumberFormat="1" applyFont="1" applyFill="1" applyBorder="1" applyAlignment="1" applyProtection="1">
      <alignment horizontal="left" vertical="center" wrapText="1"/>
      <protection locked="0"/>
    </xf>
    <xf numFmtId="0" fontId="0" fillId="4" borderId="14"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44" fontId="1" fillId="7" borderId="13" xfId="0" applyNumberFormat="1" applyFont="1" applyFill="1" applyBorder="1" applyAlignment="1">
      <alignment horizontal="left" vertical="center"/>
    </xf>
    <xf numFmtId="44" fontId="1" fillId="7" borderId="10" xfId="0" applyNumberFormat="1" applyFont="1" applyFill="1" applyBorder="1" applyAlignment="1">
      <alignment horizontal="left" vertical="center"/>
    </xf>
    <xf numFmtId="0" fontId="6" fillId="0" borderId="18" xfId="0" applyFont="1" applyBorder="1" applyAlignment="1">
      <alignment horizontal="center" vertical="center" wrapText="1"/>
    </xf>
    <xf numFmtId="44" fontId="1" fillId="7" borderId="17" xfId="0" applyNumberFormat="1" applyFont="1" applyFill="1" applyBorder="1" applyAlignment="1">
      <alignment horizontal="left" vertical="center"/>
    </xf>
    <xf numFmtId="0" fontId="0" fillId="4" borderId="7" xfId="0" applyFill="1" applyBorder="1" applyAlignment="1" applyProtection="1">
      <alignment horizontal="center" vertical="center"/>
      <protection locked="0"/>
    </xf>
    <xf numFmtId="44" fontId="1" fillId="7" borderId="29" xfId="0" applyNumberFormat="1" applyFont="1" applyFill="1" applyBorder="1" applyAlignment="1">
      <alignment horizontal="left" vertical="center"/>
    </xf>
    <xf numFmtId="44" fontId="1" fillId="7" borderId="46" xfId="0" applyNumberFormat="1" applyFont="1" applyFill="1" applyBorder="1" applyAlignment="1">
      <alignment horizontal="left" vertical="center"/>
    </xf>
    <xf numFmtId="44" fontId="1" fillId="7" borderId="38" xfId="0" applyNumberFormat="1" applyFont="1" applyFill="1" applyBorder="1" applyAlignment="1">
      <alignment horizontal="left" vertical="center"/>
    </xf>
    <xf numFmtId="44" fontId="1" fillId="7" borderId="68" xfId="0" applyNumberFormat="1" applyFont="1" applyFill="1" applyBorder="1" applyAlignment="1">
      <alignment horizontal="left" vertical="center"/>
    </xf>
    <xf numFmtId="0" fontId="6" fillId="3" borderId="16" xfId="0" applyFont="1" applyFill="1" applyBorder="1" applyAlignment="1">
      <alignment horizontal="center" vertical="center"/>
    </xf>
    <xf numFmtId="0" fontId="28" fillId="0" borderId="36" xfId="0" applyFont="1" applyBorder="1" applyAlignment="1">
      <alignment horizontal="right" vertical="center"/>
    </xf>
    <xf numFmtId="0" fontId="28" fillId="0" borderId="39" xfId="0" applyFont="1" applyBorder="1" applyAlignment="1">
      <alignment horizontal="right" vertical="center"/>
    </xf>
    <xf numFmtId="0" fontId="28" fillId="0" borderId="57" xfId="0" applyFont="1" applyBorder="1" applyAlignment="1">
      <alignment horizontal="right" vertical="center"/>
    </xf>
    <xf numFmtId="0" fontId="28" fillId="0" borderId="0" xfId="0" applyFont="1" applyAlignment="1">
      <alignment horizontal="right" vertical="center"/>
    </xf>
    <xf numFmtId="0" fontId="28" fillId="0" borderId="37" xfId="0" applyFont="1" applyBorder="1" applyAlignment="1">
      <alignment horizontal="right" vertical="center"/>
    </xf>
    <xf numFmtId="0" fontId="28" fillId="0" borderId="18" xfId="0" applyFont="1" applyBorder="1" applyAlignment="1">
      <alignment horizontal="right" vertical="center"/>
    </xf>
    <xf numFmtId="0" fontId="0" fillId="0" borderId="16"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4" fillId="0" borderId="57" xfId="0" applyFont="1" applyBorder="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4" fillId="0" borderId="18" xfId="0" applyFont="1" applyBorder="1" applyAlignment="1">
      <alignment horizontal="center" vertical="center"/>
    </xf>
    <xf numFmtId="0" fontId="4" fillId="3" borderId="16"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49" fontId="1" fillId="4" borderId="14" xfId="0" applyNumberFormat="1" applyFont="1" applyFill="1" applyBorder="1" applyAlignment="1" applyProtection="1">
      <alignment horizontal="center" vertical="center" wrapText="1"/>
      <protection locked="0"/>
    </xf>
    <xf numFmtId="49" fontId="1" fillId="4" borderId="6" xfId="0" applyNumberFormat="1" applyFont="1" applyFill="1" applyBorder="1" applyAlignment="1" applyProtection="1">
      <alignment horizontal="center" vertical="center" wrapText="1"/>
      <protection locked="0"/>
    </xf>
    <xf numFmtId="10" fontId="1" fillId="4" borderId="15" xfId="0" applyNumberFormat="1" applyFont="1" applyFill="1" applyBorder="1" applyAlignment="1" applyProtection="1">
      <alignment horizontal="center" vertical="center"/>
      <protection locked="0"/>
    </xf>
    <xf numFmtId="10" fontId="1" fillId="4" borderId="2" xfId="0" applyNumberFormat="1" applyFont="1" applyFill="1" applyBorder="1" applyAlignment="1" applyProtection="1">
      <alignment horizontal="center" vertical="center"/>
      <protection locked="0"/>
    </xf>
    <xf numFmtId="44" fontId="1" fillId="7" borderId="38" xfId="0" applyNumberFormat="1" applyFont="1" applyFill="1" applyBorder="1" applyAlignment="1">
      <alignment horizontal="center" vertical="center"/>
    </xf>
    <xf numFmtId="44" fontId="1" fillId="7" borderId="17" xfId="0" applyNumberFormat="1" applyFont="1" applyFill="1" applyBorder="1" applyAlignment="1">
      <alignment horizontal="center" vertical="center"/>
    </xf>
    <xf numFmtId="10" fontId="1" fillId="4" borderId="1" xfId="0" applyNumberFormat="1" applyFont="1" applyFill="1" applyBorder="1" applyAlignment="1" applyProtection="1">
      <alignment horizontal="center" vertical="center"/>
      <protection locked="0"/>
    </xf>
    <xf numFmtId="44" fontId="1" fillId="7" borderId="10" xfId="0" applyNumberFormat="1" applyFont="1" applyFill="1" applyBorder="1" applyAlignment="1">
      <alignment horizontal="center" vertical="center"/>
    </xf>
    <xf numFmtId="44" fontId="1" fillId="7" borderId="5" xfId="0" applyNumberFormat="1" applyFont="1" applyFill="1" applyBorder="1" applyAlignment="1">
      <alignment horizontal="center" vertical="center"/>
    </xf>
    <xf numFmtId="44" fontId="1" fillId="7" borderId="13" xfId="0" applyNumberFormat="1" applyFont="1" applyFill="1" applyBorder="1" applyAlignment="1">
      <alignment horizontal="center" vertical="center"/>
    </xf>
    <xf numFmtId="49" fontId="1" fillId="4" borderId="7" xfId="0" applyNumberFormat="1" applyFont="1" applyFill="1" applyBorder="1" applyAlignment="1" applyProtection="1">
      <alignment horizontal="center" vertical="center" wrapText="1"/>
      <protection locked="0"/>
    </xf>
    <xf numFmtId="10" fontId="1" fillId="4" borderId="3" xfId="0" applyNumberFormat="1" applyFont="1" applyFill="1" applyBorder="1" applyAlignment="1" applyProtection="1">
      <alignment horizontal="center" vertical="center"/>
      <protection locked="0"/>
    </xf>
    <xf numFmtId="44" fontId="1" fillId="7" borderId="46" xfId="0" applyNumberFormat="1" applyFont="1" applyFill="1" applyBorder="1" applyAlignment="1">
      <alignment horizontal="center" vertical="center"/>
    </xf>
    <xf numFmtId="44" fontId="1" fillId="7" borderId="4" xfId="0" applyNumberFormat="1" applyFont="1" applyFill="1" applyBorder="1" applyAlignment="1">
      <alignment horizontal="center" vertical="center"/>
    </xf>
    <xf numFmtId="0" fontId="22" fillId="0" borderId="17" xfId="0" applyFont="1" applyBorder="1" applyAlignment="1">
      <alignment horizontal="left" vertical="center" wrapText="1"/>
    </xf>
    <xf numFmtId="0" fontId="22" fillId="0" borderId="22" xfId="0" applyFont="1" applyBorder="1" applyAlignment="1">
      <alignment horizontal="left" vertical="center" wrapText="1"/>
    </xf>
    <xf numFmtId="0" fontId="22" fillId="0" borderId="20" xfId="0" applyFont="1" applyBorder="1" applyAlignment="1">
      <alignment horizontal="left" vertical="center" wrapText="1"/>
    </xf>
  </cellXfs>
  <cellStyles count="11">
    <cellStyle name="Bad" xfId="4" builtinId="27"/>
    <cellStyle name="Currency" xfId="1" builtinId="4"/>
    <cellStyle name="Currency 2" xfId="8" xr:uid="{79D6749E-9089-48B4-B1A2-8912796604FF}"/>
    <cellStyle name="Hyperlink" xfId="3" builtinId="8"/>
    <cellStyle name="Hyperlink 2" xfId="6" xr:uid="{5ECC598D-991D-48C5-ACC9-1A072B51AE7D}"/>
    <cellStyle name="Normal" xfId="0" builtinId="0"/>
    <cellStyle name="Normal 2" xfId="5" xr:uid="{6E9DDB0F-D5F1-483E-8AFB-50BB1744E82D}"/>
    <cellStyle name="Normal 3" xfId="7" xr:uid="{3754842C-FE09-4A75-B501-70E1788D5CAA}"/>
    <cellStyle name="Normal 4" xfId="9" xr:uid="{8301CAB5-682D-4CB3-9C1F-528C14C748D4}"/>
    <cellStyle name="Normal 4 2" xfId="10" xr:uid="{2D57CC10-1416-40CD-8162-F083C82E9122}"/>
    <cellStyle name="Percent" xfId="2" builtinId="5"/>
  </cellStyles>
  <dxfs count="19">
    <dxf>
      <fill>
        <patternFill>
          <bgColor rgb="FFFF0000"/>
        </patternFill>
      </fill>
    </dxf>
    <dxf>
      <fill>
        <patternFill>
          <bgColor rgb="FFFF0000"/>
        </patternFill>
      </fill>
    </dxf>
    <dxf>
      <fill>
        <patternFill>
          <bgColor theme="0" tint="-0.24994659260841701"/>
        </patternFill>
      </fill>
    </dxf>
    <dxf>
      <fill>
        <patternFill>
          <bgColor rgb="FFFFC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fill>
        <patternFill>
          <bgColor theme="0" tint="-0.24994659260841701"/>
        </patternFill>
      </fill>
    </dxf>
    <dxf>
      <fill>
        <patternFill>
          <bgColor rgb="FFFFC000"/>
        </patternFill>
      </fill>
    </dxf>
    <dxf>
      <font>
        <color rgb="FFFF0000"/>
      </font>
    </dxf>
    <dxf>
      <font>
        <color rgb="FFFF0000"/>
      </font>
    </dxf>
    <dxf>
      <font>
        <color rgb="FFFF0000"/>
      </font>
    </dxf>
    <dxf>
      <font>
        <color rgb="FFFF0000"/>
      </font>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6" tint="0.59996337778862885"/>
        </patternFill>
      </fill>
    </dxf>
  </dxfs>
  <tableStyles count="0" defaultTableStyle="TableStyleMedium9" defaultPivotStyle="PivotStyleLight16"/>
  <colors>
    <mruColors>
      <color rgb="FF00FF00"/>
      <color rgb="FF0000FF"/>
      <color rgb="FFFFFFAB"/>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6</xdr:col>
      <xdr:colOff>717550</xdr:colOff>
      <xdr:row>4</xdr:row>
      <xdr:rowOff>76200</xdr:rowOff>
    </xdr:to>
    <xdr:sp macro="[0]!HideExtraRows" textlink="">
      <xdr:nvSpPr>
        <xdr:cNvPr id="2" name="Rectangle 1">
          <a:extLst>
            <a:ext uri="{FF2B5EF4-FFF2-40B4-BE49-F238E27FC236}">
              <a16:creationId xmlns:a16="http://schemas.microsoft.com/office/drawing/2014/main" id="{5450E3F0-C89E-4B90-9671-C5748C2ADEE5}"/>
            </a:ext>
          </a:extLst>
        </xdr:cNvPr>
        <xdr:cNvSpPr/>
      </xdr:nvSpPr>
      <xdr:spPr bwMode="auto">
        <a:xfrm>
          <a:off x="9880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0</xdr:colOff>
      <xdr:row>5</xdr:row>
      <xdr:rowOff>0</xdr:rowOff>
    </xdr:from>
    <xdr:to>
      <xdr:col>6</xdr:col>
      <xdr:colOff>717550</xdr:colOff>
      <xdr:row>6</xdr:row>
      <xdr:rowOff>76200</xdr:rowOff>
    </xdr:to>
    <xdr:sp macro="[0]!UnhideExtraRows" textlink="">
      <xdr:nvSpPr>
        <xdr:cNvPr id="3" name="Rectangle 2">
          <a:extLst>
            <a:ext uri="{FF2B5EF4-FFF2-40B4-BE49-F238E27FC236}">
              <a16:creationId xmlns:a16="http://schemas.microsoft.com/office/drawing/2014/main" id="{47E163A4-F7BF-47DE-BDDA-EE1D612906AD}"/>
            </a:ext>
          </a:extLst>
        </xdr:cNvPr>
        <xdr:cNvSpPr/>
      </xdr:nvSpPr>
      <xdr:spPr bwMode="auto">
        <a:xfrm>
          <a:off x="9880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8</xdr:col>
      <xdr:colOff>260350</xdr:colOff>
      <xdr:row>10</xdr:row>
      <xdr:rowOff>368300</xdr:rowOff>
    </xdr:from>
    <xdr:to>
      <xdr:col>8</xdr:col>
      <xdr:colOff>717550</xdr:colOff>
      <xdr:row>10</xdr:row>
      <xdr:rowOff>604520</xdr:rowOff>
    </xdr:to>
    <xdr:sp macro="[0]!HideOtherEntity" textlink="">
      <xdr:nvSpPr>
        <xdr:cNvPr id="4" name="Rectangle 3">
          <a:extLst>
            <a:ext uri="{FF2B5EF4-FFF2-40B4-BE49-F238E27FC236}">
              <a16:creationId xmlns:a16="http://schemas.microsoft.com/office/drawing/2014/main" id="{5B75B3E7-BB7C-41AF-BECA-BBEE28A9A413}"/>
            </a:ext>
          </a:extLst>
        </xdr:cNvPr>
        <xdr:cNvSpPr/>
      </xdr:nvSpPr>
      <xdr:spPr bwMode="auto">
        <a:xfrm>
          <a:off x="11855450" y="11366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9</xdr:col>
      <xdr:colOff>279400</xdr:colOff>
      <xdr:row>10</xdr:row>
      <xdr:rowOff>387350</xdr:rowOff>
    </xdr:from>
    <xdr:to>
      <xdr:col>9</xdr:col>
      <xdr:colOff>736600</xdr:colOff>
      <xdr:row>10</xdr:row>
      <xdr:rowOff>623570</xdr:rowOff>
    </xdr:to>
    <xdr:sp macro="[0]!UnhideOtherEntity" textlink="">
      <xdr:nvSpPr>
        <xdr:cNvPr id="5" name="Rectangle 4">
          <a:extLst>
            <a:ext uri="{FF2B5EF4-FFF2-40B4-BE49-F238E27FC236}">
              <a16:creationId xmlns:a16="http://schemas.microsoft.com/office/drawing/2014/main" id="{B6A45027-7DFB-4A28-93D3-D7DE39B492D7}"/>
            </a:ext>
          </a:extLst>
        </xdr:cNvPr>
        <xdr:cNvSpPr/>
      </xdr:nvSpPr>
      <xdr:spPr bwMode="auto">
        <a:xfrm>
          <a:off x="12852400" y="11557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funding-opportunities/funding-resources/ecams-resourc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voices@energy.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25BD-EBF7-4959-8F8D-41593659D20B}">
  <sheetPr codeName="Sheet2">
    <pageSetUpPr fitToPage="1"/>
  </sheetPr>
  <dimension ref="A1:DE36"/>
  <sheetViews>
    <sheetView zoomScaleNormal="100" zoomScaleSheetLayoutView="100" workbookViewId="0">
      <pane ySplit="2" topLeftCell="A33" activePane="bottomLeft" state="frozen"/>
      <selection activeCell="A2" sqref="A2"/>
      <selection pane="bottomLeft" activeCell="D40" sqref="D40"/>
    </sheetView>
  </sheetViews>
  <sheetFormatPr defaultColWidth="8.88671875" defaultRowHeight="12.75"/>
  <cols>
    <col min="1" max="5" width="25.77734375" style="159" customWidth="1"/>
    <col min="6" max="9" width="2.109375" style="159" customWidth="1"/>
    <col min="10" max="15" width="11.88671875" style="161" customWidth="1"/>
    <col min="16" max="109" width="8.88671875" style="161"/>
    <col min="110" max="16384" width="8.88671875" style="159"/>
  </cols>
  <sheetData>
    <row r="1" spans="1:109" ht="15" customHeight="1" thickBot="1">
      <c r="A1" s="158" t="str">
        <f>'Invoice Payment Cover Sheet'!$A$1</f>
        <v>Template Version 09/23/25</v>
      </c>
      <c r="B1" s="261" t="str">
        <f>CONCATENATE('Invoice Payment Cover Sheet'!$D$12,":  ",'Invoice Payment Cover Sheet'!$A$13)</f>
        <v>EPC-19-000:  Organization Name</v>
      </c>
      <c r="C1" s="261"/>
      <c r="D1" s="261"/>
      <c r="E1" s="261"/>
      <c r="J1" s="160" t="s">
        <v>0</v>
      </c>
    </row>
    <row r="2" spans="1:109" ht="30" customHeight="1" thickBot="1">
      <c r="A2" s="262" t="s">
        <v>1</v>
      </c>
      <c r="B2" s="263"/>
      <c r="C2" s="263"/>
      <c r="D2" s="263"/>
      <c r="E2" s="264"/>
      <c r="J2" s="162"/>
    </row>
    <row r="3" spans="1:109" ht="18" customHeight="1">
      <c r="A3" s="265" t="s">
        <v>2</v>
      </c>
      <c r="B3" s="266"/>
      <c r="C3" s="266"/>
      <c r="D3" s="266"/>
      <c r="E3" s="267"/>
      <c r="J3" s="163"/>
    </row>
    <row r="4" spans="1:109" ht="36" customHeight="1">
      <c r="A4" s="268" t="s">
        <v>3</v>
      </c>
      <c r="B4" s="269"/>
      <c r="C4" s="269"/>
      <c r="D4" s="269"/>
      <c r="E4" s="270"/>
    </row>
    <row r="5" spans="1:109" ht="60" customHeight="1">
      <c r="A5" s="271" t="s">
        <v>4</v>
      </c>
      <c r="B5" s="272"/>
      <c r="C5" s="272"/>
      <c r="D5" s="272"/>
      <c r="E5" s="273"/>
    </row>
    <row r="6" spans="1:109" ht="36" customHeight="1">
      <c r="A6" s="268" t="s">
        <v>5</v>
      </c>
      <c r="B6" s="269"/>
      <c r="C6" s="269"/>
      <c r="D6" s="269"/>
      <c r="E6" s="270"/>
    </row>
    <row r="7" spans="1:109" ht="18" customHeight="1">
      <c r="A7" s="274" t="s">
        <v>6</v>
      </c>
      <c r="B7" s="275"/>
      <c r="C7" s="275"/>
      <c r="D7" s="275"/>
      <c r="E7" s="276"/>
    </row>
    <row r="8" spans="1:109" ht="18" customHeight="1">
      <c r="A8" s="277" t="s">
        <v>7</v>
      </c>
      <c r="B8" s="278"/>
      <c r="C8" s="278"/>
      <c r="D8" s="278"/>
      <c r="E8" s="279"/>
    </row>
    <row r="9" spans="1:109" s="48" customFormat="1" ht="18" customHeight="1">
      <c r="A9" s="280" t="s">
        <v>8</v>
      </c>
      <c r="B9" s="281"/>
      <c r="C9" s="281"/>
      <c r="D9" s="281"/>
      <c r="E9" s="282"/>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row>
    <row r="10" spans="1:109" ht="18" customHeight="1">
      <c r="A10" s="258" t="s">
        <v>9</v>
      </c>
      <c r="B10" s="259"/>
      <c r="C10" s="259"/>
      <c r="D10" s="259"/>
      <c r="E10" s="260"/>
    </row>
    <row r="11" spans="1:109" ht="36" customHeight="1">
      <c r="A11" s="258" t="s">
        <v>10</v>
      </c>
      <c r="B11" s="259"/>
      <c r="C11" s="259"/>
      <c r="D11" s="259"/>
      <c r="E11" s="260"/>
    </row>
    <row r="12" spans="1:109" ht="36" customHeight="1">
      <c r="A12" s="258" t="s">
        <v>11</v>
      </c>
      <c r="B12" s="259"/>
      <c r="C12" s="259"/>
      <c r="D12" s="259"/>
      <c r="E12" s="260"/>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row>
    <row r="13" spans="1:109" ht="18" customHeight="1">
      <c r="A13" s="277" t="s">
        <v>12</v>
      </c>
      <c r="B13" s="278"/>
      <c r="C13" s="278"/>
      <c r="D13" s="278"/>
      <c r="E13" s="279"/>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row>
    <row r="14" spans="1:109" ht="18" customHeight="1">
      <c r="A14" s="258" t="s">
        <v>13</v>
      </c>
      <c r="B14" s="259"/>
      <c r="C14" s="259"/>
      <c r="D14" s="259"/>
      <c r="E14" s="260"/>
    </row>
    <row r="15" spans="1:109" ht="18" customHeight="1">
      <c r="A15" s="258" t="s">
        <v>14</v>
      </c>
      <c r="B15" s="259"/>
      <c r="C15" s="259"/>
      <c r="D15" s="259"/>
      <c r="E15" s="260"/>
    </row>
    <row r="16" spans="1:109" ht="18" customHeight="1">
      <c r="A16" s="277" t="s">
        <v>15</v>
      </c>
      <c r="B16" s="278"/>
      <c r="C16" s="278"/>
      <c r="D16" s="278"/>
      <c r="E16" s="279"/>
    </row>
    <row r="17" spans="1:5" ht="18" customHeight="1">
      <c r="A17" s="258" t="s">
        <v>16</v>
      </c>
      <c r="B17" s="259"/>
      <c r="C17" s="259"/>
      <c r="D17" s="259"/>
      <c r="E17" s="260"/>
    </row>
    <row r="18" spans="1:5" ht="18" customHeight="1">
      <c r="A18" s="258" t="s">
        <v>17</v>
      </c>
      <c r="B18" s="259"/>
      <c r="C18" s="259"/>
      <c r="D18" s="259"/>
      <c r="E18" s="260"/>
    </row>
    <row r="19" spans="1:5" ht="54" customHeight="1">
      <c r="A19" s="280" t="s">
        <v>18</v>
      </c>
      <c r="B19" s="281"/>
      <c r="C19" s="281"/>
      <c r="D19" s="281"/>
      <c r="E19" s="282"/>
    </row>
    <row r="20" spans="1:5" ht="18" customHeight="1">
      <c r="A20" s="286" t="s">
        <v>19</v>
      </c>
      <c r="B20" s="287"/>
      <c r="C20" s="287"/>
      <c r="D20" s="287"/>
      <c r="E20" s="288"/>
    </row>
    <row r="21" spans="1:5" ht="36" customHeight="1">
      <c r="A21" s="289" t="s">
        <v>20</v>
      </c>
      <c r="B21" s="290"/>
      <c r="C21" s="290"/>
      <c r="D21" s="290"/>
      <c r="E21" s="291"/>
    </row>
    <row r="22" spans="1:5" ht="18" customHeight="1">
      <c r="A22" s="283" t="s">
        <v>21</v>
      </c>
      <c r="B22" s="284"/>
      <c r="C22" s="284"/>
      <c r="D22" s="284"/>
      <c r="E22" s="285"/>
    </row>
    <row r="23" spans="1:5" ht="18" customHeight="1">
      <c r="A23" s="283" t="s">
        <v>22</v>
      </c>
      <c r="B23" s="284"/>
      <c r="C23" s="284"/>
      <c r="D23" s="284"/>
      <c r="E23" s="285"/>
    </row>
    <row r="24" spans="1:5" ht="33.6" customHeight="1">
      <c r="A24" s="283" t="s">
        <v>23</v>
      </c>
      <c r="B24" s="284"/>
      <c r="C24" s="284"/>
      <c r="D24" s="284"/>
      <c r="E24" s="285"/>
    </row>
    <row r="25" spans="1:5" ht="60.95" customHeight="1">
      <c r="A25" s="295" t="s">
        <v>24</v>
      </c>
      <c r="B25" s="284"/>
      <c r="C25" s="284"/>
      <c r="D25" s="284"/>
      <c r="E25" s="285"/>
    </row>
    <row r="26" spans="1:5" ht="18" customHeight="1">
      <c r="A26" s="283" t="s">
        <v>25</v>
      </c>
      <c r="B26" s="284"/>
      <c r="C26" s="284"/>
      <c r="D26" s="284"/>
      <c r="E26" s="285"/>
    </row>
    <row r="27" spans="1:5" ht="63.95" customHeight="1">
      <c r="A27" s="283" t="s">
        <v>26</v>
      </c>
      <c r="B27" s="284"/>
      <c r="C27" s="284"/>
      <c r="D27" s="284"/>
      <c r="E27" s="285"/>
    </row>
    <row r="28" spans="1:5" ht="18" customHeight="1">
      <c r="A28" s="296" t="s">
        <v>27</v>
      </c>
      <c r="B28" s="297"/>
      <c r="C28" s="297"/>
      <c r="D28" s="297"/>
      <c r="E28" s="298"/>
    </row>
    <row r="29" spans="1:5" ht="54" customHeight="1">
      <c r="A29" s="299" t="s">
        <v>28</v>
      </c>
      <c r="B29" s="300"/>
      <c r="C29" s="300"/>
      <c r="D29" s="300"/>
      <c r="E29" s="301"/>
    </row>
    <row r="30" spans="1:5" ht="72" customHeight="1">
      <c r="A30" s="302" t="s">
        <v>29</v>
      </c>
      <c r="B30" s="275"/>
      <c r="C30" s="275"/>
      <c r="D30" s="275"/>
      <c r="E30" s="276"/>
    </row>
    <row r="31" spans="1:5" ht="36" customHeight="1">
      <c r="A31" s="302" t="s">
        <v>30</v>
      </c>
      <c r="B31" s="275"/>
      <c r="C31" s="275"/>
      <c r="D31" s="275"/>
      <c r="E31" s="276"/>
    </row>
    <row r="32" spans="1:5" ht="36" customHeight="1">
      <c r="A32" s="303" t="s">
        <v>31</v>
      </c>
      <c r="B32" s="304"/>
      <c r="C32" s="304"/>
      <c r="D32" s="304"/>
      <c r="E32" s="305"/>
    </row>
    <row r="33" spans="1:5" ht="45.6" customHeight="1">
      <c r="A33" s="306" t="s">
        <v>32</v>
      </c>
      <c r="B33" s="307"/>
      <c r="C33" s="307"/>
      <c r="D33" s="307"/>
      <c r="E33" s="308"/>
    </row>
    <row r="34" spans="1:5" ht="78" customHeight="1">
      <c r="A34" s="299" t="s">
        <v>33</v>
      </c>
      <c r="B34" s="300"/>
      <c r="C34" s="300"/>
      <c r="D34" s="300"/>
      <c r="E34" s="301"/>
    </row>
    <row r="35" spans="1:5" ht="36" customHeight="1">
      <c r="A35" s="309" t="s">
        <v>34</v>
      </c>
      <c r="B35" s="310"/>
      <c r="C35" s="310"/>
      <c r="D35" s="310"/>
      <c r="E35" s="311"/>
    </row>
    <row r="36" spans="1:5" ht="20.100000000000001" customHeight="1" thickBot="1">
      <c r="A36" s="292" t="s">
        <v>35</v>
      </c>
      <c r="B36" s="293"/>
      <c r="C36" s="293"/>
      <c r="D36" s="293"/>
      <c r="E36" s="294"/>
    </row>
  </sheetData>
  <sheetProtection formatColumns="0" formatRows="0"/>
  <mergeCells count="36">
    <mergeCell ref="A36:E36"/>
    <mergeCell ref="A25:E25"/>
    <mergeCell ref="A26:E26"/>
    <mergeCell ref="A27:E27"/>
    <mergeCell ref="A28:E28"/>
    <mergeCell ref="A29:E29"/>
    <mergeCell ref="A30:E30"/>
    <mergeCell ref="A31:E31"/>
    <mergeCell ref="A32:E32"/>
    <mergeCell ref="A33:E33"/>
    <mergeCell ref="A34:E34"/>
    <mergeCell ref="A35:E35"/>
    <mergeCell ref="A24:E24"/>
    <mergeCell ref="A13:E13"/>
    <mergeCell ref="A14:E14"/>
    <mergeCell ref="A15:E15"/>
    <mergeCell ref="A16:E16"/>
    <mergeCell ref="A17:E17"/>
    <mergeCell ref="A18:E18"/>
    <mergeCell ref="A19:E19"/>
    <mergeCell ref="A20:E20"/>
    <mergeCell ref="A21:E21"/>
    <mergeCell ref="A22:E22"/>
    <mergeCell ref="A23:E23"/>
    <mergeCell ref="A12:E12"/>
    <mergeCell ref="B1:E1"/>
    <mergeCell ref="A2:E2"/>
    <mergeCell ref="A3:E3"/>
    <mergeCell ref="A4:E4"/>
    <mergeCell ref="A5:E5"/>
    <mergeCell ref="A6:E6"/>
    <mergeCell ref="A7:E7"/>
    <mergeCell ref="A8:E8"/>
    <mergeCell ref="A9:E9"/>
    <mergeCell ref="A10:E10"/>
    <mergeCell ref="A11:E11"/>
  </mergeCells>
  <dataValidations disablePrompts="1" count="1">
    <dataValidation allowBlank="1" showErrorMessage="1" prompt="These are the instructions for the Proposal Budget." sqref="A2" xr:uid="{34676420-31D8-41CE-9199-C901C69F3177}"/>
  </dataValidations>
  <hyperlinks>
    <hyperlink ref="A36" r:id="rId1" xr:uid="{54A24694-0493-4966-BED6-83659C6122D5}"/>
  </hyperlinks>
  <printOptions horizontalCentered="1"/>
  <pageMargins left="0.25" right="0.25" top="0.75" bottom="0.75" header="0.25" footer="0.25"/>
  <pageSetup scale="66" fitToHeight="20" orientation="portrait" r:id="rId2"/>
  <headerFooter>
    <oddFooter>&amp;C&amp;10Page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D46"/>
  <sheetViews>
    <sheetView zoomScaleNormal="100" zoomScaleSheetLayoutView="100" workbookViewId="0">
      <selection activeCell="C2" sqref="C2"/>
    </sheetView>
  </sheetViews>
  <sheetFormatPr defaultColWidth="8.77734375" defaultRowHeight="15"/>
  <cols>
    <col min="1" max="1" width="45.6640625" style="2" customWidth="1"/>
    <col min="2" max="2" width="4.44140625" style="2" customWidth="1"/>
    <col min="3" max="3" width="33.77734375" style="2" customWidth="1"/>
    <col min="4" max="4" width="21.77734375" style="2" customWidth="1"/>
    <col min="5" max="8" width="2.77734375" style="2" customWidth="1"/>
    <col min="9" max="14" width="11.88671875" style="152" customWidth="1"/>
    <col min="15" max="108" width="8.88671875" style="152"/>
    <col min="109" max="16384" width="8.77734375" style="2"/>
  </cols>
  <sheetData>
    <row r="1" spans="1:108">
      <c r="A1" s="155" t="s">
        <v>36</v>
      </c>
      <c r="I1" s="151" t="s">
        <v>0</v>
      </c>
    </row>
    <row r="2" spans="1:108" ht="30">
      <c r="A2" s="1" t="s">
        <v>37</v>
      </c>
      <c r="C2" s="1"/>
      <c r="D2" s="18"/>
      <c r="I2" s="157"/>
    </row>
    <row r="3" spans="1:108" s="7" customFormat="1" ht="15" customHeight="1">
      <c r="I3" s="153"/>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row>
    <row r="4" spans="1:108" ht="75" customHeight="1">
      <c r="A4" s="21" t="s">
        <v>38</v>
      </c>
    </row>
    <row r="5" spans="1:108" ht="15" customHeight="1">
      <c r="A5" s="22" t="s">
        <v>39</v>
      </c>
    </row>
    <row r="6" spans="1:108" ht="15.75">
      <c r="A6" s="107" t="s">
        <v>40</v>
      </c>
      <c r="C6" s="29" t="s">
        <v>41</v>
      </c>
    </row>
    <row r="7" spans="1:108">
      <c r="A7" s="22" t="s">
        <v>42</v>
      </c>
      <c r="C7" s="315" t="s">
        <v>43</v>
      </c>
    </row>
    <row r="8" spans="1:108">
      <c r="A8" s="22" t="s">
        <v>44</v>
      </c>
      <c r="C8" s="316"/>
    </row>
    <row r="9" spans="1:108">
      <c r="A9" s="22" t="s">
        <v>45</v>
      </c>
      <c r="C9" s="316"/>
    </row>
    <row r="10" spans="1:108">
      <c r="A10" s="22" t="s">
        <v>46</v>
      </c>
      <c r="C10" s="317"/>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row>
    <row r="11" spans="1:108">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row>
    <row r="12" spans="1:108" ht="15.75">
      <c r="A12" s="108" t="s">
        <v>47</v>
      </c>
      <c r="C12" s="19" t="s">
        <v>48</v>
      </c>
      <c r="D12" s="119" t="s">
        <v>49</v>
      </c>
    </row>
    <row r="13" spans="1:108">
      <c r="A13" s="22" t="s">
        <v>42</v>
      </c>
      <c r="C13" s="19" t="s">
        <v>50</v>
      </c>
      <c r="D13" s="143">
        <v>44418</v>
      </c>
    </row>
    <row r="14" spans="1:108">
      <c r="A14" s="22" t="s">
        <v>44</v>
      </c>
      <c r="C14" s="19" t="s">
        <v>51</v>
      </c>
      <c r="D14" s="120" t="s">
        <v>52</v>
      </c>
    </row>
    <row r="15" spans="1:108">
      <c r="A15" s="22" t="s">
        <v>45</v>
      </c>
      <c r="C15" s="20" t="s">
        <v>53</v>
      </c>
      <c r="D15" s="119" t="s">
        <v>54</v>
      </c>
    </row>
    <row r="16" spans="1:108">
      <c r="A16" s="22" t="s">
        <v>46</v>
      </c>
      <c r="C16" s="19" t="s">
        <v>55</v>
      </c>
      <c r="D16" s="119" t="s">
        <v>56</v>
      </c>
    </row>
    <row r="18" spans="1:6" ht="15.75">
      <c r="A18" s="108" t="s">
        <v>57</v>
      </c>
      <c r="C18" s="28" t="s">
        <v>58</v>
      </c>
      <c r="D18" s="30">
        <f>IF('Invoice Summary'!F50="Yes",ROUND('Invoice Summary'!F51,2),'Invoice Summary'!C52)</f>
        <v>674761.67</v>
      </c>
      <c r="F18" s="37"/>
    </row>
    <row r="19" spans="1:6">
      <c r="A19" s="23" t="s">
        <v>54</v>
      </c>
      <c r="F19" s="37"/>
    </row>
    <row r="20" spans="1:6" ht="15" customHeight="1">
      <c r="F20" s="37"/>
    </row>
    <row r="21" spans="1:6" ht="15" customHeight="1">
      <c r="A21" s="33" t="s">
        <v>59</v>
      </c>
      <c r="C21" s="109" t="s">
        <v>60</v>
      </c>
      <c r="D21" s="110" t="s">
        <v>61</v>
      </c>
    </row>
    <row r="22" spans="1:6" ht="32.25" customHeight="1">
      <c r="A22" s="34" t="s">
        <v>62</v>
      </c>
      <c r="C22" s="111" t="s">
        <v>63</v>
      </c>
      <c r="D22" s="112">
        <f>D18</f>
        <v>674761.67</v>
      </c>
    </row>
    <row r="23" spans="1:6" ht="20.100000000000001" customHeight="1">
      <c r="C23" s="111"/>
      <c r="D23" s="112"/>
    </row>
    <row r="24" spans="1:6" ht="20.100000000000001" customHeight="1">
      <c r="C24" s="111"/>
      <c r="D24" s="112"/>
    </row>
    <row r="25" spans="1:6" ht="20.100000000000001" customHeight="1">
      <c r="B25" s="3"/>
      <c r="C25" s="111"/>
      <c r="D25" s="112"/>
    </row>
    <row r="26" spans="1:6" ht="15" customHeight="1">
      <c r="B26" s="3"/>
    </row>
    <row r="27" spans="1:6" ht="15" customHeight="1">
      <c r="B27" s="3"/>
    </row>
    <row r="28" spans="1:6" ht="15.75">
      <c r="A28" s="8" t="s">
        <v>64</v>
      </c>
      <c r="B28" s="9"/>
      <c r="E28" s="10"/>
    </row>
    <row r="29" spans="1:6" ht="106.15" customHeight="1">
      <c r="A29" s="318" t="s">
        <v>65</v>
      </c>
      <c r="B29" s="318"/>
      <c r="C29" s="318"/>
      <c r="D29" s="318"/>
      <c r="E29" s="32"/>
    </row>
    <row r="30" spans="1:6" ht="15" customHeight="1">
      <c r="A30" s="8"/>
      <c r="B30" s="9"/>
      <c r="E30" s="11"/>
    </row>
    <row r="31" spans="1:6" ht="15" customHeight="1">
      <c r="A31" s="8"/>
      <c r="B31" s="9"/>
      <c r="C31" s="3"/>
      <c r="D31" s="6"/>
      <c r="E31" s="11"/>
    </row>
    <row r="32" spans="1:6" ht="15" customHeight="1">
      <c r="A32" s="8"/>
      <c r="B32" s="9"/>
      <c r="C32" s="9"/>
      <c r="D32" s="9"/>
      <c r="E32" s="11"/>
    </row>
    <row r="33" spans="1:108" ht="15" customHeight="1">
      <c r="A33" s="113"/>
      <c r="B33" s="113"/>
      <c r="C33" s="12"/>
      <c r="D33" s="11"/>
    </row>
    <row r="34" spans="1:108" s="14" customFormat="1" ht="15" customHeight="1">
      <c r="A34" s="114" t="s">
        <v>66</v>
      </c>
      <c r="B34" s="115" t="s">
        <v>67</v>
      </c>
      <c r="C34" s="11"/>
      <c r="D34" s="11"/>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row>
    <row r="35" spans="1:108" s="14" customFormat="1" ht="15" customHeight="1">
      <c r="A35" s="36" t="s">
        <v>68</v>
      </c>
      <c r="B35" s="231"/>
      <c r="C35" s="11"/>
      <c r="D35" s="11"/>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row>
    <row r="36" spans="1:108" ht="15" customHeight="1" thickBot="1">
      <c r="A36" s="15"/>
      <c r="B36" s="15"/>
      <c r="C36" s="15"/>
      <c r="D36" s="15"/>
    </row>
    <row r="37" spans="1:108" ht="15" customHeight="1" thickTop="1">
      <c r="A37" s="319" t="s">
        <v>69</v>
      </c>
      <c r="B37" s="319"/>
      <c r="C37" s="319"/>
      <c r="D37" s="319"/>
    </row>
    <row r="38" spans="1:108" ht="15" customHeight="1">
      <c r="C38" s="114"/>
    </row>
    <row r="39" spans="1:108" ht="15" customHeight="1">
      <c r="C39" s="231"/>
      <c r="D39" s="11"/>
    </row>
    <row r="40" spans="1:108" ht="15" customHeight="1"/>
    <row r="41" spans="1:108" ht="15" customHeight="1">
      <c r="A41" s="116"/>
      <c r="B41" s="117"/>
      <c r="C41" s="115"/>
      <c r="D41" s="115"/>
      <c r="E41" s="11"/>
    </row>
    <row r="42" spans="1:108" s="14" customFormat="1" ht="15" customHeight="1">
      <c r="A42" s="2" t="s">
        <v>70</v>
      </c>
      <c r="B42" s="11" t="s">
        <v>67</v>
      </c>
      <c r="C42" s="11"/>
      <c r="D42" s="118"/>
      <c r="E42" s="13"/>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row>
    <row r="43" spans="1:108" ht="15" customHeight="1"/>
    <row r="44" spans="1:108" ht="20.100000000000001" customHeight="1">
      <c r="A44" s="312" t="s">
        <v>71</v>
      </c>
      <c r="B44" s="314"/>
      <c r="C44" s="312"/>
      <c r="D44" s="313"/>
    </row>
    <row r="45" spans="1:108" ht="20.100000000000001" customHeight="1">
      <c r="A45" s="312" t="s">
        <v>72</v>
      </c>
      <c r="B45" s="314"/>
      <c r="C45" s="312"/>
      <c r="D45" s="313"/>
    </row>
    <row r="46" spans="1:108" ht="20.100000000000001" customHeight="1">
      <c r="A46" s="312" t="s">
        <v>73</v>
      </c>
      <c r="B46" s="314"/>
      <c r="C46" s="312"/>
      <c r="D46" s="313"/>
    </row>
  </sheetData>
  <sheetProtection algorithmName="SHA-512" hashValue="Inpo2kgdTix5t0s0aYvc19UPLMrB0v9ivz7iFxO/c5Qfv3pCSnEiAB5ue1i6BLzSWoA5a6VzlMoXbBAT6NNF6w==" saltValue="ehU3YqVeOESCJ4uMypCGLA==" spinCount="100000" sheet="1" formatColumns="0" formatRows="0"/>
  <mergeCells count="9">
    <mergeCell ref="C46:D46"/>
    <mergeCell ref="C45:D45"/>
    <mergeCell ref="A46:B46"/>
    <mergeCell ref="A44:B44"/>
    <mergeCell ref="C7:C10"/>
    <mergeCell ref="A45:B45"/>
    <mergeCell ref="A29:D29"/>
    <mergeCell ref="C44:D44"/>
    <mergeCell ref="A37:D37"/>
  </mergeCells>
  <conditionalFormatting sqref="A4:A5 C7 A7:A10 A13:A16 D13:D16 A19">
    <cfRule type="expression" dxfId="18" priority="1">
      <formula>$A$5="subrecipient"</formula>
    </cfRule>
  </conditionalFormatting>
  <dataValidations xWindow="302" yWindow="286" count="17">
    <dataValidation allowBlank="1" showErrorMessage="1" prompt="Please insert your company's logo" sqref="A4" xr:uid="{00000000-0002-0000-0100-000000000000}"/>
    <dataValidation allowBlank="1" showErrorMessage="1" prompt="Invoice payment request form" sqref="A2" xr:uid="{00000000-0002-0000-0100-000002000000}"/>
    <dataValidation allowBlank="1" showErrorMessage="1" prompt="Please insert your company's name" sqref="A13 A7" xr:uid="{0C05E01F-ECD0-434F-81DD-D424DD15C210}"/>
    <dataValidation allowBlank="1" showErrorMessage="1" prompt="Please insert your company's physical address. line 1" sqref="A8" xr:uid="{51D55A64-9DE7-4462-A402-E5368024F725}"/>
    <dataValidation allowBlank="1" showErrorMessage="1" prompt="Please insert your company's physical address. line 2" sqref="A9" xr:uid="{7C2B29B4-30CE-4B60-B200-59D466CA20E9}"/>
    <dataValidation allowBlank="1" showErrorMessage="1" prompt="Please insert your company's address (city, state, zip)" sqref="A10" xr:uid="{C4B48E12-6004-493E-9E5D-002A8A5A3ED7}"/>
    <dataValidation allowBlank="1" showErrorMessage="1" prompt="Please insert your company's remittance address. Line 1" sqref="A14" xr:uid="{127065A5-56DA-4499-9C21-9015AE68E982}"/>
    <dataValidation allowBlank="1" showErrorMessage="1" prompt="Please insert your company's remittance address. Line 2" sqref="A15" xr:uid="{1FEFD7AC-3BF2-45FA-BD4A-ED98A52921AD}"/>
    <dataValidation allowBlank="1" showErrorMessage="1" prompt="Please insert your company's remittance address (city, state, zip)" sqref="A16" xr:uid="{0570354C-3CBC-4085-BCF2-8F6BCC109A27}"/>
    <dataValidation allowBlank="1" showErrorMessage="1" prompt="Please insert your company's federal tax identification number" sqref="A19" xr:uid="{50697963-ED1F-4173-A2F0-98B3E9FB1226}"/>
    <dataValidation allowBlank="1" showErrorMessage="1" prompt="Please enter your CEC agreement number for example X X X -  X X - X X X" sqref="D12" xr:uid="{799FF44B-8318-4FFF-870E-AAFBC8B19973}"/>
    <dataValidation allowBlank="1" showErrorMessage="1" prompt="Please enter the date of this invoice for example 01/01/2020" sqref="D13" xr:uid="{CECF0C2D-B801-4983-B1C8-E738004923FD}"/>
    <dataValidation allowBlank="1" showErrorMessage="1" prompt="Please enter the invoice number" sqref="D14" xr:uid="{D19129B2-7F1E-4049-8620-4269BBE2BAE8}"/>
    <dataValidation allowBlank="1" showErrorMessage="1" prompt="optional, please enter your company's invoice number" sqref="D15" xr:uid="{3061EC30-7B3C-482A-931F-4DD18E704CDA}"/>
    <dataValidation allowBlank="1" showErrorMessage="1" prompt="Please enter the period this invoice is covering for example 01/01/2020 - 02/01/2020" sqref="D16" xr:uid="{DC38C0BA-8032-4143-A483-80D04FE06CCB}"/>
    <dataValidation allowBlank="1" showErrorMessage="1" prompt="This cell is intentionally left blank" sqref="B26:D28 A23:A27 A30:C33 D30:D34 C34:D36 B35 A36:B36 A38:D41 A43:D43 B21:B25 A20:D20 B19:D19 B5:B18 A17 C17:D17 C11 A11 B42:D42 C5:D5 D6:D11 B2:D4 A3" xr:uid="{9D02E88F-8431-4E01-8D97-DE445F3413AE}"/>
    <dataValidation allowBlank="1" showErrorMessage="1" prompt="Please enter your first name last name and job title" sqref="A35" xr:uid="{1A0CC081-89E2-4165-BC95-52A8CA3188F4}"/>
  </dataValidations>
  <hyperlinks>
    <hyperlink ref="A22" r:id="rId1" xr:uid="{00000000-0004-0000-0100-000000000000}"/>
  </hyperlinks>
  <printOptions horizontalCentered="1"/>
  <pageMargins left="0.25" right="0.25" top="0.75" bottom="0.75" header="0.25" footer="0.25"/>
  <pageSetup scale="75" orientation="portrait" r:id="rId2"/>
  <headerFooter>
    <oddFooter>&amp;C&amp;10Page &amp;P of &amp;N</oddFooter>
  </headerFooter>
  <extLst>
    <ext xmlns:x14="http://schemas.microsoft.com/office/spreadsheetml/2009/9/main" uri="{CCE6A557-97BC-4b89-ADB6-D9C93CAAB3DF}">
      <x14:dataValidations xmlns:xm="http://schemas.microsoft.com/office/excel/2006/main" xWindow="302" yWindow="286" count="2">
        <x14:dataValidation type="list" prompt="Please insert your company's name" xr:uid="{D6B55A72-A1E7-4D78-AEFD-7E9756891A25}">
          <x14:formula1>
            <xm:f>Lists!$A$29:$A$30</xm:f>
          </x14:formula1>
          <xm:sqref>C7:C10</xm:sqref>
        </x14:dataValidation>
        <x14:dataValidation type="list" allowBlank="1" showErrorMessage="1" prompt="Please insert your company's name" xr:uid="{EACEA243-5DB5-4A19-B709-C13205713D2F}">
          <x14:formula1>
            <xm:f>Lists!$A$25:$A$27</xm:f>
          </x14:formula1>
          <xm:sqref>A5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H76"/>
  <sheetViews>
    <sheetView zoomScaleNormal="100" zoomScaleSheetLayoutView="100" workbookViewId="0"/>
  </sheetViews>
  <sheetFormatPr defaultColWidth="8.77734375" defaultRowHeight="15"/>
  <cols>
    <col min="1" max="1" width="22" style="3" customWidth="1"/>
    <col min="2" max="8" width="14.77734375" style="3" customWidth="1"/>
    <col min="9" max="12" width="2.77734375" style="3" customWidth="1"/>
    <col min="13" max="18" width="11.88671875" style="152" customWidth="1"/>
    <col min="19" max="112" width="8.77734375" style="152"/>
    <col min="113" max="16384" width="8.77734375" style="3"/>
  </cols>
  <sheetData>
    <row r="1" spans="1:112">
      <c r="A1" s="155" t="str">
        <f>'Invoice Payment Cover Sheet'!$A$1</f>
        <v>Template Version 09/23/25</v>
      </c>
      <c r="M1" s="151" t="s">
        <v>0</v>
      </c>
    </row>
    <row r="2" spans="1:112" ht="42.75" customHeight="1">
      <c r="A2" s="320" t="s">
        <v>74</v>
      </c>
      <c r="B2" s="321"/>
      <c r="C2" s="321"/>
      <c r="D2" s="321"/>
      <c r="E2" s="321"/>
      <c r="F2" s="321"/>
      <c r="G2" s="232"/>
      <c r="H2" s="232"/>
      <c r="I2" s="35"/>
      <c r="M2" s="157"/>
    </row>
    <row r="3" spans="1:112" ht="15.95" customHeight="1">
      <c r="M3" s="153"/>
    </row>
    <row r="4" spans="1:112" ht="15.75">
      <c r="A4" s="322" t="s">
        <v>75</v>
      </c>
      <c r="B4" s="322"/>
      <c r="C4" s="323" t="str">
        <f>'Invoice Payment Cover Sheet'!A7</f>
        <v>Organization Name</v>
      </c>
      <c r="D4" s="324"/>
      <c r="E4" s="324"/>
      <c r="F4" s="324"/>
    </row>
    <row r="5" spans="1:112" ht="15.75">
      <c r="A5" s="322" t="s">
        <v>48</v>
      </c>
      <c r="B5" s="322"/>
      <c r="C5" s="325" t="str">
        <f>'Invoice Payment Cover Sheet'!D12</f>
        <v>EPC-19-000</v>
      </c>
      <c r="D5" s="325"/>
      <c r="E5" s="325"/>
      <c r="F5" s="325"/>
    </row>
    <row r="6" spans="1:112" ht="15.75">
      <c r="A6" s="322" t="s">
        <v>50</v>
      </c>
      <c r="B6" s="322"/>
      <c r="C6" s="326">
        <f>'Invoice Payment Cover Sheet'!D13</f>
        <v>44418</v>
      </c>
      <c r="D6" s="326"/>
      <c r="E6" s="326"/>
      <c r="F6" s="326"/>
    </row>
    <row r="7" spans="1:112" ht="15.75">
      <c r="A7" s="322" t="s">
        <v>51</v>
      </c>
      <c r="B7" s="322"/>
      <c r="C7" s="325" t="str">
        <f>'Invoice Payment Cover Sheet'!D14</f>
        <v>AAA-19-000-27</v>
      </c>
      <c r="D7" s="325"/>
      <c r="E7" s="325"/>
      <c r="F7" s="325"/>
    </row>
    <row r="8" spans="1:112" ht="15.75">
      <c r="A8" s="322" t="s">
        <v>76</v>
      </c>
      <c r="B8" s="322"/>
      <c r="C8" s="325" t="str">
        <f>IF('Invoice Payment Cover Sheet'!D15="","",'Invoice Payment Cover Sheet'!D15)</f>
        <v>##########</v>
      </c>
      <c r="D8" s="325"/>
      <c r="E8" s="325"/>
      <c r="F8" s="325"/>
    </row>
    <row r="9" spans="1:112" ht="15.75">
      <c r="A9" s="322" t="s">
        <v>77</v>
      </c>
      <c r="B9" s="322"/>
      <c r="C9" s="325" t="str">
        <f>'Invoice Payment Cover Sheet'!D16</f>
        <v>07/01/2021 - 07/31/2021</v>
      </c>
      <c r="D9" s="325"/>
      <c r="E9" s="325"/>
      <c r="F9" s="325"/>
    </row>
    <row r="10" spans="1:112" ht="18" customHeight="1">
      <c r="A10" s="4" t="s">
        <v>78</v>
      </c>
      <c r="B10" s="327" t="s">
        <v>79</v>
      </c>
      <c r="C10" s="327"/>
      <c r="D10" s="327"/>
      <c r="E10" s="327"/>
      <c r="F10" s="327"/>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row>
    <row r="11" spans="1:112" ht="14.1" customHeight="1">
      <c r="A11" s="4"/>
      <c r="B11" s="5"/>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row>
    <row r="12" spans="1:112" ht="16.5" thickBot="1">
      <c r="A12" s="330" t="s">
        <v>80</v>
      </c>
      <c r="B12" s="330"/>
      <c r="C12" s="330"/>
      <c r="D12" s="330"/>
      <c r="E12" s="330"/>
      <c r="F12" s="330"/>
      <c r="G12" s="233"/>
      <c r="H12" s="233"/>
    </row>
    <row r="13" spans="1:112" s="2" customFormat="1" ht="48" thickBot="1">
      <c r="A13" s="190" t="s">
        <v>81</v>
      </c>
      <c r="B13" s="239" t="s">
        <v>82</v>
      </c>
      <c r="C13" s="239" t="s">
        <v>83</v>
      </c>
      <c r="D13" s="239" t="s">
        <v>84</v>
      </c>
      <c r="E13" s="239" t="s">
        <v>85</v>
      </c>
      <c r="F13" s="197" t="s">
        <v>86</v>
      </c>
      <c r="G13" s="239" t="s">
        <v>87</v>
      </c>
      <c r="H13" s="75" t="s">
        <v>88</v>
      </c>
      <c r="M13" s="152"/>
      <c r="N13" s="154"/>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row>
    <row r="14" spans="1:112">
      <c r="A14" s="27" t="s">
        <v>89</v>
      </c>
      <c r="B14" s="86">
        <v>164250</v>
      </c>
      <c r="C14" s="191">
        <v>8365.01</v>
      </c>
      <c r="D14" s="191">
        <v>40319.18</v>
      </c>
      <c r="E14" s="195">
        <f>IF($B14=0,0,ROUND($D14,2)/ROUND($B14,0))</f>
        <v>0.24547445966514461</v>
      </c>
      <c r="F14" s="244">
        <f t="shared" ref="F14:F22" si="0">ROUND(B14-D14,2)</f>
        <v>123930.82</v>
      </c>
      <c r="G14" s="191"/>
      <c r="H14" s="194"/>
    </row>
    <row r="15" spans="1:112">
      <c r="A15" s="24" t="s">
        <v>90</v>
      </c>
      <c r="B15" s="87">
        <v>106425</v>
      </c>
      <c r="C15" s="55">
        <v>3735.81</v>
      </c>
      <c r="D15" s="55">
        <v>10585.98</v>
      </c>
      <c r="E15" s="90">
        <f t="shared" ref="E15:E22" si="1">IF($B15=0,0,ROUND($D15,2)/ROUND($B15,0))</f>
        <v>9.9468921775898514E-2</v>
      </c>
      <c r="F15" s="242">
        <f t="shared" si="0"/>
        <v>95839.02</v>
      </c>
      <c r="G15" s="55"/>
      <c r="H15" s="182"/>
    </row>
    <row r="16" spans="1:112">
      <c r="A16" s="24" t="s">
        <v>91</v>
      </c>
      <c r="B16" s="87">
        <v>500</v>
      </c>
      <c r="C16" s="55">
        <v>78.63</v>
      </c>
      <c r="D16" s="55">
        <v>107.88</v>
      </c>
      <c r="E16" s="90">
        <f t="shared" si="1"/>
        <v>0.21575999999999998</v>
      </c>
      <c r="F16" s="242">
        <f t="shared" si="0"/>
        <v>392.12</v>
      </c>
      <c r="G16" s="55"/>
      <c r="H16" s="182"/>
    </row>
    <row r="17" spans="1:8">
      <c r="A17" s="24" t="s">
        <v>92</v>
      </c>
      <c r="B17" s="87">
        <v>692000</v>
      </c>
      <c r="C17" s="92">
        <f>ROUND(Equipment!H208,2)</f>
        <v>549553.89</v>
      </c>
      <c r="D17" s="55">
        <v>566591.7300000001</v>
      </c>
      <c r="E17" s="90">
        <f t="shared" si="1"/>
        <v>0.81877417630057803</v>
      </c>
      <c r="F17" s="242">
        <f t="shared" si="0"/>
        <v>125408.27</v>
      </c>
      <c r="G17" s="94">
        <f>Equipment!P208</f>
        <v>10243.630000000001</v>
      </c>
      <c r="H17" s="182"/>
    </row>
    <row r="18" spans="1:8">
      <c r="A18" s="24" t="s">
        <v>93</v>
      </c>
      <c r="B18" s="87">
        <v>75000</v>
      </c>
      <c r="C18" s="92">
        <f>ROUND('Materials &amp; Miscellaneous'!H208,2)</f>
        <v>51413</v>
      </c>
      <c r="D18" s="55">
        <v>62875.21</v>
      </c>
      <c r="E18" s="90">
        <f t="shared" si="1"/>
        <v>0.83833613333333334</v>
      </c>
      <c r="F18" s="242">
        <f t="shared" si="0"/>
        <v>12124.79</v>
      </c>
      <c r="G18" s="94">
        <f>'Materials &amp; Miscellaneous'!P208</f>
        <v>6447.5499999999993</v>
      </c>
      <c r="H18" s="182"/>
    </row>
    <row r="19" spans="1:8">
      <c r="A19" s="24" t="s">
        <v>94</v>
      </c>
      <c r="B19" s="104">
        <f>ROUND('Subs &amp; Vendors'!D318,0)</f>
        <v>530000</v>
      </c>
      <c r="C19" s="92">
        <f>ROUND('Subs &amp; Vendors'!E318,2)</f>
        <v>54250.67</v>
      </c>
      <c r="D19" s="92">
        <f>ROUND('Subs &amp; Vendors'!F318,2)</f>
        <v>153070.85</v>
      </c>
      <c r="E19" s="90">
        <f t="shared" si="1"/>
        <v>0.28881292452830187</v>
      </c>
      <c r="F19" s="242">
        <f t="shared" si="0"/>
        <v>376929.15</v>
      </c>
      <c r="G19" s="94">
        <f>'Subs &amp; Vendors'!L318</f>
        <v>14319.810000000001</v>
      </c>
      <c r="H19" s="182"/>
    </row>
    <row r="20" spans="1:8">
      <c r="A20" s="24" t="s">
        <v>95</v>
      </c>
      <c r="B20" s="87">
        <v>175435</v>
      </c>
      <c r="C20" s="55">
        <v>6154.58</v>
      </c>
      <c r="D20" s="55">
        <v>13770.46</v>
      </c>
      <c r="E20" s="90">
        <f t="shared" si="1"/>
        <v>7.849323111123778E-2</v>
      </c>
      <c r="F20" s="242">
        <f t="shared" si="0"/>
        <v>161664.54</v>
      </c>
      <c r="G20" s="55"/>
      <c r="H20" s="182"/>
    </row>
    <row r="21" spans="1:8">
      <c r="A21" s="25" t="s">
        <v>96</v>
      </c>
      <c r="B21" s="87">
        <v>27068</v>
      </c>
      <c r="C21" s="62">
        <v>1210.08</v>
      </c>
      <c r="D21" s="62">
        <v>3922.44</v>
      </c>
      <c r="E21" s="90">
        <f t="shared" si="1"/>
        <v>0.14491059553716565</v>
      </c>
      <c r="F21" s="242">
        <f t="shared" si="0"/>
        <v>23145.56</v>
      </c>
      <c r="G21" s="55"/>
      <c r="H21" s="182"/>
    </row>
    <row r="22" spans="1:8" ht="16.5" thickBot="1">
      <c r="A22" s="26" t="s">
        <v>97</v>
      </c>
      <c r="B22" s="88">
        <f t="array" ref="B22">SUM(ROUND(B14:B21,0))</f>
        <v>1770678</v>
      </c>
      <c r="C22" s="93">
        <f t="array" ref="C22">SUM(ROUND(C14:C21,2))</f>
        <v>674761.66999999993</v>
      </c>
      <c r="D22" s="93">
        <f t="array" ref="D22">SUM(ROUND(D14:D21,2))</f>
        <v>851243.72999999986</v>
      </c>
      <c r="E22" s="91">
        <f t="shared" si="1"/>
        <v>0.48074451142443742</v>
      </c>
      <c r="F22" s="243">
        <f t="shared" si="0"/>
        <v>919434.27</v>
      </c>
      <c r="G22" s="93">
        <f t="array" ref="G22">SUM(ROUND(G14:G21,2))</f>
        <v>31010.989999999998</v>
      </c>
      <c r="H22" s="98">
        <f t="array" ref="H22">SUM(ROUND(H14:H21,2))</f>
        <v>0</v>
      </c>
    </row>
    <row r="23" spans="1:8" ht="14.1" customHeight="1">
      <c r="A23" s="4"/>
      <c r="B23" s="5"/>
    </row>
    <row r="24" spans="1:8" ht="14.1" hidden="1" customHeight="1" thickBot="1">
      <c r="A24" s="348" t="s">
        <v>98</v>
      </c>
      <c r="B24" s="348"/>
      <c r="C24" s="348"/>
      <c r="D24" s="4" t="s">
        <v>99</v>
      </c>
      <c r="E24" s="4"/>
      <c r="F24" s="4"/>
      <c r="G24" s="233"/>
      <c r="H24" s="233"/>
    </row>
    <row r="25" spans="1:8" ht="14.1" hidden="1" customHeight="1" thickBot="1">
      <c r="A25" s="38" t="s">
        <v>81</v>
      </c>
      <c r="B25" s="39" t="s">
        <v>100</v>
      </c>
      <c r="C25" s="39" t="s">
        <v>101</v>
      </c>
      <c r="D25" s="39" t="s">
        <v>102</v>
      </c>
      <c r="E25" s="39" t="s">
        <v>103</v>
      </c>
      <c r="F25" s="39" t="s">
        <v>104</v>
      </c>
      <c r="G25" s="189" t="s">
        <v>87</v>
      </c>
      <c r="H25" s="40" t="s">
        <v>88</v>
      </c>
    </row>
    <row r="26" spans="1:8" ht="14.1" hidden="1" customHeight="1">
      <c r="A26" s="27" t="s">
        <v>89</v>
      </c>
      <c r="B26" s="86">
        <v>0</v>
      </c>
      <c r="C26" s="191">
        <v>0</v>
      </c>
      <c r="D26" s="191">
        <v>0</v>
      </c>
      <c r="E26" s="192">
        <f t="shared" ref="E26:E33" si="2">IF($B26=0,0,ROUND($D26,2)/ROUND($B26,0))</f>
        <v>0</v>
      </c>
      <c r="F26" s="193">
        <f t="shared" ref="F26:F33" si="3">ROUND(B26-D26,2)</f>
        <v>0</v>
      </c>
      <c r="G26" s="191">
        <v>0</v>
      </c>
      <c r="H26" s="194">
        <v>0</v>
      </c>
    </row>
    <row r="27" spans="1:8" ht="14.1" hidden="1" customHeight="1">
      <c r="A27" s="24" t="s">
        <v>90</v>
      </c>
      <c r="B27" s="87">
        <v>0</v>
      </c>
      <c r="C27" s="55">
        <v>0</v>
      </c>
      <c r="D27" s="55">
        <v>0</v>
      </c>
      <c r="E27" s="99">
        <f t="shared" si="2"/>
        <v>0</v>
      </c>
      <c r="F27" s="94">
        <f t="shared" si="3"/>
        <v>0</v>
      </c>
      <c r="G27" s="55">
        <v>0</v>
      </c>
      <c r="H27" s="182">
        <v>0</v>
      </c>
    </row>
    <row r="28" spans="1:8" ht="14.1" hidden="1" customHeight="1">
      <c r="A28" s="24" t="s">
        <v>91</v>
      </c>
      <c r="B28" s="87">
        <v>0</v>
      </c>
      <c r="C28" s="55">
        <v>0</v>
      </c>
      <c r="D28" s="55">
        <v>0</v>
      </c>
      <c r="E28" s="99">
        <f t="shared" si="2"/>
        <v>0</v>
      </c>
      <c r="F28" s="94">
        <f t="shared" si="3"/>
        <v>0</v>
      </c>
      <c r="G28" s="55">
        <v>0</v>
      </c>
      <c r="H28" s="182">
        <v>0</v>
      </c>
    </row>
    <row r="29" spans="1:8" ht="14.1" hidden="1" customHeight="1">
      <c r="A29" s="24" t="s">
        <v>92</v>
      </c>
      <c r="B29" s="87">
        <v>0</v>
      </c>
      <c r="C29" s="94">
        <f>ROUND(Equipment!I208,2)</f>
        <v>0</v>
      </c>
      <c r="D29" s="55">
        <v>0</v>
      </c>
      <c r="E29" s="99">
        <f t="shared" si="2"/>
        <v>0</v>
      </c>
      <c r="F29" s="94">
        <f t="shared" si="3"/>
        <v>0</v>
      </c>
      <c r="G29" s="94">
        <f>Equipment!S208</f>
        <v>0</v>
      </c>
      <c r="H29" s="182">
        <v>0</v>
      </c>
    </row>
    <row r="30" spans="1:8" ht="14.1" hidden="1" customHeight="1">
      <c r="A30" s="24" t="s">
        <v>93</v>
      </c>
      <c r="B30" s="87">
        <v>0</v>
      </c>
      <c r="C30" s="94">
        <f>ROUND('Materials &amp; Miscellaneous'!I208,2)</f>
        <v>0</v>
      </c>
      <c r="D30" s="55">
        <v>0</v>
      </c>
      <c r="E30" s="99">
        <f t="shared" si="2"/>
        <v>0</v>
      </c>
      <c r="F30" s="94">
        <f t="shared" si="3"/>
        <v>0</v>
      </c>
      <c r="G30" s="94">
        <f>'Materials &amp; Miscellaneous'!S208</f>
        <v>0</v>
      </c>
      <c r="H30" s="182">
        <v>0</v>
      </c>
    </row>
    <row r="31" spans="1:8" ht="14.1" hidden="1" customHeight="1">
      <c r="A31" s="24" t="s">
        <v>94</v>
      </c>
      <c r="B31" s="104">
        <f>ROUND('Subs &amp; Vendors'!D319,0)</f>
        <v>0</v>
      </c>
      <c r="C31" s="92">
        <f>ROUND('Subs &amp; Vendors'!E319,2)</f>
        <v>0</v>
      </c>
      <c r="D31" s="92">
        <f>ROUND('Subs &amp; Vendors'!F319,2)</f>
        <v>0</v>
      </c>
      <c r="E31" s="99">
        <f t="shared" si="2"/>
        <v>0</v>
      </c>
      <c r="F31" s="94">
        <f t="shared" si="3"/>
        <v>0</v>
      </c>
      <c r="G31" s="94">
        <f>'Subs &amp; Vendors'!L319</f>
        <v>0</v>
      </c>
      <c r="H31" s="182">
        <v>0</v>
      </c>
    </row>
    <row r="32" spans="1:8" ht="14.1" hidden="1" customHeight="1">
      <c r="A32" s="24" t="s">
        <v>95</v>
      </c>
      <c r="B32" s="87">
        <v>0</v>
      </c>
      <c r="C32" s="55">
        <v>0</v>
      </c>
      <c r="D32" s="55">
        <v>0</v>
      </c>
      <c r="E32" s="99">
        <f t="shared" si="2"/>
        <v>0</v>
      </c>
      <c r="F32" s="94">
        <f t="shared" si="3"/>
        <v>0</v>
      </c>
      <c r="G32" s="55">
        <v>0</v>
      </c>
      <c r="H32" s="182">
        <v>0</v>
      </c>
    </row>
    <row r="33" spans="1:112" ht="14.1" hidden="1" customHeight="1">
      <c r="A33" s="25" t="s">
        <v>96</v>
      </c>
      <c r="B33" s="87">
        <v>0</v>
      </c>
      <c r="C33" s="62">
        <v>0</v>
      </c>
      <c r="D33" s="62">
        <v>0</v>
      </c>
      <c r="E33" s="100">
        <f t="shared" si="2"/>
        <v>0</v>
      </c>
      <c r="F33" s="94">
        <f t="shared" si="3"/>
        <v>0</v>
      </c>
      <c r="G33" s="55">
        <v>0</v>
      </c>
      <c r="H33" s="182">
        <v>0</v>
      </c>
    </row>
    <row r="34" spans="1:112" ht="14.1" hidden="1" customHeight="1" thickBot="1">
      <c r="A34" s="26" t="s">
        <v>97</v>
      </c>
      <c r="B34" s="88" cm="1">
        <f t="array" ref="B34">SUM(ROUND(B26:B33,0))</f>
        <v>0</v>
      </c>
      <c r="C34" s="93">
        <f>ROUND(SUM(C26:C33),2)</f>
        <v>0</v>
      </c>
      <c r="D34" s="93">
        <f t="array" ref="D34">SUM(ROUND(D26:D33,2))</f>
        <v>0</v>
      </c>
      <c r="E34" s="101">
        <f t="shared" ref="E34" si="4">IF($B34=0,0,ROUND($D34,2)/ROUND($B34,0))</f>
        <v>0</v>
      </c>
      <c r="F34" s="183">
        <f t="shared" ref="F34" si="5">ROUND(B34-D34,2)</f>
        <v>0</v>
      </c>
      <c r="G34" s="93">
        <f t="array" ref="G34">SUM(ROUND(G26:G33,2))</f>
        <v>0</v>
      </c>
      <c r="H34" s="98">
        <f t="array" ref="H34">SUM(ROUND(H26:H33,2))</f>
        <v>0</v>
      </c>
    </row>
    <row r="35" spans="1:112" ht="14.1" hidden="1" customHeight="1">
      <c r="A35" s="4"/>
      <c r="B35" s="5"/>
    </row>
    <row r="36" spans="1:112" ht="16.5" thickBot="1">
      <c r="A36" s="330" t="s">
        <v>105</v>
      </c>
      <c r="B36" s="330"/>
      <c r="C36" s="330"/>
      <c r="D36" s="330"/>
      <c r="E36" s="330"/>
      <c r="F36" s="330"/>
      <c r="G36" s="233"/>
      <c r="H36" s="233"/>
    </row>
    <row r="37" spans="1:112" s="2" customFormat="1" ht="48" thickBot="1">
      <c r="A37" s="38" t="s">
        <v>81</v>
      </c>
      <c r="B37" s="39" t="s">
        <v>100</v>
      </c>
      <c r="C37" s="39" t="s">
        <v>101</v>
      </c>
      <c r="D37" s="39" t="s">
        <v>102</v>
      </c>
      <c r="E37" s="39" t="s">
        <v>103</v>
      </c>
      <c r="F37" s="39" t="s">
        <v>104</v>
      </c>
      <c r="G37" s="189" t="s">
        <v>87</v>
      </c>
      <c r="H37" s="40" t="s">
        <v>88</v>
      </c>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row>
    <row r="38" spans="1:112">
      <c r="A38" s="27" t="s">
        <v>89</v>
      </c>
      <c r="B38" s="86">
        <v>164250</v>
      </c>
      <c r="C38" s="191">
        <v>3392.1</v>
      </c>
      <c r="D38" s="191">
        <v>55718.19</v>
      </c>
      <c r="E38" s="192">
        <f t="shared" ref="E38:E48" si="6">IF($B38=0,0,ROUND($D38,2)/ROUND($B38,0))</f>
        <v>0.33922794520547944</v>
      </c>
      <c r="F38" s="193">
        <f t="shared" ref="F38:F46" si="7">ROUND(B38-D38,2)</f>
        <v>108531.81</v>
      </c>
      <c r="G38" s="191"/>
      <c r="H38" s="194"/>
    </row>
    <row r="39" spans="1:112">
      <c r="A39" s="24" t="s">
        <v>90</v>
      </c>
      <c r="B39" s="87">
        <v>106425</v>
      </c>
      <c r="C39" s="55">
        <v>926.03</v>
      </c>
      <c r="D39" s="55">
        <v>7023.17</v>
      </c>
      <c r="E39" s="99">
        <f t="shared" si="6"/>
        <v>6.5991731266149878E-2</v>
      </c>
      <c r="F39" s="94">
        <f t="shared" si="7"/>
        <v>99401.83</v>
      </c>
      <c r="G39" s="55"/>
      <c r="H39" s="182"/>
    </row>
    <row r="40" spans="1:112">
      <c r="A40" s="24" t="s">
        <v>91</v>
      </c>
      <c r="B40" s="87">
        <v>200</v>
      </c>
      <c r="C40" s="55">
        <v>21.56</v>
      </c>
      <c r="D40" s="55">
        <v>48.05</v>
      </c>
      <c r="E40" s="99">
        <f t="shared" si="6"/>
        <v>0.24024999999999999</v>
      </c>
      <c r="F40" s="94">
        <f t="shared" si="7"/>
        <v>151.94999999999999</v>
      </c>
      <c r="G40" s="55"/>
      <c r="H40" s="182"/>
    </row>
    <row r="41" spans="1:112">
      <c r="A41" s="24" t="s">
        <v>92</v>
      </c>
      <c r="B41" s="87">
        <v>93000</v>
      </c>
      <c r="C41" s="94">
        <f>ROUND(Equipment!J208,2)</f>
        <v>157865.67000000001</v>
      </c>
      <c r="D41" s="55">
        <v>84452.57</v>
      </c>
      <c r="E41" s="99">
        <f t="shared" si="6"/>
        <v>0.90809215053763448</v>
      </c>
      <c r="F41" s="94">
        <f t="shared" si="7"/>
        <v>8547.43</v>
      </c>
      <c r="G41" s="94">
        <f>Equipment!V208</f>
        <v>64750</v>
      </c>
      <c r="H41" s="182"/>
    </row>
    <row r="42" spans="1:112">
      <c r="A42" s="24" t="s">
        <v>93</v>
      </c>
      <c r="B42" s="87">
        <v>150000</v>
      </c>
      <c r="C42" s="94">
        <f>ROUND('Materials &amp; Miscellaneous'!J208,2)</f>
        <v>39413.82</v>
      </c>
      <c r="D42" s="55">
        <v>48402.239999999998</v>
      </c>
      <c r="E42" s="99">
        <f t="shared" si="6"/>
        <v>0.32268160000000001</v>
      </c>
      <c r="F42" s="94">
        <f t="shared" si="7"/>
        <v>101597.75999999999</v>
      </c>
      <c r="G42" s="94">
        <f>'Materials &amp; Miscellaneous'!V208</f>
        <v>1344.15</v>
      </c>
      <c r="H42" s="182"/>
    </row>
    <row r="43" spans="1:112">
      <c r="A43" s="24" t="s">
        <v>94</v>
      </c>
      <c r="B43" s="104">
        <f>ROUND('Subs &amp; Vendors'!D320,0)</f>
        <v>220000</v>
      </c>
      <c r="C43" s="92">
        <f>ROUND('Subs &amp; Vendors'!E320,2)</f>
        <v>33153.19</v>
      </c>
      <c r="D43" s="92">
        <f>ROUND('Subs &amp; Vendors'!F320,2)</f>
        <v>50115.09</v>
      </c>
      <c r="E43" s="99">
        <f t="shared" si="6"/>
        <v>0.22779586363636362</v>
      </c>
      <c r="F43" s="94">
        <f t="shared" si="7"/>
        <v>169884.91</v>
      </c>
      <c r="G43" s="94">
        <f>'Subs &amp; Vendors'!L320</f>
        <v>5273.55</v>
      </c>
      <c r="H43" s="182"/>
    </row>
    <row r="44" spans="1:112">
      <c r="A44" s="24" t="s">
        <v>95</v>
      </c>
      <c r="B44" s="87">
        <v>128375</v>
      </c>
      <c r="C44" s="55">
        <v>1638.02</v>
      </c>
      <c r="D44" s="55">
        <v>3389.3199999999997</v>
      </c>
      <c r="E44" s="99">
        <f t="shared" si="6"/>
        <v>2.6401713729308666E-2</v>
      </c>
      <c r="F44" s="94">
        <f t="shared" si="7"/>
        <v>124985.68</v>
      </c>
      <c r="G44" s="55"/>
      <c r="H44" s="182"/>
    </row>
    <row r="45" spans="1:112">
      <c r="A45" s="25" t="s">
        <v>96</v>
      </c>
      <c r="B45" s="87">
        <v>27067</v>
      </c>
      <c r="C45" s="62">
        <v>431.82</v>
      </c>
      <c r="D45" s="62">
        <v>660.36</v>
      </c>
      <c r="E45" s="100">
        <f t="shared" si="6"/>
        <v>2.439723648723538E-2</v>
      </c>
      <c r="F45" s="94">
        <f t="shared" si="7"/>
        <v>26406.639999999999</v>
      </c>
      <c r="G45" s="55"/>
      <c r="H45" s="182"/>
    </row>
    <row r="46" spans="1:112" ht="16.5" thickBot="1">
      <c r="A46" s="26" t="s">
        <v>97</v>
      </c>
      <c r="B46" s="88">
        <f t="array" ref="B46">SUM(ROUND(B38:B45,0))</f>
        <v>889317</v>
      </c>
      <c r="C46" s="93">
        <f t="array" ref="C46">SUM(ROUND(C38:C45,2))</f>
        <v>236842.21000000002</v>
      </c>
      <c r="D46" s="93">
        <f t="array" ref="D46">SUM(ROUND(D38:D45,2))</f>
        <v>249808.99</v>
      </c>
      <c r="E46" s="101">
        <f t="shared" si="6"/>
        <v>0.2808998253716054</v>
      </c>
      <c r="F46" s="183">
        <f t="shared" si="7"/>
        <v>639508.01</v>
      </c>
      <c r="G46" s="93">
        <f t="array" ref="G46">SUM(ROUND(G38:G45,2))</f>
        <v>71367.7</v>
      </c>
      <c r="H46" s="98">
        <f t="array" ref="H46">SUM(ROUND(H38:H45,2))</f>
        <v>0</v>
      </c>
    </row>
    <row r="47" spans="1:112" ht="14.1" customHeight="1" thickBot="1">
      <c r="A47" s="4"/>
      <c r="B47" s="5"/>
      <c r="C47" s="6"/>
      <c r="D47" s="6"/>
      <c r="E47" s="6"/>
      <c r="F47" s="6"/>
    </row>
    <row r="48" spans="1:112" ht="16.5" thickBot="1">
      <c r="A48" s="31" t="s">
        <v>106</v>
      </c>
      <c r="B48" s="89">
        <f>B22+B46+B34</f>
        <v>2659995</v>
      </c>
      <c r="C48" s="95">
        <f>C22+C46+C34</f>
        <v>911603.87999999989</v>
      </c>
      <c r="D48" s="95">
        <f>D22+D46+D34</f>
        <v>1101052.7199999997</v>
      </c>
      <c r="E48" s="102">
        <f t="shared" si="6"/>
        <v>0.4139303720495715</v>
      </c>
      <c r="F48" s="63">
        <f>ROUND(B48-D48,2)</f>
        <v>1558942.28</v>
      </c>
    </row>
    <row r="49" spans="1:112" ht="14.1" customHeight="1" thickBot="1">
      <c r="A49" s="4"/>
      <c r="B49" s="5"/>
      <c r="C49" s="5"/>
      <c r="D49" s="5"/>
      <c r="E49" s="49"/>
      <c r="F49" s="50"/>
    </row>
    <row r="50" spans="1:112" ht="17.25" customHeight="1">
      <c r="A50" s="331" t="s">
        <v>107</v>
      </c>
      <c r="B50" s="332"/>
      <c r="C50" s="96">
        <f>ROUND(C22,2)</f>
        <v>674761.67</v>
      </c>
      <c r="D50" s="341" t="s">
        <v>108</v>
      </c>
      <c r="E50" s="342"/>
      <c r="F50" s="51" t="s">
        <v>109</v>
      </c>
    </row>
    <row r="51" spans="1:112" ht="15.75">
      <c r="A51" s="335" t="s">
        <v>110</v>
      </c>
      <c r="B51" s="336"/>
      <c r="C51" s="121">
        <f>IF($B$10="Retention is NOT required to be withheld for this agreement",0,IF($B$10="Retention will be withheld from each invoice (minus exempt subrecipients)",ROUND(($C$50-'Subs &amp; Vendors'!$I$318)*0.1,2),IF(AND($B$10="Retention will be withheld at the end of the agreement (minus exempt subrecipients)",$D$53="90.00%, or less, of CEC funds spent to date (minus exempt subrecipients), including this invoice"),0,IF(AND($B$10="Retention will be withheld at the end of the agreement (minus exempt subrecipients)",$D$53="With this invoice, percentage of CEC funds spent (minus exempt subrecipients) will transition from less than to greater than 90.00% [manually enter required retention amount below]"),ROUND($F$54,2),IF(AND($B$10="Retention will be withheld at the end of the agreement (minus exempt subrecipients)",$D$53="More than 90.00% of CEC funds spent to date (minus exempt subrecipients), including this entire invoice"),ROUND($C$50-'Subs &amp; Vendors'!$I$318,2),0)))))</f>
        <v>0</v>
      </c>
      <c r="D51" s="339" t="s">
        <v>111</v>
      </c>
      <c r="E51" s="340"/>
      <c r="F51" s="103">
        <v>0</v>
      </c>
    </row>
    <row r="52" spans="1:112" ht="16.5" thickBot="1">
      <c r="A52" s="337" t="s">
        <v>112</v>
      </c>
      <c r="B52" s="338"/>
      <c r="C52" s="97">
        <f>ROUND(C50,2)-ROUND(C51,2)</f>
        <v>674761.67</v>
      </c>
      <c r="D52" s="343" t="s">
        <v>113</v>
      </c>
      <c r="E52" s="344"/>
      <c r="F52" s="52" t="s">
        <v>114</v>
      </c>
    </row>
    <row r="53" spans="1:112" ht="65.099999999999994" customHeight="1">
      <c r="A53" s="229"/>
      <c r="B53" s="122"/>
      <c r="C53" s="123"/>
      <c r="D53" s="345" t="s">
        <v>115</v>
      </c>
      <c r="E53" s="346"/>
      <c r="F53" s="347"/>
    </row>
    <row r="54" spans="1:112" ht="16.5" thickBot="1">
      <c r="A54" s="333" t="s">
        <v>116</v>
      </c>
      <c r="B54" s="334"/>
      <c r="C54" s="98">
        <f>ROUND(C46,2)</f>
        <v>236842.21</v>
      </c>
      <c r="D54" s="328" t="s">
        <v>117</v>
      </c>
      <c r="E54" s="329"/>
      <c r="F54" s="142">
        <v>1000</v>
      </c>
    </row>
    <row r="55" spans="1:112" ht="25.15" customHeight="1">
      <c r="A55" s="330"/>
      <c r="B55" s="330"/>
      <c r="C55" s="330"/>
      <c r="D55" s="330"/>
      <c r="E55" s="330"/>
      <c r="F55" s="330"/>
      <c r="G55" s="233"/>
      <c r="H55" s="233"/>
    </row>
    <row r="57" spans="1:112" s="2" customFormat="1">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row>
    <row r="76" spans="13:112" s="17" customFormat="1">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row>
  </sheetData>
  <sheetProtection algorithmName="SHA-512" hashValue="HBsNxwxRLKajaS5Fp2GPkLbE+seWQ+tGwA7Wm4Kh8KWIw2UByMYkyw5DQ9jGZnu4WtvGD0qSJtUKqG1Oer7N5w==" saltValue="OjYJUotpFoEwXSIqhl3MUg==" spinCount="100000" sheet="1" formatColumns="0" formatRows="0"/>
  <mergeCells count="27">
    <mergeCell ref="A55:F55"/>
    <mergeCell ref="A12:F12"/>
    <mergeCell ref="A36:F36"/>
    <mergeCell ref="A50:B50"/>
    <mergeCell ref="A54:B54"/>
    <mergeCell ref="A51:B51"/>
    <mergeCell ref="A52:B52"/>
    <mergeCell ref="D51:E51"/>
    <mergeCell ref="D50:E50"/>
    <mergeCell ref="D52:E52"/>
    <mergeCell ref="D53:F53"/>
    <mergeCell ref="A24:C24"/>
    <mergeCell ref="B10:F10"/>
    <mergeCell ref="D54:E54"/>
    <mergeCell ref="C5:F5"/>
    <mergeCell ref="C7:F7"/>
    <mergeCell ref="C9:F9"/>
    <mergeCell ref="A9:B9"/>
    <mergeCell ref="A2:F2"/>
    <mergeCell ref="A4:B4"/>
    <mergeCell ref="C4:F4"/>
    <mergeCell ref="A5:B5"/>
    <mergeCell ref="C8:F8"/>
    <mergeCell ref="A7:B7"/>
    <mergeCell ref="A6:B6"/>
    <mergeCell ref="C6:F6"/>
    <mergeCell ref="A8:B8"/>
  </mergeCells>
  <conditionalFormatting sqref="C51">
    <cfRule type="cellIs" dxfId="17" priority="7" operator="equal">
      <formula>0</formula>
    </cfRule>
  </conditionalFormatting>
  <conditionalFormatting sqref="D51:F51">
    <cfRule type="expression" dxfId="16" priority="10">
      <formula>$F$50&lt;&gt;"Yes"</formula>
    </cfRule>
  </conditionalFormatting>
  <conditionalFormatting sqref="D53:F54">
    <cfRule type="expression" dxfId="15" priority="88">
      <formula>$B$10&lt;&gt;"Retention will be withheld at the end of the agreement (minus exempt subrecipients)"</formula>
    </cfRule>
  </conditionalFormatting>
  <conditionalFormatting sqref="D54:F54">
    <cfRule type="expression" dxfId="14" priority="9">
      <formula>$D$53&lt;&gt;"With this invoice, percentage of CEC funds spent (minus exempt subrecipients) will transition from less than to greater than 90.00% [manually enter required retention amount below]"</formula>
    </cfRule>
  </conditionalFormatting>
  <conditionalFormatting sqref="E14:E22">
    <cfRule type="cellIs" dxfId="13" priority="6" operator="greaterThan">
      <formula>1</formula>
    </cfRule>
  </conditionalFormatting>
  <conditionalFormatting sqref="E26:E34">
    <cfRule type="cellIs" dxfId="12" priority="1" operator="greaterThan">
      <formula>1</formula>
    </cfRule>
  </conditionalFormatting>
  <conditionalFormatting sqref="E38:E46">
    <cfRule type="cellIs" dxfId="11" priority="5" operator="greaterThan">
      <formula>1</formula>
    </cfRule>
  </conditionalFormatting>
  <conditionalFormatting sqref="E48">
    <cfRule type="cellIs" dxfId="10" priority="4" operator="greaterThan">
      <formula>1</formula>
    </cfRule>
  </conditionalFormatting>
  <dataValidations count="34">
    <dataValidation allowBlank="1" showErrorMessage="1" prompt="Please enter the total C E C share of direct labor from the agreement budget" sqref="B14" xr:uid="{655F20C5-9CAD-403D-BBBF-05946269C383}"/>
    <dataValidation allowBlank="1" showErrorMessage="1" prompt="Please enter the total C E C share of fringe benefits from the agreement budget" sqref="B15" xr:uid="{A184956F-F751-4B56-916B-E2456C7CD3CD}"/>
    <dataValidation allowBlank="1" showErrorMessage="1" prompt="Please enter the total C E C share of travel from the agreement budget" sqref="B16" xr:uid="{CA99CADC-DC9A-489C-A7C0-54192C196C4C}"/>
    <dataValidation allowBlank="1" showErrorMessage="1" prompt="Please enter the total C E C share of equipment from the agreement budget" sqref="B17" xr:uid="{94CE45ED-8140-4781-94F7-DD2D041D7FB8}"/>
    <dataValidation allowBlank="1" showErrorMessage="1" prompt="Please enter the total C E C share of materials/miscellaneous from the agreement budget" sqref="B18" xr:uid="{71D6FF54-EE59-4998-9E0D-3D6964D1D442}"/>
    <dataValidation allowBlank="1" showErrorMessage="1" prompt="Please enter the total C E C share of subrecipients/vendors from the agreement budget" sqref="B19" xr:uid="{62B26D40-A82F-454E-8126-3190CE04BDAA}"/>
    <dataValidation allowBlank="1" showErrorMessage="1" prompt="Please enter the total C E C share of indirect costs from the agreement budget" sqref="B20" xr:uid="{E586DAAF-C7D9-499C-BEB7-4E146833A78B}"/>
    <dataValidation allowBlank="1" showErrorMessage="1" prompt="Please enter the total C E C share of profit from the agreement budget" sqref="B21" xr:uid="{F57B11C0-EA55-4DEB-9DF8-28F561EE35CD}"/>
    <dataValidation allowBlank="1" showErrorMessage="1" prompt="Please enter the total match share of direct labor from the agreement budget" sqref="B38 B26" xr:uid="{A2B47BA3-A087-4B28-A915-B408F70F712B}"/>
    <dataValidation allowBlank="1" showErrorMessage="1" prompt="Please enter the total match share of fringe benefits from the agreement budget" sqref="B39 B27" xr:uid="{6EAF55B0-7A8D-46AA-8D36-DB01D1516FC9}"/>
    <dataValidation allowBlank="1" showErrorMessage="1" prompt="Please enter the total match share of travel from the agreement budget" sqref="B40 B28" xr:uid="{BDF3EA86-F723-4CE3-ADB9-0A6D6A1B34AF}"/>
    <dataValidation allowBlank="1" showErrorMessage="1" prompt="Please enter the total match share of equipment from the agreement budget" sqref="B41 B29" xr:uid="{5E0D827E-8347-4CB7-BEF4-C53B22A6690D}"/>
    <dataValidation allowBlank="1" showErrorMessage="1" prompt="Please enter the total match share of materials/miscellaneous from the agreement budget" sqref="B42 B30" xr:uid="{FC7D0A4A-9B9B-4FFB-8507-C27A98619C38}"/>
    <dataValidation allowBlank="1" showErrorMessage="1" prompt="Please enter the total match share of subrecipients/vendors from the agreement budget" sqref="B43 B31" xr:uid="{85170979-6EED-4FE3-A81A-74398EC39922}"/>
    <dataValidation allowBlank="1" showErrorMessage="1" prompt="Please enter the total match share of indirect costs from the agreement budget" sqref="B44 B32" xr:uid="{AF99FDA2-649F-40B1-BBEC-15B2B6814BB7}"/>
    <dataValidation allowBlank="1" showErrorMessage="1" prompt="Please enter the total match share of profit costs from the agreement budget" sqref="B45 B33" xr:uid="{02E41986-4EA3-4B21-8F78-2AC4BA512922}"/>
    <dataValidation allowBlank="1" showErrorMessage="1" prompt="Please enter the total direct labor expenses of C E C funds billed to date" sqref="C14:D14 G14:H14 G38:H38 G26:H26" xr:uid="{FE7B1C66-EA09-4554-890D-D184478C3CC6}"/>
    <dataValidation allowBlank="1" showErrorMessage="1" prompt="Please enter the total fringe benefits expenses of C E C funds billed to date" sqref="C15:D15 H15:H21 G20:G21 G15:G16 H39:H45 G44:G45 G39:G40 H27:H33 G32:G33 G27:G28" xr:uid="{32BFD90E-58CA-4251-BC6D-135987ABD08C}"/>
    <dataValidation allowBlank="1" showErrorMessage="1" prompt="Please enter the total travel expenses of C E C funds billed to date" sqref="C16:D16" xr:uid="{50486D14-27B7-41BD-A3B0-41EF85432C16}"/>
    <dataValidation allowBlank="1" showErrorMessage="1" prompt="Please enter the total equipment expenses of C E C funds billed to date" sqref="D17" xr:uid="{8286C9D1-99CD-4FFA-8AC1-C8122B6EC902}"/>
    <dataValidation allowBlank="1" showErrorMessage="1" prompt="Please enter the total materials/miscellaneous expenses of C E C funds billed to date" sqref="D18" xr:uid="{F2A3558E-B733-48EF-9E54-E1C299D004F0}"/>
    <dataValidation allowBlank="1" showErrorMessage="1" prompt="Please enter the total subrecipients/vendors expenses of C E C funds billed to date" sqref="D19" xr:uid="{DBF13FD5-9E97-472B-BAF5-1D9DF0F39041}"/>
    <dataValidation allowBlank="1" showErrorMessage="1" prompt="Please enter the total indirect cost expenses of C E C funds billed to date" sqref="C20:D20" xr:uid="{509C350D-B3FA-4F4B-9602-B36898214C31}"/>
    <dataValidation allowBlank="1" showErrorMessage="1" prompt="Please enter the total profit expenses of C E C funds billed to date" sqref="C21:D21" xr:uid="{675FB00D-EE17-4086-8408-60D4AB804F90}"/>
    <dataValidation allowBlank="1" showErrorMessage="1" prompt="Please enter the total direct labor expenses of match funds billed to date" sqref="C38:D38 C26:D26" xr:uid="{257363BD-D3F5-42E5-B02E-ED16A7E7C425}"/>
    <dataValidation allowBlank="1" showErrorMessage="1" prompt="Please enter the total fringe benefits expenses of match funds billed to date" sqref="C39:D39 C27:D27" xr:uid="{52B06036-2F97-4F83-8191-4B2DBB3204AB}"/>
    <dataValidation allowBlank="1" showErrorMessage="1" prompt="Please enter the total travel expenses of match funds billed to date" sqref="C40:D40 C28:D28" xr:uid="{6485FCB6-C8D2-4C20-985E-BCC64E47A450}"/>
    <dataValidation allowBlank="1" showErrorMessage="1" prompt="Please enter the total equipment expenses of match funds billed to date" sqref="D41 D29" xr:uid="{AFD9A054-C53B-49DD-8734-8280BC470676}"/>
    <dataValidation allowBlank="1" showErrorMessage="1" prompt="Please enter the total materials/miscellaneous expenses of match funds billed to date" sqref="D42 D30" xr:uid="{2CDA4CE4-D416-4DA1-86CB-68BFDB5C99F6}"/>
    <dataValidation allowBlank="1" showErrorMessage="1" prompt="Please enter the total subrecipients/vendors expenses of match funds billed to date" sqref="D43 D31" xr:uid="{8ED7B0A5-D566-4599-BD4A-B91E7ECEC072}"/>
    <dataValidation allowBlank="1" showErrorMessage="1" prompt="Please enter the total indirect cost expenses of match funds billed to date" sqref="C44:D44 C32:D32" xr:uid="{9DC35E59-B998-4958-AD38-59C402C6BBFD}"/>
    <dataValidation allowBlank="1" showErrorMessage="1" prompt="Please enter the total profit expenses of match funds billed to date" sqref="C45:D45 C33:D33" xr:uid="{4705AFE0-2DE0-4D4A-B1B2-E967ABB2400A}"/>
    <dataValidation allowBlank="1" showErrorMessage="1" prompt="This cell is intentionally left blank" sqref="D54" xr:uid="{27375DAB-B479-4AC7-95DE-753DF0205C5A}"/>
    <dataValidation allowBlank="1" showErrorMessage="1" prompt="If this is the retention release invoice, please enter the total amount of retention to be paid. Leave blank if this is not the retention release invoice" sqref="F54 F51" xr:uid="{C1D58C35-2DD2-4489-9E7A-99ED93A644F5}"/>
  </dataValidations>
  <printOptions horizontalCentered="1"/>
  <pageMargins left="0.25" right="0.25" top="0.75" bottom="0.75" header="0.25" footer="0.25"/>
  <pageSetup scale="87" orientation="portrait" r:id="rId1"/>
  <headerFooter>
    <oddFooter>&amp;C&amp;10Page &amp;P of &amp;N</oddFooter>
  </headerFooter>
  <rowBreaks count="1" manualBreakCount="1">
    <brk id="54" max="16383" man="1"/>
  </rowBreaks>
  <ignoredErrors>
    <ignoredError sqref="C5:F7 C9:F9 D8:F8" unlockedFormula="1"/>
  </ignoredErrors>
  <extLst>
    <ext xmlns:x14="http://schemas.microsoft.com/office/spreadsheetml/2009/9/main" uri="{CCE6A557-97BC-4b89-ADB6-D9C93CAAB3DF}">
      <x14:dataValidations xmlns:xm="http://schemas.microsoft.com/office/excel/2006/main" count="4">
        <x14:dataValidation type="list" allowBlank="1" showErrorMessage="1" prompt="Is this the final invoice. Select yes or no" xr:uid="{3F8A0D47-D191-4F79-8418-0D3E2DC5963E}">
          <x14:formula1>
            <xm:f>Lists!$A$17:$A$19</xm:f>
          </x14:formula1>
          <xm:sqref>F52</xm:sqref>
        </x14:dataValidation>
        <x14:dataValidation type="list" allowBlank="1" showErrorMessage="1" prompt="Is this a retention release invoice. Select yes or no" xr:uid="{E9D4AB01-274B-4807-A5A1-B77EA4717C84}">
          <x14:formula1>
            <xm:f>Lists!$A$17:$A$19</xm:f>
          </x14:formula1>
          <xm:sqref>F50</xm:sqref>
        </x14:dataValidation>
        <x14:dataValidation type="list" allowBlank="1" showErrorMessage="1" xr:uid="{4013C569-5C39-4EFD-9B93-A561AB667276}">
          <x14:formula1>
            <xm:f>Lists!$A$11:$A$14</xm:f>
          </x14:formula1>
          <xm:sqref>D53:F53</xm:sqref>
        </x14:dataValidation>
        <x14:dataValidation type="list" allowBlank="1" showErrorMessage="1" prompt="Please select a retention method" xr:uid="{EACD2290-C013-473D-A3E2-5C6A77DFFDDA}">
          <x14:formula1>
            <xm:f>Lists!$A$3:$A$8</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DV213"/>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H8" sqref="H8"/>
    </sheetView>
  </sheetViews>
  <sheetFormatPr defaultColWidth="8.88671875" defaultRowHeight="15"/>
  <cols>
    <col min="1" max="1" width="25.6640625" customWidth="1"/>
    <col min="2" max="2" width="29.21875" customWidth="1"/>
    <col min="3" max="3" width="19.88671875" customWidth="1"/>
    <col min="4" max="4" width="19.77734375" style="128" customWidth="1"/>
    <col min="5" max="5" width="9.77734375" customWidth="1"/>
    <col min="6" max="6" width="14.109375" customWidth="1"/>
    <col min="7" max="8" width="12.21875" customWidth="1"/>
    <col min="9" max="9" width="13.33203125" hidden="1" customWidth="1"/>
    <col min="10" max="11" width="12.21875" customWidth="1"/>
    <col min="12" max="12" width="11.21875" style="124" customWidth="1"/>
    <col min="13" max="13" width="25.109375" customWidth="1"/>
    <col min="14" max="16" width="13.88671875" customWidth="1"/>
    <col min="17" max="19" width="13.88671875" hidden="1" customWidth="1"/>
    <col min="20" max="22" width="13.88671875" customWidth="1"/>
    <col min="23" max="26" width="2.77734375" customWidth="1"/>
    <col min="27" max="32" width="11.88671875" style="152" customWidth="1"/>
    <col min="33" max="126" width="8.77734375" style="152"/>
  </cols>
  <sheetData>
    <row r="1" spans="1:126">
      <c r="A1" s="349" t="str">
        <f>'Invoice Payment Cover Sheet'!$A$1</f>
        <v>Template Version 09/23/25</v>
      </c>
      <c r="B1" s="349"/>
      <c r="C1" s="350" t="str">
        <f>CONCATENATE('Invoice Payment Cover Sheet'!$D$12,":  ",'Invoice Payment Cover Sheet'!$A$13)</f>
        <v>EPC-19-000:  Organization Name</v>
      </c>
      <c r="D1" s="350"/>
      <c r="E1" s="350"/>
      <c r="F1" s="350"/>
      <c r="G1" s="350"/>
      <c r="H1" s="350"/>
      <c r="I1" s="350"/>
      <c r="J1" s="350"/>
      <c r="K1" s="350"/>
      <c r="L1" s="350"/>
      <c r="M1" s="350"/>
      <c r="N1" s="234"/>
      <c r="O1" s="234"/>
      <c r="P1" s="234"/>
      <c r="Q1" s="234"/>
      <c r="R1" s="234"/>
      <c r="S1" s="234"/>
      <c r="T1" s="234"/>
      <c r="U1" s="234"/>
      <c r="V1" s="234"/>
      <c r="AA1" s="151" t="s">
        <v>0</v>
      </c>
    </row>
    <row r="2" spans="1:126" ht="24.95" customHeight="1" thickBot="1">
      <c r="A2" s="354" t="s">
        <v>118</v>
      </c>
      <c r="B2" s="354"/>
      <c r="C2" s="354"/>
      <c r="D2" s="354"/>
      <c r="E2" s="354"/>
      <c r="F2" s="354"/>
      <c r="G2" s="354"/>
      <c r="H2" s="354"/>
      <c r="I2" s="354"/>
      <c r="J2" s="354"/>
      <c r="K2" s="354"/>
      <c r="L2" s="354"/>
      <c r="M2" s="354"/>
      <c r="N2" s="235"/>
      <c r="O2" s="235"/>
      <c r="P2" s="235"/>
      <c r="Q2" s="235"/>
      <c r="R2" s="235"/>
      <c r="S2" s="235"/>
      <c r="T2" s="235"/>
      <c r="U2" s="235"/>
      <c r="V2" s="235"/>
      <c r="W2" s="125"/>
      <c r="AA2" s="157"/>
    </row>
    <row r="3" spans="1:126" ht="21.95" customHeight="1" thickBot="1">
      <c r="A3" s="355" t="s">
        <v>119</v>
      </c>
      <c r="B3" s="355"/>
      <c r="C3" s="355"/>
      <c r="D3" s="355"/>
      <c r="E3" s="355"/>
      <c r="F3" s="355"/>
      <c r="G3" s="355"/>
      <c r="H3" s="355"/>
      <c r="I3" s="355"/>
      <c r="J3" s="355"/>
      <c r="K3" s="355"/>
      <c r="L3" s="355"/>
      <c r="M3" s="355"/>
      <c r="N3" s="375" t="s">
        <v>120</v>
      </c>
      <c r="O3" s="376"/>
      <c r="P3" s="377"/>
      <c r="Q3" s="381" t="str">
        <f>'Invoice Summary'!A24</f>
        <v>[Other Entity] Share</v>
      </c>
      <c r="R3" s="382"/>
      <c r="S3" s="383"/>
      <c r="T3" s="375" t="s">
        <v>121</v>
      </c>
      <c r="U3" s="376"/>
      <c r="V3" s="377"/>
      <c r="AA3" s="153"/>
    </row>
    <row r="4" spans="1:126" s="124" customFormat="1" ht="56.25" customHeight="1">
      <c r="A4" s="362" t="s">
        <v>122</v>
      </c>
      <c r="B4" s="364" t="s">
        <v>123</v>
      </c>
      <c r="C4" s="364" t="s">
        <v>124</v>
      </c>
      <c r="D4" s="364" t="s">
        <v>125</v>
      </c>
      <c r="E4" s="364" t="s">
        <v>126</v>
      </c>
      <c r="F4" s="364" t="s">
        <v>127</v>
      </c>
      <c r="G4" s="364" t="s">
        <v>128</v>
      </c>
      <c r="H4" s="364" t="s">
        <v>129</v>
      </c>
      <c r="I4" s="356" t="str">
        <f>"Billed "&amp;'Invoice Summary'!A24&amp;" Expenses"</f>
        <v>Billed [Other Entity] Share Expenses</v>
      </c>
      <c r="J4" s="364" t="s">
        <v>130</v>
      </c>
      <c r="K4" s="366" t="s">
        <v>97</v>
      </c>
      <c r="L4" s="360" t="s">
        <v>131</v>
      </c>
      <c r="M4" s="361"/>
      <c r="N4" s="362" t="s">
        <v>132</v>
      </c>
      <c r="O4" s="378" t="s">
        <v>133</v>
      </c>
      <c r="P4" s="373" t="s">
        <v>134</v>
      </c>
      <c r="Q4" s="362" t="s">
        <v>132</v>
      </c>
      <c r="R4" s="378" t="s">
        <v>133</v>
      </c>
      <c r="S4" s="373" t="s">
        <v>134</v>
      </c>
      <c r="T4" s="362" t="s">
        <v>132</v>
      </c>
      <c r="U4" s="364" t="s">
        <v>133</v>
      </c>
      <c r="V4" s="373" t="s">
        <v>134</v>
      </c>
      <c r="W4" s="126"/>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row>
    <row r="5" spans="1:126" s="124" customFormat="1" ht="63" customHeight="1" thickBot="1">
      <c r="A5" s="363"/>
      <c r="B5" s="365"/>
      <c r="C5" s="365"/>
      <c r="D5" s="365"/>
      <c r="E5" s="365"/>
      <c r="F5" s="365"/>
      <c r="G5" s="365"/>
      <c r="H5" s="365"/>
      <c r="I5" s="357"/>
      <c r="J5" s="365"/>
      <c r="K5" s="367"/>
      <c r="L5" s="236" t="s">
        <v>135</v>
      </c>
      <c r="M5" s="199" t="s">
        <v>136</v>
      </c>
      <c r="N5" s="372"/>
      <c r="O5" s="379"/>
      <c r="P5" s="374"/>
      <c r="Q5" s="363"/>
      <c r="R5" s="384"/>
      <c r="S5" s="385"/>
      <c r="T5" s="372"/>
      <c r="U5" s="380"/>
      <c r="V5" s="374"/>
      <c r="W5" s="127"/>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row>
    <row r="6" spans="1:126" s="124" customFormat="1" ht="30">
      <c r="A6" s="58" t="s">
        <v>137</v>
      </c>
      <c r="B6" s="60" t="s">
        <v>138</v>
      </c>
      <c r="C6" s="60" t="s">
        <v>139</v>
      </c>
      <c r="D6" s="64" t="s">
        <v>140</v>
      </c>
      <c r="E6" s="65">
        <v>5</v>
      </c>
      <c r="F6" s="59">
        <v>27697.45</v>
      </c>
      <c r="G6" s="66">
        <f>IF(OR(E6="Redacted",F6="Redacted"),"Redacted",IF(OR(T(E6)&lt;&gt;"",T(F6)&lt;&gt;""),"Varies",ROUND(E6*F6,2)))</f>
        <v>138487.25</v>
      </c>
      <c r="H6" s="59">
        <f>G6-100000-25000</f>
        <v>13487.25</v>
      </c>
      <c r="I6" s="59">
        <v>0</v>
      </c>
      <c r="J6" s="59">
        <v>25000</v>
      </c>
      <c r="K6" s="66">
        <f t="array" ref="K6">SUM(ROUND(H6:J6,2))</f>
        <v>38487.25</v>
      </c>
      <c r="L6" s="67" t="s">
        <v>141</v>
      </c>
      <c r="M6" s="198" t="s">
        <v>142</v>
      </c>
      <c r="N6" s="246" t="s">
        <v>143</v>
      </c>
      <c r="O6" s="248">
        <v>0.5</v>
      </c>
      <c r="P6" s="250">
        <f>ROUND(IF(N6="yes",H6*O6,0),2)</f>
        <v>6743.63</v>
      </c>
      <c r="Q6" s="246">
        <v>0</v>
      </c>
      <c r="R6" s="248">
        <v>0</v>
      </c>
      <c r="S6" s="253">
        <f>ROUND(IF(Q6="yes",I6*R6,0),2)</f>
        <v>0</v>
      </c>
      <c r="T6" s="246" t="s">
        <v>143</v>
      </c>
      <c r="U6" s="248">
        <v>0.75</v>
      </c>
      <c r="V6" s="253">
        <f>ROUND(IF(T6="yes",J6*U6,0),2)</f>
        <v>18750</v>
      </c>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row>
    <row r="7" spans="1:126" s="124" customFormat="1" ht="30">
      <c r="A7" s="57" t="s">
        <v>144</v>
      </c>
      <c r="B7" s="61" t="s">
        <v>145</v>
      </c>
      <c r="C7" s="61" t="s">
        <v>146</v>
      </c>
      <c r="D7" s="46" t="s">
        <v>140</v>
      </c>
      <c r="E7" s="44">
        <v>11</v>
      </c>
      <c r="F7" s="55">
        <v>48239.11</v>
      </c>
      <c r="G7" s="56">
        <f t="shared" ref="G7:G70" si="0">IF(OR(E7="Redacted",F7="Redacted"),"Redacted",IF(OR(T(E7)&lt;&gt;"",T(F7)&lt;&gt;""),"Varies",ROUND(E7*F7,2)))</f>
        <v>530630.21</v>
      </c>
      <c r="H7" s="55">
        <f>530630.21-21563.57</f>
        <v>509066.63999999996</v>
      </c>
      <c r="I7" s="55">
        <v>0</v>
      </c>
      <c r="J7" s="55">
        <v>21563.57</v>
      </c>
      <c r="K7" s="56">
        <f t="array" ref="K7">SUM(ROUND(H7:J7,2))</f>
        <v>530630.21</v>
      </c>
      <c r="L7" s="67"/>
      <c r="M7" s="200"/>
      <c r="N7" s="247"/>
      <c r="O7" s="249">
        <v>0</v>
      </c>
      <c r="P7" s="251">
        <f t="shared" ref="P7:P17" si="1">ROUND(IF(N7="yes",H7*O7,0),2)</f>
        <v>0</v>
      </c>
      <c r="Q7" s="247">
        <v>0</v>
      </c>
      <c r="R7" s="249">
        <v>0</v>
      </c>
      <c r="S7" s="252">
        <f t="shared" ref="S7:S70" si="2">ROUND(IF(Q7="yes",I7*R7,0),2)</f>
        <v>0</v>
      </c>
      <c r="T7" s="247"/>
      <c r="U7" s="249">
        <v>0</v>
      </c>
      <c r="V7" s="252">
        <f t="shared" ref="V7:V70" si="3">ROUND(IF(T7="yes",J7*U7,0),2)</f>
        <v>0</v>
      </c>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row>
    <row r="8" spans="1:126" s="124" customFormat="1" ht="30">
      <c r="A8" s="57" t="s">
        <v>147</v>
      </c>
      <c r="B8" s="61" t="s">
        <v>145</v>
      </c>
      <c r="C8" s="61" t="s">
        <v>148</v>
      </c>
      <c r="D8" s="46" t="s">
        <v>140</v>
      </c>
      <c r="E8" s="44">
        <v>1</v>
      </c>
      <c r="F8" s="55">
        <v>99000</v>
      </c>
      <c r="G8" s="56">
        <f>IF(OR(E8="Redacted",F8="Redacted"),"Redacted",IF(OR(T(E8)&lt;&gt;"",T(F8)&lt;&gt;""),"Varies",ROUND(E8*F8,2)))</f>
        <v>99000</v>
      </c>
      <c r="H8" s="55">
        <v>7000</v>
      </c>
      <c r="I8" s="55">
        <v>0</v>
      </c>
      <c r="J8" s="55">
        <f>G8-7000</f>
        <v>92000</v>
      </c>
      <c r="K8" s="56">
        <f t="array" ref="K8">SUM(ROUND(H8:J8,2))</f>
        <v>99000</v>
      </c>
      <c r="L8" s="67"/>
      <c r="M8" s="200"/>
      <c r="N8" s="247" t="s">
        <v>143</v>
      </c>
      <c r="O8" s="249">
        <v>0.5</v>
      </c>
      <c r="P8" s="251">
        <f t="shared" si="1"/>
        <v>3500</v>
      </c>
      <c r="Q8" s="247">
        <v>0</v>
      </c>
      <c r="R8" s="249">
        <v>0</v>
      </c>
      <c r="S8" s="252">
        <f t="shared" si="2"/>
        <v>0</v>
      </c>
      <c r="T8" s="247" t="s">
        <v>143</v>
      </c>
      <c r="U8" s="249">
        <v>0.5</v>
      </c>
      <c r="V8" s="252">
        <f t="shared" si="3"/>
        <v>46000</v>
      </c>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row>
    <row r="9" spans="1:126" s="124" customFormat="1" ht="30">
      <c r="A9" s="57" t="s">
        <v>149</v>
      </c>
      <c r="B9" s="61" t="s">
        <v>145</v>
      </c>
      <c r="C9" s="61" t="s">
        <v>150</v>
      </c>
      <c r="D9" s="46" t="s">
        <v>140</v>
      </c>
      <c r="E9" s="44" t="s">
        <v>151</v>
      </c>
      <c r="F9" s="55" t="s">
        <v>151</v>
      </c>
      <c r="G9" s="56" t="str">
        <f t="shared" si="0"/>
        <v>Varies</v>
      </c>
      <c r="H9" s="55">
        <v>5000</v>
      </c>
      <c r="I9" s="55">
        <v>0</v>
      </c>
      <c r="J9" s="55">
        <v>5239.57</v>
      </c>
      <c r="K9" s="56">
        <f t="array" ref="K9">SUM(ROUND(H9:J9,2))</f>
        <v>10239.57</v>
      </c>
      <c r="L9" s="67"/>
      <c r="M9" s="200"/>
      <c r="N9" s="247" t="s">
        <v>152</v>
      </c>
      <c r="O9" s="249">
        <v>0</v>
      </c>
      <c r="P9" s="251">
        <f t="shared" si="1"/>
        <v>0</v>
      </c>
      <c r="Q9" s="247">
        <v>0</v>
      </c>
      <c r="R9" s="249">
        <v>0</v>
      </c>
      <c r="S9" s="252">
        <f t="shared" si="2"/>
        <v>0</v>
      </c>
      <c r="T9" s="247" t="s">
        <v>152</v>
      </c>
      <c r="U9" s="249">
        <v>0</v>
      </c>
      <c r="V9" s="252">
        <f t="shared" si="3"/>
        <v>0</v>
      </c>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row>
    <row r="10" spans="1:126" s="124" customFormat="1" ht="30">
      <c r="A10" s="57" t="s">
        <v>153</v>
      </c>
      <c r="B10" s="61" t="s">
        <v>145</v>
      </c>
      <c r="C10" s="61" t="s">
        <v>154</v>
      </c>
      <c r="D10" s="46" t="s">
        <v>140</v>
      </c>
      <c r="E10" s="44">
        <v>3</v>
      </c>
      <c r="F10" s="55">
        <v>9687.51</v>
      </c>
      <c r="G10" s="56">
        <f t="shared" si="0"/>
        <v>29062.53</v>
      </c>
      <c r="H10" s="55">
        <v>15000</v>
      </c>
      <c r="I10" s="55">
        <v>0</v>
      </c>
      <c r="J10" s="55">
        <f>ROUND(G10-H10,2)</f>
        <v>14062.53</v>
      </c>
      <c r="K10" s="56">
        <f t="array" ref="K10">SUM(ROUND(H10:J10,2))</f>
        <v>29062.53</v>
      </c>
      <c r="L10" s="67"/>
      <c r="M10" s="200"/>
      <c r="N10" s="247" t="s">
        <v>152</v>
      </c>
      <c r="O10" s="249">
        <v>0</v>
      </c>
      <c r="P10" s="251">
        <f t="shared" si="1"/>
        <v>0</v>
      </c>
      <c r="Q10" s="247">
        <v>0</v>
      </c>
      <c r="R10" s="249">
        <v>0</v>
      </c>
      <c r="S10" s="252">
        <f t="shared" si="2"/>
        <v>0</v>
      </c>
      <c r="T10" s="247" t="s">
        <v>152</v>
      </c>
      <c r="U10" s="249">
        <v>0</v>
      </c>
      <c r="V10" s="252">
        <f t="shared" si="3"/>
        <v>0</v>
      </c>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4"/>
      <c r="DV10" s="154"/>
    </row>
    <row r="11" spans="1:126" s="124" customFormat="1" ht="15.75">
      <c r="A11" s="57"/>
      <c r="B11" s="61"/>
      <c r="C11" s="61"/>
      <c r="D11" s="46"/>
      <c r="E11" s="44">
        <v>0</v>
      </c>
      <c r="F11" s="55">
        <v>0</v>
      </c>
      <c r="G11" s="56">
        <f t="shared" si="0"/>
        <v>0</v>
      </c>
      <c r="H11" s="55">
        <v>0</v>
      </c>
      <c r="I11" s="55">
        <v>0</v>
      </c>
      <c r="J11" s="55">
        <v>0</v>
      </c>
      <c r="K11" s="56">
        <f t="array" ref="K11">SUM(ROUND(H11:J11,2))</f>
        <v>0</v>
      </c>
      <c r="L11" s="67"/>
      <c r="M11" s="200"/>
      <c r="N11" s="247"/>
      <c r="O11" s="249">
        <v>0</v>
      </c>
      <c r="P11" s="251">
        <f t="shared" si="1"/>
        <v>0</v>
      </c>
      <c r="Q11" s="247">
        <v>0</v>
      </c>
      <c r="R11" s="249">
        <v>0</v>
      </c>
      <c r="S11" s="252">
        <f t="shared" si="2"/>
        <v>0</v>
      </c>
      <c r="T11" s="247"/>
      <c r="U11" s="249">
        <v>0</v>
      </c>
      <c r="V11" s="252">
        <f t="shared" si="3"/>
        <v>0</v>
      </c>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4"/>
      <c r="DL11" s="154"/>
      <c r="DM11" s="154"/>
      <c r="DN11" s="154"/>
      <c r="DO11" s="154"/>
      <c r="DP11" s="154"/>
      <c r="DQ11" s="154"/>
      <c r="DR11" s="154"/>
      <c r="DS11" s="154"/>
      <c r="DT11" s="154"/>
      <c r="DU11" s="154"/>
      <c r="DV11" s="154"/>
    </row>
    <row r="12" spans="1:126" s="124" customFormat="1" ht="15.75">
      <c r="A12" s="57"/>
      <c r="B12" s="61"/>
      <c r="C12" s="61"/>
      <c r="D12" s="46"/>
      <c r="E12" s="44">
        <v>0</v>
      </c>
      <c r="F12" s="55">
        <v>0</v>
      </c>
      <c r="G12" s="56">
        <f t="shared" si="0"/>
        <v>0</v>
      </c>
      <c r="H12" s="55">
        <v>0</v>
      </c>
      <c r="I12" s="55">
        <v>0</v>
      </c>
      <c r="J12" s="55">
        <v>0</v>
      </c>
      <c r="K12" s="56">
        <f t="array" ref="K12">SUM(ROUND(H12:J12,2))</f>
        <v>0</v>
      </c>
      <c r="L12" s="67"/>
      <c r="M12" s="200"/>
      <c r="N12" s="247"/>
      <c r="O12" s="249">
        <v>0</v>
      </c>
      <c r="P12" s="251">
        <f t="shared" si="1"/>
        <v>0</v>
      </c>
      <c r="Q12" s="247">
        <v>0</v>
      </c>
      <c r="R12" s="249">
        <v>0</v>
      </c>
      <c r="S12" s="252">
        <f t="shared" si="2"/>
        <v>0</v>
      </c>
      <c r="T12" s="247"/>
      <c r="U12" s="249">
        <v>0</v>
      </c>
      <c r="V12" s="252">
        <f t="shared" si="3"/>
        <v>0</v>
      </c>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row>
    <row r="13" spans="1:126" s="124" customFormat="1" ht="15.75">
      <c r="A13" s="57"/>
      <c r="B13" s="61"/>
      <c r="C13" s="61"/>
      <c r="D13" s="46"/>
      <c r="E13" s="44">
        <v>0</v>
      </c>
      <c r="F13" s="55">
        <v>0</v>
      </c>
      <c r="G13" s="56">
        <f t="shared" si="0"/>
        <v>0</v>
      </c>
      <c r="H13" s="55">
        <v>0</v>
      </c>
      <c r="I13" s="55">
        <v>0</v>
      </c>
      <c r="J13" s="55">
        <v>0</v>
      </c>
      <c r="K13" s="56">
        <f t="array" ref="K13">SUM(ROUND(H13:J13,2))</f>
        <v>0</v>
      </c>
      <c r="L13" s="67"/>
      <c r="M13" s="200"/>
      <c r="N13" s="247"/>
      <c r="O13" s="249">
        <v>0</v>
      </c>
      <c r="P13" s="251">
        <f t="shared" si="1"/>
        <v>0</v>
      </c>
      <c r="Q13" s="247">
        <v>0</v>
      </c>
      <c r="R13" s="249">
        <v>0</v>
      </c>
      <c r="S13" s="252">
        <f t="shared" si="2"/>
        <v>0</v>
      </c>
      <c r="T13" s="247"/>
      <c r="U13" s="249">
        <v>0</v>
      </c>
      <c r="V13" s="252">
        <f t="shared" si="3"/>
        <v>0</v>
      </c>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row>
    <row r="14" spans="1:126" s="124" customFormat="1" ht="15.75">
      <c r="A14" s="57"/>
      <c r="B14" s="61"/>
      <c r="C14" s="61"/>
      <c r="D14" s="46"/>
      <c r="E14" s="44">
        <v>0</v>
      </c>
      <c r="F14" s="55">
        <v>0</v>
      </c>
      <c r="G14" s="56">
        <f t="shared" si="0"/>
        <v>0</v>
      </c>
      <c r="H14" s="55">
        <v>0</v>
      </c>
      <c r="I14" s="55">
        <v>0</v>
      </c>
      <c r="J14" s="55">
        <v>0</v>
      </c>
      <c r="K14" s="56">
        <f t="array" ref="K14">SUM(ROUND(H14:J14,2))</f>
        <v>0</v>
      </c>
      <c r="L14" s="67"/>
      <c r="M14" s="200"/>
      <c r="N14" s="247"/>
      <c r="O14" s="249">
        <v>0</v>
      </c>
      <c r="P14" s="251">
        <f t="shared" si="1"/>
        <v>0</v>
      </c>
      <c r="Q14" s="247">
        <v>0</v>
      </c>
      <c r="R14" s="249">
        <v>0</v>
      </c>
      <c r="S14" s="252">
        <f t="shared" si="2"/>
        <v>0</v>
      </c>
      <c r="T14" s="247"/>
      <c r="U14" s="249">
        <v>0</v>
      </c>
      <c r="V14" s="252">
        <f t="shared" si="3"/>
        <v>0</v>
      </c>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row>
    <row r="15" spans="1:126" s="124" customFormat="1" ht="15.75">
      <c r="A15" s="57"/>
      <c r="B15" s="61"/>
      <c r="C15" s="61"/>
      <c r="D15" s="46"/>
      <c r="E15" s="44">
        <v>0</v>
      </c>
      <c r="F15" s="55">
        <v>0</v>
      </c>
      <c r="G15" s="56">
        <f t="shared" si="0"/>
        <v>0</v>
      </c>
      <c r="H15" s="55">
        <v>0</v>
      </c>
      <c r="I15" s="55">
        <v>0</v>
      </c>
      <c r="J15" s="55">
        <v>0</v>
      </c>
      <c r="K15" s="56">
        <f t="array" ref="K15">SUM(ROUND(H15:J15,2))</f>
        <v>0</v>
      </c>
      <c r="L15" s="67"/>
      <c r="M15" s="200"/>
      <c r="N15" s="247"/>
      <c r="O15" s="249">
        <v>0</v>
      </c>
      <c r="P15" s="251">
        <f t="shared" si="1"/>
        <v>0</v>
      </c>
      <c r="Q15" s="247">
        <v>0</v>
      </c>
      <c r="R15" s="249">
        <v>0</v>
      </c>
      <c r="S15" s="252">
        <f t="shared" si="2"/>
        <v>0</v>
      </c>
      <c r="T15" s="247"/>
      <c r="U15" s="249">
        <v>0</v>
      </c>
      <c r="V15" s="252">
        <f t="shared" si="3"/>
        <v>0</v>
      </c>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row>
    <row r="16" spans="1:126" s="124" customFormat="1" ht="15.75" hidden="1">
      <c r="A16" s="57"/>
      <c r="B16" s="61"/>
      <c r="C16" s="61"/>
      <c r="D16" s="46"/>
      <c r="E16" s="44">
        <v>0</v>
      </c>
      <c r="F16" s="55">
        <v>0</v>
      </c>
      <c r="G16" s="56">
        <f t="shared" si="0"/>
        <v>0</v>
      </c>
      <c r="H16" s="55">
        <v>0</v>
      </c>
      <c r="I16" s="55">
        <v>0</v>
      </c>
      <c r="J16" s="55">
        <v>0</v>
      </c>
      <c r="K16" s="56">
        <f t="array" ref="K16">SUM(ROUND(H16:J16,2))</f>
        <v>0</v>
      </c>
      <c r="L16" s="67"/>
      <c r="M16" s="200"/>
      <c r="N16" s="247"/>
      <c r="O16" s="249">
        <v>0</v>
      </c>
      <c r="P16" s="251">
        <f t="shared" si="1"/>
        <v>0</v>
      </c>
      <c r="Q16" s="247">
        <v>0</v>
      </c>
      <c r="R16" s="249">
        <v>0</v>
      </c>
      <c r="S16" s="252">
        <f t="shared" si="2"/>
        <v>0</v>
      </c>
      <c r="T16" s="247"/>
      <c r="U16" s="249">
        <v>0</v>
      </c>
      <c r="V16" s="252">
        <f t="shared" si="3"/>
        <v>0</v>
      </c>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152"/>
      <c r="DL16" s="152"/>
      <c r="DM16" s="152"/>
      <c r="DN16" s="152"/>
      <c r="DO16" s="152"/>
      <c r="DP16" s="152"/>
      <c r="DQ16" s="152"/>
      <c r="DR16" s="152"/>
      <c r="DS16" s="152"/>
      <c r="DT16" s="152"/>
      <c r="DU16" s="152"/>
      <c r="DV16" s="152"/>
    </row>
    <row r="17" spans="1:126" s="124" customFormat="1" ht="15.75" hidden="1">
      <c r="A17" s="57"/>
      <c r="B17" s="61"/>
      <c r="C17" s="61"/>
      <c r="D17" s="46"/>
      <c r="E17" s="44">
        <v>0</v>
      </c>
      <c r="F17" s="55">
        <v>0</v>
      </c>
      <c r="G17" s="56">
        <f t="shared" si="0"/>
        <v>0</v>
      </c>
      <c r="H17" s="55">
        <v>0</v>
      </c>
      <c r="I17" s="55">
        <v>0</v>
      </c>
      <c r="J17" s="55">
        <v>0</v>
      </c>
      <c r="K17" s="56">
        <f t="array" ref="K17">SUM(ROUND(H17:J17,2))</f>
        <v>0</v>
      </c>
      <c r="L17" s="67"/>
      <c r="M17" s="200"/>
      <c r="N17" s="247"/>
      <c r="O17" s="249">
        <v>0</v>
      </c>
      <c r="P17" s="251">
        <f t="shared" si="1"/>
        <v>0</v>
      </c>
      <c r="Q17" s="247">
        <v>0</v>
      </c>
      <c r="R17" s="249">
        <v>0</v>
      </c>
      <c r="S17" s="252">
        <f t="shared" si="2"/>
        <v>0</v>
      </c>
      <c r="T17" s="247"/>
      <c r="U17" s="249">
        <v>0</v>
      </c>
      <c r="V17" s="252">
        <f t="shared" si="3"/>
        <v>0</v>
      </c>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row>
    <row r="18" spans="1:126" s="124" customFormat="1" ht="15.75" hidden="1">
      <c r="A18" s="57"/>
      <c r="B18" s="61"/>
      <c r="C18" s="61"/>
      <c r="D18" s="46"/>
      <c r="E18" s="44">
        <v>0</v>
      </c>
      <c r="F18" s="55">
        <v>0</v>
      </c>
      <c r="G18" s="56">
        <f t="shared" si="0"/>
        <v>0</v>
      </c>
      <c r="H18" s="55">
        <v>0</v>
      </c>
      <c r="I18" s="55">
        <v>0</v>
      </c>
      <c r="J18" s="55">
        <v>0</v>
      </c>
      <c r="K18" s="56">
        <f t="array" ref="K18">SUM(ROUND(H18:J18,2))</f>
        <v>0</v>
      </c>
      <c r="L18" s="67"/>
      <c r="M18" s="200"/>
      <c r="N18" s="247"/>
      <c r="O18" s="249">
        <v>0</v>
      </c>
      <c r="P18" s="251">
        <f t="shared" ref="P18:P39" si="4">ROUND(IF(N18="yes",H18*O18,0),2)</f>
        <v>0</v>
      </c>
      <c r="Q18" s="247">
        <v>0</v>
      </c>
      <c r="R18" s="249">
        <v>0</v>
      </c>
      <c r="S18" s="252">
        <f t="shared" si="2"/>
        <v>0</v>
      </c>
      <c r="T18" s="247"/>
      <c r="U18" s="249">
        <v>0</v>
      </c>
      <c r="V18" s="252">
        <f t="shared" si="3"/>
        <v>0</v>
      </c>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152"/>
      <c r="DL18" s="152"/>
      <c r="DM18" s="152"/>
      <c r="DN18" s="152"/>
      <c r="DO18" s="152"/>
      <c r="DP18" s="152"/>
      <c r="DQ18" s="152"/>
      <c r="DR18" s="152"/>
      <c r="DS18" s="152"/>
      <c r="DT18" s="152"/>
      <c r="DU18" s="152"/>
      <c r="DV18" s="152"/>
    </row>
    <row r="19" spans="1:126" s="124" customFormat="1" ht="15.75" hidden="1">
      <c r="A19" s="57"/>
      <c r="B19" s="61"/>
      <c r="C19" s="61"/>
      <c r="D19" s="46"/>
      <c r="E19" s="44">
        <v>0</v>
      </c>
      <c r="F19" s="55">
        <v>0</v>
      </c>
      <c r="G19" s="56">
        <f t="shared" si="0"/>
        <v>0</v>
      </c>
      <c r="H19" s="55">
        <v>0</v>
      </c>
      <c r="I19" s="55">
        <v>0</v>
      </c>
      <c r="J19" s="55">
        <v>0</v>
      </c>
      <c r="K19" s="56">
        <f t="array" ref="K19">SUM(ROUND(H19:J19,2))</f>
        <v>0</v>
      </c>
      <c r="L19" s="67"/>
      <c r="M19" s="200"/>
      <c r="N19" s="247"/>
      <c r="O19" s="249">
        <v>0</v>
      </c>
      <c r="P19" s="251">
        <f t="shared" si="4"/>
        <v>0</v>
      </c>
      <c r="Q19" s="247">
        <v>0</v>
      </c>
      <c r="R19" s="249">
        <v>0</v>
      </c>
      <c r="S19" s="252">
        <f t="shared" si="2"/>
        <v>0</v>
      </c>
      <c r="T19" s="247"/>
      <c r="U19" s="249">
        <v>0</v>
      </c>
      <c r="V19" s="252">
        <f t="shared" si="3"/>
        <v>0</v>
      </c>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row>
    <row r="20" spans="1:126" s="124" customFormat="1" ht="15.75" hidden="1">
      <c r="A20" s="57"/>
      <c r="B20" s="61"/>
      <c r="C20" s="61"/>
      <c r="D20" s="46"/>
      <c r="E20" s="44">
        <v>0</v>
      </c>
      <c r="F20" s="55">
        <v>0</v>
      </c>
      <c r="G20" s="56">
        <f t="shared" si="0"/>
        <v>0</v>
      </c>
      <c r="H20" s="55">
        <v>0</v>
      </c>
      <c r="I20" s="55">
        <v>0</v>
      </c>
      <c r="J20" s="55">
        <v>0</v>
      </c>
      <c r="K20" s="56">
        <f t="array" ref="K20">SUM(ROUND(H20:J20,2))</f>
        <v>0</v>
      </c>
      <c r="L20" s="67"/>
      <c r="M20" s="200"/>
      <c r="N20" s="247"/>
      <c r="O20" s="249">
        <v>0</v>
      </c>
      <c r="P20" s="251">
        <f t="shared" si="4"/>
        <v>0</v>
      </c>
      <c r="Q20" s="247">
        <v>0</v>
      </c>
      <c r="R20" s="249">
        <v>0</v>
      </c>
      <c r="S20" s="252">
        <f t="shared" si="2"/>
        <v>0</v>
      </c>
      <c r="T20" s="247"/>
      <c r="U20" s="249">
        <v>0</v>
      </c>
      <c r="V20" s="252">
        <f t="shared" si="3"/>
        <v>0</v>
      </c>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152"/>
      <c r="DL20" s="152"/>
      <c r="DM20" s="152"/>
      <c r="DN20" s="152"/>
      <c r="DO20" s="152"/>
      <c r="DP20" s="152"/>
      <c r="DQ20" s="152"/>
      <c r="DR20" s="152"/>
      <c r="DS20" s="152"/>
      <c r="DT20" s="152"/>
      <c r="DU20" s="152"/>
      <c r="DV20" s="152"/>
    </row>
    <row r="21" spans="1:126" s="124" customFormat="1" ht="15.75" hidden="1">
      <c r="A21" s="57"/>
      <c r="B21" s="61"/>
      <c r="C21" s="61"/>
      <c r="D21" s="46"/>
      <c r="E21" s="44">
        <v>0</v>
      </c>
      <c r="F21" s="55">
        <v>0</v>
      </c>
      <c r="G21" s="56">
        <f t="shared" si="0"/>
        <v>0</v>
      </c>
      <c r="H21" s="55">
        <v>0</v>
      </c>
      <c r="I21" s="55">
        <v>0</v>
      </c>
      <c r="J21" s="55">
        <v>0</v>
      </c>
      <c r="K21" s="56">
        <f t="array" ref="K21">SUM(ROUND(H21:J21,2))</f>
        <v>0</v>
      </c>
      <c r="L21" s="67"/>
      <c r="M21" s="200"/>
      <c r="N21" s="247"/>
      <c r="O21" s="249">
        <v>0</v>
      </c>
      <c r="P21" s="251">
        <f t="shared" si="4"/>
        <v>0</v>
      </c>
      <c r="Q21" s="247">
        <v>0</v>
      </c>
      <c r="R21" s="249">
        <v>0</v>
      </c>
      <c r="S21" s="252">
        <f t="shared" si="2"/>
        <v>0</v>
      </c>
      <c r="T21" s="247"/>
      <c r="U21" s="249">
        <v>0</v>
      </c>
      <c r="V21" s="252">
        <f t="shared" si="3"/>
        <v>0</v>
      </c>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row>
    <row r="22" spans="1:126" s="124" customFormat="1" ht="15.75" hidden="1">
      <c r="A22" s="57"/>
      <c r="B22" s="61"/>
      <c r="C22" s="61"/>
      <c r="D22" s="46"/>
      <c r="E22" s="44">
        <v>0</v>
      </c>
      <c r="F22" s="55">
        <v>0</v>
      </c>
      <c r="G22" s="56">
        <f t="shared" si="0"/>
        <v>0</v>
      </c>
      <c r="H22" s="55">
        <v>0</v>
      </c>
      <c r="I22" s="55">
        <v>0</v>
      </c>
      <c r="J22" s="55">
        <v>0</v>
      </c>
      <c r="K22" s="56">
        <f t="array" ref="K22">SUM(ROUND(H22:J22,2))</f>
        <v>0</v>
      </c>
      <c r="L22" s="67"/>
      <c r="M22" s="200"/>
      <c r="N22" s="247"/>
      <c r="O22" s="249">
        <v>0</v>
      </c>
      <c r="P22" s="251">
        <f t="shared" si="4"/>
        <v>0</v>
      </c>
      <c r="Q22" s="247">
        <v>0</v>
      </c>
      <c r="R22" s="249">
        <v>0</v>
      </c>
      <c r="S22" s="252">
        <f t="shared" si="2"/>
        <v>0</v>
      </c>
      <c r="T22" s="247"/>
      <c r="U22" s="249">
        <v>0</v>
      </c>
      <c r="V22" s="252">
        <f t="shared" si="3"/>
        <v>0</v>
      </c>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152"/>
      <c r="DL22" s="152"/>
      <c r="DM22" s="152"/>
      <c r="DN22" s="152"/>
      <c r="DO22" s="152"/>
      <c r="DP22" s="152"/>
      <c r="DQ22" s="152"/>
      <c r="DR22" s="152"/>
      <c r="DS22" s="152"/>
      <c r="DT22" s="152"/>
      <c r="DU22" s="152"/>
      <c r="DV22" s="152"/>
    </row>
    <row r="23" spans="1:126" s="124" customFormat="1" ht="15.75" hidden="1">
      <c r="A23" s="57"/>
      <c r="B23" s="61"/>
      <c r="C23" s="61"/>
      <c r="D23" s="46"/>
      <c r="E23" s="44">
        <v>0</v>
      </c>
      <c r="F23" s="55">
        <v>0</v>
      </c>
      <c r="G23" s="56">
        <f t="shared" si="0"/>
        <v>0</v>
      </c>
      <c r="H23" s="55">
        <v>0</v>
      </c>
      <c r="I23" s="55">
        <v>0</v>
      </c>
      <c r="J23" s="55">
        <v>0</v>
      </c>
      <c r="K23" s="56">
        <f t="array" ref="K23">SUM(ROUND(H23:J23,2))</f>
        <v>0</v>
      </c>
      <c r="L23" s="67"/>
      <c r="M23" s="200"/>
      <c r="N23" s="247"/>
      <c r="O23" s="249">
        <v>0</v>
      </c>
      <c r="P23" s="251">
        <f t="shared" si="4"/>
        <v>0</v>
      </c>
      <c r="Q23" s="247">
        <v>0</v>
      </c>
      <c r="R23" s="249">
        <v>0</v>
      </c>
      <c r="S23" s="252">
        <f t="shared" si="2"/>
        <v>0</v>
      </c>
      <c r="T23" s="247"/>
      <c r="U23" s="249">
        <v>0</v>
      </c>
      <c r="V23" s="252">
        <f t="shared" si="3"/>
        <v>0</v>
      </c>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row>
    <row r="24" spans="1:126" s="124" customFormat="1" ht="15.75" hidden="1">
      <c r="A24" s="57"/>
      <c r="B24" s="61"/>
      <c r="C24" s="61"/>
      <c r="D24" s="46"/>
      <c r="E24" s="44">
        <v>0</v>
      </c>
      <c r="F24" s="55">
        <v>0</v>
      </c>
      <c r="G24" s="56">
        <f t="shared" si="0"/>
        <v>0</v>
      </c>
      <c r="H24" s="55">
        <v>0</v>
      </c>
      <c r="I24" s="55">
        <v>0</v>
      </c>
      <c r="J24" s="55">
        <v>0</v>
      </c>
      <c r="K24" s="56">
        <f t="array" ref="K24">SUM(ROUND(H24:J24,2))</f>
        <v>0</v>
      </c>
      <c r="L24" s="67"/>
      <c r="M24" s="200"/>
      <c r="N24" s="247"/>
      <c r="O24" s="249">
        <v>0</v>
      </c>
      <c r="P24" s="251">
        <f t="shared" si="4"/>
        <v>0</v>
      </c>
      <c r="Q24" s="247">
        <v>0</v>
      </c>
      <c r="R24" s="249">
        <v>0</v>
      </c>
      <c r="S24" s="252">
        <f t="shared" si="2"/>
        <v>0</v>
      </c>
      <c r="T24" s="247"/>
      <c r="U24" s="249">
        <v>0</v>
      </c>
      <c r="V24" s="252">
        <f t="shared" si="3"/>
        <v>0</v>
      </c>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2"/>
      <c r="DR24" s="152"/>
      <c r="DS24" s="152"/>
      <c r="DT24" s="152"/>
      <c r="DU24" s="152"/>
      <c r="DV24" s="152"/>
    </row>
    <row r="25" spans="1:126" s="124" customFormat="1" ht="15.75" hidden="1">
      <c r="A25" s="57"/>
      <c r="B25" s="61"/>
      <c r="C25" s="61"/>
      <c r="D25" s="46"/>
      <c r="E25" s="44">
        <v>0</v>
      </c>
      <c r="F25" s="55">
        <v>0</v>
      </c>
      <c r="G25" s="56">
        <f t="shared" si="0"/>
        <v>0</v>
      </c>
      <c r="H25" s="55">
        <v>0</v>
      </c>
      <c r="I25" s="55">
        <v>0</v>
      </c>
      <c r="J25" s="55">
        <v>0</v>
      </c>
      <c r="K25" s="56">
        <f t="array" ref="K25">SUM(ROUND(H25:J25,2))</f>
        <v>0</v>
      </c>
      <c r="L25" s="67"/>
      <c r="M25" s="200"/>
      <c r="N25" s="247"/>
      <c r="O25" s="249">
        <v>0</v>
      </c>
      <c r="P25" s="251">
        <f t="shared" si="4"/>
        <v>0</v>
      </c>
      <c r="Q25" s="247">
        <v>0</v>
      </c>
      <c r="R25" s="249">
        <v>0</v>
      </c>
      <c r="S25" s="252">
        <f t="shared" si="2"/>
        <v>0</v>
      </c>
      <c r="T25" s="247"/>
      <c r="U25" s="249">
        <v>0</v>
      </c>
      <c r="V25" s="252">
        <f t="shared" si="3"/>
        <v>0</v>
      </c>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row>
    <row r="26" spans="1:126" s="124" customFormat="1" ht="15.75" hidden="1">
      <c r="A26" s="57"/>
      <c r="B26" s="61"/>
      <c r="C26" s="61"/>
      <c r="D26" s="46"/>
      <c r="E26" s="44">
        <v>0</v>
      </c>
      <c r="F26" s="55">
        <v>0</v>
      </c>
      <c r="G26" s="56">
        <f t="shared" si="0"/>
        <v>0</v>
      </c>
      <c r="H26" s="55">
        <v>0</v>
      </c>
      <c r="I26" s="55">
        <v>0</v>
      </c>
      <c r="J26" s="55">
        <v>0</v>
      </c>
      <c r="K26" s="56">
        <f t="array" ref="K26">SUM(ROUND(H26:J26,2))</f>
        <v>0</v>
      </c>
      <c r="L26" s="67"/>
      <c r="M26" s="200"/>
      <c r="N26" s="247"/>
      <c r="O26" s="249">
        <v>0</v>
      </c>
      <c r="P26" s="251">
        <f t="shared" si="4"/>
        <v>0</v>
      </c>
      <c r="Q26" s="247">
        <v>0</v>
      </c>
      <c r="R26" s="249">
        <v>0</v>
      </c>
      <c r="S26" s="252">
        <f t="shared" si="2"/>
        <v>0</v>
      </c>
      <c r="T26" s="247"/>
      <c r="U26" s="249">
        <v>0</v>
      </c>
      <c r="V26" s="252">
        <f t="shared" si="3"/>
        <v>0</v>
      </c>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52"/>
      <c r="DR26" s="152"/>
      <c r="DS26" s="152"/>
      <c r="DT26" s="152"/>
      <c r="DU26" s="152"/>
      <c r="DV26" s="152"/>
    </row>
    <row r="27" spans="1:126" s="124" customFormat="1" ht="15.75" hidden="1">
      <c r="A27" s="57"/>
      <c r="B27" s="61"/>
      <c r="C27" s="61"/>
      <c r="D27" s="46"/>
      <c r="E27" s="44">
        <v>0</v>
      </c>
      <c r="F27" s="55">
        <v>0</v>
      </c>
      <c r="G27" s="56">
        <f t="shared" si="0"/>
        <v>0</v>
      </c>
      <c r="H27" s="55">
        <v>0</v>
      </c>
      <c r="I27" s="55">
        <v>0</v>
      </c>
      <c r="J27" s="55">
        <v>0</v>
      </c>
      <c r="K27" s="56">
        <f t="array" ref="K27">SUM(ROUND(H27:J27,2))</f>
        <v>0</v>
      </c>
      <c r="L27" s="67"/>
      <c r="M27" s="200"/>
      <c r="N27" s="247"/>
      <c r="O27" s="249">
        <v>0</v>
      </c>
      <c r="P27" s="251">
        <f t="shared" si="4"/>
        <v>0</v>
      </c>
      <c r="Q27" s="247">
        <v>0</v>
      </c>
      <c r="R27" s="249">
        <v>0</v>
      </c>
      <c r="S27" s="252">
        <f t="shared" si="2"/>
        <v>0</v>
      </c>
      <c r="T27" s="247"/>
      <c r="U27" s="249">
        <v>0</v>
      </c>
      <c r="V27" s="252">
        <f t="shared" si="3"/>
        <v>0</v>
      </c>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row>
    <row r="28" spans="1:126" s="124" customFormat="1" ht="15.75" hidden="1">
      <c r="A28" s="57"/>
      <c r="B28" s="61"/>
      <c r="C28" s="61"/>
      <c r="D28" s="46"/>
      <c r="E28" s="44">
        <v>0</v>
      </c>
      <c r="F28" s="55">
        <v>0</v>
      </c>
      <c r="G28" s="56">
        <f t="shared" si="0"/>
        <v>0</v>
      </c>
      <c r="H28" s="55">
        <v>0</v>
      </c>
      <c r="I28" s="55">
        <v>0</v>
      </c>
      <c r="J28" s="55">
        <v>0</v>
      </c>
      <c r="K28" s="56">
        <f t="array" ref="K28">SUM(ROUND(H28:J28,2))</f>
        <v>0</v>
      </c>
      <c r="L28" s="67"/>
      <c r="M28" s="200"/>
      <c r="N28" s="247"/>
      <c r="O28" s="249">
        <v>0</v>
      </c>
      <c r="P28" s="251">
        <f t="shared" si="4"/>
        <v>0</v>
      </c>
      <c r="Q28" s="247">
        <v>0</v>
      </c>
      <c r="R28" s="249">
        <v>0</v>
      </c>
      <c r="S28" s="252">
        <f t="shared" si="2"/>
        <v>0</v>
      </c>
      <c r="T28" s="247"/>
      <c r="U28" s="249">
        <v>0</v>
      </c>
      <c r="V28" s="252">
        <f t="shared" si="3"/>
        <v>0</v>
      </c>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152"/>
      <c r="DL28" s="152"/>
      <c r="DM28" s="152"/>
      <c r="DN28" s="152"/>
      <c r="DO28" s="152"/>
      <c r="DP28" s="152"/>
      <c r="DQ28" s="152"/>
      <c r="DR28" s="152"/>
      <c r="DS28" s="152"/>
      <c r="DT28" s="152"/>
      <c r="DU28" s="152"/>
      <c r="DV28" s="152"/>
    </row>
    <row r="29" spans="1:126" s="124" customFormat="1" ht="15.75" hidden="1">
      <c r="A29" s="57"/>
      <c r="B29" s="61"/>
      <c r="C29" s="61"/>
      <c r="D29" s="46"/>
      <c r="E29" s="44">
        <v>0</v>
      </c>
      <c r="F29" s="55">
        <v>0</v>
      </c>
      <c r="G29" s="56">
        <f t="shared" si="0"/>
        <v>0</v>
      </c>
      <c r="H29" s="55">
        <v>0</v>
      </c>
      <c r="I29" s="55">
        <v>0</v>
      </c>
      <c r="J29" s="55">
        <v>0</v>
      </c>
      <c r="K29" s="56">
        <f t="array" ref="K29">SUM(ROUND(H29:J29,2))</f>
        <v>0</v>
      </c>
      <c r="L29" s="67"/>
      <c r="M29" s="200"/>
      <c r="N29" s="247"/>
      <c r="O29" s="249">
        <v>0</v>
      </c>
      <c r="P29" s="251">
        <f t="shared" si="4"/>
        <v>0</v>
      </c>
      <c r="Q29" s="247">
        <v>0</v>
      </c>
      <c r="R29" s="249">
        <v>0</v>
      </c>
      <c r="S29" s="252">
        <f t="shared" si="2"/>
        <v>0</v>
      </c>
      <c r="T29" s="247"/>
      <c r="U29" s="249">
        <v>0</v>
      </c>
      <c r="V29" s="252">
        <f t="shared" si="3"/>
        <v>0</v>
      </c>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row>
    <row r="30" spans="1:126" s="124" customFormat="1" ht="15.75" hidden="1">
      <c r="A30" s="57"/>
      <c r="B30" s="61"/>
      <c r="C30" s="61"/>
      <c r="D30" s="46"/>
      <c r="E30" s="44">
        <v>0</v>
      </c>
      <c r="F30" s="55">
        <v>0</v>
      </c>
      <c r="G30" s="56">
        <f t="shared" si="0"/>
        <v>0</v>
      </c>
      <c r="H30" s="55">
        <v>0</v>
      </c>
      <c r="I30" s="55">
        <v>0</v>
      </c>
      <c r="J30" s="55">
        <v>0</v>
      </c>
      <c r="K30" s="56">
        <f t="array" ref="K30">SUM(ROUND(H30:J30,2))</f>
        <v>0</v>
      </c>
      <c r="L30" s="67"/>
      <c r="M30" s="200"/>
      <c r="N30" s="247"/>
      <c r="O30" s="249">
        <v>0</v>
      </c>
      <c r="P30" s="251">
        <f t="shared" si="4"/>
        <v>0</v>
      </c>
      <c r="Q30" s="247">
        <v>0</v>
      </c>
      <c r="R30" s="249">
        <v>0</v>
      </c>
      <c r="S30" s="252">
        <f t="shared" si="2"/>
        <v>0</v>
      </c>
      <c r="T30" s="247"/>
      <c r="U30" s="249">
        <v>0</v>
      </c>
      <c r="V30" s="252">
        <f t="shared" si="3"/>
        <v>0</v>
      </c>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row>
    <row r="31" spans="1:126" s="124" customFormat="1" ht="15.75" hidden="1">
      <c r="A31" s="57"/>
      <c r="B31" s="61"/>
      <c r="C31" s="61"/>
      <c r="D31" s="46"/>
      <c r="E31" s="44">
        <v>0</v>
      </c>
      <c r="F31" s="55">
        <v>0</v>
      </c>
      <c r="G31" s="56">
        <f t="shared" si="0"/>
        <v>0</v>
      </c>
      <c r="H31" s="55">
        <v>0</v>
      </c>
      <c r="I31" s="55">
        <v>0</v>
      </c>
      <c r="J31" s="55">
        <v>0</v>
      </c>
      <c r="K31" s="56">
        <f t="array" ref="K31">SUM(ROUND(H31:J31,2))</f>
        <v>0</v>
      </c>
      <c r="L31" s="67"/>
      <c r="M31" s="200"/>
      <c r="N31" s="247"/>
      <c r="O31" s="249">
        <v>0</v>
      </c>
      <c r="P31" s="251">
        <f t="shared" si="4"/>
        <v>0</v>
      </c>
      <c r="Q31" s="247">
        <v>0</v>
      </c>
      <c r="R31" s="249">
        <v>0</v>
      </c>
      <c r="S31" s="252">
        <f t="shared" si="2"/>
        <v>0</v>
      </c>
      <c r="T31" s="247"/>
      <c r="U31" s="249">
        <v>0</v>
      </c>
      <c r="V31" s="252">
        <f t="shared" si="3"/>
        <v>0</v>
      </c>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row>
    <row r="32" spans="1:126" s="124" customFormat="1" ht="15.75" hidden="1">
      <c r="A32" s="57"/>
      <c r="B32" s="61"/>
      <c r="C32" s="61"/>
      <c r="D32" s="46"/>
      <c r="E32" s="44">
        <v>0</v>
      </c>
      <c r="F32" s="55">
        <v>0</v>
      </c>
      <c r="G32" s="56">
        <f t="shared" si="0"/>
        <v>0</v>
      </c>
      <c r="H32" s="55">
        <v>0</v>
      </c>
      <c r="I32" s="55">
        <v>0</v>
      </c>
      <c r="J32" s="55">
        <v>0</v>
      </c>
      <c r="K32" s="56">
        <f t="array" ref="K32">SUM(ROUND(H32:J32,2))</f>
        <v>0</v>
      </c>
      <c r="L32" s="67"/>
      <c r="M32" s="200"/>
      <c r="N32" s="247"/>
      <c r="O32" s="249">
        <v>0</v>
      </c>
      <c r="P32" s="251">
        <f t="shared" si="4"/>
        <v>0</v>
      </c>
      <c r="Q32" s="247">
        <v>0</v>
      </c>
      <c r="R32" s="249">
        <v>0</v>
      </c>
      <c r="S32" s="252">
        <f t="shared" si="2"/>
        <v>0</v>
      </c>
      <c r="T32" s="247"/>
      <c r="U32" s="249">
        <v>0</v>
      </c>
      <c r="V32" s="252">
        <f t="shared" si="3"/>
        <v>0</v>
      </c>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row>
    <row r="33" spans="1:126" s="124" customFormat="1" ht="15.75" hidden="1">
      <c r="A33" s="57"/>
      <c r="B33" s="61"/>
      <c r="C33" s="61"/>
      <c r="D33" s="46"/>
      <c r="E33" s="44">
        <v>0</v>
      </c>
      <c r="F33" s="55">
        <v>0</v>
      </c>
      <c r="G33" s="56">
        <f t="shared" si="0"/>
        <v>0</v>
      </c>
      <c r="H33" s="55">
        <v>0</v>
      </c>
      <c r="I33" s="55">
        <v>0</v>
      </c>
      <c r="J33" s="55">
        <v>0</v>
      </c>
      <c r="K33" s="56">
        <f t="array" ref="K33">SUM(ROUND(H33:J33,2))</f>
        <v>0</v>
      </c>
      <c r="L33" s="67"/>
      <c r="M33" s="200"/>
      <c r="N33" s="247"/>
      <c r="O33" s="249">
        <v>0</v>
      </c>
      <c r="P33" s="251">
        <f t="shared" si="4"/>
        <v>0</v>
      </c>
      <c r="Q33" s="247">
        <v>0</v>
      </c>
      <c r="R33" s="249">
        <v>0</v>
      </c>
      <c r="S33" s="252">
        <f t="shared" si="2"/>
        <v>0</v>
      </c>
      <c r="T33" s="247"/>
      <c r="U33" s="249">
        <v>0</v>
      </c>
      <c r="V33" s="252">
        <f t="shared" si="3"/>
        <v>0</v>
      </c>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row>
    <row r="34" spans="1:126" s="124" customFormat="1" ht="15.75" hidden="1">
      <c r="A34" s="57"/>
      <c r="B34" s="61"/>
      <c r="C34" s="61"/>
      <c r="D34" s="46"/>
      <c r="E34" s="44">
        <v>0</v>
      </c>
      <c r="F34" s="55">
        <v>0</v>
      </c>
      <c r="G34" s="56">
        <f t="shared" si="0"/>
        <v>0</v>
      </c>
      <c r="H34" s="55">
        <v>0</v>
      </c>
      <c r="I34" s="55">
        <v>0</v>
      </c>
      <c r="J34" s="55">
        <v>0</v>
      </c>
      <c r="K34" s="56">
        <f t="array" ref="K34">SUM(ROUND(H34:J34,2))</f>
        <v>0</v>
      </c>
      <c r="L34" s="67"/>
      <c r="M34" s="200"/>
      <c r="N34" s="247"/>
      <c r="O34" s="249">
        <v>0</v>
      </c>
      <c r="P34" s="251">
        <f t="shared" si="4"/>
        <v>0</v>
      </c>
      <c r="Q34" s="247">
        <v>0</v>
      </c>
      <c r="R34" s="249">
        <v>0</v>
      </c>
      <c r="S34" s="252">
        <f t="shared" si="2"/>
        <v>0</v>
      </c>
      <c r="T34" s="247"/>
      <c r="U34" s="249">
        <v>0</v>
      </c>
      <c r="V34" s="252">
        <f t="shared" si="3"/>
        <v>0</v>
      </c>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row>
    <row r="35" spans="1:126" s="124" customFormat="1" ht="15.75" hidden="1">
      <c r="A35" s="57"/>
      <c r="B35" s="61"/>
      <c r="C35" s="61"/>
      <c r="D35" s="46"/>
      <c r="E35" s="44">
        <v>0</v>
      </c>
      <c r="F35" s="55">
        <v>0</v>
      </c>
      <c r="G35" s="56">
        <f t="shared" si="0"/>
        <v>0</v>
      </c>
      <c r="H35" s="55">
        <v>0</v>
      </c>
      <c r="I35" s="55">
        <v>0</v>
      </c>
      <c r="J35" s="55">
        <v>0</v>
      </c>
      <c r="K35" s="56">
        <f t="array" ref="K35">SUM(ROUND(H35:J35,2))</f>
        <v>0</v>
      </c>
      <c r="L35" s="67"/>
      <c r="M35" s="200"/>
      <c r="N35" s="247"/>
      <c r="O35" s="249">
        <v>0</v>
      </c>
      <c r="P35" s="251">
        <f t="shared" si="4"/>
        <v>0</v>
      </c>
      <c r="Q35" s="247">
        <v>0</v>
      </c>
      <c r="R35" s="249">
        <v>0</v>
      </c>
      <c r="S35" s="252">
        <f t="shared" si="2"/>
        <v>0</v>
      </c>
      <c r="T35" s="247"/>
      <c r="U35" s="249">
        <v>0</v>
      </c>
      <c r="V35" s="252">
        <f t="shared" si="3"/>
        <v>0</v>
      </c>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row>
    <row r="36" spans="1:126" s="124" customFormat="1" ht="15.75" hidden="1">
      <c r="A36" s="57"/>
      <c r="B36" s="61"/>
      <c r="C36" s="61"/>
      <c r="D36" s="46"/>
      <c r="E36" s="44">
        <v>0</v>
      </c>
      <c r="F36" s="55">
        <v>0</v>
      </c>
      <c r="G36" s="56">
        <f t="shared" si="0"/>
        <v>0</v>
      </c>
      <c r="H36" s="55">
        <v>0</v>
      </c>
      <c r="I36" s="55">
        <v>0</v>
      </c>
      <c r="J36" s="55">
        <v>0</v>
      </c>
      <c r="K36" s="56">
        <f t="array" ref="K36">SUM(ROUND(H36:J36,2))</f>
        <v>0</v>
      </c>
      <c r="L36" s="67"/>
      <c r="M36" s="200"/>
      <c r="N36" s="247"/>
      <c r="O36" s="249">
        <v>0</v>
      </c>
      <c r="P36" s="251">
        <f t="shared" si="4"/>
        <v>0</v>
      </c>
      <c r="Q36" s="247">
        <v>0</v>
      </c>
      <c r="R36" s="249">
        <v>0</v>
      </c>
      <c r="S36" s="252">
        <f t="shared" si="2"/>
        <v>0</v>
      </c>
      <c r="T36" s="247"/>
      <c r="U36" s="249">
        <v>0</v>
      </c>
      <c r="V36" s="252">
        <f t="shared" si="3"/>
        <v>0</v>
      </c>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row>
    <row r="37" spans="1:126" s="124" customFormat="1" ht="15.75" hidden="1">
      <c r="A37" s="57"/>
      <c r="B37" s="61"/>
      <c r="C37" s="61"/>
      <c r="D37" s="46"/>
      <c r="E37" s="44">
        <v>0</v>
      </c>
      <c r="F37" s="55">
        <v>0</v>
      </c>
      <c r="G37" s="56">
        <f t="shared" si="0"/>
        <v>0</v>
      </c>
      <c r="H37" s="55">
        <v>0</v>
      </c>
      <c r="I37" s="55">
        <v>0</v>
      </c>
      <c r="J37" s="55">
        <v>0</v>
      </c>
      <c r="K37" s="56">
        <f t="array" ref="K37">SUM(ROUND(H37:J37,2))</f>
        <v>0</v>
      </c>
      <c r="L37" s="67"/>
      <c r="M37" s="200"/>
      <c r="N37" s="247"/>
      <c r="O37" s="249">
        <v>0</v>
      </c>
      <c r="P37" s="251">
        <f t="shared" si="4"/>
        <v>0</v>
      </c>
      <c r="Q37" s="247">
        <v>0</v>
      </c>
      <c r="R37" s="249">
        <v>0</v>
      </c>
      <c r="S37" s="252">
        <f t="shared" si="2"/>
        <v>0</v>
      </c>
      <c r="T37" s="247"/>
      <c r="U37" s="249">
        <v>0</v>
      </c>
      <c r="V37" s="252">
        <f t="shared" si="3"/>
        <v>0</v>
      </c>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row>
    <row r="38" spans="1:126" s="124" customFormat="1" ht="15.75" hidden="1">
      <c r="A38" s="57"/>
      <c r="B38" s="61"/>
      <c r="C38" s="61"/>
      <c r="D38" s="46"/>
      <c r="E38" s="44">
        <v>0</v>
      </c>
      <c r="F38" s="55">
        <v>0</v>
      </c>
      <c r="G38" s="56">
        <f t="shared" si="0"/>
        <v>0</v>
      </c>
      <c r="H38" s="55">
        <v>0</v>
      </c>
      <c r="I38" s="55">
        <v>0</v>
      </c>
      <c r="J38" s="55">
        <v>0</v>
      </c>
      <c r="K38" s="56">
        <f t="array" ref="K38">SUM(ROUND(H38:J38,2))</f>
        <v>0</v>
      </c>
      <c r="L38" s="67"/>
      <c r="M38" s="200"/>
      <c r="N38" s="247"/>
      <c r="O38" s="249">
        <v>0</v>
      </c>
      <c r="P38" s="251">
        <f t="shared" si="4"/>
        <v>0</v>
      </c>
      <c r="Q38" s="247">
        <v>0</v>
      </c>
      <c r="R38" s="249">
        <v>0</v>
      </c>
      <c r="S38" s="252">
        <f t="shared" si="2"/>
        <v>0</v>
      </c>
      <c r="T38" s="247"/>
      <c r="U38" s="249">
        <v>0</v>
      </c>
      <c r="V38" s="252">
        <f t="shared" si="3"/>
        <v>0</v>
      </c>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row>
    <row r="39" spans="1:126" s="124" customFormat="1" ht="15.75" hidden="1">
      <c r="A39" s="57"/>
      <c r="B39" s="61"/>
      <c r="C39" s="61"/>
      <c r="D39" s="46"/>
      <c r="E39" s="44">
        <v>0</v>
      </c>
      <c r="F39" s="55">
        <v>0</v>
      </c>
      <c r="G39" s="56">
        <f t="shared" si="0"/>
        <v>0</v>
      </c>
      <c r="H39" s="55">
        <v>0</v>
      </c>
      <c r="I39" s="55">
        <v>0</v>
      </c>
      <c r="J39" s="55">
        <v>0</v>
      </c>
      <c r="K39" s="56">
        <f t="array" ref="K39">SUM(ROUND(H39:J39,2))</f>
        <v>0</v>
      </c>
      <c r="L39" s="67"/>
      <c r="M39" s="200"/>
      <c r="N39" s="247"/>
      <c r="O39" s="249">
        <v>0</v>
      </c>
      <c r="P39" s="251">
        <f t="shared" si="4"/>
        <v>0</v>
      </c>
      <c r="Q39" s="247">
        <v>0</v>
      </c>
      <c r="R39" s="249">
        <v>0</v>
      </c>
      <c r="S39" s="252">
        <f t="shared" si="2"/>
        <v>0</v>
      </c>
      <c r="T39" s="247"/>
      <c r="U39" s="249">
        <v>0</v>
      </c>
      <c r="V39" s="252">
        <f t="shared" si="3"/>
        <v>0</v>
      </c>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row>
    <row r="40" spans="1:126" s="124" customFormat="1" ht="15.75" hidden="1">
      <c r="A40" s="57"/>
      <c r="B40" s="61"/>
      <c r="C40" s="61"/>
      <c r="D40" s="46"/>
      <c r="E40" s="44">
        <v>0</v>
      </c>
      <c r="F40" s="55">
        <v>0</v>
      </c>
      <c r="G40" s="56">
        <f t="shared" si="0"/>
        <v>0</v>
      </c>
      <c r="H40" s="55">
        <v>0</v>
      </c>
      <c r="I40" s="55">
        <v>0</v>
      </c>
      <c r="J40" s="55">
        <v>0</v>
      </c>
      <c r="K40" s="56">
        <f t="array" ref="K40">SUM(ROUND(H40:J40,2))</f>
        <v>0</v>
      </c>
      <c r="L40" s="67"/>
      <c r="M40" s="200"/>
      <c r="N40" s="247"/>
      <c r="O40" s="249">
        <v>0</v>
      </c>
      <c r="P40" s="251">
        <f t="shared" ref="P40:P103" si="5">ROUND(IF(N40="yes",H40*O40,0),2)</f>
        <v>0</v>
      </c>
      <c r="Q40" s="247">
        <v>0</v>
      </c>
      <c r="R40" s="249">
        <v>0</v>
      </c>
      <c r="S40" s="252">
        <f t="shared" si="2"/>
        <v>0</v>
      </c>
      <c r="T40" s="247"/>
      <c r="U40" s="249">
        <v>0</v>
      </c>
      <c r="V40" s="252">
        <f t="shared" si="3"/>
        <v>0</v>
      </c>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row>
    <row r="41" spans="1:126" s="124" customFormat="1" ht="15.75" hidden="1">
      <c r="A41" s="57"/>
      <c r="B41" s="61"/>
      <c r="C41" s="61"/>
      <c r="D41" s="46"/>
      <c r="E41" s="44">
        <v>0</v>
      </c>
      <c r="F41" s="55">
        <v>0</v>
      </c>
      <c r="G41" s="56">
        <f t="shared" si="0"/>
        <v>0</v>
      </c>
      <c r="H41" s="55">
        <v>0</v>
      </c>
      <c r="I41" s="55">
        <v>0</v>
      </c>
      <c r="J41" s="55">
        <v>0</v>
      </c>
      <c r="K41" s="56">
        <f t="array" ref="K41">SUM(ROUND(H41:J41,2))</f>
        <v>0</v>
      </c>
      <c r="L41" s="67"/>
      <c r="M41" s="200"/>
      <c r="N41" s="247"/>
      <c r="O41" s="249">
        <v>0</v>
      </c>
      <c r="P41" s="251">
        <f t="shared" si="5"/>
        <v>0</v>
      </c>
      <c r="Q41" s="247">
        <v>0</v>
      </c>
      <c r="R41" s="249">
        <v>0</v>
      </c>
      <c r="S41" s="252">
        <f t="shared" si="2"/>
        <v>0</v>
      </c>
      <c r="T41" s="247"/>
      <c r="U41" s="249">
        <v>0</v>
      </c>
      <c r="V41" s="252">
        <f t="shared" si="3"/>
        <v>0</v>
      </c>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row>
    <row r="42" spans="1:126" s="124" customFormat="1" ht="15.75" hidden="1">
      <c r="A42" s="57"/>
      <c r="B42" s="61"/>
      <c r="C42" s="61"/>
      <c r="D42" s="46"/>
      <c r="E42" s="44">
        <v>0</v>
      </c>
      <c r="F42" s="55">
        <v>0</v>
      </c>
      <c r="G42" s="56">
        <f t="shared" si="0"/>
        <v>0</v>
      </c>
      <c r="H42" s="55">
        <v>0</v>
      </c>
      <c r="I42" s="55">
        <v>0</v>
      </c>
      <c r="J42" s="55">
        <v>0</v>
      </c>
      <c r="K42" s="56">
        <f t="array" ref="K42">SUM(ROUND(H42:J42,2))</f>
        <v>0</v>
      </c>
      <c r="L42" s="67"/>
      <c r="M42" s="200"/>
      <c r="N42" s="247"/>
      <c r="O42" s="249">
        <v>0</v>
      </c>
      <c r="P42" s="251">
        <f t="shared" si="5"/>
        <v>0</v>
      </c>
      <c r="Q42" s="247">
        <v>0</v>
      </c>
      <c r="R42" s="249">
        <v>0</v>
      </c>
      <c r="S42" s="252">
        <f t="shared" si="2"/>
        <v>0</v>
      </c>
      <c r="T42" s="247"/>
      <c r="U42" s="249">
        <v>0</v>
      </c>
      <c r="V42" s="252">
        <f t="shared" si="3"/>
        <v>0</v>
      </c>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row>
    <row r="43" spans="1:126" s="124" customFormat="1" ht="15.75" hidden="1">
      <c r="A43" s="57"/>
      <c r="B43" s="61"/>
      <c r="C43" s="61"/>
      <c r="D43" s="46"/>
      <c r="E43" s="44">
        <v>0</v>
      </c>
      <c r="F43" s="55">
        <v>0</v>
      </c>
      <c r="G43" s="56">
        <f t="shared" si="0"/>
        <v>0</v>
      </c>
      <c r="H43" s="55">
        <v>0</v>
      </c>
      <c r="I43" s="55">
        <v>0</v>
      </c>
      <c r="J43" s="55">
        <v>0</v>
      </c>
      <c r="K43" s="56">
        <f t="array" ref="K43">SUM(ROUND(H43:J43,2))</f>
        <v>0</v>
      </c>
      <c r="L43" s="67"/>
      <c r="M43" s="200"/>
      <c r="N43" s="247"/>
      <c r="O43" s="249">
        <v>0</v>
      </c>
      <c r="P43" s="251">
        <f t="shared" si="5"/>
        <v>0</v>
      </c>
      <c r="Q43" s="247">
        <v>0</v>
      </c>
      <c r="R43" s="249">
        <v>0</v>
      </c>
      <c r="S43" s="252">
        <f t="shared" si="2"/>
        <v>0</v>
      </c>
      <c r="T43" s="247"/>
      <c r="U43" s="249">
        <v>0</v>
      </c>
      <c r="V43" s="252">
        <f t="shared" si="3"/>
        <v>0</v>
      </c>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row>
    <row r="44" spans="1:126" s="124" customFormat="1" ht="15.75" hidden="1">
      <c r="A44" s="57"/>
      <c r="B44" s="61"/>
      <c r="C44" s="61"/>
      <c r="D44" s="46"/>
      <c r="E44" s="44">
        <v>0</v>
      </c>
      <c r="F44" s="55">
        <v>0</v>
      </c>
      <c r="G44" s="56">
        <f t="shared" si="0"/>
        <v>0</v>
      </c>
      <c r="H44" s="55">
        <v>0</v>
      </c>
      <c r="I44" s="55">
        <v>0</v>
      </c>
      <c r="J44" s="55">
        <v>0</v>
      </c>
      <c r="K44" s="56">
        <f t="array" ref="K44">SUM(ROUND(H44:J44,2))</f>
        <v>0</v>
      </c>
      <c r="L44" s="67"/>
      <c r="M44" s="200"/>
      <c r="N44" s="247"/>
      <c r="O44" s="249">
        <v>0</v>
      </c>
      <c r="P44" s="251">
        <f t="shared" si="5"/>
        <v>0</v>
      </c>
      <c r="Q44" s="247">
        <v>0</v>
      </c>
      <c r="R44" s="249">
        <v>0</v>
      </c>
      <c r="S44" s="252">
        <f t="shared" si="2"/>
        <v>0</v>
      </c>
      <c r="T44" s="247"/>
      <c r="U44" s="249">
        <v>0</v>
      </c>
      <c r="V44" s="252">
        <f t="shared" si="3"/>
        <v>0</v>
      </c>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row>
    <row r="45" spans="1:126" s="124" customFormat="1" ht="15.75" hidden="1">
      <c r="A45" s="57"/>
      <c r="B45" s="61"/>
      <c r="C45" s="61"/>
      <c r="D45" s="46"/>
      <c r="E45" s="44">
        <v>0</v>
      </c>
      <c r="F45" s="55">
        <v>0</v>
      </c>
      <c r="G45" s="56">
        <f t="shared" si="0"/>
        <v>0</v>
      </c>
      <c r="H45" s="55">
        <v>0</v>
      </c>
      <c r="I45" s="55">
        <v>0</v>
      </c>
      <c r="J45" s="55">
        <v>0</v>
      </c>
      <c r="K45" s="56">
        <f t="array" ref="K45">SUM(ROUND(H45:J45,2))</f>
        <v>0</v>
      </c>
      <c r="L45" s="67"/>
      <c r="M45" s="200"/>
      <c r="N45" s="247"/>
      <c r="O45" s="249">
        <v>0</v>
      </c>
      <c r="P45" s="251">
        <f t="shared" si="5"/>
        <v>0</v>
      </c>
      <c r="Q45" s="247">
        <v>0</v>
      </c>
      <c r="R45" s="249">
        <v>0</v>
      </c>
      <c r="S45" s="252">
        <f t="shared" si="2"/>
        <v>0</v>
      </c>
      <c r="T45" s="247"/>
      <c r="U45" s="249">
        <v>0</v>
      </c>
      <c r="V45" s="252">
        <f t="shared" si="3"/>
        <v>0</v>
      </c>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row>
    <row r="46" spans="1:126" s="124" customFormat="1" ht="15.75" hidden="1">
      <c r="A46" s="57"/>
      <c r="B46" s="61"/>
      <c r="C46" s="61"/>
      <c r="D46" s="46"/>
      <c r="E46" s="44">
        <v>0</v>
      </c>
      <c r="F46" s="55">
        <v>0</v>
      </c>
      <c r="G46" s="56">
        <f t="shared" si="0"/>
        <v>0</v>
      </c>
      <c r="H46" s="55">
        <v>0</v>
      </c>
      <c r="I46" s="55">
        <v>0</v>
      </c>
      <c r="J46" s="55">
        <v>0</v>
      </c>
      <c r="K46" s="56">
        <f t="array" ref="K46">SUM(ROUND(H46:J46,2))</f>
        <v>0</v>
      </c>
      <c r="L46" s="67"/>
      <c r="M46" s="200"/>
      <c r="N46" s="247"/>
      <c r="O46" s="249">
        <v>0</v>
      </c>
      <c r="P46" s="251">
        <f t="shared" si="5"/>
        <v>0</v>
      </c>
      <c r="Q46" s="247">
        <v>0</v>
      </c>
      <c r="R46" s="249">
        <v>0</v>
      </c>
      <c r="S46" s="252">
        <f t="shared" si="2"/>
        <v>0</v>
      </c>
      <c r="T46" s="247"/>
      <c r="U46" s="249">
        <v>0</v>
      </c>
      <c r="V46" s="252">
        <f t="shared" si="3"/>
        <v>0</v>
      </c>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152"/>
      <c r="DL46" s="152"/>
      <c r="DM46" s="152"/>
      <c r="DN46" s="152"/>
      <c r="DO46" s="152"/>
      <c r="DP46" s="152"/>
      <c r="DQ46" s="152"/>
      <c r="DR46" s="152"/>
      <c r="DS46" s="152"/>
      <c r="DT46" s="152"/>
      <c r="DU46" s="152"/>
      <c r="DV46" s="152"/>
    </row>
    <row r="47" spans="1:126" s="124" customFormat="1" ht="15.75" hidden="1">
      <c r="A47" s="57"/>
      <c r="B47" s="61"/>
      <c r="C47" s="61"/>
      <c r="D47" s="46"/>
      <c r="E47" s="44">
        <v>0</v>
      </c>
      <c r="F47" s="55">
        <v>0</v>
      </c>
      <c r="G47" s="56">
        <f t="shared" si="0"/>
        <v>0</v>
      </c>
      <c r="H47" s="55">
        <v>0</v>
      </c>
      <c r="I47" s="55">
        <v>0</v>
      </c>
      <c r="J47" s="55">
        <v>0</v>
      </c>
      <c r="K47" s="56">
        <f t="array" ref="K47">SUM(ROUND(H47:J47,2))</f>
        <v>0</v>
      </c>
      <c r="L47" s="67"/>
      <c r="M47" s="200"/>
      <c r="N47" s="247"/>
      <c r="O47" s="249">
        <v>0</v>
      </c>
      <c r="P47" s="251">
        <f t="shared" si="5"/>
        <v>0</v>
      </c>
      <c r="Q47" s="247">
        <v>0</v>
      </c>
      <c r="R47" s="249">
        <v>0</v>
      </c>
      <c r="S47" s="252">
        <f t="shared" si="2"/>
        <v>0</v>
      </c>
      <c r="T47" s="247"/>
      <c r="U47" s="249">
        <v>0</v>
      </c>
      <c r="V47" s="252">
        <f t="shared" si="3"/>
        <v>0</v>
      </c>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row>
    <row r="48" spans="1:126" s="124" customFormat="1" ht="15.75" hidden="1">
      <c r="A48" s="57"/>
      <c r="B48" s="61"/>
      <c r="C48" s="61"/>
      <c r="D48" s="46"/>
      <c r="E48" s="44">
        <v>0</v>
      </c>
      <c r="F48" s="55">
        <v>0</v>
      </c>
      <c r="G48" s="56">
        <f t="shared" si="0"/>
        <v>0</v>
      </c>
      <c r="H48" s="55">
        <v>0</v>
      </c>
      <c r="I48" s="55">
        <v>0</v>
      </c>
      <c r="J48" s="55">
        <v>0</v>
      </c>
      <c r="K48" s="56">
        <f t="array" ref="K48">SUM(ROUND(H48:J48,2))</f>
        <v>0</v>
      </c>
      <c r="L48" s="67"/>
      <c r="M48" s="200"/>
      <c r="N48" s="247"/>
      <c r="O48" s="249">
        <v>0</v>
      </c>
      <c r="P48" s="251">
        <f t="shared" si="5"/>
        <v>0</v>
      </c>
      <c r="Q48" s="247">
        <v>0</v>
      </c>
      <c r="R48" s="249">
        <v>0</v>
      </c>
      <c r="S48" s="252">
        <f t="shared" si="2"/>
        <v>0</v>
      </c>
      <c r="T48" s="247"/>
      <c r="U48" s="249">
        <v>0</v>
      </c>
      <c r="V48" s="252">
        <f t="shared" si="3"/>
        <v>0</v>
      </c>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row>
    <row r="49" spans="1:126" s="124" customFormat="1" ht="15.75" hidden="1">
      <c r="A49" s="57"/>
      <c r="B49" s="61"/>
      <c r="C49" s="61"/>
      <c r="D49" s="46"/>
      <c r="E49" s="44">
        <v>0</v>
      </c>
      <c r="F49" s="55">
        <v>0</v>
      </c>
      <c r="G49" s="56">
        <f t="shared" si="0"/>
        <v>0</v>
      </c>
      <c r="H49" s="55">
        <v>0</v>
      </c>
      <c r="I49" s="55">
        <v>0</v>
      </c>
      <c r="J49" s="55">
        <v>0</v>
      </c>
      <c r="K49" s="56">
        <f t="array" ref="K49">SUM(ROUND(H49:J49,2))</f>
        <v>0</v>
      </c>
      <c r="L49" s="67"/>
      <c r="M49" s="200"/>
      <c r="N49" s="247"/>
      <c r="O49" s="249">
        <v>0</v>
      </c>
      <c r="P49" s="251">
        <f t="shared" si="5"/>
        <v>0</v>
      </c>
      <c r="Q49" s="247">
        <v>0</v>
      </c>
      <c r="R49" s="249">
        <v>0</v>
      </c>
      <c r="S49" s="252">
        <f t="shared" si="2"/>
        <v>0</v>
      </c>
      <c r="T49" s="247"/>
      <c r="U49" s="249">
        <v>0</v>
      </c>
      <c r="V49" s="252">
        <f t="shared" si="3"/>
        <v>0</v>
      </c>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row>
    <row r="50" spans="1:126" s="124" customFormat="1" ht="15.75" hidden="1">
      <c r="A50" s="57"/>
      <c r="B50" s="61"/>
      <c r="C50" s="61"/>
      <c r="D50" s="46"/>
      <c r="E50" s="44">
        <v>0</v>
      </c>
      <c r="F50" s="55">
        <v>0</v>
      </c>
      <c r="G50" s="56">
        <f t="shared" si="0"/>
        <v>0</v>
      </c>
      <c r="H50" s="55">
        <v>0</v>
      </c>
      <c r="I50" s="55">
        <v>0</v>
      </c>
      <c r="J50" s="55">
        <v>0</v>
      </c>
      <c r="K50" s="56">
        <f t="array" ref="K50">SUM(ROUND(H50:J50,2))</f>
        <v>0</v>
      </c>
      <c r="L50" s="67"/>
      <c r="M50" s="200"/>
      <c r="N50" s="247"/>
      <c r="O50" s="249">
        <v>0</v>
      </c>
      <c r="P50" s="251">
        <f t="shared" si="5"/>
        <v>0</v>
      </c>
      <c r="Q50" s="247">
        <v>0</v>
      </c>
      <c r="R50" s="249">
        <v>0</v>
      </c>
      <c r="S50" s="252">
        <f t="shared" si="2"/>
        <v>0</v>
      </c>
      <c r="T50" s="247"/>
      <c r="U50" s="249">
        <v>0</v>
      </c>
      <c r="V50" s="252">
        <f t="shared" si="3"/>
        <v>0</v>
      </c>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row>
    <row r="51" spans="1:126" s="124" customFormat="1" ht="15.75" hidden="1">
      <c r="A51" s="57"/>
      <c r="B51" s="61"/>
      <c r="C51" s="61"/>
      <c r="D51" s="46"/>
      <c r="E51" s="44">
        <v>0</v>
      </c>
      <c r="F51" s="55">
        <v>0</v>
      </c>
      <c r="G51" s="56">
        <f t="shared" si="0"/>
        <v>0</v>
      </c>
      <c r="H51" s="55">
        <v>0</v>
      </c>
      <c r="I51" s="55">
        <v>0</v>
      </c>
      <c r="J51" s="55">
        <v>0</v>
      </c>
      <c r="K51" s="56">
        <f t="array" ref="K51">SUM(ROUND(H51:J51,2))</f>
        <v>0</v>
      </c>
      <c r="L51" s="67"/>
      <c r="M51" s="200"/>
      <c r="N51" s="247"/>
      <c r="O51" s="249">
        <v>0</v>
      </c>
      <c r="P51" s="251">
        <f t="shared" si="5"/>
        <v>0</v>
      </c>
      <c r="Q51" s="247">
        <v>0</v>
      </c>
      <c r="R51" s="249">
        <v>0</v>
      </c>
      <c r="S51" s="252">
        <f t="shared" si="2"/>
        <v>0</v>
      </c>
      <c r="T51" s="247"/>
      <c r="U51" s="249">
        <v>0</v>
      </c>
      <c r="V51" s="252">
        <f t="shared" si="3"/>
        <v>0</v>
      </c>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row>
    <row r="52" spans="1:126" s="124" customFormat="1" ht="15.75" hidden="1">
      <c r="A52" s="57"/>
      <c r="B52" s="61"/>
      <c r="C52" s="61"/>
      <c r="D52" s="46"/>
      <c r="E52" s="44">
        <v>0</v>
      </c>
      <c r="F52" s="55">
        <v>0</v>
      </c>
      <c r="G52" s="56">
        <f t="shared" si="0"/>
        <v>0</v>
      </c>
      <c r="H52" s="55">
        <v>0</v>
      </c>
      <c r="I52" s="55">
        <v>0</v>
      </c>
      <c r="J52" s="55">
        <v>0</v>
      </c>
      <c r="K52" s="56">
        <f t="array" ref="K52">SUM(ROUND(H52:J52,2))</f>
        <v>0</v>
      </c>
      <c r="L52" s="67"/>
      <c r="M52" s="200"/>
      <c r="N52" s="247"/>
      <c r="O52" s="249">
        <v>0</v>
      </c>
      <c r="P52" s="251">
        <f t="shared" si="5"/>
        <v>0</v>
      </c>
      <c r="Q52" s="247">
        <v>0</v>
      </c>
      <c r="R52" s="249">
        <v>0</v>
      </c>
      <c r="S52" s="252">
        <f t="shared" si="2"/>
        <v>0</v>
      </c>
      <c r="T52" s="247"/>
      <c r="U52" s="249">
        <v>0</v>
      </c>
      <c r="V52" s="252">
        <f t="shared" si="3"/>
        <v>0</v>
      </c>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row>
    <row r="53" spans="1:126" s="124" customFormat="1" ht="15.75" hidden="1">
      <c r="A53" s="57"/>
      <c r="B53" s="61"/>
      <c r="C53" s="61"/>
      <c r="D53" s="46"/>
      <c r="E53" s="44">
        <v>0</v>
      </c>
      <c r="F53" s="55">
        <v>0</v>
      </c>
      <c r="G53" s="56">
        <f t="shared" si="0"/>
        <v>0</v>
      </c>
      <c r="H53" s="55">
        <v>0</v>
      </c>
      <c r="I53" s="55">
        <v>0</v>
      </c>
      <c r="J53" s="55">
        <v>0</v>
      </c>
      <c r="K53" s="56">
        <f t="array" ref="K53">SUM(ROUND(H53:J53,2))</f>
        <v>0</v>
      </c>
      <c r="L53" s="67"/>
      <c r="M53" s="200"/>
      <c r="N53" s="247"/>
      <c r="O53" s="249">
        <v>0</v>
      </c>
      <c r="P53" s="251">
        <f t="shared" si="5"/>
        <v>0</v>
      </c>
      <c r="Q53" s="247">
        <v>0</v>
      </c>
      <c r="R53" s="249">
        <v>0</v>
      </c>
      <c r="S53" s="252">
        <f t="shared" si="2"/>
        <v>0</v>
      </c>
      <c r="T53" s="247"/>
      <c r="U53" s="249">
        <v>0</v>
      </c>
      <c r="V53" s="252">
        <f t="shared" si="3"/>
        <v>0</v>
      </c>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row>
    <row r="54" spans="1:126" s="124" customFormat="1" ht="15.75" hidden="1">
      <c r="A54" s="57"/>
      <c r="B54" s="61"/>
      <c r="C54" s="61"/>
      <c r="D54" s="46"/>
      <c r="E54" s="44">
        <v>0</v>
      </c>
      <c r="F54" s="55">
        <v>0</v>
      </c>
      <c r="G54" s="56">
        <f t="shared" si="0"/>
        <v>0</v>
      </c>
      <c r="H54" s="55">
        <v>0</v>
      </c>
      <c r="I54" s="55">
        <v>0</v>
      </c>
      <c r="J54" s="55">
        <v>0</v>
      </c>
      <c r="K54" s="56">
        <f t="array" ref="K54">SUM(ROUND(H54:J54,2))</f>
        <v>0</v>
      </c>
      <c r="L54" s="67"/>
      <c r="M54" s="200"/>
      <c r="N54" s="247"/>
      <c r="O54" s="249">
        <v>0</v>
      </c>
      <c r="P54" s="251">
        <f t="shared" si="5"/>
        <v>0</v>
      </c>
      <c r="Q54" s="247">
        <v>0</v>
      </c>
      <c r="R54" s="249">
        <v>0</v>
      </c>
      <c r="S54" s="252">
        <f t="shared" si="2"/>
        <v>0</v>
      </c>
      <c r="T54" s="247"/>
      <c r="U54" s="249">
        <v>0</v>
      </c>
      <c r="V54" s="252">
        <f t="shared" si="3"/>
        <v>0</v>
      </c>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row>
    <row r="55" spans="1:126" s="124" customFormat="1" ht="15.75" hidden="1">
      <c r="A55" s="57"/>
      <c r="B55" s="61"/>
      <c r="C55" s="61"/>
      <c r="D55" s="46"/>
      <c r="E55" s="44">
        <v>0</v>
      </c>
      <c r="F55" s="55">
        <v>0</v>
      </c>
      <c r="G55" s="56">
        <f t="shared" si="0"/>
        <v>0</v>
      </c>
      <c r="H55" s="55">
        <v>0</v>
      </c>
      <c r="I55" s="55">
        <v>0</v>
      </c>
      <c r="J55" s="55">
        <v>0</v>
      </c>
      <c r="K55" s="56">
        <f t="array" ref="K55">SUM(ROUND(H55:J55,2))</f>
        <v>0</v>
      </c>
      <c r="L55" s="67"/>
      <c r="M55" s="200"/>
      <c r="N55" s="247"/>
      <c r="O55" s="249">
        <v>0</v>
      </c>
      <c r="P55" s="251">
        <f t="shared" si="5"/>
        <v>0</v>
      </c>
      <c r="Q55" s="247">
        <v>0</v>
      </c>
      <c r="R55" s="249">
        <v>0</v>
      </c>
      <c r="S55" s="252">
        <f t="shared" si="2"/>
        <v>0</v>
      </c>
      <c r="T55" s="247"/>
      <c r="U55" s="249">
        <v>0</v>
      </c>
      <c r="V55" s="252">
        <f t="shared" si="3"/>
        <v>0</v>
      </c>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row>
    <row r="56" spans="1:126" s="124" customFormat="1" ht="15.75" hidden="1">
      <c r="A56" s="57"/>
      <c r="B56" s="61"/>
      <c r="C56" s="61"/>
      <c r="D56" s="46"/>
      <c r="E56" s="44">
        <v>0</v>
      </c>
      <c r="F56" s="55">
        <v>0</v>
      </c>
      <c r="G56" s="56">
        <f t="shared" si="0"/>
        <v>0</v>
      </c>
      <c r="H56" s="55">
        <v>0</v>
      </c>
      <c r="I56" s="55">
        <v>0</v>
      </c>
      <c r="J56" s="55">
        <v>0</v>
      </c>
      <c r="K56" s="56">
        <f t="array" ref="K56">SUM(ROUND(H56:J56,2))</f>
        <v>0</v>
      </c>
      <c r="L56" s="67"/>
      <c r="M56" s="200"/>
      <c r="N56" s="247"/>
      <c r="O56" s="249">
        <v>0</v>
      </c>
      <c r="P56" s="251">
        <f t="shared" si="5"/>
        <v>0</v>
      </c>
      <c r="Q56" s="247">
        <v>0</v>
      </c>
      <c r="R56" s="249">
        <v>0</v>
      </c>
      <c r="S56" s="252">
        <f t="shared" si="2"/>
        <v>0</v>
      </c>
      <c r="T56" s="247"/>
      <c r="U56" s="249">
        <v>0</v>
      </c>
      <c r="V56" s="252">
        <f t="shared" si="3"/>
        <v>0</v>
      </c>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row>
    <row r="57" spans="1:126" s="124" customFormat="1" ht="15.75" hidden="1">
      <c r="A57" s="57"/>
      <c r="B57" s="61"/>
      <c r="C57" s="61"/>
      <c r="D57" s="46"/>
      <c r="E57" s="44">
        <v>0</v>
      </c>
      <c r="F57" s="55">
        <v>0</v>
      </c>
      <c r="G57" s="56">
        <f t="shared" si="0"/>
        <v>0</v>
      </c>
      <c r="H57" s="55">
        <v>0</v>
      </c>
      <c r="I57" s="55">
        <v>0</v>
      </c>
      <c r="J57" s="55">
        <v>0</v>
      </c>
      <c r="K57" s="56">
        <f t="array" ref="K57">SUM(ROUND(H57:J57,2))</f>
        <v>0</v>
      </c>
      <c r="L57" s="67"/>
      <c r="M57" s="200"/>
      <c r="N57" s="247"/>
      <c r="O57" s="249">
        <v>0</v>
      </c>
      <c r="P57" s="251">
        <f t="shared" si="5"/>
        <v>0</v>
      </c>
      <c r="Q57" s="247">
        <v>0</v>
      </c>
      <c r="R57" s="249">
        <v>0</v>
      </c>
      <c r="S57" s="252">
        <f t="shared" si="2"/>
        <v>0</v>
      </c>
      <c r="T57" s="247"/>
      <c r="U57" s="249">
        <v>0</v>
      </c>
      <c r="V57" s="252">
        <f t="shared" si="3"/>
        <v>0</v>
      </c>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152"/>
      <c r="DQ57" s="152"/>
      <c r="DR57" s="152"/>
      <c r="DS57" s="152"/>
      <c r="DT57" s="152"/>
      <c r="DU57" s="152"/>
      <c r="DV57" s="152"/>
    </row>
    <row r="58" spans="1:126" s="124" customFormat="1" ht="15.75" hidden="1">
      <c r="A58" s="57"/>
      <c r="B58" s="61"/>
      <c r="C58" s="61"/>
      <c r="D58" s="46"/>
      <c r="E58" s="44">
        <v>0</v>
      </c>
      <c r="F58" s="55">
        <v>0</v>
      </c>
      <c r="G58" s="56">
        <f t="shared" si="0"/>
        <v>0</v>
      </c>
      <c r="H58" s="55">
        <v>0</v>
      </c>
      <c r="I58" s="55">
        <v>0</v>
      </c>
      <c r="J58" s="55">
        <v>0</v>
      </c>
      <c r="K58" s="56">
        <f t="array" ref="K58">SUM(ROUND(H58:J58,2))</f>
        <v>0</v>
      </c>
      <c r="L58" s="67"/>
      <c r="M58" s="200"/>
      <c r="N58" s="247"/>
      <c r="O58" s="249">
        <v>0</v>
      </c>
      <c r="P58" s="251">
        <f t="shared" si="5"/>
        <v>0</v>
      </c>
      <c r="Q58" s="247">
        <v>0</v>
      </c>
      <c r="R58" s="249">
        <v>0</v>
      </c>
      <c r="S58" s="252">
        <f t="shared" si="2"/>
        <v>0</v>
      </c>
      <c r="T58" s="247"/>
      <c r="U58" s="249">
        <v>0</v>
      </c>
      <c r="V58" s="252">
        <f t="shared" si="3"/>
        <v>0</v>
      </c>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152"/>
      <c r="DL58" s="152"/>
      <c r="DM58" s="152"/>
      <c r="DN58" s="152"/>
      <c r="DO58" s="152"/>
      <c r="DP58" s="152"/>
      <c r="DQ58" s="152"/>
      <c r="DR58" s="152"/>
      <c r="DS58" s="152"/>
      <c r="DT58" s="152"/>
      <c r="DU58" s="152"/>
      <c r="DV58" s="152"/>
    </row>
    <row r="59" spans="1:126" s="124" customFormat="1" ht="15.75" hidden="1">
      <c r="A59" s="57"/>
      <c r="B59" s="61"/>
      <c r="C59" s="61"/>
      <c r="D59" s="46"/>
      <c r="E59" s="44">
        <v>0</v>
      </c>
      <c r="F59" s="55">
        <v>0</v>
      </c>
      <c r="G59" s="56">
        <f t="shared" si="0"/>
        <v>0</v>
      </c>
      <c r="H59" s="55">
        <v>0</v>
      </c>
      <c r="I59" s="55">
        <v>0</v>
      </c>
      <c r="J59" s="55">
        <v>0</v>
      </c>
      <c r="K59" s="56">
        <f t="array" ref="K59">SUM(ROUND(H59:J59,2))</f>
        <v>0</v>
      </c>
      <c r="L59" s="67"/>
      <c r="M59" s="200"/>
      <c r="N59" s="247"/>
      <c r="O59" s="249">
        <v>0</v>
      </c>
      <c r="P59" s="251">
        <f t="shared" si="5"/>
        <v>0</v>
      </c>
      <c r="Q59" s="247">
        <v>0</v>
      </c>
      <c r="R59" s="249">
        <v>0</v>
      </c>
      <c r="S59" s="252">
        <f t="shared" si="2"/>
        <v>0</v>
      </c>
      <c r="T59" s="247"/>
      <c r="U59" s="249">
        <v>0</v>
      </c>
      <c r="V59" s="252">
        <f t="shared" si="3"/>
        <v>0</v>
      </c>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152"/>
      <c r="DL59" s="152"/>
      <c r="DM59" s="152"/>
      <c r="DN59" s="152"/>
      <c r="DO59" s="152"/>
      <c r="DP59" s="152"/>
      <c r="DQ59" s="152"/>
      <c r="DR59" s="152"/>
      <c r="DS59" s="152"/>
      <c r="DT59" s="152"/>
      <c r="DU59" s="152"/>
      <c r="DV59" s="152"/>
    </row>
    <row r="60" spans="1:126" s="124" customFormat="1" ht="15.75" hidden="1">
      <c r="A60" s="57"/>
      <c r="B60" s="61"/>
      <c r="C60" s="61"/>
      <c r="D60" s="46"/>
      <c r="E60" s="44">
        <v>0</v>
      </c>
      <c r="F60" s="55">
        <v>0</v>
      </c>
      <c r="G60" s="56">
        <f t="shared" si="0"/>
        <v>0</v>
      </c>
      <c r="H60" s="55">
        <v>0</v>
      </c>
      <c r="I60" s="55">
        <v>0</v>
      </c>
      <c r="J60" s="55">
        <v>0</v>
      </c>
      <c r="K60" s="56">
        <f t="array" ref="K60">SUM(ROUND(H60:J60,2))</f>
        <v>0</v>
      </c>
      <c r="L60" s="67"/>
      <c r="M60" s="200"/>
      <c r="N60" s="247"/>
      <c r="O60" s="249">
        <v>0</v>
      </c>
      <c r="P60" s="251">
        <f t="shared" si="5"/>
        <v>0</v>
      </c>
      <c r="Q60" s="247">
        <v>0</v>
      </c>
      <c r="R60" s="249">
        <v>0</v>
      </c>
      <c r="S60" s="252">
        <f t="shared" si="2"/>
        <v>0</v>
      </c>
      <c r="T60" s="247"/>
      <c r="U60" s="249">
        <v>0</v>
      </c>
      <c r="V60" s="252">
        <f t="shared" si="3"/>
        <v>0</v>
      </c>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152"/>
      <c r="DQ60" s="152"/>
      <c r="DR60" s="152"/>
      <c r="DS60" s="152"/>
      <c r="DT60" s="152"/>
      <c r="DU60" s="152"/>
      <c r="DV60" s="152"/>
    </row>
    <row r="61" spans="1:126" s="124" customFormat="1" ht="15.75" hidden="1">
      <c r="A61" s="57"/>
      <c r="B61" s="61"/>
      <c r="C61" s="61"/>
      <c r="D61" s="46"/>
      <c r="E61" s="44">
        <v>0</v>
      </c>
      <c r="F61" s="55">
        <v>0</v>
      </c>
      <c r="G61" s="56">
        <f t="shared" si="0"/>
        <v>0</v>
      </c>
      <c r="H61" s="55">
        <v>0</v>
      </c>
      <c r="I61" s="55">
        <v>0</v>
      </c>
      <c r="J61" s="55">
        <v>0</v>
      </c>
      <c r="K61" s="56">
        <f t="array" ref="K61">SUM(ROUND(H61:J61,2))</f>
        <v>0</v>
      </c>
      <c r="L61" s="67"/>
      <c r="M61" s="200"/>
      <c r="N61" s="247"/>
      <c r="O61" s="249">
        <v>0</v>
      </c>
      <c r="P61" s="251">
        <f t="shared" si="5"/>
        <v>0</v>
      </c>
      <c r="Q61" s="247">
        <v>0</v>
      </c>
      <c r="R61" s="249">
        <v>0</v>
      </c>
      <c r="S61" s="252">
        <f t="shared" si="2"/>
        <v>0</v>
      </c>
      <c r="T61" s="247"/>
      <c r="U61" s="249">
        <v>0</v>
      </c>
      <c r="V61" s="252">
        <f t="shared" si="3"/>
        <v>0</v>
      </c>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row>
    <row r="62" spans="1:126" s="124" customFormat="1" ht="15.75" hidden="1">
      <c r="A62" s="57"/>
      <c r="B62" s="61"/>
      <c r="C62" s="61"/>
      <c r="D62" s="46"/>
      <c r="E62" s="44">
        <v>0</v>
      </c>
      <c r="F62" s="55">
        <v>0</v>
      </c>
      <c r="G62" s="56">
        <f t="shared" si="0"/>
        <v>0</v>
      </c>
      <c r="H62" s="55">
        <v>0</v>
      </c>
      <c r="I62" s="55">
        <v>0</v>
      </c>
      <c r="J62" s="55">
        <v>0</v>
      </c>
      <c r="K62" s="56">
        <f t="array" ref="K62">SUM(ROUND(H62:J62,2))</f>
        <v>0</v>
      </c>
      <c r="L62" s="67"/>
      <c r="M62" s="200"/>
      <c r="N62" s="247"/>
      <c r="O62" s="249">
        <v>0</v>
      </c>
      <c r="P62" s="251">
        <f t="shared" si="5"/>
        <v>0</v>
      </c>
      <c r="Q62" s="247">
        <v>0</v>
      </c>
      <c r="R62" s="249">
        <v>0</v>
      </c>
      <c r="S62" s="252">
        <f t="shared" si="2"/>
        <v>0</v>
      </c>
      <c r="T62" s="247"/>
      <c r="U62" s="249">
        <v>0</v>
      </c>
      <c r="V62" s="252">
        <f t="shared" si="3"/>
        <v>0</v>
      </c>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152"/>
      <c r="DL62" s="152"/>
      <c r="DM62" s="152"/>
      <c r="DN62" s="152"/>
      <c r="DO62" s="152"/>
      <c r="DP62" s="152"/>
      <c r="DQ62" s="152"/>
      <c r="DR62" s="152"/>
      <c r="DS62" s="152"/>
      <c r="DT62" s="152"/>
      <c r="DU62" s="152"/>
      <c r="DV62" s="152"/>
    </row>
    <row r="63" spans="1:126" s="124" customFormat="1" ht="15.75" hidden="1">
      <c r="A63" s="57"/>
      <c r="B63" s="61"/>
      <c r="C63" s="61"/>
      <c r="D63" s="46"/>
      <c r="E63" s="44">
        <v>0</v>
      </c>
      <c r="F63" s="55">
        <v>0</v>
      </c>
      <c r="G63" s="56">
        <f t="shared" si="0"/>
        <v>0</v>
      </c>
      <c r="H63" s="55">
        <v>0</v>
      </c>
      <c r="I63" s="55">
        <v>0</v>
      </c>
      <c r="J63" s="55">
        <v>0</v>
      </c>
      <c r="K63" s="56">
        <f t="array" ref="K63">SUM(ROUND(H63:J63,2))</f>
        <v>0</v>
      </c>
      <c r="L63" s="67"/>
      <c r="M63" s="200"/>
      <c r="N63" s="247"/>
      <c r="O63" s="249">
        <v>0</v>
      </c>
      <c r="P63" s="251">
        <f t="shared" si="5"/>
        <v>0</v>
      </c>
      <c r="Q63" s="247">
        <v>0</v>
      </c>
      <c r="R63" s="249">
        <v>0</v>
      </c>
      <c r="S63" s="252">
        <f t="shared" si="2"/>
        <v>0</v>
      </c>
      <c r="T63" s="247"/>
      <c r="U63" s="249">
        <v>0</v>
      </c>
      <c r="V63" s="252">
        <f t="shared" si="3"/>
        <v>0</v>
      </c>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row>
    <row r="64" spans="1:126" s="124" customFormat="1" ht="15.75" hidden="1">
      <c r="A64" s="57"/>
      <c r="B64" s="61"/>
      <c r="C64" s="61"/>
      <c r="D64" s="46"/>
      <c r="E64" s="44">
        <v>0</v>
      </c>
      <c r="F64" s="55">
        <v>0</v>
      </c>
      <c r="G64" s="56">
        <f t="shared" si="0"/>
        <v>0</v>
      </c>
      <c r="H64" s="55">
        <v>0</v>
      </c>
      <c r="I64" s="55">
        <v>0</v>
      </c>
      <c r="J64" s="55">
        <v>0</v>
      </c>
      <c r="K64" s="56">
        <f t="array" ref="K64">SUM(ROUND(H64:J64,2))</f>
        <v>0</v>
      </c>
      <c r="L64" s="67"/>
      <c r="M64" s="200"/>
      <c r="N64" s="247"/>
      <c r="O64" s="249">
        <v>0</v>
      </c>
      <c r="P64" s="251">
        <f t="shared" si="5"/>
        <v>0</v>
      </c>
      <c r="Q64" s="247">
        <v>0</v>
      </c>
      <c r="R64" s="249">
        <v>0</v>
      </c>
      <c r="S64" s="252">
        <f t="shared" si="2"/>
        <v>0</v>
      </c>
      <c r="T64" s="247"/>
      <c r="U64" s="249">
        <v>0</v>
      </c>
      <c r="V64" s="252">
        <f t="shared" si="3"/>
        <v>0</v>
      </c>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row>
    <row r="65" spans="1:126" s="124" customFormat="1" ht="15.75" hidden="1">
      <c r="A65" s="57"/>
      <c r="B65" s="61"/>
      <c r="C65" s="61"/>
      <c r="D65" s="46"/>
      <c r="E65" s="44">
        <v>0</v>
      </c>
      <c r="F65" s="55">
        <v>0</v>
      </c>
      <c r="G65" s="56">
        <f t="shared" si="0"/>
        <v>0</v>
      </c>
      <c r="H65" s="55">
        <v>0</v>
      </c>
      <c r="I65" s="55">
        <v>0</v>
      </c>
      <c r="J65" s="55">
        <v>0</v>
      </c>
      <c r="K65" s="56">
        <f t="array" ref="K65">SUM(ROUND(H65:J65,2))</f>
        <v>0</v>
      </c>
      <c r="L65" s="67"/>
      <c r="M65" s="200"/>
      <c r="N65" s="247"/>
      <c r="O65" s="249">
        <v>0</v>
      </c>
      <c r="P65" s="251">
        <f t="shared" si="5"/>
        <v>0</v>
      </c>
      <c r="Q65" s="247">
        <v>0</v>
      </c>
      <c r="R65" s="249">
        <v>0</v>
      </c>
      <c r="S65" s="252">
        <f t="shared" si="2"/>
        <v>0</v>
      </c>
      <c r="T65" s="247"/>
      <c r="U65" s="249">
        <v>0</v>
      </c>
      <c r="V65" s="252">
        <f t="shared" si="3"/>
        <v>0</v>
      </c>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152"/>
      <c r="DL65" s="152"/>
      <c r="DM65" s="152"/>
      <c r="DN65" s="152"/>
      <c r="DO65" s="152"/>
      <c r="DP65" s="152"/>
      <c r="DQ65" s="152"/>
      <c r="DR65" s="152"/>
      <c r="DS65" s="152"/>
      <c r="DT65" s="152"/>
      <c r="DU65" s="152"/>
      <c r="DV65" s="152"/>
    </row>
    <row r="66" spans="1:126" s="124" customFormat="1" ht="15.75" hidden="1">
      <c r="A66" s="57"/>
      <c r="B66" s="61"/>
      <c r="C66" s="61"/>
      <c r="D66" s="46"/>
      <c r="E66" s="44">
        <v>0</v>
      </c>
      <c r="F66" s="55">
        <v>0</v>
      </c>
      <c r="G66" s="56">
        <f t="shared" si="0"/>
        <v>0</v>
      </c>
      <c r="H66" s="55">
        <v>0</v>
      </c>
      <c r="I66" s="55">
        <v>0</v>
      </c>
      <c r="J66" s="55">
        <v>0</v>
      </c>
      <c r="K66" s="56">
        <f t="array" ref="K66">SUM(ROUND(H66:J66,2))</f>
        <v>0</v>
      </c>
      <c r="L66" s="67"/>
      <c r="M66" s="200"/>
      <c r="N66" s="247"/>
      <c r="O66" s="249">
        <v>0</v>
      </c>
      <c r="P66" s="251">
        <f t="shared" si="5"/>
        <v>0</v>
      </c>
      <c r="Q66" s="247">
        <v>0</v>
      </c>
      <c r="R66" s="249">
        <v>0</v>
      </c>
      <c r="S66" s="252">
        <f t="shared" si="2"/>
        <v>0</v>
      </c>
      <c r="T66" s="247"/>
      <c r="U66" s="249">
        <v>0</v>
      </c>
      <c r="V66" s="252">
        <f t="shared" si="3"/>
        <v>0</v>
      </c>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152"/>
      <c r="DL66" s="152"/>
      <c r="DM66" s="152"/>
      <c r="DN66" s="152"/>
      <c r="DO66" s="152"/>
      <c r="DP66" s="152"/>
      <c r="DQ66" s="152"/>
      <c r="DR66" s="152"/>
      <c r="DS66" s="152"/>
      <c r="DT66" s="152"/>
      <c r="DU66" s="152"/>
      <c r="DV66" s="152"/>
    </row>
    <row r="67" spans="1:126" s="124" customFormat="1" ht="15.75" hidden="1">
      <c r="A67" s="57"/>
      <c r="B67" s="61"/>
      <c r="C67" s="61"/>
      <c r="D67" s="46"/>
      <c r="E67" s="44">
        <v>0</v>
      </c>
      <c r="F67" s="55">
        <v>0</v>
      </c>
      <c r="G67" s="56">
        <f t="shared" si="0"/>
        <v>0</v>
      </c>
      <c r="H67" s="55">
        <v>0</v>
      </c>
      <c r="I67" s="55">
        <v>0</v>
      </c>
      <c r="J67" s="55">
        <v>0</v>
      </c>
      <c r="K67" s="56">
        <f t="array" ref="K67">SUM(ROUND(H67:J67,2))</f>
        <v>0</v>
      </c>
      <c r="L67" s="67"/>
      <c r="M67" s="200"/>
      <c r="N67" s="247"/>
      <c r="O67" s="249">
        <v>0</v>
      </c>
      <c r="P67" s="251">
        <f t="shared" si="5"/>
        <v>0</v>
      </c>
      <c r="Q67" s="247">
        <v>0</v>
      </c>
      <c r="R67" s="249">
        <v>0</v>
      </c>
      <c r="S67" s="252">
        <f t="shared" si="2"/>
        <v>0</v>
      </c>
      <c r="T67" s="247"/>
      <c r="U67" s="249">
        <v>0</v>
      </c>
      <c r="V67" s="252">
        <f t="shared" si="3"/>
        <v>0</v>
      </c>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row>
    <row r="68" spans="1:126" s="124" customFormat="1" ht="15.75" hidden="1">
      <c r="A68" s="57"/>
      <c r="B68" s="61"/>
      <c r="C68" s="61"/>
      <c r="D68" s="46"/>
      <c r="E68" s="44">
        <v>0</v>
      </c>
      <c r="F68" s="55">
        <v>0</v>
      </c>
      <c r="G68" s="56">
        <f t="shared" si="0"/>
        <v>0</v>
      </c>
      <c r="H68" s="55">
        <v>0</v>
      </c>
      <c r="I68" s="55">
        <v>0</v>
      </c>
      <c r="J68" s="55">
        <v>0</v>
      </c>
      <c r="K68" s="56">
        <f t="array" ref="K68">SUM(ROUND(H68:J68,2))</f>
        <v>0</v>
      </c>
      <c r="L68" s="67"/>
      <c r="M68" s="200"/>
      <c r="N68" s="247"/>
      <c r="O68" s="249">
        <v>0</v>
      </c>
      <c r="P68" s="251">
        <f t="shared" si="5"/>
        <v>0</v>
      </c>
      <c r="Q68" s="247">
        <v>0</v>
      </c>
      <c r="R68" s="249">
        <v>0</v>
      </c>
      <c r="S68" s="252">
        <f t="shared" si="2"/>
        <v>0</v>
      </c>
      <c r="T68" s="247"/>
      <c r="U68" s="249">
        <v>0</v>
      </c>
      <c r="V68" s="252">
        <f t="shared" si="3"/>
        <v>0</v>
      </c>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row>
    <row r="69" spans="1:126" s="124" customFormat="1" ht="15.75" hidden="1">
      <c r="A69" s="57"/>
      <c r="B69" s="61"/>
      <c r="C69" s="61"/>
      <c r="D69" s="46"/>
      <c r="E69" s="44">
        <v>0</v>
      </c>
      <c r="F69" s="55">
        <v>0</v>
      </c>
      <c r="G69" s="56">
        <f t="shared" si="0"/>
        <v>0</v>
      </c>
      <c r="H69" s="55">
        <v>0</v>
      </c>
      <c r="I69" s="55">
        <v>0</v>
      </c>
      <c r="J69" s="55">
        <v>0</v>
      </c>
      <c r="K69" s="56">
        <f t="array" ref="K69">SUM(ROUND(H69:J69,2))</f>
        <v>0</v>
      </c>
      <c r="L69" s="67"/>
      <c r="M69" s="200"/>
      <c r="N69" s="247"/>
      <c r="O69" s="249">
        <v>0</v>
      </c>
      <c r="P69" s="251">
        <f t="shared" si="5"/>
        <v>0</v>
      </c>
      <c r="Q69" s="247">
        <v>0</v>
      </c>
      <c r="R69" s="249">
        <v>0</v>
      </c>
      <c r="S69" s="252">
        <f t="shared" si="2"/>
        <v>0</v>
      </c>
      <c r="T69" s="247"/>
      <c r="U69" s="249">
        <v>0</v>
      </c>
      <c r="V69" s="252">
        <f t="shared" si="3"/>
        <v>0</v>
      </c>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152"/>
      <c r="DL69" s="152"/>
      <c r="DM69" s="152"/>
      <c r="DN69" s="152"/>
      <c r="DO69" s="152"/>
      <c r="DP69" s="152"/>
      <c r="DQ69" s="152"/>
      <c r="DR69" s="152"/>
      <c r="DS69" s="152"/>
      <c r="DT69" s="152"/>
      <c r="DU69" s="152"/>
      <c r="DV69" s="152"/>
    </row>
    <row r="70" spans="1:126" s="124" customFormat="1" ht="15.75" hidden="1">
      <c r="A70" s="57"/>
      <c r="B70" s="61"/>
      <c r="C70" s="61"/>
      <c r="D70" s="46"/>
      <c r="E70" s="44">
        <v>0</v>
      </c>
      <c r="F70" s="55">
        <v>0</v>
      </c>
      <c r="G70" s="56">
        <f t="shared" si="0"/>
        <v>0</v>
      </c>
      <c r="H70" s="55">
        <v>0</v>
      </c>
      <c r="I70" s="55">
        <v>0</v>
      </c>
      <c r="J70" s="55">
        <v>0</v>
      </c>
      <c r="K70" s="56">
        <f t="array" ref="K70">SUM(ROUND(H70:J70,2))</f>
        <v>0</v>
      </c>
      <c r="L70" s="67"/>
      <c r="M70" s="200"/>
      <c r="N70" s="247"/>
      <c r="O70" s="249">
        <v>0</v>
      </c>
      <c r="P70" s="251">
        <f t="shared" si="5"/>
        <v>0</v>
      </c>
      <c r="Q70" s="247">
        <v>0</v>
      </c>
      <c r="R70" s="249">
        <v>0</v>
      </c>
      <c r="S70" s="252">
        <f t="shared" si="2"/>
        <v>0</v>
      </c>
      <c r="T70" s="247"/>
      <c r="U70" s="249">
        <v>0</v>
      </c>
      <c r="V70" s="252">
        <f t="shared" si="3"/>
        <v>0</v>
      </c>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152"/>
      <c r="DL70" s="152"/>
      <c r="DM70" s="152"/>
      <c r="DN70" s="152"/>
      <c r="DO70" s="152"/>
      <c r="DP70" s="152"/>
      <c r="DQ70" s="152"/>
      <c r="DR70" s="152"/>
      <c r="DS70" s="152"/>
      <c r="DT70" s="152"/>
      <c r="DU70" s="152"/>
      <c r="DV70" s="152"/>
    </row>
    <row r="71" spans="1:126" s="124" customFormat="1" ht="15.75" hidden="1">
      <c r="A71" s="57"/>
      <c r="B71" s="61"/>
      <c r="C71" s="61"/>
      <c r="D71" s="46"/>
      <c r="E71" s="44">
        <v>0</v>
      </c>
      <c r="F71" s="55">
        <v>0</v>
      </c>
      <c r="G71" s="56">
        <f t="shared" ref="G71:G134" si="6">IF(OR(E71="Redacted",F71="Redacted"),"Redacted",IF(OR(T(E71)&lt;&gt;"",T(F71)&lt;&gt;""),"Varies",ROUND(E71*F71,2)))</f>
        <v>0</v>
      </c>
      <c r="H71" s="55">
        <v>0</v>
      </c>
      <c r="I71" s="55">
        <v>0</v>
      </c>
      <c r="J71" s="55">
        <v>0</v>
      </c>
      <c r="K71" s="56">
        <f t="array" ref="K71">SUM(ROUND(H71:J71,2))</f>
        <v>0</v>
      </c>
      <c r="L71" s="67"/>
      <c r="M71" s="200"/>
      <c r="N71" s="247"/>
      <c r="O71" s="249">
        <v>0</v>
      </c>
      <c r="P71" s="251">
        <f t="shared" si="5"/>
        <v>0</v>
      </c>
      <c r="Q71" s="247">
        <v>0</v>
      </c>
      <c r="R71" s="249">
        <v>0</v>
      </c>
      <c r="S71" s="252">
        <f t="shared" ref="S71:S134" si="7">ROUND(IF(Q71="yes",I71*R71,0),2)</f>
        <v>0</v>
      </c>
      <c r="T71" s="247"/>
      <c r="U71" s="249">
        <v>0</v>
      </c>
      <c r="V71" s="252">
        <f t="shared" ref="V71:V134" si="8">ROUND(IF(T71="yes",J71*U71,0),2)</f>
        <v>0</v>
      </c>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row>
    <row r="72" spans="1:126" s="124" customFormat="1" ht="15.75" hidden="1">
      <c r="A72" s="57"/>
      <c r="B72" s="61"/>
      <c r="C72" s="61"/>
      <c r="D72" s="46"/>
      <c r="E72" s="44">
        <v>0</v>
      </c>
      <c r="F72" s="55">
        <v>0</v>
      </c>
      <c r="G72" s="56">
        <f t="shared" si="6"/>
        <v>0</v>
      </c>
      <c r="H72" s="55">
        <v>0</v>
      </c>
      <c r="I72" s="55">
        <v>0</v>
      </c>
      <c r="J72" s="55">
        <v>0</v>
      </c>
      <c r="K72" s="56">
        <f t="array" ref="K72">SUM(ROUND(H72:J72,2))</f>
        <v>0</v>
      </c>
      <c r="L72" s="67"/>
      <c r="M72" s="200"/>
      <c r="N72" s="247"/>
      <c r="O72" s="249">
        <v>0</v>
      </c>
      <c r="P72" s="251">
        <f t="shared" si="5"/>
        <v>0</v>
      </c>
      <c r="Q72" s="247">
        <v>0</v>
      </c>
      <c r="R72" s="249">
        <v>0</v>
      </c>
      <c r="S72" s="252">
        <f t="shared" si="7"/>
        <v>0</v>
      </c>
      <c r="T72" s="247"/>
      <c r="U72" s="249">
        <v>0</v>
      </c>
      <c r="V72" s="252">
        <f t="shared" si="8"/>
        <v>0</v>
      </c>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c r="DO72" s="152"/>
      <c r="DP72" s="152"/>
      <c r="DQ72" s="152"/>
      <c r="DR72" s="152"/>
      <c r="DS72" s="152"/>
      <c r="DT72" s="152"/>
      <c r="DU72" s="152"/>
      <c r="DV72" s="152"/>
    </row>
    <row r="73" spans="1:126" s="124" customFormat="1" ht="15.75" hidden="1">
      <c r="A73" s="57"/>
      <c r="B73" s="61"/>
      <c r="C73" s="61"/>
      <c r="D73" s="46"/>
      <c r="E73" s="44">
        <v>0</v>
      </c>
      <c r="F73" s="55">
        <v>0</v>
      </c>
      <c r="G73" s="56">
        <f t="shared" si="6"/>
        <v>0</v>
      </c>
      <c r="H73" s="55">
        <v>0</v>
      </c>
      <c r="I73" s="55">
        <v>0</v>
      </c>
      <c r="J73" s="55">
        <v>0</v>
      </c>
      <c r="K73" s="56">
        <f t="array" ref="K73">SUM(ROUND(H73:J73,2))</f>
        <v>0</v>
      </c>
      <c r="L73" s="67"/>
      <c r="M73" s="200"/>
      <c r="N73" s="247"/>
      <c r="O73" s="249">
        <v>0</v>
      </c>
      <c r="P73" s="251">
        <f t="shared" si="5"/>
        <v>0</v>
      </c>
      <c r="Q73" s="247">
        <v>0</v>
      </c>
      <c r="R73" s="249">
        <v>0</v>
      </c>
      <c r="S73" s="252">
        <f t="shared" si="7"/>
        <v>0</v>
      </c>
      <c r="T73" s="247"/>
      <c r="U73" s="249">
        <v>0</v>
      </c>
      <c r="V73" s="252">
        <f t="shared" si="8"/>
        <v>0</v>
      </c>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2"/>
      <c r="DO73" s="152"/>
      <c r="DP73" s="152"/>
      <c r="DQ73" s="152"/>
      <c r="DR73" s="152"/>
      <c r="DS73" s="152"/>
      <c r="DT73" s="152"/>
      <c r="DU73" s="152"/>
      <c r="DV73" s="152"/>
    </row>
    <row r="74" spans="1:126" s="124" customFormat="1" ht="15.75" hidden="1">
      <c r="A74" s="57"/>
      <c r="B74" s="61"/>
      <c r="C74" s="61"/>
      <c r="D74" s="46"/>
      <c r="E74" s="44">
        <v>0</v>
      </c>
      <c r="F74" s="55">
        <v>0</v>
      </c>
      <c r="G74" s="56">
        <f t="shared" si="6"/>
        <v>0</v>
      </c>
      <c r="H74" s="55">
        <v>0</v>
      </c>
      <c r="I74" s="55">
        <v>0</v>
      </c>
      <c r="J74" s="55">
        <v>0</v>
      </c>
      <c r="K74" s="56">
        <f t="array" ref="K74">SUM(ROUND(H74:J74,2))</f>
        <v>0</v>
      </c>
      <c r="L74" s="67"/>
      <c r="M74" s="200"/>
      <c r="N74" s="247"/>
      <c r="O74" s="249">
        <v>0</v>
      </c>
      <c r="P74" s="251">
        <f t="shared" si="5"/>
        <v>0</v>
      </c>
      <c r="Q74" s="247">
        <v>0</v>
      </c>
      <c r="R74" s="249">
        <v>0</v>
      </c>
      <c r="S74" s="252">
        <f t="shared" si="7"/>
        <v>0</v>
      </c>
      <c r="T74" s="247"/>
      <c r="U74" s="249">
        <v>0</v>
      </c>
      <c r="V74" s="252">
        <f t="shared" si="8"/>
        <v>0</v>
      </c>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row>
    <row r="75" spans="1:126" s="124" customFormat="1" ht="15.75" hidden="1">
      <c r="A75" s="57"/>
      <c r="B75" s="61"/>
      <c r="C75" s="61"/>
      <c r="D75" s="46"/>
      <c r="E75" s="44">
        <v>0</v>
      </c>
      <c r="F75" s="55">
        <v>0</v>
      </c>
      <c r="G75" s="56">
        <f t="shared" si="6"/>
        <v>0</v>
      </c>
      <c r="H75" s="55">
        <v>0</v>
      </c>
      <c r="I75" s="55">
        <v>0</v>
      </c>
      <c r="J75" s="55">
        <v>0</v>
      </c>
      <c r="K75" s="56">
        <f t="array" ref="K75">SUM(ROUND(H75:J75,2))</f>
        <v>0</v>
      </c>
      <c r="L75" s="67"/>
      <c r="M75" s="200"/>
      <c r="N75" s="247"/>
      <c r="O75" s="249">
        <v>0</v>
      </c>
      <c r="P75" s="251">
        <f t="shared" si="5"/>
        <v>0</v>
      </c>
      <c r="Q75" s="247">
        <v>0</v>
      </c>
      <c r="R75" s="249">
        <v>0</v>
      </c>
      <c r="S75" s="252">
        <f t="shared" si="7"/>
        <v>0</v>
      </c>
      <c r="T75" s="247"/>
      <c r="U75" s="249">
        <v>0</v>
      </c>
      <c r="V75" s="252">
        <f t="shared" si="8"/>
        <v>0</v>
      </c>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2"/>
      <c r="DO75" s="152"/>
      <c r="DP75" s="152"/>
      <c r="DQ75" s="152"/>
      <c r="DR75" s="152"/>
      <c r="DS75" s="152"/>
      <c r="DT75" s="152"/>
      <c r="DU75" s="152"/>
      <c r="DV75" s="152"/>
    </row>
    <row r="76" spans="1:126" s="124" customFormat="1" ht="15.75" hidden="1">
      <c r="A76" s="57"/>
      <c r="B76" s="61"/>
      <c r="C76" s="61"/>
      <c r="D76" s="46"/>
      <c r="E76" s="44">
        <v>0</v>
      </c>
      <c r="F76" s="55">
        <v>0</v>
      </c>
      <c r="G76" s="56">
        <f t="shared" si="6"/>
        <v>0</v>
      </c>
      <c r="H76" s="55">
        <v>0</v>
      </c>
      <c r="I76" s="55">
        <v>0</v>
      </c>
      <c r="J76" s="55">
        <v>0</v>
      </c>
      <c r="K76" s="56">
        <f t="array" ref="K76">SUM(ROUND(H76:J76,2))</f>
        <v>0</v>
      </c>
      <c r="L76" s="67"/>
      <c r="M76" s="200"/>
      <c r="N76" s="247"/>
      <c r="O76" s="249">
        <v>0</v>
      </c>
      <c r="P76" s="251">
        <f t="shared" si="5"/>
        <v>0</v>
      </c>
      <c r="Q76" s="247">
        <v>0</v>
      </c>
      <c r="R76" s="249">
        <v>0</v>
      </c>
      <c r="S76" s="252">
        <f t="shared" si="7"/>
        <v>0</v>
      </c>
      <c r="T76" s="247"/>
      <c r="U76" s="249">
        <v>0</v>
      </c>
      <c r="V76" s="252">
        <f t="shared" si="8"/>
        <v>0</v>
      </c>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2"/>
      <c r="DO76" s="152"/>
      <c r="DP76" s="152"/>
      <c r="DQ76" s="152"/>
      <c r="DR76" s="152"/>
      <c r="DS76" s="152"/>
      <c r="DT76" s="152"/>
      <c r="DU76" s="152"/>
      <c r="DV76" s="152"/>
    </row>
    <row r="77" spans="1:126" s="124" customFormat="1" ht="15.75" hidden="1">
      <c r="A77" s="57"/>
      <c r="B77" s="61"/>
      <c r="C77" s="61"/>
      <c r="D77" s="46"/>
      <c r="E77" s="44">
        <v>0</v>
      </c>
      <c r="F77" s="55">
        <v>0</v>
      </c>
      <c r="G77" s="56">
        <f t="shared" si="6"/>
        <v>0</v>
      </c>
      <c r="H77" s="55">
        <v>0</v>
      </c>
      <c r="I77" s="55">
        <v>0</v>
      </c>
      <c r="J77" s="55">
        <v>0</v>
      </c>
      <c r="K77" s="56">
        <f t="array" ref="K77">SUM(ROUND(H77:J77,2))</f>
        <v>0</v>
      </c>
      <c r="L77" s="67"/>
      <c r="M77" s="200"/>
      <c r="N77" s="247"/>
      <c r="O77" s="249">
        <v>0</v>
      </c>
      <c r="P77" s="251">
        <f t="shared" si="5"/>
        <v>0</v>
      </c>
      <c r="Q77" s="247">
        <v>0</v>
      </c>
      <c r="R77" s="249">
        <v>0</v>
      </c>
      <c r="S77" s="252">
        <f t="shared" si="7"/>
        <v>0</v>
      </c>
      <c r="T77" s="247"/>
      <c r="U77" s="249">
        <v>0</v>
      </c>
      <c r="V77" s="252">
        <f t="shared" si="8"/>
        <v>0</v>
      </c>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2"/>
      <c r="DO77" s="152"/>
      <c r="DP77" s="152"/>
      <c r="DQ77" s="152"/>
      <c r="DR77" s="152"/>
      <c r="DS77" s="152"/>
      <c r="DT77" s="152"/>
      <c r="DU77" s="152"/>
      <c r="DV77" s="152"/>
    </row>
    <row r="78" spans="1:126" s="124" customFormat="1" ht="15.75" hidden="1">
      <c r="A78" s="57"/>
      <c r="B78" s="61"/>
      <c r="C78" s="61"/>
      <c r="D78" s="46"/>
      <c r="E78" s="44">
        <v>0</v>
      </c>
      <c r="F78" s="55">
        <v>0</v>
      </c>
      <c r="G78" s="56">
        <f t="shared" si="6"/>
        <v>0</v>
      </c>
      <c r="H78" s="55">
        <v>0</v>
      </c>
      <c r="I78" s="55">
        <v>0</v>
      </c>
      <c r="J78" s="55">
        <v>0</v>
      </c>
      <c r="K78" s="56">
        <f t="array" ref="K78">SUM(ROUND(H78:J78,2))</f>
        <v>0</v>
      </c>
      <c r="L78" s="67"/>
      <c r="M78" s="200"/>
      <c r="N78" s="247"/>
      <c r="O78" s="249">
        <v>0</v>
      </c>
      <c r="P78" s="251">
        <f t="shared" si="5"/>
        <v>0</v>
      </c>
      <c r="Q78" s="247">
        <v>0</v>
      </c>
      <c r="R78" s="249">
        <v>0</v>
      </c>
      <c r="S78" s="252">
        <f t="shared" si="7"/>
        <v>0</v>
      </c>
      <c r="T78" s="247"/>
      <c r="U78" s="249">
        <v>0</v>
      </c>
      <c r="V78" s="252">
        <f t="shared" si="8"/>
        <v>0</v>
      </c>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2"/>
      <c r="DO78" s="152"/>
      <c r="DP78" s="152"/>
      <c r="DQ78" s="152"/>
      <c r="DR78" s="152"/>
      <c r="DS78" s="152"/>
      <c r="DT78" s="152"/>
      <c r="DU78" s="152"/>
      <c r="DV78" s="152"/>
    </row>
    <row r="79" spans="1:126" s="124" customFormat="1" ht="15.75" hidden="1">
      <c r="A79" s="57"/>
      <c r="B79" s="61"/>
      <c r="C79" s="61"/>
      <c r="D79" s="46"/>
      <c r="E79" s="44">
        <v>0</v>
      </c>
      <c r="F79" s="55">
        <v>0</v>
      </c>
      <c r="G79" s="56">
        <f t="shared" si="6"/>
        <v>0</v>
      </c>
      <c r="H79" s="55">
        <v>0</v>
      </c>
      <c r="I79" s="55">
        <v>0</v>
      </c>
      <c r="J79" s="55">
        <v>0</v>
      </c>
      <c r="K79" s="56">
        <f t="array" ref="K79">SUM(ROUND(H79:J79,2))</f>
        <v>0</v>
      </c>
      <c r="L79" s="67"/>
      <c r="M79" s="200"/>
      <c r="N79" s="247"/>
      <c r="O79" s="249">
        <v>0</v>
      </c>
      <c r="P79" s="251">
        <f t="shared" si="5"/>
        <v>0</v>
      </c>
      <c r="Q79" s="247">
        <v>0</v>
      </c>
      <c r="R79" s="249">
        <v>0</v>
      </c>
      <c r="S79" s="252">
        <f t="shared" si="7"/>
        <v>0</v>
      </c>
      <c r="T79" s="247"/>
      <c r="U79" s="249">
        <v>0</v>
      </c>
      <c r="V79" s="252">
        <f t="shared" si="8"/>
        <v>0</v>
      </c>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row>
    <row r="80" spans="1:126" s="124" customFormat="1" ht="15.75" hidden="1">
      <c r="A80" s="57"/>
      <c r="B80" s="61"/>
      <c r="C80" s="61"/>
      <c r="D80" s="46"/>
      <c r="E80" s="44">
        <v>0</v>
      </c>
      <c r="F80" s="55">
        <v>0</v>
      </c>
      <c r="G80" s="56">
        <f t="shared" si="6"/>
        <v>0</v>
      </c>
      <c r="H80" s="55">
        <v>0</v>
      </c>
      <c r="I80" s="55">
        <v>0</v>
      </c>
      <c r="J80" s="55">
        <v>0</v>
      </c>
      <c r="K80" s="56">
        <f t="array" ref="K80">SUM(ROUND(H80:J80,2))</f>
        <v>0</v>
      </c>
      <c r="L80" s="67"/>
      <c r="M80" s="200"/>
      <c r="N80" s="247"/>
      <c r="O80" s="249">
        <v>0</v>
      </c>
      <c r="P80" s="251">
        <f t="shared" si="5"/>
        <v>0</v>
      </c>
      <c r="Q80" s="247">
        <v>0</v>
      </c>
      <c r="R80" s="249">
        <v>0</v>
      </c>
      <c r="S80" s="252">
        <f t="shared" si="7"/>
        <v>0</v>
      </c>
      <c r="T80" s="247"/>
      <c r="U80" s="249">
        <v>0</v>
      </c>
      <c r="V80" s="252">
        <f t="shared" si="8"/>
        <v>0</v>
      </c>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row>
    <row r="81" spans="1:126" s="124" customFormat="1" ht="15.75" hidden="1">
      <c r="A81" s="57"/>
      <c r="B81" s="61"/>
      <c r="C81" s="61"/>
      <c r="D81" s="46"/>
      <c r="E81" s="44">
        <v>0</v>
      </c>
      <c r="F81" s="55">
        <v>0</v>
      </c>
      <c r="G81" s="56">
        <f t="shared" si="6"/>
        <v>0</v>
      </c>
      <c r="H81" s="55">
        <v>0</v>
      </c>
      <c r="I81" s="55">
        <v>0</v>
      </c>
      <c r="J81" s="55">
        <v>0</v>
      </c>
      <c r="K81" s="56">
        <f t="array" ref="K81">SUM(ROUND(H81:J81,2))</f>
        <v>0</v>
      </c>
      <c r="L81" s="67"/>
      <c r="M81" s="200"/>
      <c r="N81" s="247"/>
      <c r="O81" s="249">
        <v>0</v>
      </c>
      <c r="P81" s="251">
        <f t="shared" si="5"/>
        <v>0</v>
      </c>
      <c r="Q81" s="247">
        <v>0</v>
      </c>
      <c r="R81" s="249">
        <v>0</v>
      </c>
      <c r="S81" s="252">
        <f t="shared" si="7"/>
        <v>0</v>
      </c>
      <c r="T81" s="247"/>
      <c r="U81" s="249">
        <v>0</v>
      </c>
      <c r="V81" s="252">
        <f t="shared" si="8"/>
        <v>0</v>
      </c>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row>
    <row r="82" spans="1:126" s="124" customFormat="1" ht="15.75" hidden="1">
      <c r="A82" s="57"/>
      <c r="B82" s="61"/>
      <c r="C82" s="61"/>
      <c r="D82" s="46"/>
      <c r="E82" s="44">
        <v>0</v>
      </c>
      <c r="F82" s="55">
        <v>0</v>
      </c>
      <c r="G82" s="56">
        <f t="shared" si="6"/>
        <v>0</v>
      </c>
      <c r="H82" s="55">
        <v>0</v>
      </c>
      <c r="I82" s="55">
        <v>0</v>
      </c>
      <c r="J82" s="55">
        <v>0</v>
      </c>
      <c r="K82" s="56">
        <f t="array" ref="K82">SUM(ROUND(H82:J82,2))</f>
        <v>0</v>
      </c>
      <c r="L82" s="67"/>
      <c r="M82" s="200"/>
      <c r="N82" s="247"/>
      <c r="O82" s="249">
        <v>0</v>
      </c>
      <c r="P82" s="251">
        <f t="shared" si="5"/>
        <v>0</v>
      </c>
      <c r="Q82" s="247">
        <v>0</v>
      </c>
      <c r="R82" s="249">
        <v>0</v>
      </c>
      <c r="S82" s="252">
        <f t="shared" si="7"/>
        <v>0</v>
      </c>
      <c r="T82" s="247"/>
      <c r="U82" s="249">
        <v>0</v>
      </c>
      <c r="V82" s="252">
        <f t="shared" si="8"/>
        <v>0</v>
      </c>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row>
    <row r="83" spans="1:126" s="124" customFormat="1" ht="15.75" hidden="1">
      <c r="A83" s="57"/>
      <c r="B83" s="61"/>
      <c r="C83" s="61"/>
      <c r="D83" s="46"/>
      <c r="E83" s="44">
        <v>0</v>
      </c>
      <c r="F83" s="55">
        <v>0</v>
      </c>
      <c r="G83" s="56">
        <f t="shared" si="6"/>
        <v>0</v>
      </c>
      <c r="H83" s="55">
        <v>0</v>
      </c>
      <c r="I83" s="55">
        <v>0</v>
      </c>
      <c r="J83" s="55">
        <v>0</v>
      </c>
      <c r="K83" s="56">
        <f t="array" ref="K83">SUM(ROUND(H83:J83,2))</f>
        <v>0</v>
      </c>
      <c r="L83" s="67"/>
      <c r="M83" s="200"/>
      <c r="N83" s="247"/>
      <c r="O83" s="249">
        <v>0</v>
      </c>
      <c r="P83" s="251">
        <f t="shared" si="5"/>
        <v>0</v>
      </c>
      <c r="Q83" s="247">
        <v>0</v>
      </c>
      <c r="R83" s="249">
        <v>0</v>
      </c>
      <c r="S83" s="252">
        <f t="shared" si="7"/>
        <v>0</v>
      </c>
      <c r="T83" s="247"/>
      <c r="U83" s="249">
        <v>0</v>
      </c>
      <c r="V83" s="252">
        <f t="shared" si="8"/>
        <v>0</v>
      </c>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row>
    <row r="84" spans="1:126" s="124" customFormat="1" ht="15.75" hidden="1">
      <c r="A84" s="57"/>
      <c r="B84" s="61"/>
      <c r="C84" s="61"/>
      <c r="D84" s="46"/>
      <c r="E84" s="44">
        <v>0</v>
      </c>
      <c r="F84" s="55">
        <v>0</v>
      </c>
      <c r="G84" s="56">
        <f t="shared" si="6"/>
        <v>0</v>
      </c>
      <c r="H84" s="55">
        <v>0</v>
      </c>
      <c r="I84" s="55">
        <v>0</v>
      </c>
      <c r="J84" s="55">
        <v>0</v>
      </c>
      <c r="K84" s="56">
        <f t="array" ref="K84">SUM(ROUND(H84:J84,2))</f>
        <v>0</v>
      </c>
      <c r="L84" s="67"/>
      <c r="M84" s="200"/>
      <c r="N84" s="247"/>
      <c r="O84" s="249">
        <v>0</v>
      </c>
      <c r="P84" s="251">
        <f t="shared" si="5"/>
        <v>0</v>
      </c>
      <c r="Q84" s="247">
        <v>0</v>
      </c>
      <c r="R84" s="249">
        <v>0</v>
      </c>
      <c r="S84" s="252">
        <f t="shared" si="7"/>
        <v>0</v>
      </c>
      <c r="T84" s="247"/>
      <c r="U84" s="249">
        <v>0</v>
      </c>
      <c r="V84" s="252">
        <f t="shared" si="8"/>
        <v>0</v>
      </c>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row>
    <row r="85" spans="1:126" s="124" customFormat="1" ht="15.75" hidden="1">
      <c r="A85" s="57"/>
      <c r="B85" s="61"/>
      <c r="C85" s="61"/>
      <c r="D85" s="46"/>
      <c r="E85" s="44">
        <v>0</v>
      </c>
      <c r="F85" s="55">
        <v>0</v>
      </c>
      <c r="G85" s="56">
        <f t="shared" si="6"/>
        <v>0</v>
      </c>
      <c r="H85" s="55">
        <v>0</v>
      </c>
      <c r="I85" s="55">
        <v>0</v>
      </c>
      <c r="J85" s="55">
        <v>0</v>
      </c>
      <c r="K85" s="56">
        <f t="array" ref="K85">SUM(ROUND(H85:J85,2))</f>
        <v>0</v>
      </c>
      <c r="L85" s="67"/>
      <c r="M85" s="200"/>
      <c r="N85" s="247"/>
      <c r="O85" s="249">
        <v>0</v>
      </c>
      <c r="P85" s="251">
        <f t="shared" si="5"/>
        <v>0</v>
      </c>
      <c r="Q85" s="247">
        <v>0</v>
      </c>
      <c r="R85" s="249">
        <v>0</v>
      </c>
      <c r="S85" s="252">
        <f t="shared" si="7"/>
        <v>0</v>
      </c>
      <c r="T85" s="247"/>
      <c r="U85" s="249">
        <v>0</v>
      </c>
      <c r="V85" s="252">
        <f t="shared" si="8"/>
        <v>0</v>
      </c>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row>
    <row r="86" spans="1:126" s="124" customFormat="1" ht="15.75" hidden="1">
      <c r="A86" s="57"/>
      <c r="B86" s="61"/>
      <c r="C86" s="61"/>
      <c r="D86" s="46"/>
      <c r="E86" s="44">
        <v>0</v>
      </c>
      <c r="F86" s="55">
        <v>0</v>
      </c>
      <c r="G86" s="56">
        <f t="shared" si="6"/>
        <v>0</v>
      </c>
      <c r="H86" s="55">
        <v>0</v>
      </c>
      <c r="I86" s="55">
        <v>0</v>
      </c>
      <c r="J86" s="55">
        <v>0</v>
      </c>
      <c r="K86" s="56">
        <f t="array" ref="K86">SUM(ROUND(H86:J86,2))</f>
        <v>0</v>
      </c>
      <c r="L86" s="67"/>
      <c r="M86" s="200"/>
      <c r="N86" s="247"/>
      <c r="O86" s="249">
        <v>0</v>
      </c>
      <c r="P86" s="251">
        <f t="shared" si="5"/>
        <v>0</v>
      </c>
      <c r="Q86" s="247">
        <v>0</v>
      </c>
      <c r="R86" s="249">
        <v>0</v>
      </c>
      <c r="S86" s="252">
        <f t="shared" si="7"/>
        <v>0</v>
      </c>
      <c r="T86" s="247"/>
      <c r="U86" s="249">
        <v>0</v>
      </c>
      <c r="V86" s="252">
        <f t="shared" si="8"/>
        <v>0</v>
      </c>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row>
    <row r="87" spans="1:126" s="124" customFormat="1" ht="15.75" hidden="1">
      <c r="A87" s="57"/>
      <c r="B87" s="61"/>
      <c r="C87" s="61"/>
      <c r="D87" s="46"/>
      <c r="E87" s="44">
        <v>0</v>
      </c>
      <c r="F87" s="55">
        <v>0</v>
      </c>
      <c r="G87" s="56">
        <f t="shared" si="6"/>
        <v>0</v>
      </c>
      <c r="H87" s="55">
        <v>0</v>
      </c>
      <c r="I87" s="55">
        <v>0</v>
      </c>
      <c r="J87" s="55">
        <v>0</v>
      </c>
      <c r="K87" s="56">
        <f t="array" ref="K87">SUM(ROUND(H87:J87,2))</f>
        <v>0</v>
      </c>
      <c r="L87" s="67"/>
      <c r="M87" s="200"/>
      <c r="N87" s="247"/>
      <c r="O87" s="249">
        <v>0</v>
      </c>
      <c r="P87" s="251">
        <f t="shared" si="5"/>
        <v>0</v>
      </c>
      <c r="Q87" s="247">
        <v>0</v>
      </c>
      <c r="R87" s="249">
        <v>0</v>
      </c>
      <c r="S87" s="252">
        <f t="shared" si="7"/>
        <v>0</v>
      </c>
      <c r="T87" s="247"/>
      <c r="U87" s="249">
        <v>0</v>
      </c>
      <c r="V87" s="252">
        <f t="shared" si="8"/>
        <v>0</v>
      </c>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c r="CG87" s="152"/>
      <c r="CH87" s="152"/>
      <c r="CI87" s="152"/>
      <c r="CJ87" s="152"/>
      <c r="CK87" s="152"/>
      <c r="CL87" s="152"/>
      <c r="CM87" s="152"/>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2"/>
      <c r="DL87" s="152"/>
      <c r="DM87" s="152"/>
      <c r="DN87" s="152"/>
      <c r="DO87" s="152"/>
      <c r="DP87" s="152"/>
      <c r="DQ87" s="152"/>
      <c r="DR87" s="152"/>
      <c r="DS87" s="152"/>
      <c r="DT87" s="152"/>
      <c r="DU87" s="152"/>
      <c r="DV87" s="152"/>
    </row>
    <row r="88" spans="1:126" s="124" customFormat="1" ht="15.75" hidden="1">
      <c r="A88" s="57"/>
      <c r="B88" s="61"/>
      <c r="C88" s="61"/>
      <c r="D88" s="46"/>
      <c r="E88" s="44">
        <v>0</v>
      </c>
      <c r="F88" s="55">
        <v>0</v>
      </c>
      <c r="G88" s="56">
        <f t="shared" si="6"/>
        <v>0</v>
      </c>
      <c r="H88" s="55">
        <v>0</v>
      </c>
      <c r="I88" s="55">
        <v>0</v>
      </c>
      <c r="J88" s="55">
        <v>0</v>
      </c>
      <c r="K88" s="56">
        <f t="array" ref="K88">SUM(ROUND(H88:J88,2))</f>
        <v>0</v>
      </c>
      <c r="L88" s="67"/>
      <c r="M88" s="200"/>
      <c r="N88" s="247"/>
      <c r="O88" s="249">
        <v>0</v>
      </c>
      <c r="P88" s="251">
        <f t="shared" si="5"/>
        <v>0</v>
      </c>
      <c r="Q88" s="247">
        <v>0</v>
      </c>
      <c r="R88" s="249">
        <v>0</v>
      </c>
      <c r="S88" s="252">
        <f t="shared" si="7"/>
        <v>0</v>
      </c>
      <c r="T88" s="247"/>
      <c r="U88" s="249">
        <v>0</v>
      </c>
      <c r="V88" s="252">
        <f t="shared" si="8"/>
        <v>0</v>
      </c>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2"/>
      <c r="DL88" s="152"/>
      <c r="DM88" s="152"/>
      <c r="DN88" s="152"/>
      <c r="DO88" s="152"/>
      <c r="DP88" s="152"/>
      <c r="DQ88" s="152"/>
      <c r="DR88" s="152"/>
      <c r="DS88" s="152"/>
      <c r="DT88" s="152"/>
      <c r="DU88" s="152"/>
      <c r="DV88" s="152"/>
    </row>
    <row r="89" spans="1:126" s="124" customFormat="1" ht="15.75" hidden="1">
      <c r="A89" s="57"/>
      <c r="B89" s="61"/>
      <c r="C89" s="61"/>
      <c r="D89" s="46"/>
      <c r="E89" s="44">
        <v>0</v>
      </c>
      <c r="F89" s="55">
        <v>0</v>
      </c>
      <c r="G89" s="56">
        <f t="shared" si="6"/>
        <v>0</v>
      </c>
      <c r="H89" s="55">
        <v>0</v>
      </c>
      <c r="I89" s="55">
        <v>0</v>
      </c>
      <c r="J89" s="55">
        <v>0</v>
      </c>
      <c r="K89" s="56">
        <f t="array" ref="K89">SUM(ROUND(H89:J89,2))</f>
        <v>0</v>
      </c>
      <c r="L89" s="67"/>
      <c r="M89" s="200"/>
      <c r="N89" s="247"/>
      <c r="O89" s="249">
        <v>0</v>
      </c>
      <c r="P89" s="251">
        <f t="shared" si="5"/>
        <v>0</v>
      </c>
      <c r="Q89" s="247">
        <v>0</v>
      </c>
      <c r="R89" s="249">
        <v>0</v>
      </c>
      <c r="S89" s="252">
        <f t="shared" si="7"/>
        <v>0</v>
      </c>
      <c r="T89" s="247"/>
      <c r="U89" s="249">
        <v>0</v>
      </c>
      <c r="V89" s="252">
        <f t="shared" si="8"/>
        <v>0</v>
      </c>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2"/>
      <c r="DL89" s="152"/>
      <c r="DM89" s="152"/>
      <c r="DN89" s="152"/>
      <c r="DO89" s="152"/>
      <c r="DP89" s="152"/>
      <c r="DQ89" s="152"/>
      <c r="DR89" s="152"/>
      <c r="DS89" s="152"/>
      <c r="DT89" s="152"/>
      <c r="DU89" s="152"/>
      <c r="DV89" s="152"/>
    </row>
    <row r="90" spans="1:126" s="124" customFormat="1" ht="15.75" hidden="1">
      <c r="A90" s="57"/>
      <c r="B90" s="61"/>
      <c r="C90" s="61"/>
      <c r="D90" s="46"/>
      <c r="E90" s="44">
        <v>0</v>
      </c>
      <c r="F90" s="55">
        <v>0</v>
      </c>
      <c r="G90" s="56">
        <f t="shared" si="6"/>
        <v>0</v>
      </c>
      <c r="H90" s="55">
        <v>0</v>
      </c>
      <c r="I90" s="55">
        <v>0</v>
      </c>
      <c r="J90" s="55">
        <v>0</v>
      </c>
      <c r="K90" s="56">
        <f t="array" ref="K90">SUM(ROUND(H90:J90,2))</f>
        <v>0</v>
      </c>
      <c r="L90" s="67"/>
      <c r="M90" s="200"/>
      <c r="N90" s="247"/>
      <c r="O90" s="249">
        <v>0</v>
      </c>
      <c r="P90" s="251">
        <f t="shared" si="5"/>
        <v>0</v>
      </c>
      <c r="Q90" s="247">
        <v>0</v>
      </c>
      <c r="R90" s="249">
        <v>0</v>
      </c>
      <c r="S90" s="252">
        <f t="shared" si="7"/>
        <v>0</v>
      </c>
      <c r="T90" s="247"/>
      <c r="U90" s="249">
        <v>0</v>
      </c>
      <c r="V90" s="252">
        <f t="shared" si="8"/>
        <v>0</v>
      </c>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row>
    <row r="91" spans="1:126" s="124" customFormat="1" ht="15.75" hidden="1">
      <c r="A91" s="57"/>
      <c r="B91" s="61"/>
      <c r="C91" s="61"/>
      <c r="D91" s="46"/>
      <c r="E91" s="44">
        <v>0</v>
      </c>
      <c r="F91" s="55">
        <v>0</v>
      </c>
      <c r="G91" s="56">
        <f t="shared" si="6"/>
        <v>0</v>
      </c>
      <c r="H91" s="55">
        <v>0</v>
      </c>
      <c r="I91" s="55">
        <v>0</v>
      </c>
      <c r="J91" s="55">
        <v>0</v>
      </c>
      <c r="K91" s="56">
        <f t="array" ref="K91">SUM(ROUND(H91:J91,2))</f>
        <v>0</v>
      </c>
      <c r="L91" s="67"/>
      <c r="M91" s="200"/>
      <c r="N91" s="247"/>
      <c r="O91" s="249">
        <v>0</v>
      </c>
      <c r="P91" s="251">
        <f t="shared" si="5"/>
        <v>0</v>
      </c>
      <c r="Q91" s="247">
        <v>0</v>
      </c>
      <c r="R91" s="249">
        <v>0</v>
      </c>
      <c r="S91" s="252">
        <f t="shared" si="7"/>
        <v>0</v>
      </c>
      <c r="T91" s="247"/>
      <c r="U91" s="249">
        <v>0</v>
      </c>
      <c r="V91" s="252">
        <f t="shared" si="8"/>
        <v>0</v>
      </c>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c r="CG91" s="152"/>
      <c r="CH91" s="152"/>
      <c r="CI91" s="152"/>
      <c r="CJ91" s="152"/>
      <c r="CK91" s="152"/>
      <c r="CL91" s="152"/>
      <c r="CM91" s="152"/>
      <c r="CN91" s="152"/>
      <c r="CO91" s="152"/>
      <c r="CP91" s="152"/>
      <c r="CQ91" s="152"/>
      <c r="CR91" s="152"/>
      <c r="CS91" s="152"/>
      <c r="CT91" s="152"/>
      <c r="CU91" s="152"/>
      <c r="CV91" s="152"/>
      <c r="CW91" s="152"/>
      <c r="CX91" s="152"/>
      <c r="CY91" s="152"/>
      <c r="CZ91" s="152"/>
      <c r="DA91" s="152"/>
      <c r="DB91" s="152"/>
      <c r="DC91" s="152"/>
      <c r="DD91" s="152"/>
      <c r="DE91" s="152"/>
      <c r="DF91" s="152"/>
      <c r="DG91" s="152"/>
      <c r="DH91" s="152"/>
      <c r="DI91" s="152"/>
      <c r="DJ91" s="152"/>
      <c r="DK91" s="152"/>
      <c r="DL91" s="152"/>
      <c r="DM91" s="152"/>
      <c r="DN91" s="152"/>
      <c r="DO91" s="152"/>
      <c r="DP91" s="152"/>
      <c r="DQ91" s="152"/>
      <c r="DR91" s="152"/>
      <c r="DS91" s="152"/>
      <c r="DT91" s="152"/>
      <c r="DU91" s="152"/>
      <c r="DV91" s="152"/>
    </row>
    <row r="92" spans="1:126" s="124" customFormat="1" ht="15.75" hidden="1">
      <c r="A92" s="57"/>
      <c r="B92" s="61"/>
      <c r="C92" s="61"/>
      <c r="D92" s="46"/>
      <c r="E92" s="44">
        <v>0</v>
      </c>
      <c r="F92" s="55">
        <v>0</v>
      </c>
      <c r="G92" s="56">
        <f t="shared" si="6"/>
        <v>0</v>
      </c>
      <c r="H92" s="55">
        <v>0</v>
      </c>
      <c r="I92" s="55">
        <v>0</v>
      </c>
      <c r="J92" s="55">
        <v>0</v>
      </c>
      <c r="K92" s="56">
        <f t="array" ref="K92">SUM(ROUND(H92:J92,2))</f>
        <v>0</v>
      </c>
      <c r="L92" s="67"/>
      <c r="M92" s="200"/>
      <c r="N92" s="247"/>
      <c r="O92" s="249">
        <v>0</v>
      </c>
      <c r="P92" s="251">
        <f t="shared" si="5"/>
        <v>0</v>
      </c>
      <c r="Q92" s="247">
        <v>0</v>
      </c>
      <c r="R92" s="249">
        <v>0</v>
      </c>
      <c r="S92" s="252">
        <f t="shared" si="7"/>
        <v>0</v>
      </c>
      <c r="T92" s="247"/>
      <c r="U92" s="249">
        <v>0</v>
      </c>
      <c r="V92" s="252">
        <f t="shared" si="8"/>
        <v>0</v>
      </c>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row>
    <row r="93" spans="1:126" s="124" customFormat="1" ht="15.75" hidden="1">
      <c r="A93" s="57"/>
      <c r="B93" s="61"/>
      <c r="C93" s="61"/>
      <c r="D93" s="46"/>
      <c r="E93" s="44">
        <v>0</v>
      </c>
      <c r="F93" s="55">
        <v>0</v>
      </c>
      <c r="G93" s="56">
        <f t="shared" si="6"/>
        <v>0</v>
      </c>
      <c r="H93" s="55">
        <v>0</v>
      </c>
      <c r="I93" s="55">
        <v>0</v>
      </c>
      <c r="J93" s="55">
        <v>0</v>
      </c>
      <c r="K93" s="56">
        <f t="array" ref="K93">SUM(ROUND(H93:J93,2))</f>
        <v>0</v>
      </c>
      <c r="L93" s="67"/>
      <c r="M93" s="200"/>
      <c r="N93" s="247"/>
      <c r="O93" s="249">
        <v>0</v>
      </c>
      <c r="P93" s="251">
        <f t="shared" si="5"/>
        <v>0</v>
      </c>
      <c r="Q93" s="247">
        <v>0</v>
      </c>
      <c r="R93" s="249">
        <v>0</v>
      </c>
      <c r="S93" s="252">
        <f t="shared" si="7"/>
        <v>0</v>
      </c>
      <c r="T93" s="247"/>
      <c r="U93" s="249">
        <v>0</v>
      </c>
      <c r="V93" s="252">
        <f t="shared" si="8"/>
        <v>0</v>
      </c>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M93" s="152"/>
      <c r="DN93" s="152"/>
      <c r="DO93" s="152"/>
      <c r="DP93" s="152"/>
      <c r="DQ93" s="152"/>
      <c r="DR93" s="152"/>
      <c r="DS93" s="152"/>
      <c r="DT93" s="152"/>
      <c r="DU93" s="152"/>
      <c r="DV93" s="152"/>
    </row>
    <row r="94" spans="1:126" s="124" customFormat="1" ht="15.75" hidden="1">
      <c r="A94" s="57"/>
      <c r="B94" s="61"/>
      <c r="C94" s="61"/>
      <c r="D94" s="46"/>
      <c r="E94" s="44">
        <v>0</v>
      </c>
      <c r="F94" s="55">
        <v>0</v>
      </c>
      <c r="G94" s="56">
        <f t="shared" si="6"/>
        <v>0</v>
      </c>
      <c r="H94" s="55">
        <v>0</v>
      </c>
      <c r="I94" s="55">
        <v>0</v>
      </c>
      <c r="J94" s="55">
        <v>0</v>
      </c>
      <c r="K94" s="56">
        <f t="array" ref="K94">SUM(ROUND(H94:J94,2))</f>
        <v>0</v>
      </c>
      <c r="L94" s="67"/>
      <c r="M94" s="200"/>
      <c r="N94" s="247"/>
      <c r="O94" s="249">
        <v>0</v>
      </c>
      <c r="P94" s="251">
        <f t="shared" si="5"/>
        <v>0</v>
      </c>
      <c r="Q94" s="247">
        <v>0</v>
      </c>
      <c r="R94" s="249">
        <v>0</v>
      </c>
      <c r="S94" s="252">
        <f t="shared" si="7"/>
        <v>0</v>
      </c>
      <c r="T94" s="247"/>
      <c r="U94" s="249">
        <v>0</v>
      </c>
      <c r="V94" s="252">
        <f t="shared" si="8"/>
        <v>0</v>
      </c>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row>
    <row r="95" spans="1:126" s="124" customFormat="1" ht="15.75" hidden="1">
      <c r="A95" s="57"/>
      <c r="B95" s="61"/>
      <c r="C95" s="61"/>
      <c r="D95" s="46"/>
      <c r="E95" s="44">
        <v>0</v>
      </c>
      <c r="F95" s="55">
        <v>0</v>
      </c>
      <c r="G95" s="56">
        <f t="shared" si="6"/>
        <v>0</v>
      </c>
      <c r="H95" s="55">
        <v>0</v>
      </c>
      <c r="I95" s="55">
        <v>0</v>
      </c>
      <c r="J95" s="55">
        <v>0</v>
      </c>
      <c r="K95" s="56">
        <f t="array" ref="K95">SUM(ROUND(H95:J95,2))</f>
        <v>0</v>
      </c>
      <c r="L95" s="67"/>
      <c r="M95" s="200"/>
      <c r="N95" s="247"/>
      <c r="O95" s="249">
        <v>0</v>
      </c>
      <c r="P95" s="251">
        <f t="shared" si="5"/>
        <v>0</v>
      </c>
      <c r="Q95" s="247">
        <v>0</v>
      </c>
      <c r="R95" s="249">
        <v>0</v>
      </c>
      <c r="S95" s="252">
        <f t="shared" si="7"/>
        <v>0</v>
      </c>
      <c r="T95" s="247"/>
      <c r="U95" s="249">
        <v>0</v>
      </c>
      <c r="V95" s="252">
        <f t="shared" si="8"/>
        <v>0</v>
      </c>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row>
    <row r="96" spans="1:126" s="124" customFormat="1" ht="15.75" hidden="1">
      <c r="A96" s="57"/>
      <c r="B96" s="61"/>
      <c r="C96" s="61"/>
      <c r="D96" s="46"/>
      <c r="E96" s="44">
        <v>0</v>
      </c>
      <c r="F96" s="55">
        <v>0</v>
      </c>
      <c r="G96" s="56">
        <f t="shared" si="6"/>
        <v>0</v>
      </c>
      <c r="H96" s="55">
        <v>0</v>
      </c>
      <c r="I96" s="55">
        <v>0</v>
      </c>
      <c r="J96" s="55">
        <v>0</v>
      </c>
      <c r="K96" s="56">
        <f t="array" ref="K96">SUM(ROUND(H96:J96,2))</f>
        <v>0</v>
      </c>
      <c r="L96" s="67"/>
      <c r="M96" s="200"/>
      <c r="N96" s="247"/>
      <c r="O96" s="249">
        <v>0</v>
      </c>
      <c r="P96" s="251">
        <f t="shared" si="5"/>
        <v>0</v>
      </c>
      <c r="Q96" s="247">
        <v>0</v>
      </c>
      <c r="R96" s="249">
        <v>0</v>
      </c>
      <c r="S96" s="252">
        <f t="shared" si="7"/>
        <v>0</v>
      </c>
      <c r="T96" s="247"/>
      <c r="U96" s="249">
        <v>0</v>
      </c>
      <c r="V96" s="252">
        <f t="shared" si="8"/>
        <v>0</v>
      </c>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row>
    <row r="97" spans="1:126" s="124" customFormat="1" ht="15.75" hidden="1">
      <c r="A97" s="57"/>
      <c r="B97" s="61"/>
      <c r="C97" s="61"/>
      <c r="D97" s="46"/>
      <c r="E97" s="44">
        <v>0</v>
      </c>
      <c r="F97" s="55">
        <v>0</v>
      </c>
      <c r="G97" s="56">
        <f t="shared" si="6"/>
        <v>0</v>
      </c>
      <c r="H97" s="55">
        <v>0</v>
      </c>
      <c r="I97" s="55">
        <v>0</v>
      </c>
      <c r="J97" s="55">
        <v>0</v>
      </c>
      <c r="K97" s="56">
        <f t="array" ref="K97">SUM(ROUND(H97:J97,2))</f>
        <v>0</v>
      </c>
      <c r="L97" s="67"/>
      <c r="M97" s="200"/>
      <c r="N97" s="247"/>
      <c r="O97" s="249">
        <v>0</v>
      </c>
      <c r="P97" s="251">
        <f t="shared" si="5"/>
        <v>0</v>
      </c>
      <c r="Q97" s="247">
        <v>0</v>
      </c>
      <c r="R97" s="249">
        <v>0</v>
      </c>
      <c r="S97" s="252">
        <f t="shared" si="7"/>
        <v>0</v>
      </c>
      <c r="T97" s="247"/>
      <c r="U97" s="249">
        <v>0</v>
      </c>
      <c r="V97" s="252">
        <f t="shared" si="8"/>
        <v>0</v>
      </c>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row>
    <row r="98" spans="1:126" s="124" customFormat="1" ht="15.75" hidden="1">
      <c r="A98" s="57"/>
      <c r="B98" s="61"/>
      <c r="C98" s="61"/>
      <c r="D98" s="46"/>
      <c r="E98" s="44">
        <v>0</v>
      </c>
      <c r="F98" s="55">
        <v>0</v>
      </c>
      <c r="G98" s="56">
        <f t="shared" si="6"/>
        <v>0</v>
      </c>
      <c r="H98" s="55">
        <v>0</v>
      </c>
      <c r="I98" s="55">
        <v>0</v>
      </c>
      <c r="J98" s="55">
        <v>0</v>
      </c>
      <c r="K98" s="56">
        <f t="array" ref="K98">SUM(ROUND(H98:J98,2))</f>
        <v>0</v>
      </c>
      <c r="L98" s="67"/>
      <c r="M98" s="200"/>
      <c r="N98" s="247"/>
      <c r="O98" s="249">
        <v>0</v>
      </c>
      <c r="P98" s="251">
        <f t="shared" si="5"/>
        <v>0</v>
      </c>
      <c r="Q98" s="247">
        <v>0</v>
      </c>
      <c r="R98" s="249">
        <v>0</v>
      </c>
      <c r="S98" s="252">
        <f t="shared" si="7"/>
        <v>0</v>
      </c>
      <c r="T98" s="247"/>
      <c r="U98" s="249">
        <v>0</v>
      </c>
      <c r="V98" s="252">
        <f t="shared" si="8"/>
        <v>0</v>
      </c>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row>
    <row r="99" spans="1:126" s="124" customFormat="1" ht="15.75" hidden="1">
      <c r="A99" s="57"/>
      <c r="B99" s="61"/>
      <c r="C99" s="61"/>
      <c r="D99" s="46"/>
      <c r="E99" s="44">
        <v>0</v>
      </c>
      <c r="F99" s="55">
        <v>0</v>
      </c>
      <c r="G99" s="56">
        <f t="shared" si="6"/>
        <v>0</v>
      </c>
      <c r="H99" s="55">
        <v>0</v>
      </c>
      <c r="I99" s="55">
        <v>0</v>
      </c>
      <c r="J99" s="55">
        <v>0</v>
      </c>
      <c r="K99" s="56">
        <f t="array" ref="K99">SUM(ROUND(H99:J99,2))</f>
        <v>0</v>
      </c>
      <c r="L99" s="67"/>
      <c r="M99" s="200"/>
      <c r="N99" s="247"/>
      <c r="O99" s="249">
        <v>0</v>
      </c>
      <c r="P99" s="251">
        <f t="shared" si="5"/>
        <v>0</v>
      </c>
      <c r="Q99" s="247">
        <v>0</v>
      </c>
      <c r="R99" s="249">
        <v>0</v>
      </c>
      <c r="S99" s="252">
        <f t="shared" si="7"/>
        <v>0</v>
      </c>
      <c r="T99" s="247"/>
      <c r="U99" s="249">
        <v>0</v>
      </c>
      <c r="V99" s="252">
        <f t="shared" si="8"/>
        <v>0</v>
      </c>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row>
    <row r="100" spans="1:126" s="124" customFormat="1" ht="15.75" hidden="1">
      <c r="A100" s="57"/>
      <c r="B100" s="61"/>
      <c r="C100" s="61"/>
      <c r="D100" s="46"/>
      <c r="E100" s="44">
        <v>0</v>
      </c>
      <c r="F100" s="55">
        <v>0</v>
      </c>
      <c r="G100" s="56">
        <f t="shared" si="6"/>
        <v>0</v>
      </c>
      <c r="H100" s="55">
        <v>0</v>
      </c>
      <c r="I100" s="55">
        <v>0</v>
      </c>
      <c r="J100" s="55">
        <v>0</v>
      </c>
      <c r="K100" s="56">
        <f t="array" ref="K100">SUM(ROUND(H100:J100,2))</f>
        <v>0</v>
      </c>
      <c r="L100" s="67"/>
      <c r="M100" s="200"/>
      <c r="N100" s="247"/>
      <c r="O100" s="249">
        <v>0</v>
      </c>
      <c r="P100" s="251">
        <f t="shared" si="5"/>
        <v>0</v>
      </c>
      <c r="Q100" s="247">
        <v>0</v>
      </c>
      <c r="R100" s="249">
        <v>0</v>
      </c>
      <c r="S100" s="252">
        <f t="shared" si="7"/>
        <v>0</v>
      </c>
      <c r="T100" s="247"/>
      <c r="U100" s="249">
        <v>0</v>
      </c>
      <c r="V100" s="252">
        <f t="shared" si="8"/>
        <v>0</v>
      </c>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row>
    <row r="101" spans="1:126" s="124" customFormat="1" ht="15.75" hidden="1">
      <c r="A101" s="57"/>
      <c r="B101" s="61"/>
      <c r="C101" s="61"/>
      <c r="D101" s="46"/>
      <c r="E101" s="44">
        <v>0</v>
      </c>
      <c r="F101" s="55">
        <v>0</v>
      </c>
      <c r="G101" s="56">
        <f t="shared" si="6"/>
        <v>0</v>
      </c>
      <c r="H101" s="55">
        <v>0</v>
      </c>
      <c r="I101" s="55">
        <v>0</v>
      </c>
      <c r="J101" s="55">
        <v>0</v>
      </c>
      <c r="K101" s="56">
        <f t="array" ref="K101">SUM(ROUND(H101:J101,2))</f>
        <v>0</v>
      </c>
      <c r="L101" s="67"/>
      <c r="M101" s="200"/>
      <c r="N101" s="247"/>
      <c r="O101" s="249">
        <v>0</v>
      </c>
      <c r="P101" s="251">
        <f t="shared" si="5"/>
        <v>0</v>
      </c>
      <c r="Q101" s="247">
        <v>0</v>
      </c>
      <c r="R101" s="249">
        <v>0</v>
      </c>
      <c r="S101" s="252">
        <f t="shared" si="7"/>
        <v>0</v>
      </c>
      <c r="T101" s="247"/>
      <c r="U101" s="249">
        <v>0</v>
      </c>
      <c r="V101" s="252">
        <f t="shared" si="8"/>
        <v>0</v>
      </c>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row>
    <row r="102" spans="1:126" s="124" customFormat="1" ht="15.75" hidden="1">
      <c r="A102" s="57"/>
      <c r="B102" s="61"/>
      <c r="C102" s="61"/>
      <c r="D102" s="46"/>
      <c r="E102" s="44">
        <v>0</v>
      </c>
      <c r="F102" s="55">
        <v>0</v>
      </c>
      <c r="G102" s="56">
        <f t="shared" si="6"/>
        <v>0</v>
      </c>
      <c r="H102" s="55">
        <v>0</v>
      </c>
      <c r="I102" s="55">
        <v>0</v>
      </c>
      <c r="J102" s="55">
        <v>0</v>
      </c>
      <c r="K102" s="56">
        <f t="array" ref="K102">SUM(ROUND(H102:J102,2))</f>
        <v>0</v>
      </c>
      <c r="L102" s="67"/>
      <c r="M102" s="200"/>
      <c r="N102" s="247"/>
      <c r="O102" s="249">
        <v>0</v>
      </c>
      <c r="P102" s="251">
        <f t="shared" si="5"/>
        <v>0</v>
      </c>
      <c r="Q102" s="247">
        <v>0</v>
      </c>
      <c r="R102" s="249">
        <v>0</v>
      </c>
      <c r="S102" s="252">
        <f t="shared" si="7"/>
        <v>0</v>
      </c>
      <c r="T102" s="247"/>
      <c r="U102" s="249">
        <v>0</v>
      </c>
      <c r="V102" s="252">
        <f t="shared" si="8"/>
        <v>0</v>
      </c>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row>
    <row r="103" spans="1:126" s="124" customFormat="1" ht="15.75" hidden="1">
      <c r="A103" s="57"/>
      <c r="B103" s="61"/>
      <c r="C103" s="61"/>
      <c r="D103" s="46"/>
      <c r="E103" s="44">
        <v>0</v>
      </c>
      <c r="F103" s="55">
        <v>0</v>
      </c>
      <c r="G103" s="56">
        <f t="shared" si="6"/>
        <v>0</v>
      </c>
      <c r="H103" s="55">
        <v>0</v>
      </c>
      <c r="I103" s="55">
        <v>0</v>
      </c>
      <c r="J103" s="55">
        <v>0</v>
      </c>
      <c r="K103" s="56">
        <f t="array" ref="K103">SUM(ROUND(H103:J103,2))</f>
        <v>0</v>
      </c>
      <c r="L103" s="67"/>
      <c r="M103" s="200"/>
      <c r="N103" s="247"/>
      <c r="O103" s="249">
        <v>0</v>
      </c>
      <c r="P103" s="251">
        <f t="shared" si="5"/>
        <v>0</v>
      </c>
      <c r="Q103" s="247">
        <v>0</v>
      </c>
      <c r="R103" s="249">
        <v>0</v>
      </c>
      <c r="S103" s="252">
        <f t="shared" si="7"/>
        <v>0</v>
      </c>
      <c r="T103" s="247"/>
      <c r="U103" s="249">
        <v>0</v>
      </c>
      <c r="V103" s="252">
        <f t="shared" si="8"/>
        <v>0</v>
      </c>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row>
    <row r="104" spans="1:126" s="124" customFormat="1" ht="15.75" hidden="1">
      <c r="A104" s="57"/>
      <c r="B104" s="61"/>
      <c r="C104" s="61"/>
      <c r="D104" s="46"/>
      <c r="E104" s="44">
        <v>0</v>
      </c>
      <c r="F104" s="55">
        <v>0</v>
      </c>
      <c r="G104" s="56">
        <f t="shared" si="6"/>
        <v>0</v>
      </c>
      <c r="H104" s="55">
        <v>0</v>
      </c>
      <c r="I104" s="55">
        <v>0</v>
      </c>
      <c r="J104" s="55">
        <v>0</v>
      </c>
      <c r="K104" s="56">
        <f t="array" ref="K104">SUM(ROUND(H104:J104,2))</f>
        <v>0</v>
      </c>
      <c r="L104" s="67"/>
      <c r="M104" s="200"/>
      <c r="N104" s="247"/>
      <c r="O104" s="249">
        <v>0</v>
      </c>
      <c r="P104" s="251">
        <f t="shared" ref="P104:P167" si="9">ROUND(IF(N104="yes",H104*O104,0),2)</f>
        <v>0</v>
      </c>
      <c r="Q104" s="247">
        <v>0</v>
      </c>
      <c r="R104" s="249">
        <v>0</v>
      </c>
      <c r="S104" s="252">
        <f t="shared" si="7"/>
        <v>0</v>
      </c>
      <c r="T104" s="247"/>
      <c r="U104" s="249">
        <v>0</v>
      </c>
      <c r="V104" s="252">
        <f t="shared" si="8"/>
        <v>0</v>
      </c>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row>
    <row r="105" spans="1:126" s="124" customFormat="1" ht="15.75" hidden="1">
      <c r="A105" s="57"/>
      <c r="B105" s="61"/>
      <c r="C105" s="61"/>
      <c r="D105" s="46"/>
      <c r="E105" s="44">
        <v>0</v>
      </c>
      <c r="F105" s="55">
        <v>0</v>
      </c>
      <c r="G105" s="56">
        <f t="shared" si="6"/>
        <v>0</v>
      </c>
      <c r="H105" s="55">
        <v>0</v>
      </c>
      <c r="I105" s="55">
        <v>0</v>
      </c>
      <c r="J105" s="55">
        <v>0</v>
      </c>
      <c r="K105" s="56">
        <f t="array" ref="K105">SUM(ROUND(H105:J105,2))</f>
        <v>0</v>
      </c>
      <c r="L105" s="67"/>
      <c r="M105" s="200"/>
      <c r="N105" s="247"/>
      <c r="O105" s="249">
        <v>0</v>
      </c>
      <c r="P105" s="251">
        <f t="shared" si="9"/>
        <v>0</v>
      </c>
      <c r="Q105" s="247">
        <v>0</v>
      </c>
      <c r="R105" s="249">
        <v>0</v>
      </c>
      <c r="S105" s="252">
        <f t="shared" si="7"/>
        <v>0</v>
      </c>
      <c r="T105" s="247"/>
      <c r="U105" s="249">
        <v>0</v>
      </c>
      <c r="V105" s="252">
        <f t="shared" si="8"/>
        <v>0</v>
      </c>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row>
    <row r="106" spans="1:126" s="124" customFormat="1" ht="15.75" hidden="1">
      <c r="A106" s="57"/>
      <c r="B106" s="61"/>
      <c r="C106" s="61"/>
      <c r="D106" s="46"/>
      <c r="E106" s="44">
        <v>0</v>
      </c>
      <c r="F106" s="55">
        <v>0</v>
      </c>
      <c r="G106" s="56">
        <f t="shared" si="6"/>
        <v>0</v>
      </c>
      <c r="H106" s="55">
        <v>0</v>
      </c>
      <c r="I106" s="55">
        <v>0</v>
      </c>
      <c r="J106" s="55">
        <v>0</v>
      </c>
      <c r="K106" s="56">
        <f t="array" ref="K106">SUM(ROUND(H106:J106,2))</f>
        <v>0</v>
      </c>
      <c r="L106" s="67"/>
      <c r="M106" s="200"/>
      <c r="N106" s="247"/>
      <c r="O106" s="249">
        <v>0</v>
      </c>
      <c r="P106" s="251">
        <f t="shared" si="9"/>
        <v>0</v>
      </c>
      <c r="Q106" s="247">
        <v>0</v>
      </c>
      <c r="R106" s="249">
        <v>0</v>
      </c>
      <c r="S106" s="252">
        <f t="shared" si="7"/>
        <v>0</v>
      </c>
      <c r="T106" s="247"/>
      <c r="U106" s="249">
        <v>0</v>
      </c>
      <c r="V106" s="252">
        <f t="shared" si="8"/>
        <v>0</v>
      </c>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row>
    <row r="107" spans="1:126" s="124" customFormat="1" ht="15.75" hidden="1">
      <c r="A107" s="57"/>
      <c r="B107" s="61"/>
      <c r="C107" s="61"/>
      <c r="D107" s="46"/>
      <c r="E107" s="44">
        <v>0</v>
      </c>
      <c r="F107" s="55">
        <v>0</v>
      </c>
      <c r="G107" s="56">
        <f t="shared" si="6"/>
        <v>0</v>
      </c>
      <c r="H107" s="55">
        <v>0</v>
      </c>
      <c r="I107" s="55">
        <v>0</v>
      </c>
      <c r="J107" s="55">
        <v>0</v>
      </c>
      <c r="K107" s="56">
        <f t="array" ref="K107">SUM(ROUND(H107:J107,2))</f>
        <v>0</v>
      </c>
      <c r="L107" s="67"/>
      <c r="M107" s="200"/>
      <c r="N107" s="247"/>
      <c r="O107" s="249">
        <v>0</v>
      </c>
      <c r="P107" s="251">
        <f t="shared" si="9"/>
        <v>0</v>
      </c>
      <c r="Q107" s="247">
        <v>0</v>
      </c>
      <c r="R107" s="249">
        <v>0</v>
      </c>
      <c r="S107" s="252">
        <f t="shared" si="7"/>
        <v>0</v>
      </c>
      <c r="T107" s="247"/>
      <c r="U107" s="249">
        <v>0</v>
      </c>
      <c r="V107" s="252">
        <f t="shared" si="8"/>
        <v>0</v>
      </c>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row>
    <row r="108" spans="1:126" s="124" customFormat="1" ht="15.75" hidden="1">
      <c r="A108" s="57"/>
      <c r="B108" s="61"/>
      <c r="C108" s="61"/>
      <c r="D108" s="46"/>
      <c r="E108" s="44">
        <v>0</v>
      </c>
      <c r="F108" s="55">
        <v>0</v>
      </c>
      <c r="G108" s="56">
        <f t="shared" si="6"/>
        <v>0</v>
      </c>
      <c r="H108" s="55">
        <v>0</v>
      </c>
      <c r="I108" s="55">
        <v>0</v>
      </c>
      <c r="J108" s="55">
        <v>0</v>
      </c>
      <c r="K108" s="56">
        <f t="array" ref="K108">SUM(ROUND(H108:J108,2))</f>
        <v>0</v>
      </c>
      <c r="L108" s="67"/>
      <c r="M108" s="200"/>
      <c r="N108" s="247"/>
      <c r="O108" s="249">
        <v>0</v>
      </c>
      <c r="P108" s="251">
        <f t="shared" si="9"/>
        <v>0</v>
      </c>
      <c r="Q108" s="247">
        <v>0</v>
      </c>
      <c r="R108" s="249">
        <v>0</v>
      </c>
      <c r="S108" s="252">
        <f t="shared" si="7"/>
        <v>0</v>
      </c>
      <c r="T108" s="247"/>
      <c r="U108" s="249">
        <v>0</v>
      </c>
      <c r="V108" s="252">
        <f t="shared" si="8"/>
        <v>0</v>
      </c>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row>
    <row r="109" spans="1:126" s="124" customFormat="1" ht="15.75" hidden="1">
      <c r="A109" s="57"/>
      <c r="B109" s="61"/>
      <c r="C109" s="61"/>
      <c r="D109" s="46"/>
      <c r="E109" s="44">
        <v>0</v>
      </c>
      <c r="F109" s="55">
        <v>0</v>
      </c>
      <c r="G109" s="56">
        <f t="shared" si="6"/>
        <v>0</v>
      </c>
      <c r="H109" s="55">
        <v>0</v>
      </c>
      <c r="I109" s="55">
        <v>0</v>
      </c>
      <c r="J109" s="55">
        <v>0</v>
      </c>
      <c r="K109" s="56">
        <f t="array" ref="K109">SUM(ROUND(H109:J109,2))</f>
        <v>0</v>
      </c>
      <c r="L109" s="67"/>
      <c r="M109" s="200"/>
      <c r="N109" s="247"/>
      <c r="O109" s="249">
        <v>0</v>
      </c>
      <c r="P109" s="251">
        <f t="shared" si="9"/>
        <v>0</v>
      </c>
      <c r="Q109" s="247">
        <v>0</v>
      </c>
      <c r="R109" s="249">
        <v>0</v>
      </c>
      <c r="S109" s="252">
        <f t="shared" si="7"/>
        <v>0</v>
      </c>
      <c r="T109" s="247"/>
      <c r="U109" s="249">
        <v>0</v>
      </c>
      <c r="V109" s="252">
        <f t="shared" si="8"/>
        <v>0</v>
      </c>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row>
    <row r="110" spans="1:126" s="124" customFormat="1" ht="15.75" hidden="1">
      <c r="A110" s="57"/>
      <c r="B110" s="61"/>
      <c r="C110" s="61"/>
      <c r="D110" s="46"/>
      <c r="E110" s="44">
        <v>0</v>
      </c>
      <c r="F110" s="55">
        <v>0</v>
      </c>
      <c r="G110" s="56">
        <f t="shared" si="6"/>
        <v>0</v>
      </c>
      <c r="H110" s="55">
        <v>0</v>
      </c>
      <c r="I110" s="55">
        <v>0</v>
      </c>
      <c r="J110" s="55">
        <v>0</v>
      </c>
      <c r="K110" s="56">
        <f t="array" ref="K110">SUM(ROUND(H110:J110,2))</f>
        <v>0</v>
      </c>
      <c r="L110" s="67"/>
      <c r="M110" s="200"/>
      <c r="N110" s="247"/>
      <c r="O110" s="249">
        <v>0</v>
      </c>
      <c r="P110" s="251">
        <f t="shared" si="9"/>
        <v>0</v>
      </c>
      <c r="Q110" s="247">
        <v>0</v>
      </c>
      <c r="R110" s="249">
        <v>0</v>
      </c>
      <c r="S110" s="252">
        <f t="shared" si="7"/>
        <v>0</v>
      </c>
      <c r="T110" s="247"/>
      <c r="U110" s="249">
        <v>0</v>
      </c>
      <c r="V110" s="252">
        <f t="shared" si="8"/>
        <v>0</v>
      </c>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row>
    <row r="111" spans="1:126" s="124" customFormat="1" ht="15.75" hidden="1">
      <c r="A111" s="57"/>
      <c r="B111" s="61"/>
      <c r="C111" s="61"/>
      <c r="D111" s="46"/>
      <c r="E111" s="44">
        <v>0</v>
      </c>
      <c r="F111" s="55">
        <v>0</v>
      </c>
      <c r="G111" s="56">
        <f t="shared" si="6"/>
        <v>0</v>
      </c>
      <c r="H111" s="55">
        <v>0</v>
      </c>
      <c r="I111" s="55">
        <v>0</v>
      </c>
      <c r="J111" s="55">
        <v>0</v>
      </c>
      <c r="K111" s="56">
        <f t="array" ref="K111">SUM(ROUND(H111:J111,2))</f>
        <v>0</v>
      </c>
      <c r="L111" s="67"/>
      <c r="M111" s="200"/>
      <c r="N111" s="247"/>
      <c r="O111" s="249">
        <v>0</v>
      </c>
      <c r="P111" s="251">
        <f t="shared" si="9"/>
        <v>0</v>
      </c>
      <c r="Q111" s="247">
        <v>0</v>
      </c>
      <c r="R111" s="249">
        <v>0</v>
      </c>
      <c r="S111" s="252">
        <f t="shared" si="7"/>
        <v>0</v>
      </c>
      <c r="T111" s="247"/>
      <c r="U111" s="249">
        <v>0</v>
      </c>
      <c r="V111" s="252">
        <f t="shared" si="8"/>
        <v>0</v>
      </c>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row>
    <row r="112" spans="1:126" s="124" customFormat="1" ht="15.75" hidden="1">
      <c r="A112" s="57"/>
      <c r="B112" s="61"/>
      <c r="C112" s="61"/>
      <c r="D112" s="46"/>
      <c r="E112" s="44">
        <v>0</v>
      </c>
      <c r="F112" s="55">
        <v>0</v>
      </c>
      <c r="G112" s="56">
        <f t="shared" si="6"/>
        <v>0</v>
      </c>
      <c r="H112" s="55">
        <v>0</v>
      </c>
      <c r="I112" s="55">
        <v>0</v>
      </c>
      <c r="J112" s="55">
        <v>0</v>
      </c>
      <c r="K112" s="56">
        <f t="array" ref="K112">SUM(ROUND(H112:J112,2))</f>
        <v>0</v>
      </c>
      <c r="L112" s="67"/>
      <c r="M112" s="200"/>
      <c r="N112" s="247"/>
      <c r="O112" s="249">
        <v>0</v>
      </c>
      <c r="P112" s="251">
        <f t="shared" si="9"/>
        <v>0</v>
      </c>
      <c r="Q112" s="247">
        <v>0</v>
      </c>
      <c r="R112" s="249">
        <v>0</v>
      </c>
      <c r="S112" s="252">
        <f t="shared" si="7"/>
        <v>0</v>
      </c>
      <c r="T112" s="247"/>
      <c r="U112" s="249">
        <v>0</v>
      </c>
      <c r="V112" s="252">
        <f t="shared" si="8"/>
        <v>0</v>
      </c>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row>
    <row r="113" spans="1:126" s="124" customFormat="1" ht="15.75" hidden="1">
      <c r="A113" s="57"/>
      <c r="B113" s="61"/>
      <c r="C113" s="61"/>
      <c r="D113" s="46"/>
      <c r="E113" s="44">
        <v>0</v>
      </c>
      <c r="F113" s="55">
        <v>0</v>
      </c>
      <c r="G113" s="56">
        <f t="shared" si="6"/>
        <v>0</v>
      </c>
      <c r="H113" s="55">
        <v>0</v>
      </c>
      <c r="I113" s="55">
        <v>0</v>
      </c>
      <c r="J113" s="55">
        <v>0</v>
      </c>
      <c r="K113" s="56">
        <f t="array" ref="K113">SUM(ROUND(H113:J113,2))</f>
        <v>0</v>
      </c>
      <c r="L113" s="67"/>
      <c r="M113" s="200"/>
      <c r="N113" s="247"/>
      <c r="O113" s="249">
        <v>0</v>
      </c>
      <c r="P113" s="251">
        <f t="shared" si="9"/>
        <v>0</v>
      </c>
      <c r="Q113" s="247">
        <v>0</v>
      </c>
      <c r="R113" s="249">
        <v>0</v>
      </c>
      <c r="S113" s="252">
        <f t="shared" si="7"/>
        <v>0</v>
      </c>
      <c r="T113" s="247"/>
      <c r="U113" s="249">
        <v>0</v>
      </c>
      <c r="V113" s="252">
        <f t="shared" si="8"/>
        <v>0</v>
      </c>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row>
    <row r="114" spans="1:126" s="124" customFormat="1" ht="15.75" hidden="1">
      <c r="A114" s="57"/>
      <c r="B114" s="61"/>
      <c r="C114" s="61"/>
      <c r="D114" s="46"/>
      <c r="E114" s="44">
        <v>0</v>
      </c>
      <c r="F114" s="55">
        <v>0</v>
      </c>
      <c r="G114" s="56">
        <f t="shared" si="6"/>
        <v>0</v>
      </c>
      <c r="H114" s="55">
        <v>0</v>
      </c>
      <c r="I114" s="55">
        <v>0</v>
      </c>
      <c r="J114" s="55">
        <v>0</v>
      </c>
      <c r="K114" s="56">
        <f t="array" ref="K114">SUM(ROUND(H114:J114,2))</f>
        <v>0</v>
      </c>
      <c r="L114" s="67"/>
      <c r="M114" s="200"/>
      <c r="N114" s="247"/>
      <c r="O114" s="249">
        <v>0</v>
      </c>
      <c r="P114" s="251">
        <f t="shared" si="9"/>
        <v>0</v>
      </c>
      <c r="Q114" s="247">
        <v>0</v>
      </c>
      <c r="R114" s="249">
        <v>0</v>
      </c>
      <c r="S114" s="252">
        <f t="shared" si="7"/>
        <v>0</v>
      </c>
      <c r="T114" s="247"/>
      <c r="U114" s="249">
        <v>0</v>
      </c>
      <c r="V114" s="252">
        <f t="shared" si="8"/>
        <v>0</v>
      </c>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row>
    <row r="115" spans="1:126" s="124" customFormat="1" ht="15.75" hidden="1">
      <c r="A115" s="57"/>
      <c r="B115" s="61"/>
      <c r="C115" s="61"/>
      <c r="D115" s="46"/>
      <c r="E115" s="44">
        <v>0</v>
      </c>
      <c r="F115" s="55">
        <v>0</v>
      </c>
      <c r="G115" s="56">
        <f t="shared" si="6"/>
        <v>0</v>
      </c>
      <c r="H115" s="55">
        <v>0</v>
      </c>
      <c r="I115" s="55">
        <v>0</v>
      </c>
      <c r="J115" s="55">
        <v>0</v>
      </c>
      <c r="K115" s="56">
        <f t="array" ref="K115">SUM(ROUND(H115:J115,2))</f>
        <v>0</v>
      </c>
      <c r="L115" s="67"/>
      <c r="M115" s="200"/>
      <c r="N115" s="247"/>
      <c r="O115" s="249">
        <v>0</v>
      </c>
      <c r="P115" s="251">
        <f t="shared" si="9"/>
        <v>0</v>
      </c>
      <c r="Q115" s="247">
        <v>0</v>
      </c>
      <c r="R115" s="249">
        <v>0</v>
      </c>
      <c r="S115" s="252">
        <f t="shared" si="7"/>
        <v>0</v>
      </c>
      <c r="T115" s="247"/>
      <c r="U115" s="249">
        <v>0</v>
      </c>
      <c r="V115" s="252">
        <f t="shared" si="8"/>
        <v>0</v>
      </c>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row>
    <row r="116" spans="1:126" s="124" customFormat="1" ht="15.75" hidden="1">
      <c r="A116" s="57"/>
      <c r="B116" s="61"/>
      <c r="C116" s="61"/>
      <c r="D116" s="46"/>
      <c r="E116" s="44">
        <v>0</v>
      </c>
      <c r="F116" s="55">
        <v>0</v>
      </c>
      <c r="G116" s="56">
        <f t="shared" si="6"/>
        <v>0</v>
      </c>
      <c r="H116" s="55">
        <v>0</v>
      </c>
      <c r="I116" s="55">
        <v>0</v>
      </c>
      <c r="J116" s="55">
        <v>0</v>
      </c>
      <c r="K116" s="56">
        <f t="array" ref="K116">SUM(ROUND(H116:J116,2))</f>
        <v>0</v>
      </c>
      <c r="L116" s="67"/>
      <c r="M116" s="200"/>
      <c r="N116" s="247"/>
      <c r="O116" s="249">
        <v>0</v>
      </c>
      <c r="P116" s="251">
        <f t="shared" si="9"/>
        <v>0</v>
      </c>
      <c r="Q116" s="247">
        <v>0</v>
      </c>
      <c r="R116" s="249">
        <v>0</v>
      </c>
      <c r="S116" s="252">
        <f t="shared" si="7"/>
        <v>0</v>
      </c>
      <c r="T116" s="247"/>
      <c r="U116" s="249">
        <v>0</v>
      </c>
      <c r="V116" s="252">
        <f t="shared" si="8"/>
        <v>0</v>
      </c>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row>
    <row r="117" spans="1:126" s="124" customFormat="1" ht="15.75" hidden="1">
      <c r="A117" s="57"/>
      <c r="B117" s="61"/>
      <c r="C117" s="61"/>
      <c r="D117" s="46"/>
      <c r="E117" s="44">
        <v>0</v>
      </c>
      <c r="F117" s="55">
        <v>0</v>
      </c>
      <c r="G117" s="56">
        <f t="shared" si="6"/>
        <v>0</v>
      </c>
      <c r="H117" s="55">
        <v>0</v>
      </c>
      <c r="I117" s="55">
        <v>0</v>
      </c>
      <c r="J117" s="55">
        <v>0</v>
      </c>
      <c r="K117" s="56">
        <f t="array" ref="K117">SUM(ROUND(H117:J117,2))</f>
        <v>0</v>
      </c>
      <c r="L117" s="67"/>
      <c r="M117" s="200"/>
      <c r="N117" s="247"/>
      <c r="O117" s="249">
        <v>0</v>
      </c>
      <c r="P117" s="251">
        <f t="shared" si="9"/>
        <v>0</v>
      </c>
      <c r="Q117" s="247">
        <v>0</v>
      </c>
      <c r="R117" s="249">
        <v>0</v>
      </c>
      <c r="S117" s="252">
        <f t="shared" si="7"/>
        <v>0</v>
      </c>
      <c r="T117" s="247"/>
      <c r="U117" s="249">
        <v>0</v>
      </c>
      <c r="V117" s="252">
        <f t="shared" si="8"/>
        <v>0</v>
      </c>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152"/>
      <c r="DL117" s="152"/>
      <c r="DM117" s="152"/>
      <c r="DN117" s="152"/>
      <c r="DO117" s="152"/>
      <c r="DP117" s="152"/>
      <c r="DQ117" s="152"/>
      <c r="DR117" s="152"/>
      <c r="DS117" s="152"/>
      <c r="DT117" s="152"/>
      <c r="DU117" s="152"/>
      <c r="DV117" s="152"/>
    </row>
    <row r="118" spans="1:126" s="124" customFormat="1" ht="15.75" hidden="1">
      <c r="A118" s="57"/>
      <c r="B118" s="61"/>
      <c r="C118" s="61"/>
      <c r="D118" s="46"/>
      <c r="E118" s="44">
        <v>0</v>
      </c>
      <c r="F118" s="55">
        <v>0</v>
      </c>
      <c r="G118" s="56">
        <f t="shared" si="6"/>
        <v>0</v>
      </c>
      <c r="H118" s="55">
        <v>0</v>
      </c>
      <c r="I118" s="55">
        <v>0</v>
      </c>
      <c r="J118" s="55">
        <v>0</v>
      </c>
      <c r="K118" s="56">
        <f t="array" ref="K118">SUM(ROUND(H118:J118,2))</f>
        <v>0</v>
      </c>
      <c r="L118" s="67"/>
      <c r="M118" s="200"/>
      <c r="N118" s="247"/>
      <c r="O118" s="249">
        <v>0</v>
      </c>
      <c r="P118" s="251">
        <f t="shared" si="9"/>
        <v>0</v>
      </c>
      <c r="Q118" s="247">
        <v>0</v>
      </c>
      <c r="R118" s="249">
        <v>0</v>
      </c>
      <c r="S118" s="252">
        <f t="shared" si="7"/>
        <v>0</v>
      </c>
      <c r="T118" s="247"/>
      <c r="U118" s="249">
        <v>0</v>
      </c>
      <c r="V118" s="252">
        <f t="shared" si="8"/>
        <v>0</v>
      </c>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row>
    <row r="119" spans="1:126" s="124" customFormat="1" ht="15.75" hidden="1">
      <c r="A119" s="57"/>
      <c r="B119" s="61"/>
      <c r="C119" s="61"/>
      <c r="D119" s="46"/>
      <c r="E119" s="44">
        <v>0</v>
      </c>
      <c r="F119" s="55">
        <v>0</v>
      </c>
      <c r="G119" s="56">
        <f t="shared" si="6"/>
        <v>0</v>
      </c>
      <c r="H119" s="55">
        <v>0</v>
      </c>
      <c r="I119" s="55">
        <v>0</v>
      </c>
      <c r="J119" s="55">
        <v>0</v>
      </c>
      <c r="K119" s="56">
        <f t="array" ref="K119">SUM(ROUND(H119:J119,2))</f>
        <v>0</v>
      </c>
      <c r="L119" s="67"/>
      <c r="M119" s="200"/>
      <c r="N119" s="247"/>
      <c r="O119" s="249">
        <v>0</v>
      </c>
      <c r="P119" s="251">
        <f t="shared" si="9"/>
        <v>0</v>
      </c>
      <c r="Q119" s="247">
        <v>0</v>
      </c>
      <c r="R119" s="249">
        <v>0</v>
      </c>
      <c r="S119" s="252">
        <f t="shared" si="7"/>
        <v>0</v>
      </c>
      <c r="T119" s="247"/>
      <c r="U119" s="249">
        <v>0</v>
      </c>
      <c r="V119" s="252">
        <f t="shared" si="8"/>
        <v>0</v>
      </c>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row>
    <row r="120" spans="1:126" s="124" customFormat="1" ht="15.75" hidden="1">
      <c r="A120" s="57"/>
      <c r="B120" s="61"/>
      <c r="C120" s="61"/>
      <c r="D120" s="46"/>
      <c r="E120" s="44">
        <v>0</v>
      </c>
      <c r="F120" s="55">
        <v>0</v>
      </c>
      <c r="G120" s="56">
        <f t="shared" si="6"/>
        <v>0</v>
      </c>
      <c r="H120" s="55">
        <v>0</v>
      </c>
      <c r="I120" s="55">
        <v>0</v>
      </c>
      <c r="J120" s="55">
        <v>0</v>
      </c>
      <c r="K120" s="56">
        <f t="array" ref="K120">SUM(ROUND(H120:J120,2))</f>
        <v>0</v>
      </c>
      <c r="L120" s="67"/>
      <c r="M120" s="200"/>
      <c r="N120" s="247"/>
      <c r="O120" s="249">
        <v>0</v>
      </c>
      <c r="P120" s="251">
        <f t="shared" si="9"/>
        <v>0</v>
      </c>
      <c r="Q120" s="247">
        <v>0</v>
      </c>
      <c r="R120" s="249">
        <v>0</v>
      </c>
      <c r="S120" s="252">
        <f t="shared" si="7"/>
        <v>0</v>
      </c>
      <c r="T120" s="247"/>
      <c r="U120" s="249">
        <v>0</v>
      </c>
      <c r="V120" s="252">
        <f t="shared" si="8"/>
        <v>0</v>
      </c>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row>
    <row r="121" spans="1:126" s="124" customFormat="1" ht="15.75" hidden="1">
      <c r="A121" s="57"/>
      <c r="B121" s="61"/>
      <c r="C121" s="61"/>
      <c r="D121" s="46"/>
      <c r="E121" s="44">
        <v>0</v>
      </c>
      <c r="F121" s="55">
        <v>0</v>
      </c>
      <c r="G121" s="56">
        <f t="shared" si="6"/>
        <v>0</v>
      </c>
      <c r="H121" s="55">
        <v>0</v>
      </c>
      <c r="I121" s="55">
        <v>0</v>
      </c>
      <c r="J121" s="55">
        <v>0</v>
      </c>
      <c r="K121" s="56">
        <f t="array" ref="K121">SUM(ROUND(H121:J121,2))</f>
        <v>0</v>
      </c>
      <c r="L121" s="67"/>
      <c r="M121" s="200"/>
      <c r="N121" s="247"/>
      <c r="O121" s="249">
        <v>0</v>
      </c>
      <c r="P121" s="251">
        <f t="shared" si="9"/>
        <v>0</v>
      </c>
      <c r="Q121" s="247">
        <v>0</v>
      </c>
      <c r="R121" s="249">
        <v>0</v>
      </c>
      <c r="S121" s="252">
        <f t="shared" si="7"/>
        <v>0</v>
      </c>
      <c r="T121" s="247"/>
      <c r="U121" s="249">
        <v>0</v>
      </c>
      <c r="V121" s="252">
        <f t="shared" si="8"/>
        <v>0</v>
      </c>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152"/>
      <c r="DL121" s="152"/>
      <c r="DM121" s="152"/>
      <c r="DN121" s="152"/>
      <c r="DO121" s="152"/>
      <c r="DP121" s="152"/>
      <c r="DQ121" s="152"/>
      <c r="DR121" s="152"/>
      <c r="DS121" s="152"/>
      <c r="DT121" s="152"/>
      <c r="DU121" s="152"/>
      <c r="DV121" s="152"/>
    </row>
    <row r="122" spans="1:126" s="124" customFormat="1" ht="15.75" hidden="1">
      <c r="A122" s="57"/>
      <c r="B122" s="61"/>
      <c r="C122" s="61"/>
      <c r="D122" s="46"/>
      <c r="E122" s="44">
        <v>0</v>
      </c>
      <c r="F122" s="55">
        <v>0</v>
      </c>
      <c r="G122" s="56">
        <f t="shared" si="6"/>
        <v>0</v>
      </c>
      <c r="H122" s="55">
        <v>0</v>
      </c>
      <c r="I122" s="55">
        <v>0</v>
      </c>
      <c r="J122" s="55">
        <v>0</v>
      </c>
      <c r="K122" s="56">
        <f t="array" ref="K122">SUM(ROUND(H122:J122,2))</f>
        <v>0</v>
      </c>
      <c r="L122" s="67"/>
      <c r="M122" s="200"/>
      <c r="N122" s="247"/>
      <c r="O122" s="249">
        <v>0</v>
      </c>
      <c r="P122" s="251">
        <f t="shared" si="9"/>
        <v>0</v>
      </c>
      <c r="Q122" s="247">
        <v>0</v>
      </c>
      <c r="R122" s="249">
        <v>0</v>
      </c>
      <c r="S122" s="252">
        <f t="shared" si="7"/>
        <v>0</v>
      </c>
      <c r="T122" s="247"/>
      <c r="U122" s="249">
        <v>0</v>
      </c>
      <c r="V122" s="252">
        <f t="shared" si="8"/>
        <v>0</v>
      </c>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row>
    <row r="123" spans="1:126" s="124" customFormat="1" ht="15.75" hidden="1">
      <c r="A123" s="57"/>
      <c r="B123" s="61"/>
      <c r="C123" s="61"/>
      <c r="D123" s="46"/>
      <c r="E123" s="44">
        <v>0</v>
      </c>
      <c r="F123" s="55">
        <v>0</v>
      </c>
      <c r="G123" s="56">
        <f t="shared" si="6"/>
        <v>0</v>
      </c>
      <c r="H123" s="55">
        <v>0</v>
      </c>
      <c r="I123" s="55">
        <v>0</v>
      </c>
      <c r="J123" s="55">
        <v>0</v>
      </c>
      <c r="K123" s="56">
        <f t="array" ref="K123">SUM(ROUND(H123:J123,2))</f>
        <v>0</v>
      </c>
      <c r="L123" s="67"/>
      <c r="M123" s="200"/>
      <c r="N123" s="247"/>
      <c r="O123" s="249">
        <v>0</v>
      </c>
      <c r="P123" s="251">
        <f t="shared" si="9"/>
        <v>0</v>
      </c>
      <c r="Q123" s="247">
        <v>0</v>
      </c>
      <c r="R123" s="249">
        <v>0</v>
      </c>
      <c r="S123" s="252">
        <f t="shared" si="7"/>
        <v>0</v>
      </c>
      <c r="T123" s="247"/>
      <c r="U123" s="249">
        <v>0</v>
      </c>
      <c r="V123" s="252">
        <f t="shared" si="8"/>
        <v>0</v>
      </c>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row>
    <row r="124" spans="1:126" s="124" customFormat="1" ht="15.75" hidden="1">
      <c r="A124" s="57"/>
      <c r="B124" s="61"/>
      <c r="C124" s="61"/>
      <c r="D124" s="46"/>
      <c r="E124" s="44">
        <v>0</v>
      </c>
      <c r="F124" s="55">
        <v>0</v>
      </c>
      <c r="G124" s="56">
        <f t="shared" si="6"/>
        <v>0</v>
      </c>
      <c r="H124" s="55">
        <v>0</v>
      </c>
      <c r="I124" s="55">
        <v>0</v>
      </c>
      <c r="J124" s="55">
        <v>0</v>
      </c>
      <c r="K124" s="56">
        <f t="array" ref="K124">SUM(ROUND(H124:J124,2))</f>
        <v>0</v>
      </c>
      <c r="L124" s="67"/>
      <c r="M124" s="200"/>
      <c r="N124" s="247"/>
      <c r="O124" s="249">
        <v>0</v>
      </c>
      <c r="P124" s="251">
        <f t="shared" si="9"/>
        <v>0</v>
      </c>
      <c r="Q124" s="247">
        <v>0</v>
      </c>
      <c r="R124" s="249">
        <v>0</v>
      </c>
      <c r="S124" s="252">
        <f t="shared" si="7"/>
        <v>0</v>
      </c>
      <c r="T124" s="247"/>
      <c r="U124" s="249">
        <v>0</v>
      </c>
      <c r="V124" s="252">
        <f t="shared" si="8"/>
        <v>0</v>
      </c>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row>
    <row r="125" spans="1:126" s="124" customFormat="1" ht="15.75" hidden="1">
      <c r="A125" s="57"/>
      <c r="B125" s="61"/>
      <c r="C125" s="61"/>
      <c r="D125" s="46"/>
      <c r="E125" s="44">
        <v>0</v>
      </c>
      <c r="F125" s="55">
        <v>0</v>
      </c>
      <c r="G125" s="56">
        <f t="shared" si="6"/>
        <v>0</v>
      </c>
      <c r="H125" s="55">
        <v>0</v>
      </c>
      <c r="I125" s="55">
        <v>0</v>
      </c>
      <c r="J125" s="55">
        <v>0</v>
      </c>
      <c r="K125" s="56">
        <f t="array" ref="K125">SUM(ROUND(H125:J125,2))</f>
        <v>0</v>
      </c>
      <c r="L125" s="67"/>
      <c r="M125" s="200"/>
      <c r="N125" s="247"/>
      <c r="O125" s="249">
        <v>0</v>
      </c>
      <c r="P125" s="251">
        <f t="shared" si="9"/>
        <v>0</v>
      </c>
      <c r="Q125" s="247">
        <v>0</v>
      </c>
      <c r="R125" s="249">
        <v>0</v>
      </c>
      <c r="S125" s="252">
        <f t="shared" si="7"/>
        <v>0</v>
      </c>
      <c r="T125" s="247"/>
      <c r="U125" s="249">
        <v>0</v>
      </c>
      <c r="V125" s="252">
        <f t="shared" si="8"/>
        <v>0</v>
      </c>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row>
    <row r="126" spans="1:126" s="124" customFormat="1" ht="15.75" hidden="1">
      <c r="A126" s="57"/>
      <c r="B126" s="61"/>
      <c r="C126" s="61"/>
      <c r="D126" s="46"/>
      <c r="E126" s="44">
        <v>0</v>
      </c>
      <c r="F126" s="55">
        <v>0</v>
      </c>
      <c r="G126" s="56">
        <f t="shared" si="6"/>
        <v>0</v>
      </c>
      <c r="H126" s="55">
        <v>0</v>
      </c>
      <c r="I126" s="55">
        <v>0</v>
      </c>
      <c r="J126" s="55">
        <v>0</v>
      </c>
      <c r="K126" s="56">
        <f t="array" ref="K126">SUM(ROUND(H126:J126,2))</f>
        <v>0</v>
      </c>
      <c r="L126" s="67"/>
      <c r="M126" s="200"/>
      <c r="N126" s="247"/>
      <c r="O126" s="249">
        <v>0</v>
      </c>
      <c r="P126" s="251">
        <f t="shared" si="9"/>
        <v>0</v>
      </c>
      <c r="Q126" s="247">
        <v>0</v>
      </c>
      <c r="R126" s="249">
        <v>0</v>
      </c>
      <c r="S126" s="252">
        <f t="shared" si="7"/>
        <v>0</v>
      </c>
      <c r="T126" s="247"/>
      <c r="U126" s="249">
        <v>0</v>
      </c>
      <c r="V126" s="252">
        <f t="shared" si="8"/>
        <v>0</v>
      </c>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row>
    <row r="127" spans="1:126" s="124" customFormat="1" ht="15.75" hidden="1">
      <c r="A127" s="57"/>
      <c r="B127" s="61"/>
      <c r="C127" s="61"/>
      <c r="D127" s="46"/>
      <c r="E127" s="44">
        <v>0</v>
      </c>
      <c r="F127" s="55">
        <v>0</v>
      </c>
      <c r="G127" s="56">
        <f t="shared" si="6"/>
        <v>0</v>
      </c>
      <c r="H127" s="55">
        <v>0</v>
      </c>
      <c r="I127" s="55">
        <v>0</v>
      </c>
      <c r="J127" s="55">
        <v>0</v>
      </c>
      <c r="K127" s="56">
        <f t="array" ref="K127">SUM(ROUND(H127:J127,2))</f>
        <v>0</v>
      </c>
      <c r="L127" s="67"/>
      <c r="M127" s="200"/>
      <c r="N127" s="247"/>
      <c r="O127" s="249">
        <v>0</v>
      </c>
      <c r="P127" s="251">
        <f t="shared" si="9"/>
        <v>0</v>
      </c>
      <c r="Q127" s="247">
        <v>0</v>
      </c>
      <c r="R127" s="249">
        <v>0</v>
      </c>
      <c r="S127" s="252">
        <f t="shared" si="7"/>
        <v>0</v>
      </c>
      <c r="T127" s="247"/>
      <c r="U127" s="249">
        <v>0</v>
      </c>
      <c r="V127" s="252">
        <f t="shared" si="8"/>
        <v>0</v>
      </c>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row>
    <row r="128" spans="1:126" s="124" customFormat="1" ht="15.75" hidden="1">
      <c r="A128" s="57"/>
      <c r="B128" s="61"/>
      <c r="C128" s="61"/>
      <c r="D128" s="46"/>
      <c r="E128" s="44">
        <v>0</v>
      </c>
      <c r="F128" s="55">
        <v>0</v>
      </c>
      <c r="G128" s="56">
        <f t="shared" si="6"/>
        <v>0</v>
      </c>
      <c r="H128" s="55">
        <v>0</v>
      </c>
      <c r="I128" s="55">
        <v>0</v>
      </c>
      <c r="J128" s="55">
        <v>0</v>
      </c>
      <c r="K128" s="56">
        <f t="array" ref="K128">SUM(ROUND(H128:J128,2))</f>
        <v>0</v>
      </c>
      <c r="L128" s="67"/>
      <c r="M128" s="200"/>
      <c r="N128" s="247"/>
      <c r="O128" s="249">
        <v>0</v>
      </c>
      <c r="P128" s="251">
        <f t="shared" si="9"/>
        <v>0</v>
      </c>
      <c r="Q128" s="247">
        <v>0</v>
      </c>
      <c r="R128" s="249">
        <v>0</v>
      </c>
      <c r="S128" s="252">
        <f t="shared" si="7"/>
        <v>0</v>
      </c>
      <c r="T128" s="247"/>
      <c r="U128" s="249">
        <v>0</v>
      </c>
      <c r="V128" s="252">
        <f t="shared" si="8"/>
        <v>0</v>
      </c>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row>
    <row r="129" spans="1:126" s="124" customFormat="1" ht="15.75" hidden="1">
      <c r="A129" s="57"/>
      <c r="B129" s="61"/>
      <c r="C129" s="61"/>
      <c r="D129" s="46"/>
      <c r="E129" s="44">
        <v>0</v>
      </c>
      <c r="F129" s="55">
        <v>0</v>
      </c>
      <c r="G129" s="56">
        <f t="shared" si="6"/>
        <v>0</v>
      </c>
      <c r="H129" s="55">
        <v>0</v>
      </c>
      <c r="I129" s="55">
        <v>0</v>
      </c>
      <c r="J129" s="55">
        <v>0</v>
      </c>
      <c r="K129" s="56">
        <f t="array" ref="K129">SUM(ROUND(H129:J129,2))</f>
        <v>0</v>
      </c>
      <c r="L129" s="67"/>
      <c r="M129" s="200"/>
      <c r="N129" s="247"/>
      <c r="O129" s="249">
        <v>0</v>
      </c>
      <c r="P129" s="251">
        <f t="shared" si="9"/>
        <v>0</v>
      </c>
      <c r="Q129" s="247">
        <v>0</v>
      </c>
      <c r="R129" s="249">
        <v>0</v>
      </c>
      <c r="S129" s="252">
        <f t="shared" si="7"/>
        <v>0</v>
      </c>
      <c r="T129" s="247"/>
      <c r="U129" s="249">
        <v>0</v>
      </c>
      <c r="V129" s="252">
        <f t="shared" si="8"/>
        <v>0</v>
      </c>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row>
    <row r="130" spans="1:126" s="124" customFormat="1" ht="15.75" hidden="1">
      <c r="A130" s="57"/>
      <c r="B130" s="61"/>
      <c r="C130" s="61"/>
      <c r="D130" s="46"/>
      <c r="E130" s="44">
        <v>0</v>
      </c>
      <c r="F130" s="55">
        <v>0</v>
      </c>
      <c r="G130" s="56">
        <f t="shared" si="6"/>
        <v>0</v>
      </c>
      <c r="H130" s="55">
        <v>0</v>
      </c>
      <c r="I130" s="55">
        <v>0</v>
      </c>
      <c r="J130" s="55">
        <v>0</v>
      </c>
      <c r="K130" s="56">
        <f t="array" ref="K130">SUM(ROUND(H130:J130,2))</f>
        <v>0</v>
      </c>
      <c r="L130" s="67"/>
      <c r="M130" s="200"/>
      <c r="N130" s="247"/>
      <c r="O130" s="249">
        <v>0</v>
      </c>
      <c r="P130" s="251">
        <f t="shared" si="9"/>
        <v>0</v>
      </c>
      <c r="Q130" s="247">
        <v>0</v>
      </c>
      <c r="R130" s="249">
        <v>0</v>
      </c>
      <c r="S130" s="252">
        <f t="shared" si="7"/>
        <v>0</v>
      </c>
      <c r="T130" s="247"/>
      <c r="U130" s="249">
        <v>0</v>
      </c>
      <c r="V130" s="252">
        <f t="shared" si="8"/>
        <v>0</v>
      </c>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152"/>
      <c r="DL130" s="152"/>
      <c r="DM130" s="152"/>
      <c r="DN130" s="152"/>
      <c r="DO130" s="152"/>
      <c r="DP130" s="152"/>
      <c r="DQ130" s="152"/>
      <c r="DR130" s="152"/>
      <c r="DS130" s="152"/>
      <c r="DT130" s="152"/>
      <c r="DU130" s="152"/>
      <c r="DV130" s="152"/>
    </row>
    <row r="131" spans="1:126" s="124" customFormat="1" ht="15.75" hidden="1">
      <c r="A131" s="57"/>
      <c r="B131" s="61"/>
      <c r="C131" s="61"/>
      <c r="D131" s="46"/>
      <c r="E131" s="44">
        <v>0</v>
      </c>
      <c r="F131" s="55">
        <v>0</v>
      </c>
      <c r="G131" s="56">
        <f t="shared" si="6"/>
        <v>0</v>
      </c>
      <c r="H131" s="55">
        <v>0</v>
      </c>
      <c r="I131" s="55">
        <v>0</v>
      </c>
      <c r="J131" s="55">
        <v>0</v>
      </c>
      <c r="K131" s="56">
        <f t="array" ref="K131">SUM(ROUND(H131:J131,2))</f>
        <v>0</v>
      </c>
      <c r="L131" s="67"/>
      <c r="M131" s="200"/>
      <c r="N131" s="247"/>
      <c r="O131" s="249">
        <v>0</v>
      </c>
      <c r="P131" s="251">
        <f t="shared" si="9"/>
        <v>0</v>
      </c>
      <c r="Q131" s="247">
        <v>0</v>
      </c>
      <c r="R131" s="249">
        <v>0</v>
      </c>
      <c r="S131" s="252">
        <f t="shared" si="7"/>
        <v>0</v>
      </c>
      <c r="T131" s="247"/>
      <c r="U131" s="249">
        <v>0</v>
      </c>
      <c r="V131" s="252">
        <f t="shared" si="8"/>
        <v>0</v>
      </c>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152"/>
      <c r="DL131" s="152"/>
      <c r="DM131" s="152"/>
      <c r="DN131" s="152"/>
      <c r="DO131" s="152"/>
      <c r="DP131" s="152"/>
      <c r="DQ131" s="152"/>
      <c r="DR131" s="152"/>
      <c r="DS131" s="152"/>
      <c r="DT131" s="152"/>
      <c r="DU131" s="152"/>
      <c r="DV131" s="152"/>
    </row>
    <row r="132" spans="1:126" s="124" customFormat="1" ht="15.75" hidden="1">
      <c r="A132" s="57"/>
      <c r="B132" s="61"/>
      <c r="C132" s="61"/>
      <c r="D132" s="46"/>
      <c r="E132" s="44">
        <v>0</v>
      </c>
      <c r="F132" s="55">
        <v>0</v>
      </c>
      <c r="G132" s="56">
        <f t="shared" si="6"/>
        <v>0</v>
      </c>
      <c r="H132" s="55">
        <v>0</v>
      </c>
      <c r="I132" s="55">
        <v>0</v>
      </c>
      <c r="J132" s="55">
        <v>0</v>
      </c>
      <c r="K132" s="56">
        <f t="array" ref="K132">SUM(ROUND(H132:J132,2))</f>
        <v>0</v>
      </c>
      <c r="L132" s="67"/>
      <c r="M132" s="200"/>
      <c r="N132" s="247"/>
      <c r="O132" s="249">
        <v>0</v>
      </c>
      <c r="P132" s="251">
        <f t="shared" si="9"/>
        <v>0</v>
      </c>
      <c r="Q132" s="247">
        <v>0</v>
      </c>
      <c r="R132" s="249">
        <v>0</v>
      </c>
      <c r="S132" s="252">
        <f t="shared" si="7"/>
        <v>0</v>
      </c>
      <c r="T132" s="247"/>
      <c r="U132" s="249">
        <v>0</v>
      </c>
      <c r="V132" s="252">
        <f t="shared" si="8"/>
        <v>0</v>
      </c>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row>
    <row r="133" spans="1:126" s="124" customFormat="1" ht="15.75" hidden="1">
      <c r="A133" s="57"/>
      <c r="B133" s="61"/>
      <c r="C133" s="61"/>
      <c r="D133" s="46"/>
      <c r="E133" s="44">
        <v>0</v>
      </c>
      <c r="F133" s="55">
        <v>0</v>
      </c>
      <c r="G133" s="56">
        <f t="shared" si="6"/>
        <v>0</v>
      </c>
      <c r="H133" s="55">
        <v>0</v>
      </c>
      <c r="I133" s="55">
        <v>0</v>
      </c>
      <c r="J133" s="55">
        <v>0</v>
      </c>
      <c r="K133" s="56">
        <f t="array" ref="K133">SUM(ROUND(H133:J133,2))</f>
        <v>0</v>
      </c>
      <c r="L133" s="67"/>
      <c r="M133" s="200"/>
      <c r="N133" s="247"/>
      <c r="O133" s="249">
        <v>0</v>
      </c>
      <c r="P133" s="251">
        <f t="shared" si="9"/>
        <v>0</v>
      </c>
      <c r="Q133" s="247">
        <v>0</v>
      </c>
      <c r="R133" s="249">
        <v>0</v>
      </c>
      <c r="S133" s="252">
        <f t="shared" si="7"/>
        <v>0</v>
      </c>
      <c r="T133" s="247"/>
      <c r="U133" s="249">
        <v>0</v>
      </c>
      <c r="V133" s="252">
        <f t="shared" si="8"/>
        <v>0</v>
      </c>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152"/>
      <c r="DL133" s="152"/>
      <c r="DM133" s="152"/>
      <c r="DN133" s="152"/>
      <c r="DO133" s="152"/>
      <c r="DP133" s="152"/>
      <c r="DQ133" s="152"/>
      <c r="DR133" s="152"/>
      <c r="DS133" s="152"/>
      <c r="DT133" s="152"/>
      <c r="DU133" s="152"/>
      <c r="DV133" s="152"/>
    </row>
    <row r="134" spans="1:126" s="124" customFormat="1" ht="15.75" hidden="1">
      <c r="A134" s="57"/>
      <c r="B134" s="61"/>
      <c r="C134" s="61"/>
      <c r="D134" s="46"/>
      <c r="E134" s="44">
        <v>0</v>
      </c>
      <c r="F134" s="55">
        <v>0</v>
      </c>
      <c r="G134" s="56">
        <f t="shared" si="6"/>
        <v>0</v>
      </c>
      <c r="H134" s="55">
        <v>0</v>
      </c>
      <c r="I134" s="55">
        <v>0</v>
      </c>
      <c r="J134" s="55">
        <v>0</v>
      </c>
      <c r="K134" s="56">
        <f t="array" ref="K134">SUM(ROUND(H134:J134,2))</f>
        <v>0</v>
      </c>
      <c r="L134" s="67"/>
      <c r="M134" s="200"/>
      <c r="N134" s="247"/>
      <c r="O134" s="249">
        <v>0</v>
      </c>
      <c r="P134" s="251">
        <f t="shared" si="9"/>
        <v>0</v>
      </c>
      <c r="Q134" s="247">
        <v>0</v>
      </c>
      <c r="R134" s="249">
        <v>0</v>
      </c>
      <c r="S134" s="252">
        <f t="shared" si="7"/>
        <v>0</v>
      </c>
      <c r="T134" s="247"/>
      <c r="U134" s="249">
        <v>0</v>
      </c>
      <c r="V134" s="252">
        <f t="shared" si="8"/>
        <v>0</v>
      </c>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row>
    <row r="135" spans="1:126" s="124" customFormat="1" ht="15.75" hidden="1">
      <c r="A135" s="57"/>
      <c r="B135" s="61"/>
      <c r="C135" s="61"/>
      <c r="D135" s="46"/>
      <c r="E135" s="44">
        <v>0</v>
      </c>
      <c r="F135" s="55">
        <v>0</v>
      </c>
      <c r="G135" s="56">
        <f t="shared" ref="G135:G198" si="10">IF(OR(E135="Redacted",F135="Redacted"),"Redacted",IF(OR(T(E135)&lt;&gt;"",T(F135)&lt;&gt;""),"Varies",ROUND(E135*F135,2)))</f>
        <v>0</v>
      </c>
      <c r="H135" s="55">
        <v>0</v>
      </c>
      <c r="I135" s="55">
        <v>0</v>
      </c>
      <c r="J135" s="55">
        <v>0</v>
      </c>
      <c r="K135" s="56">
        <f t="array" ref="K135">SUM(ROUND(H135:J135,2))</f>
        <v>0</v>
      </c>
      <c r="L135" s="67"/>
      <c r="M135" s="200"/>
      <c r="N135" s="247"/>
      <c r="O135" s="249">
        <v>0</v>
      </c>
      <c r="P135" s="251">
        <f t="shared" si="9"/>
        <v>0</v>
      </c>
      <c r="Q135" s="247">
        <v>0</v>
      </c>
      <c r="R135" s="249">
        <v>0</v>
      </c>
      <c r="S135" s="252">
        <f t="shared" ref="S135:S198" si="11">ROUND(IF(Q135="yes",I135*R135,0),2)</f>
        <v>0</v>
      </c>
      <c r="T135" s="247"/>
      <c r="U135" s="249">
        <v>0</v>
      </c>
      <c r="V135" s="252">
        <f t="shared" ref="V135:V198" si="12">ROUND(IF(T135="yes",J135*U135,0),2)</f>
        <v>0</v>
      </c>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152"/>
      <c r="DL135" s="152"/>
      <c r="DM135" s="152"/>
      <c r="DN135" s="152"/>
      <c r="DO135" s="152"/>
      <c r="DP135" s="152"/>
      <c r="DQ135" s="152"/>
      <c r="DR135" s="152"/>
      <c r="DS135" s="152"/>
      <c r="DT135" s="152"/>
      <c r="DU135" s="152"/>
      <c r="DV135" s="152"/>
    </row>
    <row r="136" spans="1:126" s="124" customFormat="1" ht="15.75" hidden="1">
      <c r="A136" s="57"/>
      <c r="B136" s="61"/>
      <c r="C136" s="61"/>
      <c r="D136" s="46"/>
      <c r="E136" s="44">
        <v>0</v>
      </c>
      <c r="F136" s="55">
        <v>0</v>
      </c>
      <c r="G136" s="56">
        <f t="shared" si="10"/>
        <v>0</v>
      </c>
      <c r="H136" s="55">
        <v>0</v>
      </c>
      <c r="I136" s="55">
        <v>0</v>
      </c>
      <c r="J136" s="55">
        <v>0</v>
      </c>
      <c r="K136" s="56">
        <f t="array" ref="K136">SUM(ROUND(H136:J136,2))</f>
        <v>0</v>
      </c>
      <c r="L136" s="67"/>
      <c r="M136" s="200"/>
      <c r="N136" s="247"/>
      <c r="O136" s="249">
        <v>0</v>
      </c>
      <c r="P136" s="251">
        <f t="shared" si="9"/>
        <v>0</v>
      </c>
      <c r="Q136" s="247">
        <v>0</v>
      </c>
      <c r="R136" s="249">
        <v>0</v>
      </c>
      <c r="S136" s="252">
        <f t="shared" si="11"/>
        <v>0</v>
      </c>
      <c r="T136" s="247"/>
      <c r="U136" s="249">
        <v>0</v>
      </c>
      <c r="V136" s="252">
        <f t="shared" si="12"/>
        <v>0</v>
      </c>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row>
    <row r="137" spans="1:126" s="124" customFormat="1" ht="15.75" hidden="1">
      <c r="A137" s="57"/>
      <c r="B137" s="61"/>
      <c r="C137" s="61"/>
      <c r="D137" s="46"/>
      <c r="E137" s="44">
        <v>0</v>
      </c>
      <c r="F137" s="55">
        <v>0</v>
      </c>
      <c r="G137" s="56">
        <f t="shared" si="10"/>
        <v>0</v>
      </c>
      <c r="H137" s="55">
        <v>0</v>
      </c>
      <c r="I137" s="55">
        <v>0</v>
      </c>
      <c r="J137" s="55">
        <v>0</v>
      </c>
      <c r="K137" s="56">
        <f t="array" ref="K137">SUM(ROUND(H137:J137,2))</f>
        <v>0</v>
      </c>
      <c r="L137" s="67"/>
      <c r="M137" s="200"/>
      <c r="N137" s="247"/>
      <c r="O137" s="249">
        <v>0</v>
      </c>
      <c r="P137" s="251">
        <f t="shared" si="9"/>
        <v>0</v>
      </c>
      <c r="Q137" s="247">
        <v>0</v>
      </c>
      <c r="R137" s="249">
        <v>0</v>
      </c>
      <c r="S137" s="252">
        <f t="shared" si="11"/>
        <v>0</v>
      </c>
      <c r="T137" s="247"/>
      <c r="U137" s="249">
        <v>0</v>
      </c>
      <c r="V137" s="252">
        <f t="shared" si="12"/>
        <v>0</v>
      </c>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152"/>
      <c r="DL137" s="152"/>
      <c r="DM137" s="152"/>
      <c r="DN137" s="152"/>
      <c r="DO137" s="152"/>
      <c r="DP137" s="152"/>
      <c r="DQ137" s="152"/>
      <c r="DR137" s="152"/>
      <c r="DS137" s="152"/>
      <c r="DT137" s="152"/>
      <c r="DU137" s="152"/>
      <c r="DV137" s="152"/>
    </row>
    <row r="138" spans="1:126" s="124" customFormat="1" ht="15.75" hidden="1">
      <c r="A138" s="57"/>
      <c r="B138" s="61"/>
      <c r="C138" s="61"/>
      <c r="D138" s="46"/>
      <c r="E138" s="44">
        <v>0</v>
      </c>
      <c r="F138" s="55">
        <v>0</v>
      </c>
      <c r="G138" s="56">
        <f t="shared" si="10"/>
        <v>0</v>
      </c>
      <c r="H138" s="55">
        <v>0</v>
      </c>
      <c r="I138" s="55">
        <v>0</v>
      </c>
      <c r="J138" s="55">
        <v>0</v>
      </c>
      <c r="K138" s="56">
        <f t="array" ref="K138">SUM(ROUND(H138:J138,2))</f>
        <v>0</v>
      </c>
      <c r="L138" s="67"/>
      <c r="M138" s="200"/>
      <c r="N138" s="247"/>
      <c r="O138" s="249">
        <v>0</v>
      </c>
      <c r="P138" s="251">
        <f t="shared" si="9"/>
        <v>0</v>
      </c>
      <c r="Q138" s="247">
        <v>0</v>
      </c>
      <c r="R138" s="249">
        <v>0</v>
      </c>
      <c r="S138" s="252">
        <f t="shared" si="11"/>
        <v>0</v>
      </c>
      <c r="T138" s="247"/>
      <c r="U138" s="249">
        <v>0</v>
      </c>
      <c r="V138" s="252">
        <f t="shared" si="12"/>
        <v>0</v>
      </c>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152"/>
      <c r="DL138" s="152"/>
      <c r="DM138" s="152"/>
      <c r="DN138" s="152"/>
      <c r="DO138" s="152"/>
      <c r="DP138" s="152"/>
      <c r="DQ138" s="152"/>
      <c r="DR138" s="152"/>
      <c r="DS138" s="152"/>
      <c r="DT138" s="152"/>
      <c r="DU138" s="152"/>
      <c r="DV138" s="152"/>
    </row>
    <row r="139" spans="1:126" s="124" customFormat="1" ht="15.75" hidden="1">
      <c r="A139" s="57"/>
      <c r="B139" s="61"/>
      <c r="C139" s="61"/>
      <c r="D139" s="46"/>
      <c r="E139" s="44">
        <v>0</v>
      </c>
      <c r="F139" s="55">
        <v>0</v>
      </c>
      <c r="G139" s="56">
        <f t="shared" si="10"/>
        <v>0</v>
      </c>
      <c r="H139" s="55">
        <v>0</v>
      </c>
      <c r="I139" s="55">
        <v>0</v>
      </c>
      <c r="J139" s="55">
        <v>0</v>
      </c>
      <c r="K139" s="56">
        <f t="array" ref="K139">SUM(ROUND(H139:J139,2))</f>
        <v>0</v>
      </c>
      <c r="L139" s="67"/>
      <c r="M139" s="200"/>
      <c r="N139" s="247"/>
      <c r="O139" s="249">
        <v>0</v>
      </c>
      <c r="P139" s="251">
        <f t="shared" si="9"/>
        <v>0</v>
      </c>
      <c r="Q139" s="247">
        <v>0</v>
      </c>
      <c r="R139" s="249">
        <v>0</v>
      </c>
      <c r="S139" s="252">
        <f t="shared" si="11"/>
        <v>0</v>
      </c>
      <c r="T139" s="247"/>
      <c r="U139" s="249">
        <v>0</v>
      </c>
      <c r="V139" s="252">
        <f t="shared" si="12"/>
        <v>0</v>
      </c>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152"/>
      <c r="DL139" s="152"/>
      <c r="DM139" s="152"/>
      <c r="DN139" s="152"/>
      <c r="DO139" s="152"/>
      <c r="DP139" s="152"/>
      <c r="DQ139" s="152"/>
      <c r="DR139" s="152"/>
      <c r="DS139" s="152"/>
      <c r="DT139" s="152"/>
      <c r="DU139" s="152"/>
      <c r="DV139" s="152"/>
    </row>
    <row r="140" spans="1:126" s="124" customFormat="1" ht="15.75" hidden="1">
      <c r="A140" s="57"/>
      <c r="B140" s="61"/>
      <c r="C140" s="61"/>
      <c r="D140" s="46"/>
      <c r="E140" s="44">
        <v>0</v>
      </c>
      <c r="F140" s="55">
        <v>0</v>
      </c>
      <c r="G140" s="56">
        <f t="shared" si="10"/>
        <v>0</v>
      </c>
      <c r="H140" s="55">
        <v>0</v>
      </c>
      <c r="I140" s="55">
        <v>0</v>
      </c>
      <c r="J140" s="55">
        <v>0</v>
      </c>
      <c r="K140" s="56">
        <f t="array" ref="K140">SUM(ROUND(H140:J140,2))</f>
        <v>0</v>
      </c>
      <c r="L140" s="67"/>
      <c r="M140" s="200"/>
      <c r="N140" s="247"/>
      <c r="O140" s="249">
        <v>0</v>
      </c>
      <c r="P140" s="251">
        <f t="shared" si="9"/>
        <v>0</v>
      </c>
      <c r="Q140" s="247">
        <v>0</v>
      </c>
      <c r="R140" s="249">
        <v>0</v>
      </c>
      <c r="S140" s="252">
        <f t="shared" si="11"/>
        <v>0</v>
      </c>
      <c r="T140" s="247"/>
      <c r="U140" s="249">
        <v>0</v>
      </c>
      <c r="V140" s="252">
        <f t="shared" si="12"/>
        <v>0</v>
      </c>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152"/>
      <c r="DL140" s="152"/>
      <c r="DM140" s="152"/>
      <c r="DN140" s="152"/>
      <c r="DO140" s="152"/>
      <c r="DP140" s="152"/>
      <c r="DQ140" s="152"/>
      <c r="DR140" s="152"/>
      <c r="DS140" s="152"/>
      <c r="DT140" s="152"/>
      <c r="DU140" s="152"/>
      <c r="DV140" s="152"/>
    </row>
    <row r="141" spans="1:126" s="124" customFormat="1" ht="15.75" hidden="1">
      <c r="A141" s="57"/>
      <c r="B141" s="61"/>
      <c r="C141" s="61"/>
      <c r="D141" s="46"/>
      <c r="E141" s="44">
        <v>0</v>
      </c>
      <c r="F141" s="55">
        <v>0</v>
      </c>
      <c r="G141" s="56">
        <f t="shared" si="10"/>
        <v>0</v>
      </c>
      <c r="H141" s="55">
        <v>0</v>
      </c>
      <c r="I141" s="55">
        <v>0</v>
      </c>
      <c r="J141" s="55">
        <v>0</v>
      </c>
      <c r="K141" s="56">
        <f t="array" ref="K141">SUM(ROUND(H141:J141,2))</f>
        <v>0</v>
      </c>
      <c r="L141" s="67"/>
      <c r="M141" s="200"/>
      <c r="N141" s="247"/>
      <c r="O141" s="249">
        <v>0</v>
      </c>
      <c r="P141" s="251">
        <f t="shared" si="9"/>
        <v>0</v>
      </c>
      <c r="Q141" s="247">
        <v>0</v>
      </c>
      <c r="R141" s="249">
        <v>0</v>
      </c>
      <c r="S141" s="252">
        <f t="shared" si="11"/>
        <v>0</v>
      </c>
      <c r="T141" s="247"/>
      <c r="U141" s="249">
        <v>0</v>
      </c>
      <c r="V141" s="252">
        <f t="shared" si="12"/>
        <v>0</v>
      </c>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row>
    <row r="142" spans="1:126" s="124" customFormat="1" ht="15.75" hidden="1">
      <c r="A142" s="57"/>
      <c r="B142" s="61"/>
      <c r="C142" s="61"/>
      <c r="D142" s="46"/>
      <c r="E142" s="44">
        <v>0</v>
      </c>
      <c r="F142" s="55">
        <v>0</v>
      </c>
      <c r="G142" s="56">
        <f t="shared" si="10"/>
        <v>0</v>
      </c>
      <c r="H142" s="55">
        <v>0</v>
      </c>
      <c r="I142" s="55">
        <v>0</v>
      </c>
      <c r="J142" s="55">
        <v>0</v>
      </c>
      <c r="K142" s="56">
        <f t="array" ref="K142">SUM(ROUND(H142:J142,2))</f>
        <v>0</v>
      </c>
      <c r="L142" s="67"/>
      <c r="M142" s="200"/>
      <c r="N142" s="247"/>
      <c r="O142" s="249">
        <v>0</v>
      </c>
      <c r="P142" s="251">
        <f t="shared" si="9"/>
        <v>0</v>
      </c>
      <c r="Q142" s="247">
        <v>0</v>
      </c>
      <c r="R142" s="249">
        <v>0</v>
      </c>
      <c r="S142" s="252">
        <f t="shared" si="11"/>
        <v>0</v>
      </c>
      <c r="T142" s="247"/>
      <c r="U142" s="249">
        <v>0</v>
      </c>
      <c r="V142" s="252">
        <f t="shared" si="12"/>
        <v>0</v>
      </c>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152"/>
      <c r="DL142" s="152"/>
      <c r="DM142" s="152"/>
      <c r="DN142" s="152"/>
      <c r="DO142" s="152"/>
      <c r="DP142" s="152"/>
      <c r="DQ142" s="152"/>
      <c r="DR142" s="152"/>
      <c r="DS142" s="152"/>
      <c r="DT142" s="152"/>
      <c r="DU142" s="152"/>
      <c r="DV142" s="152"/>
    </row>
    <row r="143" spans="1:126" s="124" customFormat="1" ht="15.75" hidden="1">
      <c r="A143" s="57"/>
      <c r="B143" s="61"/>
      <c r="C143" s="61"/>
      <c r="D143" s="46"/>
      <c r="E143" s="44">
        <v>0</v>
      </c>
      <c r="F143" s="55">
        <v>0</v>
      </c>
      <c r="G143" s="56">
        <f t="shared" si="10"/>
        <v>0</v>
      </c>
      <c r="H143" s="55">
        <v>0</v>
      </c>
      <c r="I143" s="55">
        <v>0</v>
      </c>
      <c r="J143" s="55">
        <v>0</v>
      </c>
      <c r="K143" s="56">
        <f t="array" ref="K143">SUM(ROUND(H143:J143,2))</f>
        <v>0</v>
      </c>
      <c r="L143" s="67"/>
      <c r="M143" s="200"/>
      <c r="N143" s="247"/>
      <c r="O143" s="249">
        <v>0</v>
      </c>
      <c r="P143" s="251">
        <f t="shared" si="9"/>
        <v>0</v>
      </c>
      <c r="Q143" s="247">
        <v>0</v>
      </c>
      <c r="R143" s="249">
        <v>0</v>
      </c>
      <c r="S143" s="252">
        <f t="shared" si="11"/>
        <v>0</v>
      </c>
      <c r="T143" s="247"/>
      <c r="U143" s="249">
        <v>0</v>
      </c>
      <c r="V143" s="252">
        <f t="shared" si="12"/>
        <v>0</v>
      </c>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152"/>
      <c r="DL143" s="152"/>
      <c r="DM143" s="152"/>
      <c r="DN143" s="152"/>
      <c r="DO143" s="152"/>
      <c r="DP143" s="152"/>
      <c r="DQ143" s="152"/>
      <c r="DR143" s="152"/>
      <c r="DS143" s="152"/>
      <c r="DT143" s="152"/>
      <c r="DU143" s="152"/>
      <c r="DV143" s="152"/>
    </row>
    <row r="144" spans="1:126" s="124" customFormat="1" ht="15.75" hidden="1">
      <c r="A144" s="57"/>
      <c r="B144" s="61"/>
      <c r="C144" s="61"/>
      <c r="D144" s="46"/>
      <c r="E144" s="44">
        <v>0</v>
      </c>
      <c r="F144" s="55">
        <v>0</v>
      </c>
      <c r="G144" s="56">
        <f t="shared" si="10"/>
        <v>0</v>
      </c>
      <c r="H144" s="55">
        <v>0</v>
      </c>
      <c r="I144" s="55">
        <v>0</v>
      </c>
      <c r="J144" s="55">
        <v>0</v>
      </c>
      <c r="K144" s="56">
        <f t="array" ref="K144">SUM(ROUND(H144:J144,2))</f>
        <v>0</v>
      </c>
      <c r="L144" s="67"/>
      <c r="M144" s="200"/>
      <c r="N144" s="247"/>
      <c r="O144" s="249">
        <v>0</v>
      </c>
      <c r="P144" s="251">
        <f t="shared" si="9"/>
        <v>0</v>
      </c>
      <c r="Q144" s="247">
        <v>0</v>
      </c>
      <c r="R144" s="249">
        <v>0</v>
      </c>
      <c r="S144" s="252">
        <f t="shared" si="11"/>
        <v>0</v>
      </c>
      <c r="T144" s="247"/>
      <c r="U144" s="249">
        <v>0</v>
      </c>
      <c r="V144" s="252">
        <f t="shared" si="12"/>
        <v>0</v>
      </c>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152"/>
      <c r="DL144" s="152"/>
      <c r="DM144" s="152"/>
      <c r="DN144" s="152"/>
      <c r="DO144" s="152"/>
      <c r="DP144" s="152"/>
      <c r="DQ144" s="152"/>
      <c r="DR144" s="152"/>
      <c r="DS144" s="152"/>
      <c r="DT144" s="152"/>
      <c r="DU144" s="152"/>
      <c r="DV144" s="152"/>
    </row>
    <row r="145" spans="1:126" s="124" customFormat="1" ht="15.75" hidden="1">
      <c r="A145" s="57"/>
      <c r="B145" s="61"/>
      <c r="C145" s="61"/>
      <c r="D145" s="46"/>
      <c r="E145" s="44">
        <v>0</v>
      </c>
      <c r="F145" s="55">
        <v>0</v>
      </c>
      <c r="G145" s="56">
        <f t="shared" si="10"/>
        <v>0</v>
      </c>
      <c r="H145" s="55">
        <v>0</v>
      </c>
      <c r="I145" s="55">
        <v>0</v>
      </c>
      <c r="J145" s="55">
        <v>0</v>
      </c>
      <c r="K145" s="56">
        <f t="array" ref="K145">SUM(ROUND(H145:J145,2))</f>
        <v>0</v>
      </c>
      <c r="L145" s="67"/>
      <c r="M145" s="200"/>
      <c r="N145" s="247"/>
      <c r="O145" s="249">
        <v>0</v>
      </c>
      <c r="P145" s="251">
        <f t="shared" si="9"/>
        <v>0</v>
      </c>
      <c r="Q145" s="247">
        <v>0</v>
      </c>
      <c r="R145" s="249">
        <v>0</v>
      </c>
      <c r="S145" s="252">
        <f t="shared" si="11"/>
        <v>0</v>
      </c>
      <c r="T145" s="247"/>
      <c r="U145" s="249">
        <v>0</v>
      </c>
      <c r="V145" s="252">
        <f t="shared" si="12"/>
        <v>0</v>
      </c>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152"/>
      <c r="DL145" s="152"/>
      <c r="DM145" s="152"/>
      <c r="DN145" s="152"/>
      <c r="DO145" s="152"/>
      <c r="DP145" s="152"/>
      <c r="DQ145" s="152"/>
      <c r="DR145" s="152"/>
      <c r="DS145" s="152"/>
      <c r="DT145" s="152"/>
      <c r="DU145" s="152"/>
      <c r="DV145" s="152"/>
    </row>
    <row r="146" spans="1:126" s="124" customFormat="1" ht="15.75" hidden="1">
      <c r="A146" s="57"/>
      <c r="B146" s="61"/>
      <c r="C146" s="61"/>
      <c r="D146" s="46"/>
      <c r="E146" s="44">
        <v>0</v>
      </c>
      <c r="F146" s="55">
        <v>0</v>
      </c>
      <c r="G146" s="56">
        <f t="shared" si="10"/>
        <v>0</v>
      </c>
      <c r="H146" s="55">
        <v>0</v>
      </c>
      <c r="I146" s="55">
        <v>0</v>
      </c>
      <c r="J146" s="55">
        <v>0</v>
      </c>
      <c r="K146" s="56">
        <f t="array" ref="K146">SUM(ROUND(H146:J146,2))</f>
        <v>0</v>
      </c>
      <c r="L146" s="67"/>
      <c r="M146" s="200"/>
      <c r="N146" s="247"/>
      <c r="O146" s="249">
        <v>0</v>
      </c>
      <c r="P146" s="251">
        <f t="shared" si="9"/>
        <v>0</v>
      </c>
      <c r="Q146" s="247">
        <v>0</v>
      </c>
      <c r="R146" s="249">
        <v>0</v>
      </c>
      <c r="S146" s="252">
        <f t="shared" si="11"/>
        <v>0</v>
      </c>
      <c r="T146" s="247"/>
      <c r="U146" s="249">
        <v>0</v>
      </c>
      <c r="V146" s="252">
        <f t="shared" si="12"/>
        <v>0</v>
      </c>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row>
    <row r="147" spans="1:126" s="124" customFormat="1" ht="15.75" hidden="1">
      <c r="A147" s="57"/>
      <c r="B147" s="61"/>
      <c r="C147" s="61"/>
      <c r="D147" s="46"/>
      <c r="E147" s="44">
        <v>0</v>
      </c>
      <c r="F147" s="55">
        <v>0</v>
      </c>
      <c r="G147" s="56">
        <f t="shared" si="10"/>
        <v>0</v>
      </c>
      <c r="H147" s="55">
        <v>0</v>
      </c>
      <c r="I147" s="55">
        <v>0</v>
      </c>
      <c r="J147" s="55">
        <v>0</v>
      </c>
      <c r="K147" s="56">
        <f t="array" ref="K147">SUM(ROUND(H147:J147,2))</f>
        <v>0</v>
      </c>
      <c r="L147" s="67"/>
      <c r="M147" s="200"/>
      <c r="N147" s="247"/>
      <c r="O147" s="249">
        <v>0</v>
      </c>
      <c r="P147" s="251">
        <f t="shared" si="9"/>
        <v>0</v>
      </c>
      <c r="Q147" s="247">
        <v>0</v>
      </c>
      <c r="R147" s="249">
        <v>0</v>
      </c>
      <c r="S147" s="252">
        <f t="shared" si="11"/>
        <v>0</v>
      </c>
      <c r="T147" s="247"/>
      <c r="U147" s="249">
        <v>0</v>
      </c>
      <c r="V147" s="252">
        <f t="shared" si="12"/>
        <v>0</v>
      </c>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152"/>
      <c r="DL147" s="152"/>
      <c r="DM147" s="152"/>
      <c r="DN147" s="152"/>
      <c r="DO147" s="152"/>
      <c r="DP147" s="152"/>
      <c r="DQ147" s="152"/>
      <c r="DR147" s="152"/>
      <c r="DS147" s="152"/>
      <c r="DT147" s="152"/>
      <c r="DU147" s="152"/>
      <c r="DV147" s="152"/>
    </row>
    <row r="148" spans="1:126" s="124" customFormat="1" ht="15.75" hidden="1">
      <c r="A148" s="57"/>
      <c r="B148" s="61"/>
      <c r="C148" s="61"/>
      <c r="D148" s="46"/>
      <c r="E148" s="44">
        <v>0</v>
      </c>
      <c r="F148" s="55">
        <v>0</v>
      </c>
      <c r="G148" s="56">
        <f t="shared" si="10"/>
        <v>0</v>
      </c>
      <c r="H148" s="55">
        <v>0</v>
      </c>
      <c r="I148" s="55">
        <v>0</v>
      </c>
      <c r="J148" s="55">
        <v>0</v>
      </c>
      <c r="K148" s="56">
        <f t="array" ref="K148">SUM(ROUND(H148:J148,2))</f>
        <v>0</v>
      </c>
      <c r="L148" s="67"/>
      <c r="M148" s="200"/>
      <c r="N148" s="247"/>
      <c r="O148" s="249">
        <v>0</v>
      </c>
      <c r="P148" s="251">
        <f t="shared" si="9"/>
        <v>0</v>
      </c>
      <c r="Q148" s="247">
        <v>0</v>
      </c>
      <c r="R148" s="249">
        <v>0</v>
      </c>
      <c r="S148" s="252">
        <f t="shared" si="11"/>
        <v>0</v>
      </c>
      <c r="T148" s="247"/>
      <c r="U148" s="249">
        <v>0</v>
      </c>
      <c r="V148" s="252">
        <f t="shared" si="12"/>
        <v>0</v>
      </c>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row>
    <row r="149" spans="1:126" s="124" customFormat="1" ht="15.75" hidden="1">
      <c r="A149" s="57"/>
      <c r="B149" s="61"/>
      <c r="C149" s="61"/>
      <c r="D149" s="46"/>
      <c r="E149" s="44">
        <v>0</v>
      </c>
      <c r="F149" s="55">
        <v>0</v>
      </c>
      <c r="G149" s="56">
        <f t="shared" si="10"/>
        <v>0</v>
      </c>
      <c r="H149" s="55">
        <v>0</v>
      </c>
      <c r="I149" s="55">
        <v>0</v>
      </c>
      <c r="J149" s="55">
        <v>0</v>
      </c>
      <c r="K149" s="56">
        <f t="array" ref="K149">SUM(ROUND(H149:J149,2))</f>
        <v>0</v>
      </c>
      <c r="L149" s="67"/>
      <c r="M149" s="200"/>
      <c r="N149" s="247"/>
      <c r="O149" s="249">
        <v>0</v>
      </c>
      <c r="P149" s="251">
        <f t="shared" si="9"/>
        <v>0</v>
      </c>
      <c r="Q149" s="247">
        <v>0</v>
      </c>
      <c r="R149" s="249">
        <v>0</v>
      </c>
      <c r="S149" s="252">
        <f t="shared" si="11"/>
        <v>0</v>
      </c>
      <c r="T149" s="247"/>
      <c r="U149" s="249">
        <v>0</v>
      </c>
      <c r="V149" s="252">
        <f t="shared" si="12"/>
        <v>0</v>
      </c>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152"/>
      <c r="DL149" s="152"/>
      <c r="DM149" s="152"/>
      <c r="DN149" s="152"/>
      <c r="DO149" s="152"/>
      <c r="DP149" s="152"/>
      <c r="DQ149" s="152"/>
      <c r="DR149" s="152"/>
      <c r="DS149" s="152"/>
      <c r="DT149" s="152"/>
      <c r="DU149" s="152"/>
      <c r="DV149" s="152"/>
    </row>
    <row r="150" spans="1:126" s="124" customFormat="1" ht="15.75" hidden="1">
      <c r="A150" s="57"/>
      <c r="B150" s="61"/>
      <c r="C150" s="61"/>
      <c r="D150" s="46"/>
      <c r="E150" s="44">
        <v>0</v>
      </c>
      <c r="F150" s="55">
        <v>0</v>
      </c>
      <c r="G150" s="56">
        <f t="shared" si="10"/>
        <v>0</v>
      </c>
      <c r="H150" s="55">
        <v>0</v>
      </c>
      <c r="I150" s="55">
        <v>0</v>
      </c>
      <c r="J150" s="55">
        <v>0</v>
      </c>
      <c r="K150" s="56">
        <f t="array" ref="K150">SUM(ROUND(H150:J150,2))</f>
        <v>0</v>
      </c>
      <c r="L150" s="67"/>
      <c r="M150" s="200"/>
      <c r="N150" s="247"/>
      <c r="O150" s="249">
        <v>0</v>
      </c>
      <c r="P150" s="251">
        <f t="shared" si="9"/>
        <v>0</v>
      </c>
      <c r="Q150" s="247">
        <v>0</v>
      </c>
      <c r="R150" s="249">
        <v>0</v>
      </c>
      <c r="S150" s="252">
        <f t="shared" si="11"/>
        <v>0</v>
      </c>
      <c r="T150" s="247"/>
      <c r="U150" s="249">
        <v>0</v>
      </c>
      <c r="V150" s="252">
        <f t="shared" si="12"/>
        <v>0</v>
      </c>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152"/>
      <c r="DL150" s="152"/>
      <c r="DM150" s="152"/>
      <c r="DN150" s="152"/>
      <c r="DO150" s="152"/>
      <c r="DP150" s="152"/>
      <c r="DQ150" s="152"/>
      <c r="DR150" s="152"/>
      <c r="DS150" s="152"/>
      <c r="DT150" s="152"/>
      <c r="DU150" s="152"/>
      <c r="DV150" s="152"/>
    </row>
    <row r="151" spans="1:126" s="124" customFormat="1" ht="15.75" hidden="1">
      <c r="A151" s="57"/>
      <c r="B151" s="61"/>
      <c r="C151" s="61"/>
      <c r="D151" s="46"/>
      <c r="E151" s="44">
        <v>0</v>
      </c>
      <c r="F151" s="55">
        <v>0</v>
      </c>
      <c r="G151" s="56">
        <f t="shared" si="10"/>
        <v>0</v>
      </c>
      <c r="H151" s="55">
        <v>0</v>
      </c>
      <c r="I151" s="55">
        <v>0</v>
      </c>
      <c r="J151" s="55">
        <v>0</v>
      </c>
      <c r="K151" s="56">
        <f t="array" ref="K151">SUM(ROUND(H151:J151,2))</f>
        <v>0</v>
      </c>
      <c r="L151" s="67"/>
      <c r="M151" s="200"/>
      <c r="N151" s="247"/>
      <c r="O151" s="249">
        <v>0</v>
      </c>
      <c r="P151" s="251">
        <f t="shared" si="9"/>
        <v>0</v>
      </c>
      <c r="Q151" s="247">
        <v>0</v>
      </c>
      <c r="R151" s="249">
        <v>0</v>
      </c>
      <c r="S151" s="252">
        <f t="shared" si="11"/>
        <v>0</v>
      </c>
      <c r="T151" s="247"/>
      <c r="U151" s="249">
        <v>0</v>
      </c>
      <c r="V151" s="252">
        <f t="shared" si="12"/>
        <v>0</v>
      </c>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152"/>
      <c r="DL151" s="152"/>
      <c r="DM151" s="152"/>
      <c r="DN151" s="152"/>
      <c r="DO151" s="152"/>
      <c r="DP151" s="152"/>
      <c r="DQ151" s="152"/>
      <c r="DR151" s="152"/>
      <c r="DS151" s="152"/>
      <c r="DT151" s="152"/>
      <c r="DU151" s="152"/>
      <c r="DV151" s="152"/>
    </row>
    <row r="152" spans="1:126" s="124" customFormat="1" ht="15.75" hidden="1">
      <c r="A152" s="57"/>
      <c r="B152" s="61"/>
      <c r="C152" s="61"/>
      <c r="D152" s="46"/>
      <c r="E152" s="44">
        <v>0</v>
      </c>
      <c r="F152" s="55">
        <v>0</v>
      </c>
      <c r="G152" s="56">
        <f t="shared" si="10"/>
        <v>0</v>
      </c>
      <c r="H152" s="55">
        <v>0</v>
      </c>
      <c r="I152" s="55">
        <v>0</v>
      </c>
      <c r="J152" s="55">
        <v>0</v>
      </c>
      <c r="K152" s="56">
        <f t="array" ref="K152">SUM(ROUND(H152:J152,2))</f>
        <v>0</v>
      </c>
      <c r="L152" s="67"/>
      <c r="M152" s="200"/>
      <c r="N152" s="247"/>
      <c r="O152" s="249">
        <v>0</v>
      </c>
      <c r="P152" s="251">
        <f t="shared" si="9"/>
        <v>0</v>
      </c>
      <c r="Q152" s="247">
        <v>0</v>
      </c>
      <c r="R152" s="249">
        <v>0</v>
      </c>
      <c r="S152" s="252">
        <f t="shared" si="11"/>
        <v>0</v>
      </c>
      <c r="T152" s="247"/>
      <c r="U152" s="249">
        <v>0</v>
      </c>
      <c r="V152" s="252">
        <f t="shared" si="12"/>
        <v>0</v>
      </c>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152"/>
      <c r="DL152" s="152"/>
      <c r="DM152" s="152"/>
      <c r="DN152" s="152"/>
      <c r="DO152" s="152"/>
      <c r="DP152" s="152"/>
      <c r="DQ152" s="152"/>
      <c r="DR152" s="152"/>
      <c r="DS152" s="152"/>
      <c r="DT152" s="152"/>
      <c r="DU152" s="152"/>
      <c r="DV152" s="152"/>
    </row>
    <row r="153" spans="1:126" s="124" customFormat="1" ht="15.75" hidden="1">
      <c r="A153" s="57"/>
      <c r="B153" s="61"/>
      <c r="C153" s="61"/>
      <c r="D153" s="46"/>
      <c r="E153" s="44">
        <v>0</v>
      </c>
      <c r="F153" s="55">
        <v>0</v>
      </c>
      <c r="G153" s="56">
        <f t="shared" si="10"/>
        <v>0</v>
      </c>
      <c r="H153" s="55">
        <v>0</v>
      </c>
      <c r="I153" s="55">
        <v>0</v>
      </c>
      <c r="J153" s="55">
        <v>0</v>
      </c>
      <c r="K153" s="56">
        <f t="array" ref="K153">SUM(ROUND(H153:J153,2))</f>
        <v>0</v>
      </c>
      <c r="L153" s="67"/>
      <c r="M153" s="200"/>
      <c r="N153" s="247"/>
      <c r="O153" s="249">
        <v>0</v>
      </c>
      <c r="P153" s="251">
        <f t="shared" si="9"/>
        <v>0</v>
      </c>
      <c r="Q153" s="247">
        <v>0</v>
      </c>
      <c r="R153" s="249">
        <v>0</v>
      </c>
      <c r="S153" s="252">
        <f t="shared" si="11"/>
        <v>0</v>
      </c>
      <c r="T153" s="247"/>
      <c r="U153" s="249">
        <v>0</v>
      </c>
      <c r="V153" s="252">
        <f t="shared" si="12"/>
        <v>0</v>
      </c>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row>
    <row r="154" spans="1:126" s="124" customFormat="1" ht="15.75" hidden="1">
      <c r="A154" s="57"/>
      <c r="B154" s="61"/>
      <c r="C154" s="61"/>
      <c r="D154" s="46"/>
      <c r="E154" s="44">
        <v>0</v>
      </c>
      <c r="F154" s="55">
        <v>0</v>
      </c>
      <c r="G154" s="56">
        <f t="shared" si="10"/>
        <v>0</v>
      </c>
      <c r="H154" s="55">
        <v>0</v>
      </c>
      <c r="I154" s="55">
        <v>0</v>
      </c>
      <c r="J154" s="55">
        <v>0</v>
      </c>
      <c r="K154" s="56">
        <f t="array" ref="K154">SUM(ROUND(H154:J154,2))</f>
        <v>0</v>
      </c>
      <c r="L154" s="67"/>
      <c r="M154" s="200"/>
      <c r="N154" s="247"/>
      <c r="O154" s="249">
        <v>0</v>
      </c>
      <c r="P154" s="251">
        <f t="shared" si="9"/>
        <v>0</v>
      </c>
      <c r="Q154" s="247">
        <v>0</v>
      </c>
      <c r="R154" s="249">
        <v>0</v>
      </c>
      <c r="S154" s="252">
        <f t="shared" si="11"/>
        <v>0</v>
      </c>
      <c r="T154" s="247"/>
      <c r="U154" s="249">
        <v>0</v>
      </c>
      <c r="V154" s="252">
        <f t="shared" si="12"/>
        <v>0</v>
      </c>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row>
    <row r="155" spans="1:126" s="124" customFormat="1" ht="15.75" hidden="1">
      <c r="A155" s="57"/>
      <c r="B155" s="61"/>
      <c r="C155" s="61"/>
      <c r="D155" s="46"/>
      <c r="E155" s="44">
        <v>0</v>
      </c>
      <c r="F155" s="55">
        <v>0</v>
      </c>
      <c r="G155" s="56">
        <f t="shared" si="10"/>
        <v>0</v>
      </c>
      <c r="H155" s="55">
        <v>0</v>
      </c>
      <c r="I155" s="55">
        <v>0</v>
      </c>
      <c r="J155" s="55">
        <v>0</v>
      </c>
      <c r="K155" s="56">
        <f t="array" ref="K155">SUM(ROUND(H155:J155,2))</f>
        <v>0</v>
      </c>
      <c r="L155" s="67"/>
      <c r="M155" s="200"/>
      <c r="N155" s="247"/>
      <c r="O155" s="249">
        <v>0</v>
      </c>
      <c r="P155" s="251">
        <f t="shared" si="9"/>
        <v>0</v>
      </c>
      <c r="Q155" s="247">
        <v>0</v>
      </c>
      <c r="R155" s="249">
        <v>0</v>
      </c>
      <c r="S155" s="252">
        <f t="shared" si="11"/>
        <v>0</v>
      </c>
      <c r="T155" s="247"/>
      <c r="U155" s="249">
        <v>0</v>
      </c>
      <c r="V155" s="252">
        <f t="shared" si="12"/>
        <v>0</v>
      </c>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row>
    <row r="156" spans="1:126" s="124" customFormat="1" ht="15.75" hidden="1">
      <c r="A156" s="57"/>
      <c r="B156" s="61"/>
      <c r="C156" s="61"/>
      <c r="D156" s="46"/>
      <c r="E156" s="44">
        <v>0</v>
      </c>
      <c r="F156" s="55">
        <v>0</v>
      </c>
      <c r="G156" s="56">
        <f t="shared" si="10"/>
        <v>0</v>
      </c>
      <c r="H156" s="55">
        <v>0</v>
      </c>
      <c r="I156" s="55">
        <v>0</v>
      </c>
      <c r="J156" s="55">
        <v>0</v>
      </c>
      <c r="K156" s="56">
        <f t="array" ref="K156">SUM(ROUND(H156:J156,2))</f>
        <v>0</v>
      </c>
      <c r="L156" s="67"/>
      <c r="M156" s="200"/>
      <c r="N156" s="247"/>
      <c r="O156" s="249">
        <v>0</v>
      </c>
      <c r="P156" s="251">
        <f t="shared" si="9"/>
        <v>0</v>
      </c>
      <c r="Q156" s="247">
        <v>0</v>
      </c>
      <c r="R156" s="249">
        <v>0</v>
      </c>
      <c r="S156" s="252">
        <f t="shared" si="11"/>
        <v>0</v>
      </c>
      <c r="T156" s="247"/>
      <c r="U156" s="249">
        <v>0</v>
      </c>
      <c r="V156" s="252">
        <f t="shared" si="12"/>
        <v>0</v>
      </c>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row>
    <row r="157" spans="1:126" s="124" customFormat="1" ht="15.75" hidden="1">
      <c r="A157" s="57"/>
      <c r="B157" s="61"/>
      <c r="C157" s="61"/>
      <c r="D157" s="46"/>
      <c r="E157" s="44">
        <v>0</v>
      </c>
      <c r="F157" s="55">
        <v>0</v>
      </c>
      <c r="G157" s="56">
        <f t="shared" si="10"/>
        <v>0</v>
      </c>
      <c r="H157" s="55">
        <v>0</v>
      </c>
      <c r="I157" s="55">
        <v>0</v>
      </c>
      <c r="J157" s="55">
        <v>0</v>
      </c>
      <c r="K157" s="56">
        <f t="array" ref="K157">SUM(ROUND(H157:J157,2))</f>
        <v>0</v>
      </c>
      <c r="L157" s="67"/>
      <c r="M157" s="200"/>
      <c r="N157" s="247"/>
      <c r="O157" s="249">
        <v>0</v>
      </c>
      <c r="P157" s="251">
        <f t="shared" si="9"/>
        <v>0</v>
      </c>
      <c r="Q157" s="247">
        <v>0</v>
      </c>
      <c r="R157" s="249">
        <v>0</v>
      </c>
      <c r="S157" s="252">
        <f t="shared" si="11"/>
        <v>0</v>
      </c>
      <c r="T157" s="247"/>
      <c r="U157" s="249">
        <v>0</v>
      </c>
      <c r="V157" s="252">
        <f t="shared" si="12"/>
        <v>0</v>
      </c>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row>
    <row r="158" spans="1:126" s="124" customFormat="1" ht="15.75" hidden="1">
      <c r="A158" s="57"/>
      <c r="B158" s="61"/>
      <c r="C158" s="61"/>
      <c r="D158" s="46"/>
      <c r="E158" s="44">
        <v>0</v>
      </c>
      <c r="F158" s="55">
        <v>0</v>
      </c>
      <c r="G158" s="56">
        <f t="shared" si="10"/>
        <v>0</v>
      </c>
      <c r="H158" s="55">
        <v>0</v>
      </c>
      <c r="I158" s="55">
        <v>0</v>
      </c>
      <c r="J158" s="55">
        <v>0</v>
      </c>
      <c r="K158" s="56">
        <f t="array" ref="K158">SUM(ROUND(H158:J158,2))</f>
        <v>0</v>
      </c>
      <c r="L158" s="67"/>
      <c r="M158" s="200"/>
      <c r="N158" s="247"/>
      <c r="O158" s="249">
        <v>0</v>
      </c>
      <c r="P158" s="251">
        <f t="shared" si="9"/>
        <v>0</v>
      </c>
      <c r="Q158" s="247">
        <v>0</v>
      </c>
      <c r="R158" s="249">
        <v>0</v>
      </c>
      <c r="S158" s="252">
        <f t="shared" si="11"/>
        <v>0</v>
      </c>
      <c r="T158" s="247"/>
      <c r="U158" s="249">
        <v>0</v>
      </c>
      <c r="V158" s="252">
        <f t="shared" si="12"/>
        <v>0</v>
      </c>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c r="CG158" s="152"/>
      <c r="CH158" s="152"/>
      <c r="CI158" s="152"/>
      <c r="CJ158" s="152"/>
      <c r="CK158" s="152"/>
      <c r="CL158" s="152"/>
      <c r="CM158" s="152"/>
      <c r="CN158" s="152"/>
      <c r="CO158" s="152"/>
      <c r="CP158" s="152"/>
      <c r="CQ158" s="152"/>
      <c r="CR158" s="152"/>
      <c r="CS158" s="152"/>
      <c r="CT158" s="152"/>
      <c r="CU158" s="152"/>
      <c r="CV158" s="152"/>
      <c r="CW158" s="152"/>
      <c r="CX158" s="152"/>
      <c r="CY158" s="152"/>
      <c r="CZ158" s="152"/>
      <c r="DA158" s="152"/>
      <c r="DB158" s="152"/>
      <c r="DC158" s="152"/>
      <c r="DD158" s="152"/>
      <c r="DE158" s="152"/>
      <c r="DF158" s="152"/>
      <c r="DG158" s="152"/>
      <c r="DH158" s="152"/>
      <c r="DI158" s="152"/>
      <c r="DJ158" s="152"/>
      <c r="DK158" s="152"/>
      <c r="DL158" s="152"/>
      <c r="DM158" s="152"/>
      <c r="DN158" s="152"/>
      <c r="DO158" s="152"/>
      <c r="DP158" s="152"/>
      <c r="DQ158" s="152"/>
      <c r="DR158" s="152"/>
      <c r="DS158" s="152"/>
      <c r="DT158" s="152"/>
      <c r="DU158" s="152"/>
      <c r="DV158" s="152"/>
    </row>
    <row r="159" spans="1:126" s="124" customFormat="1" ht="15.75" hidden="1">
      <c r="A159" s="57"/>
      <c r="B159" s="61"/>
      <c r="C159" s="61"/>
      <c r="D159" s="46"/>
      <c r="E159" s="44">
        <v>0</v>
      </c>
      <c r="F159" s="55">
        <v>0</v>
      </c>
      <c r="G159" s="56">
        <f t="shared" si="10"/>
        <v>0</v>
      </c>
      <c r="H159" s="55">
        <v>0</v>
      </c>
      <c r="I159" s="55">
        <v>0</v>
      </c>
      <c r="J159" s="55">
        <v>0</v>
      </c>
      <c r="K159" s="56">
        <f t="array" ref="K159">SUM(ROUND(H159:J159,2))</f>
        <v>0</v>
      </c>
      <c r="L159" s="67"/>
      <c r="M159" s="200"/>
      <c r="N159" s="247"/>
      <c r="O159" s="249">
        <v>0</v>
      </c>
      <c r="P159" s="251">
        <f t="shared" si="9"/>
        <v>0</v>
      </c>
      <c r="Q159" s="247">
        <v>0</v>
      </c>
      <c r="R159" s="249">
        <v>0</v>
      </c>
      <c r="S159" s="252">
        <f t="shared" si="11"/>
        <v>0</v>
      </c>
      <c r="T159" s="247"/>
      <c r="U159" s="249">
        <v>0</v>
      </c>
      <c r="V159" s="252">
        <f t="shared" si="12"/>
        <v>0</v>
      </c>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52"/>
      <c r="CM159" s="152"/>
      <c r="CN159" s="152"/>
      <c r="CO159" s="152"/>
      <c r="CP159" s="152"/>
      <c r="CQ159" s="152"/>
      <c r="CR159" s="152"/>
      <c r="CS159" s="152"/>
      <c r="CT159" s="152"/>
      <c r="CU159" s="152"/>
      <c r="CV159" s="152"/>
      <c r="CW159" s="152"/>
      <c r="CX159" s="152"/>
      <c r="CY159" s="152"/>
      <c r="CZ159" s="152"/>
      <c r="DA159" s="152"/>
      <c r="DB159" s="152"/>
      <c r="DC159" s="152"/>
      <c r="DD159" s="152"/>
      <c r="DE159" s="152"/>
      <c r="DF159" s="152"/>
      <c r="DG159" s="152"/>
      <c r="DH159" s="152"/>
      <c r="DI159" s="152"/>
      <c r="DJ159" s="152"/>
      <c r="DK159" s="152"/>
      <c r="DL159" s="152"/>
      <c r="DM159" s="152"/>
      <c r="DN159" s="152"/>
      <c r="DO159" s="152"/>
      <c r="DP159" s="152"/>
      <c r="DQ159" s="152"/>
      <c r="DR159" s="152"/>
      <c r="DS159" s="152"/>
      <c r="DT159" s="152"/>
      <c r="DU159" s="152"/>
      <c r="DV159" s="152"/>
    </row>
    <row r="160" spans="1:126" s="124" customFormat="1" ht="15.75" hidden="1">
      <c r="A160" s="57"/>
      <c r="B160" s="61"/>
      <c r="C160" s="61"/>
      <c r="D160" s="46"/>
      <c r="E160" s="44">
        <v>0</v>
      </c>
      <c r="F160" s="55">
        <v>0</v>
      </c>
      <c r="G160" s="56">
        <f t="shared" si="10"/>
        <v>0</v>
      </c>
      <c r="H160" s="55">
        <v>0</v>
      </c>
      <c r="I160" s="55">
        <v>0</v>
      </c>
      <c r="J160" s="55">
        <v>0</v>
      </c>
      <c r="K160" s="56">
        <f t="array" ref="K160">SUM(ROUND(H160:J160,2))</f>
        <v>0</v>
      </c>
      <c r="L160" s="67"/>
      <c r="M160" s="200"/>
      <c r="N160" s="247"/>
      <c r="O160" s="249">
        <v>0</v>
      </c>
      <c r="P160" s="251">
        <f t="shared" si="9"/>
        <v>0</v>
      </c>
      <c r="Q160" s="247">
        <v>0</v>
      </c>
      <c r="R160" s="249">
        <v>0</v>
      </c>
      <c r="S160" s="252">
        <f t="shared" si="11"/>
        <v>0</v>
      </c>
      <c r="T160" s="247"/>
      <c r="U160" s="249">
        <v>0</v>
      </c>
      <c r="V160" s="252">
        <f t="shared" si="12"/>
        <v>0</v>
      </c>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c r="CG160" s="152"/>
      <c r="CH160" s="152"/>
      <c r="CI160" s="152"/>
      <c r="CJ160" s="152"/>
      <c r="CK160" s="152"/>
      <c r="CL160" s="152"/>
      <c r="CM160" s="152"/>
      <c r="CN160" s="152"/>
      <c r="CO160" s="152"/>
      <c r="CP160" s="152"/>
      <c r="CQ160" s="152"/>
      <c r="CR160" s="152"/>
      <c r="CS160" s="152"/>
      <c r="CT160" s="152"/>
      <c r="CU160" s="152"/>
      <c r="CV160" s="152"/>
      <c r="CW160" s="152"/>
      <c r="CX160" s="152"/>
      <c r="CY160" s="152"/>
      <c r="CZ160" s="152"/>
      <c r="DA160" s="152"/>
      <c r="DB160" s="152"/>
      <c r="DC160" s="152"/>
      <c r="DD160" s="152"/>
      <c r="DE160" s="152"/>
      <c r="DF160" s="152"/>
      <c r="DG160" s="152"/>
      <c r="DH160" s="152"/>
      <c r="DI160" s="152"/>
      <c r="DJ160" s="152"/>
      <c r="DK160" s="152"/>
      <c r="DL160" s="152"/>
      <c r="DM160" s="152"/>
      <c r="DN160" s="152"/>
      <c r="DO160" s="152"/>
      <c r="DP160" s="152"/>
      <c r="DQ160" s="152"/>
      <c r="DR160" s="152"/>
      <c r="DS160" s="152"/>
      <c r="DT160" s="152"/>
      <c r="DU160" s="152"/>
      <c r="DV160" s="152"/>
    </row>
    <row r="161" spans="1:126" s="124" customFormat="1" ht="15.75" hidden="1">
      <c r="A161" s="57"/>
      <c r="B161" s="61"/>
      <c r="C161" s="61"/>
      <c r="D161" s="46"/>
      <c r="E161" s="44">
        <v>0</v>
      </c>
      <c r="F161" s="55">
        <v>0</v>
      </c>
      <c r="G161" s="56">
        <f t="shared" si="10"/>
        <v>0</v>
      </c>
      <c r="H161" s="55">
        <v>0</v>
      </c>
      <c r="I161" s="55">
        <v>0</v>
      </c>
      <c r="J161" s="55">
        <v>0</v>
      </c>
      <c r="K161" s="56">
        <f t="array" ref="K161">SUM(ROUND(H161:J161,2))</f>
        <v>0</v>
      </c>
      <c r="L161" s="67"/>
      <c r="M161" s="200"/>
      <c r="N161" s="247"/>
      <c r="O161" s="249">
        <v>0</v>
      </c>
      <c r="P161" s="251">
        <f t="shared" si="9"/>
        <v>0</v>
      </c>
      <c r="Q161" s="247">
        <v>0</v>
      </c>
      <c r="R161" s="249">
        <v>0</v>
      </c>
      <c r="S161" s="252">
        <f t="shared" si="11"/>
        <v>0</v>
      </c>
      <c r="T161" s="247"/>
      <c r="U161" s="249">
        <v>0</v>
      </c>
      <c r="V161" s="252">
        <f t="shared" si="12"/>
        <v>0</v>
      </c>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c r="CG161" s="152"/>
      <c r="CH161" s="152"/>
      <c r="CI161" s="152"/>
      <c r="CJ161" s="152"/>
      <c r="CK161" s="152"/>
      <c r="CL161" s="152"/>
      <c r="CM161" s="152"/>
      <c r="CN161" s="152"/>
      <c r="CO161" s="152"/>
      <c r="CP161" s="152"/>
      <c r="CQ161" s="152"/>
      <c r="CR161" s="152"/>
      <c r="CS161" s="152"/>
      <c r="CT161" s="152"/>
      <c r="CU161" s="152"/>
      <c r="CV161" s="152"/>
      <c r="CW161" s="152"/>
      <c r="CX161" s="152"/>
      <c r="CY161" s="152"/>
      <c r="CZ161" s="152"/>
      <c r="DA161" s="152"/>
      <c r="DB161" s="152"/>
      <c r="DC161" s="152"/>
      <c r="DD161" s="152"/>
      <c r="DE161" s="152"/>
      <c r="DF161" s="152"/>
      <c r="DG161" s="152"/>
      <c r="DH161" s="152"/>
      <c r="DI161" s="152"/>
      <c r="DJ161" s="152"/>
      <c r="DK161" s="152"/>
      <c r="DL161" s="152"/>
      <c r="DM161" s="152"/>
      <c r="DN161" s="152"/>
      <c r="DO161" s="152"/>
      <c r="DP161" s="152"/>
      <c r="DQ161" s="152"/>
      <c r="DR161" s="152"/>
      <c r="DS161" s="152"/>
      <c r="DT161" s="152"/>
      <c r="DU161" s="152"/>
      <c r="DV161" s="152"/>
    </row>
    <row r="162" spans="1:126" s="124" customFormat="1" ht="15.75" hidden="1">
      <c r="A162" s="57"/>
      <c r="B162" s="61"/>
      <c r="C162" s="61"/>
      <c r="D162" s="46"/>
      <c r="E162" s="44">
        <v>0</v>
      </c>
      <c r="F162" s="55">
        <v>0</v>
      </c>
      <c r="G162" s="56">
        <f t="shared" si="10"/>
        <v>0</v>
      </c>
      <c r="H162" s="55">
        <v>0</v>
      </c>
      <c r="I162" s="55">
        <v>0</v>
      </c>
      <c r="J162" s="55">
        <v>0</v>
      </c>
      <c r="K162" s="56">
        <f t="array" ref="K162">SUM(ROUND(H162:J162,2))</f>
        <v>0</v>
      </c>
      <c r="L162" s="67"/>
      <c r="M162" s="200"/>
      <c r="N162" s="247"/>
      <c r="O162" s="249">
        <v>0</v>
      </c>
      <c r="P162" s="251">
        <f t="shared" si="9"/>
        <v>0</v>
      </c>
      <c r="Q162" s="247">
        <v>0</v>
      </c>
      <c r="R162" s="249">
        <v>0</v>
      </c>
      <c r="S162" s="252">
        <f t="shared" si="11"/>
        <v>0</v>
      </c>
      <c r="T162" s="247"/>
      <c r="U162" s="249">
        <v>0</v>
      </c>
      <c r="V162" s="252">
        <f t="shared" si="12"/>
        <v>0</v>
      </c>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row>
    <row r="163" spans="1:126" s="124" customFormat="1" ht="15.75" hidden="1">
      <c r="A163" s="57"/>
      <c r="B163" s="61"/>
      <c r="C163" s="61"/>
      <c r="D163" s="46"/>
      <c r="E163" s="44">
        <v>0</v>
      </c>
      <c r="F163" s="55">
        <v>0</v>
      </c>
      <c r="G163" s="56">
        <f t="shared" si="10"/>
        <v>0</v>
      </c>
      <c r="H163" s="55">
        <v>0</v>
      </c>
      <c r="I163" s="55">
        <v>0</v>
      </c>
      <c r="J163" s="55">
        <v>0</v>
      </c>
      <c r="K163" s="56">
        <f t="array" ref="K163">SUM(ROUND(H163:J163,2))</f>
        <v>0</v>
      </c>
      <c r="L163" s="67"/>
      <c r="M163" s="200"/>
      <c r="N163" s="247"/>
      <c r="O163" s="249">
        <v>0</v>
      </c>
      <c r="P163" s="251">
        <f t="shared" si="9"/>
        <v>0</v>
      </c>
      <c r="Q163" s="247">
        <v>0</v>
      </c>
      <c r="R163" s="249">
        <v>0</v>
      </c>
      <c r="S163" s="252">
        <f t="shared" si="11"/>
        <v>0</v>
      </c>
      <c r="T163" s="247"/>
      <c r="U163" s="249">
        <v>0</v>
      </c>
      <c r="V163" s="252">
        <f t="shared" si="12"/>
        <v>0</v>
      </c>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row>
    <row r="164" spans="1:126" s="124" customFormat="1" ht="15.75" hidden="1">
      <c r="A164" s="57"/>
      <c r="B164" s="61"/>
      <c r="C164" s="61"/>
      <c r="D164" s="46"/>
      <c r="E164" s="44">
        <v>0</v>
      </c>
      <c r="F164" s="55">
        <v>0</v>
      </c>
      <c r="G164" s="56">
        <f t="shared" si="10"/>
        <v>0</v>
      </c>
      <c r="H164" s="55">
        <v>0</v>
      </c>
      <c r="I164" s="55">
        <v>0</v>
      </c>
      <c r="J164" s="55">
        <v>0</v>
      </c>
      <c r="K164" s="56">
        <f t="array" ref="K164">SUM(ROUND(H164:J164,2))</f>
        <v>0</v>
      </c>
      <c r="L164" s="67"/>
      <c r="M164" s="200"/>
      <c r="N164" s="247"/>
      <c r="O164" s="249">
        <v>0</v>
      </c>
      <c r="P164" s="251">
        <f t="shared" si="9"/>
        <v>0</v>
      </c>
      <c r="Q164" s="247">
        <v>0</v>
      </c>
      <c r="R164" s="249">
        <v>0</v>
      </c>
      <c r="S164" s="252">
        <f t="shared" si="11"/>
        <v>0</v>
      </c>
      <c r="T164" s="247"/>
      <c r="U164" s="249">
        <v>0</v>
      </c>
      <c r="V164" s="252">
        <f t="shared" si="12"/>
        <v>0</v>
      </c>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row>
    <row r="165" spans="1:126" s="124" customFormat="1" ht="15.75" hidden="1">
      <c r="A165" s="57"/>
      <c r="B165" s="61"/>
      <c r="C165" s="61"/>
      <c r="D165" s="46"/>
      <c r="E165" s="44">
        <v>0</v>
      </c>
      <c r="F165" s="55">
        <v>0</v>
      </c>
      <c r="G165" s="56">
        <f t="shared" si="10"/>
        <v>0</v>
      </c>
      <c r="H165" s="55">
        <v>0</v>
      </c>
      <c r="I165" s="55">
        <v>0</v>
      </c>
      <c r="J165" s="55">
        <v>0</v>
      </c>
      <c r="K165" s="56">
        <f t="array" ref="K165">SUM(ROUND(H165:J165,2))</f>
        <v>0</v>
      </c>
      <c r="L165" s="67"/>
      <c r="M165" s="200"/>
      <c r="N165" s="247"/>
      <c r="O165" s="249">
        <v>0</v>
      </c>
      <c r="P165" s="251">
        <f t="shared" si="9"/>
        <v>0</v>
      </c>
      <c r="Q165" s="247">
        <v>0</v>
      </c>
      <c r="R165" s="249">
        <v>0</v>
      </c>
      <c r="S165" s="252">
        <f t="shared" si="11"/>
        <v>0</v>
      </c>
      <c r="T165" s="247"/>
      <c r="U165" s="249">
        <v>0</v>
      </c>
      <c r="V165" s="252">
        <f t="shared" si="12"/>
        <v>0</v>
      </c>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c r="CG165" s="152"/>
      <c r="CH165" s="152"/>
      <c r="CI165" s="152"/>
      <c r="CJ165" s="152"/>
      <c r="CK165" s="152"/>
      <c r="CL165" s="152"/>
      <c r="CM165" s="152"/>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2"/>
      <c r="DL165" s="152"/>
      <c r="DM165" s="152"/>
      <c r="DN165" s="152"/>
      <c r="DO165" s="152"/>
      <c r="DP165" s="152"/>
      <c r="DQ165" s="152"/>
      <c r="DR165" s="152"/>
      <c r="DS165" s="152"/>
      <c r="DT165" s="152"/>
      <c r="DU165" s="152"/>
      <c r="DV165" s="152"/>
    </row>
    <row r="166" spans="1:126" s="124" customFormat="1" ht="15.75" hidden="1">
      <c r="A166" s="57"/>
      <c r="B166" s="61"/>
      <c r="C166" s="61"/>
      <c r="D166" s="46"/>
      <c r="E166" s="44">
        <v>0</v>
      </c>
      <c r="F166" s="55">
        <v>0</v>
      </c>
      <c r="G166" s="56">
        <f t="shared" si="10"/>
        <v>0</v>
      </c>
      <c r="H166" s="55">
        <v>0</v>
      </c>
      <c r="I166" s="55">
        <v>0</v>
      </c>
      <c r="J166" s="55">
        <v>0</v>
      </c>
      <c r="K166" s="56">
        <f t="array" ref="K166">SUM(ROUND(H166:J166,2))</f>
        <v>0</v>
      </c>
      <c r="L166" s="67"/>
      <c r="M166" s="200"/>
      <c r="N166" s="247"/>
      <c r="O166" s="249">
        <v>0</v>
      </c>
      <c r="P166" s="251">
        <f t="shared" si="9"/>
        <v>0</v>
      </c>
      <c r="Q166" s="247">
        <v>0</v>
      </c>
      <c r="R166" s="249">
        <v>0</v>
      </c>
      <c r="S166" s="252">
        <f t="shared" si="11"/>
        <v>0</v>
      </c>
      <c r="T166" s="247"/>
      <c r="U166" s="249">
        <v>0</v>
      </c>
      <c r="V166" s="252">
        <f t="shared" si="12"/>
        <v>0</v>
      </c>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row>
    <row r="167" spans="1:126" s="124" customFormat="1" ht="15.75" hidden="1">
      <c r="A167" s="57"/>
      <c r="B167" s="61"/>
      <c r="C167" s="61"/>
      <c r="D167" s="46"/>
      <c r="E167" s="44">
        <v>0</v>
      </c>
      <c r="F167" s="55">
        <v>0</v>
      </c>
      <c r="G167" s="56">
        <f t="shared" si="10"/>
        <v>0</v>
      </c>
      <c r="H167" s="55">
        <v>0</v>
      </c>
      <c r="I167" s="55">
        <v>0</v>
      </c>
      <c r="J167" s="55">
        <v>0</v>
      </c>
      <c r="K167" s="56">
        <f t="array" ref="K167">SUM(ROUND(H167:J167,2))</f>
        <v>0</v>
      </c>
      <c r="L167" s="67"/>
      <c r="M167" s="200"/>
      <c r="N167" s="247"/>
      <c r="O167" s="249">
        <v>0</v>
      </c>
      <c r="P167" s="251">
        <f t="shared" si="9"/>
        <v>0</v>
      </c>
      <c r="Q167" s="247">
        <v>0</v>
      </c>
      <c r="R167" s="249">
        <v>0</v>
      </c>
      <c r="S167" s="252">
        <f t="shared" si="11"/>
        <v>0</v>
      </c>
      <c r="T167" s="247"/>
      <c r="U167" s="249">
        <v>0</v>
      </c>
      <c r="V167" s="252">
        <f t="shared" si="12"/>
        <v>0</v>
      </c>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c r="CG167" s="152"/>
      <c r="CH167" s="152"/>
      <c r="CI167" s="152"/>
      <c r="CJ167" s="152"/>
      <c r="CK167" s="152"/>
      <c r="CL167" s="152"/>
      <c r="CM167" s="152"/>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row>
    <row r="168" spans="1:126" s="124" customFormat="1" ht="15.75" hidden="1">
      <c r="A168" s="57"/>
      <c r="B168" s="61"/>
      <c r="C168" s="61"/>
      <c r="D168" s="46"/>
      <c r="E168" s="44">
        <v>0</v>
      </c>
      <c r="F168" s="55">
        <v>0</v>
      </c>
      <c r="G168" s="56">
        <f t="shared" si="10"/>
        <v>0</v>
      </c>
      <c r="H168" s="55">
        <v>0</v>
      </c>
      <c r="I168" s="55">
        <v>0</v>
      </c>
      <c r="J168" s="55">
        <v>0</v>
      </c>
      <c r="K168" s="56">
        <f t="array" ref="K168">SUM(ROUND(H168:J168,2))</f>
        <v>0</v>
      </c>
      <c r="L168" s="67"/>
      <c r="M168" s="200"/>
      <c r="N168" s="247"/>
      <c r="O168" s="249">
        <v>0</v>
      </c>
      <c r="P168" s="251">
        <f t="shared" ref="P168:P207" si="13">ROUND(IF(N168="yes",H168*O168,0),2)</f>
        <v>0</v>
      </c>
      <c r="Q168" s="247">
        <v>0</v>
      </c>
      <c r="R168" s="249">
        <v>0</v>
      </c>
      <c r="S168" s="252">
        <f t="shared" si="11"/>
        <v>0</v>
      </c>
      <c r="T168" s="247"/>
      <c r="U168" s="249">
        <v>0</v>
      </c>
      <c r="V168" s="252">
        <f t="shared" si="12"/>
        <v>0</v>
      </c>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c r="CG168" s="152"/>
      <c r="CH168" s="152"/>
      <c r="CI168" s="152"/>
      <c r="CJ168" s="152"/>
      <c r="CK168" s="152"/>
      <c r="CL168" s="152"/>
      <c r="CM168" s="152"/>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row>
    <row r="169" spans="1:126" s="124" customFormat="1" ht="15.75" hidden="1">
      <c r="A169" s="57"/>
      <c r="B169" s="61"/>
      <c r="C169" s="61"/>
      <c r="D169" s="46"/>
      <c r="E169" s="44">
        <v>0</v>
      </c>
      <c r="F169" s="55">
        <v>0</v>
      </c>
      <c r="G169" s="56">
        <f t="shared" si="10"/>
        <v>0</v>
      </c>
      <c r="H169" s="55">
        <v>0</v>
      </c>
      <c r="I169" s="55">
        <v>0</v>
      </c>
      <c r="J169" s="55">
        <v>0</v>
      </c>
      <c r="K169" s="56">
        <f t="array" ref="K169">SUM(ROUND(H169:J169,2))</f>
        <v>0</v>
      </c>
      <c r="L169" s="67"/>
      <c r="M169" s="200"/>
      <c r="N169" s="247"/>
      <c r="O169" s="249">
        <v>0</v>
      </c>
      <c r="P169" s="251">
        <f t="shared" si="13"/>
        <v>0</v>
      </c>
      <c r="Q169" s="247">
        <v>0</v>
      </c>
      <c r="R169" s="249">
        <v>0</v>
      </c>
      <c r="S169" s="252">
        <f t="shared" si="11"/>
        <v>0</v>
      </c>
      <c r="T169" s="247"/>
      <c r="U169" s="249">
        <v>0</v>
      </c>
      <c r="V169" s="252">
        <f t="shared" si="12"/>
        <v>0</v>
      </c>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row>
    <row r="170" spans="1:126" s="124" customFormat="1" ht="15.75" hidden="1">
      <c r="A170" s="57"/>
      <c r="B170" s="61"/>
      <c r="C170" s="61"/>
      <c r="D170" s="46"/>
      <c r="E170" s="44">
        <v>0</v>
      </c>
      <c r="F170" s="55">
        <v>0</v>
      </c>
      <c r="G170" s="56">
        <f t="shared" si="10"/>
        <v>0</v>
      </c>
      <c r="H170" s="55">
        <v>0</v>
      </c>
      <c r="I170" s="55">
        <v>0</v>
      </c>
      <c r="J170" s="55">
        <v>0</v>
      </c>
      <c r="K170" s="56">
        <f t="array" ref="K170">SUM(ROUND(H170:J170,2))</f>
        <v>0</v>
      </c>
      <c r="L170" s="67"/>
      <c r="M170" s="200"/>
      <c r="N170" s="247"/>
      <c r="O170" s="249">
        <v>0</v>
      </c>
      <c r="P170" s="251">
        <f t="shared" si="13"/>
        <v>0</v>
      </c>
      <c r="Q170" s="247">
        <v>0</v>
      </c>
      <c r="R170" s="249">
        <v>0</v>
      </c>
      <c r="S170" s="252">
        <f t="shared" si="11"/>
        <v>0</v>
      </c>
      <c r="T170" s="247"/>
      <c r="U170" s="249">
        <v>0</v>
      </c>
      <c r="V170" s="252">
        <f t="shared" si="12"/>
        <v>0</v>
      </c>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row>
    <row r="171" spans="1:126" s="124" customFormat="1" ht="15.75" hidden="1">
      <c r="A171" s="57"/>
      <c r="B171" s="61"/>
      <c r="C171" s="61"/>
      <c r="D171" s="46"/>
      <c r="E171" s="44">
        <v>0</v>
      </c>
      <c r="F171" s="55">
        <v>0</v>
      </c>
      <c r="G171" s="56">
        <f t="shared" si="10"/>
        <v>0</v>
      </c>
      <c r="H171" s="55">
        <v>0</v>
      </c>
      <c r="I171" s="55">
        <v>0</v>
      </c>
      <c r="J171" s="55">
        <v>0</v>
      </c>
      <c r="K171" s="56">
        <f t="array" ref="K171">SUM(ROUND(H171:J171,2))</f>
        <v>0</v>
      </c>
      <c r="L171" s="67"/>
      <c r="M171" s="200"/>
      <c r="N171" s="247"/>
      <c r="O171" s="249">
        <v>0</v>
      </c>
      <c r="P171" s="251">
        <f t="shared" si="13"/>
        <v>0</v>
      </c>
      <c r="Q171" s="247">
        <v>0</v>
      </c>
      <c r="R171" s="249">
        <v>0</v>
      </c>
      <c r="S171" s="252">
        <f t="shared" si="11"/>
        <v>0</v>
      </c>
      <c r="T171" s="247"/>
      <c r="U171" s="249">
        <v>0</v>
      </c>
      <c r="V171" s="252">
        <f t="shared" si="12"/>
        <v>0</v>
      </c>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row>
    <row r="172" spans="1:126" s="124" customFormat="1" ht="15.75" hidden="1">
      <c r="A172" s="57"/>
      <c r="B172" s="61"/>
      <c r="C172" s="61"/>
      <c r="D172" s="46"/>
      <c r="E172" s="44">
        <v>0</v>
      </c>
      <c r="F172" s="55">
        <v>0</v>
      </c>
      <c r="G172" s="56">
        <f t="shared" si="10"/>
        <v>0</v>
      </c>
      <c r="H172" s="55">
        <v>0</v>
      </c>
      <c r="I172" s="55">
        <v>0</v>
      </c>
      <c r="J172" s="55">
        <v>0</v>
      </c>
      <c r="K172" s="56">
        <f t="array" ref="K172">SUM(ROUND(H172:J172,2))</f>
        <v>0</v>
      </c>
      <c r="L172" s="67"/>
      <c r="M172" s="200"/>
      <c r="N172" s="247"/>
      <c r="O172" s="249">
        <v>0</v>
      </c>
      <c r="P172" s="251">
        <f t="shared" si="13"/>
        <v>0</v>
      </c>
      <c r="Q172" s="247">
        <v>0</v>
      </c>
      <c r="R172" s="249">
        <v>0</v>
      </c>
      <c r="S172" s="252">
        <f t="shared" si="11"/>
        <v>0</v>
      </c>
      <c r="T172" s="247"/>
      <c r="U172" s="249">
        <v>0</v>
      </c>
      <c r="V172" s="252">
        <f t="shared" si="12"/>
        <v>0</v>
      </c>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c r="CG172" s="152"/>
      <c r="CH172" s="152"/>
      <c r="CI172" s="152"/>
      <c r="CJ172" s="152"/>
      <c r="CK172" s="152"/>
      <c r="CL172" s="152"/>
      <c r="CM172" s="152"/>
      <c r="CN172" s="152"/>
      <c r="CO172" s="152"/>
      <c r="CP172" s="152"/>
      <c r="CQ172" s="152"/>
      <c r="CR172" s="152"/>
      <c r="CS172" s="152"/>
      <c r="CT172" s="152"/>
      <c r="CU172" s="152"/>
      <c r="CV172" s="152"/>
      <c r="CW172" s="152"/>
      <c r="CX172" s="152"/>
      <c r="CY172" s="152"/>
      <c r="CZ172" s="152"/>
      <c r="DA172" s="152"/>
      <c r="DB172" s="152"/>
      <c r="DC172" s="152"/>
      <c r="DD172" s="152"/>
      <c r="DE172" s="152"/>
      <c r="DF172" s="152"/>
      <c r="DG172" s="152"/>
      <c r="DH172" s="152"/>
      <c r="DI172" s="152"/>
      <c r="DJ172" s="152"/>
      <c r="DK172" s="152"/>
      <c r="DL172" s="152"/>
      <c r="DM172" s="152"/>
      <c r="DN172" s="152"/>
      <c r="DO172" s="152"/>
      <c r="DP172" s="152"/>
      <c r="DQ172" s="152"/>
      <c r="DR172" s="152"/>
      <c r="DS172" s="152"/>
      <c r="DT172" s="152"/>
      <c r="DU172" s="152"/>
      <c r="DV172" s="152"/>
    </row>
    <row r="173" spans="1:126" s="124" customFormat="1" ht="15.75" hidden="1">
      <c r="A173" s="57"/>
      <c r="B173" s="61"/>
      <c r="C173" s="61"/>
      <c r="D173" s="46"/>
      <c r="E173" s="44">
        <v>0</v>
      </c>
      <c r="F173" s="55">
        <v>0</v>
      </c>
      <c r="G173" s="56">
        <f t="shared" si="10"/>
        <v>0</v>
      </c>
      <c r="H173" s="55">
        <v>0</v>
      </c>
      <c r="I173" s="55">
        <v>0</v>
      </c>
      <c r="J173" s="55">
        <v>0</v>
      </c>
      <c r="K173" s="56">
        <f t="array" ref="K173">SUM(ROUND(H173:J173,2))</f>
        <v>0</v>
      </c>
      <c r="L173" s="67"/>
      <c r="M173" s="200"/>
      <c r="N173" s="247"/>
      <c r="O173" s="249">
        <v>0</v>
      </c>
      <c r="P173" s="251">
        <f t="shared" si="13"/>
        <v>0</v>
      </c>
      <c r="Q173" s="247">
        <v>0</v>
      </c>
      <c r="R173" s="249">
        <v>0</v>
      </c>
      <c r="S173" s="252">
        <f t="shared" si="11"/>
        <v>0</v>
      </c>
      <c r="T173" s="247"/>
      <c r="U173" s="249">
        <v>0</v>
      </c>
      <c r="V173" s="252">
        <f t="shared" si="12"/>
        <v>0</v>
      </c>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c r="CG173" s="152"/>
      <c r="CH173" s="152"/>
      <c r="CI173" s="152"/>
      <c r="CJ173" s="152"/>
      <c r="CK173" s="152"/>
      <c r="CL173" s="152"/>
      <c r="CM173" s="152"/>
      <c r="CN173" s="152"/>
      <c r="CO173" s="152"/>
      <c r="CP173" s="152"/>
      <c r="CQ173" s="152"/>
      <c r="CR173" s="152"/>
      <c r="CS173" s="152"/>
      <c r="CT173" s="152"/>
      <c r="CU173" s="152"/>
      <c r="CV173" s="152"/>
      <c r="CW173" s="152"/>
      <c r="CX173" s="152"/>
      <c r="CY173" s="152"/>
      <c r="CZ173" s="152"/>
      <c r="DA173" s="152"/>
      <c r="DB173" s="152"/>
      <c r="DC173" s="152"/>
      <c r="DD173" s="152"/>
      <c r="DE173" s="152"/>
      <c r="DF173" s="152"/>
      <c r="DG173" s="152"/>
      <c r="DH173" s="152"/>
      <c r="DI173" s="152"/>
      <c r="DJ173" s="152"/>
      <c r="DK173" s="152"/>
      <c r="DL173" s="152"/>
      <c r="DM173" s="152"/>
      <c r="DN173" s="152"/>
      <c r="DO173" s="152"/>
      <c r="DP173" s="152"/>
      <c r="DQ173" s="152"/>
      <c r="DR173" s="152"/>
      <c r="DS173" s="152"/>
      <c r="DT173" s="152"/>
      <c r="DU173" s="152"/>
      <c r="DV173" s="152"/>
    </row>
    <row r="174" spans="1:126" s="124" customFormat="1" ht="15.75" hidden="1">
      <c r="A174" s="57"/>
      <c r="B174" s="61"/>
      <c r="C174" s="61"/>
      <c r="D174" s="46"/>
      <c r="E174" s="44">
        <v>0</v>
      </c>
      <c r="F174" s="55">
        <v>0</v>
      </c>
      <c r="G174" s="56">
        <f t="shared" si="10"/>
        <v>0</v>
      </c>
      <c r="H174" s="55">
        <v>0</v>
      </c>
      <c r="I174" s="55">
        <v>0</v>
      </c>
      <c r="J174" s="55">
        <v>0</v>
      </c>
      <c r="K174" s="56">
        <f t="array" ref="K174">SUM(ROUND(H174:J174,2))</f>
        <v>0</v>
      </c>
      <c r="L174" s="67"/>
      <c r="M174" s="200"/>
      <c r="N174" s="247"/>
      <c r="O174" s="249">
        <v>0</v>
      </c>
      <c r="P174" s="251">
        <f t="shared" si="13"/>
        <v>0</v>
      </c>
      <c r="Q174" s="247">
        <v>0</v>
      </c>
      <c r="R174" s="249">
        <v>0</v>
      </c>
      <c r="S174" s="252">
        <f t="shared" si="11"/>
        <v>0</v>
      </c>
      <c r="T174" s="247"/>
      <c r="U174" s="249">
        <v>0</v>
      </c>
      <c r="V174" s="252">
        <f t="shared" si="12"/>
        <v>0</v>
      </c>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row>
    <row r="175" spans="1:126" s="124" customFormat="1" ht="15.75" hidden="1">
      <c r="A175" s="57"/>
      <c r="B175" s="61"/>
      <c r="C175" s="61"/>
      <c r="D175" s="46"/>
      <c r="E175" s="44">
        <v>0</v>
      </c>
      <c r="F175" s="55">
        <v>0</v>
      </c>
      <c r="G175" s="56">
        <f t="shared" si="10"/>
        <v>0</v>
      </c>
      <c r="H175" s="55">
        <v>0</v>
      </c>
      <c r="I175" s="55">
        <v>0</v>
      </c>
      <c r="J175" s="55">
        <v>0</v>
      </c>
      <c r="K175" s="56">
        <f t="array" ref="K175">SUM(ROUND(H175:J175,2))</f>
        <v>0</v>
      </c>
      <c r="L175" s="67"/>
      <c r="M175" s="200"/>
      <c r="N175" s="247"/>
      <c r="O175" s="249">
        <v>0</v>
      </c>
      <c r="P175" s="251">
        <f t="shared" si="13"/>
        <v>0</v>
      </c>
      <c r="Q175" s="247">
        <v>0</v>
      </c>
      <c r="R175" s="249">
        <v>0</v>
      </c>
      <c r="S175" s="252">
        <f t="shared" si="11"/>
        <v>0</v>
      </c>
      <c r="T175" s="247"/>
      <c r="U175" s="249">
        <v>0</v>
      </c>
      <c r="V175" s="252">
        <f t="shared" si="12"/>
        <v>0</v>
      </c>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row>
    <row r="176" spans="1:126" s="124" customFormat="1" ht="15.75" hidden="1">
      <c r="A176" s="57"/>
      <c r="B176" s="61"/>
      <c r="C176" s="61"/>
      <c r="D176" s="46"/>
      <c r="E176" s="44">
        <v>0</v>
      </c>
      <c r="F176" s="55">
        <v>0</v>
      </c>
      <c r="G176" s="56">
        <f t="shared" si="10"/>
        <v>0</v>
      </c>
      <c r="H176" s="55">
        <v>0</v>
      </c>
      <c r="I176" s="55">
        <v>0</v>
      </c>
      <c r="J176" s="55">
        <v>0</v>
      </c>
      <c r="K176" s="56">
        <f t="array" ref="K176">SUM(ROUND(H176:J176,2))</f>
        <v>0</v>
      </c>
      <c r="L176" s="67"/>
      <c r="M176" s="200"/>
      <c r="N176" s="247"/>
      <c r="O176" s="249">
        <v>0</v>
      </c>
      <c r="P176" s="251">
        <f t="shared" si="13"/>
        <v>0</v>
      </c>
      <c r="Q176" s="247">
        <v>0</v>
      </c>
      <c r="R176" s="249">
        <v>0</v>
      </c>
      <c r="S176" s="252">
        <f t="shared" si="11"/>
        <v>0</v>
      </c>
      <c r="T176" s="247"/>
      <c r="U176" s="249">
        <v>0</v>
      </c>
      <c r="V176" s="252">
        <f t="shared" si="12"/>
        <v>0</v>
      </c>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row>
    <row r="177" spans="1:126" s="124" customFormat="1" ht="15.75" hidden="1">
      <c r="A177" s="57"/>
      <c r="B177" s="61"/>
      <c r="C177" s="61"/>
      <c r="D177" s="46"/>
      <c r="E177" s="44">
        <v>0</v>
      </c>
      <c r="F177" s="55">
        <v>0</v>
      </c>
      <c r="G177" s="56">
        <f t="shared" si="10"/>
        <v>0</v>
      </c>
      <c r="H177" s="55">
        <v>0</v>
      </c>
      <c r="I177" s="55">
        <v>0</v>
      </c>
      <c r="J177" s="55">
        <v>0</v>
      </c>
      <c r="K177" s="56">
        <f t="array" ref="K177">SUM(ROUND(H177:J177,2))</f>
        <v>0</v>
      </c>
      <c r="L177" s="67"/>
      <c r="M177" s="200"/>
      <c r="N177" s="247"/>
      <c r="O177" s="249">
        <v>0</v>
      </c>
      <c r="P177" s="251">
        <f t="shared" si="13"/>
        <v>0</v>
      </c>
      <c r="Q177" s="247">
        <v>0</v>
      </c>
      <c r="R177" s="249">
        <v>0</v>
      </c>
      <c r="S177" s="252">
        <f t="shared" si="11"/>
        <v>0</v>
      </c>
      <c r="T177" s="247"/>
      <c r="U177" s="249">
        <v>0</v>
      </c>
      <c r="V177" s="252">
        <f t="shared" si="12"/>
        <v>0</v>
      </c>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152"/>
      <c r="DU177" s="152"/>
      <c r="DV177" s="152"/>
    </row>
    <row r="178" spans="1:126" s="124" customFormat="1" ht="15.75" hidden="1">
      <c r="A178" s="57"/>
      <c r="B178" s="61"/>
      <c r="C178" s="61"/>
      <c r="D178" s="46"/>
      <c r="E178" s="44">
        <v>0</v>
      </c>
      <c r="F178" s="55">
        <v>0</v>
      </c>
      <c r="G178" s="56">
        <f t="shared" si="10"/>
        <v>0</v>
      </c>
      <c r="H178" s="55">
        <v>0</v>
      </c>
      <c r="I178" s="55">
        <v>0</v>
      </c>
      <c r="J178" s="55">
        <v>0</v>
      </c>
      <c r="K178" s="56">
        <f t="array" ref="K178">SUM(ROUND(H178:J178,2))</f>
        <v>0</v>
      </c>
      <c r="L178" s="67"/>
      <c r="M178" s="200"/>
      <c r="N178" s="247"/>
      <c r="O178" s="249">
        <v>0</v>
      </c>
      <c r="P178" s="251">
        <f t="shared" si="13"/>
        <v>0</v>
      </c>
      <c r="Q178" s="247">
        <v>0</v>
      </c>
      <c r="R178" s="249">
        <v>0</v>
      </c>
      <c r="S178" s="252">
        <f t="shared" si="11"/>
        <v>0</v>
      </c>
      <c r="T178" s="247"/>
      <c r="U178" s="249">
        <v>0</v>
      </c>
      <c r="V178" s="252">
        <f t="shared" si="12"/>
        <v>0</v>
      </c>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152"/>
      <c r="DL178" s="152"/>
      <c r="DM178" s="152"/>
      <c r="DN178" s="152"/>
      <c r="DO178" s="152"/>
      <c r="DP178" s="152"/>
      <c r="DQ178" s="152"/>
      <c r="DR178" s="152"/>
      <c r="DS178" s="152"/>
      <c r="DT178" s="152"/>
      <c r="DU178" s="152"/>
      <c r="DV178" s="152"/>
    </row>
    <row r="179" spans="1:126" s="124" customFormat="1" ht="15.75" hidden="1">
      <c r="A179" s="57"/>
      <c r="B179" s="61"/>
      <c r="C179" s="61"/>
      <c r="D179" s="46"/>
      <c r="E179" s="44">
        <v>0</v>
      </c>
      <c r="F179" s="55">
        <v>0</v>
      </c>
      <c r="G179" s="56">
        <f t="shared" si="10"/>
        <v>0</v>
      </c>
      <c r="H179" s="55">
        <v>0</v>
      </c>
      <c r="I179" s="55">
        <v>0</v>
      </c>
      <c r="J179" s="55">
        <v>0</v>
      </c>
      <c r="K179" s="56">
        <f t="array" ref="K179">SUM(ROUND(H179:J179,2))</f>
        <v>0</v>
      </c>
      <c r="L179" s="67"/>
      <c r="M179" s="200"/>
      <c r="N179" s="247"/>
      <c r="O179" s="249">
        <v>0</v>
      </c>
      <c r="P179" s="251">
        <f t="shared" si="13"/>
        <v>0</v>
      </c>
      <c r="Q179" s="247">
        <v>0</v>
      </c>
      <c r="R179" s="249">
        <v>0</v>
      </c>
      <c r="S179" s="252">
        <f t="shared" si="11"/>
        <v>0</v>
      </c>
      <c r="T179" s="247"/>
      <c r="U179" s="249">
        <v>0</v>
      </c>
      <c r="V179" s="252">
        <f t="shared" si="12"/>
        <v>0</v>
      </c>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row>
    <row r="180" spans="1:126" s="124" customFormat="1" ht="15.75" hidden="1">
      <c r="A180" s="57"/>
      <c r="B180" s="61"/>
      <c r="C180" s="61"/>
      <c r="D180" s="46"/>
      <c r="E180" s="44">
        <v>0</v>
      </c>
      <c r="F180" s="55">
        <v>0</v>
      </c>
      <c r="G180" s="56">
        <f t="shared" si="10"/>
        <v>0</v>
      </c>
      <c r="H180" s="55">
        <v>0</v>
      </c>
      <c r="I180" s="55">
        <v>0</v>
      </c>
      <c r="J180" s="55">
        <v>0</v>
      </c>
      <c r="K180" s="56">
        <f t="array" ref="K180">SUM(ROUND(H180:J180,2))</f>
        <v>0</v>
      </c>
      <c r="L180" s="67"/>
      <c r="M180" s="200"/>
      <c r="N180" s="247"/>
      <c r="O180" s="249">
        <v>0</v>
      </c>
      <c r="P180" s="251">
        <f t="shared" si="13"/>
        <v>0</v>
      </c>
      <c r="Q180" s="247">
        <v>0</v>
      </c>
      <c r="R180" s="249">
        <v>0</v>
      </c>
      <c r="S180" s="252">
        <f t="shared" si="11"/>
        <v>0</v>
      </c>
      <c r="T180" s="247"/>
      <c r="U180" s="249">
        <v>0</v>
      </c>
      <c r="V180" s="252">
        <f t="shared" si="12"/>
        <v>0</v>
      </c>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row>
    <row r="181" spans="1:126" s="124" customFormat="1" ht="15.75" hidden="1">
      <c r="A181" s="57"/>
      <c r="B181" s="61"/>
      <c r="C181" s="61"/>
      <c r="D181" s="46"/>
      <c r="E181" s="44">
        <v>0</v>
      </c>
      <c r="F181" s="55">
        <v>0</v>
      </c>
      <c r="G181" s="56">
        <f t="shared" si="10"/>
        <v>0</v>
      </c>
      <c r="H181" s="55">
        <v>0</v>
      </c>
      <c r="I181" s="55">
        <v>0</v>
      </c>
      <c r="J181" s="55">
        <v>0</v>
      </c>
      <c r="K181" s="56">
        <f t="array" ref="K181">SUM(ROUND(H181:J181,2))</f>
        <v>0</v>
      </c>
      <c r="L181" s="67"/>
      <c r="M181" s="200"/>
      <c r="N181" s="247"/>
      <c r="O181" s="249">
        <v>0</v>
      </c>
      <c r="P181" s="251">
        <f t="shared" si="13"/>
        <v>0</v>
      </c>
      <c r="Q181" s="247">
        <v>0</v>
      </c>
      <c r="R181" s="249">
        <v>0</v>
      </c>
      <c r="S181" s="252">
        <f t="shared" si="11"/>
        <v>0</v>
      </c>
      <c r="T181" s="247"/>
      <c r="U181" s="249">
        <v>0</v>
      </c>
      <c r="V181" s="252">
        <f t="shared" si="12"/>
        <v>0</v>
      </c>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row>
    <row r="182" spans="1:126" s="124" customFormat="1" ht="15.75" hidden="1">
      <c r="A182" s="57"/>
      <c r="B182" s="61"/>
      <c r="C182" s="61"/>
      <c r="D182" s="46"/>
      <c r="E182" s="44">
        <v>0</v>
      </c>
      <c r="F182" s="55">
        <v>0</v>
      </c>
      <c r="G182" s="56">
        <f t="shared" si="10"/>
        <v>0</v>
      </c>
      <c r="H182" s="55">
        <v>0</v>
      </c>
      <c r="I182" s="55">
        <v>0</v>
      </c>
      <c r="J182" s="55">
        <v>0</v>
      </c>
      <c r="K182" s="56">
        <f t="array" ref="K182">SUM(ROUND(H182:J182,2))</f>
        <v>0</v>
      </c>
      <c r="L182" s="67"/>
      <c r="M182" s="200"/>
      <c r="N182" s="247"/>
      <c r="O182" s="249">
        <v>0</v>
      </c>
      <c r="P182" s="251">
        <f t="shared" si="13"/>
        <v>0</v>
      </c>
      <c r="Q182" s="247">
        <v>0</v>
      </c>
      <c r="R182" s="249">
        <v>0</v>
      </c>
      <c r="S182" s="252">
        <f t="shared" si="11"/>
        <v>0</v>
      </c>
      <c r="T182" s="247"/>
      <c r="U182" s="249">
        <v>0</v>
      </c>
      <c r="V182" s="252">
        <f t="shared" si="12"/>
        <v>0</v>
      </c>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row>
    <row r="183" spans="1:126" s="124" customFormat="1" ht="15.75" hidden="1">
      <c r="A183" s="57"/>
      <c r="B183" s="61"/>
      <c r="C183" s="61"/>
      <c r="D183" s="46"/>
      <c r="E183" s="44">
        <v>0</v>
      </c>
      <c r="F183" s="55">
        <v>0</v>
      </c>
      <c r="G183" s="56">
        <f t="shared" si="10"/>
        <v>0</v>
      </c>
      <c r="H183" s="55">
        <v>0</v>
      </c>
      <c r="I183" s="55">
        <v>0</v>
      </c>
      <c r="J183" s="55">
        <v>0</v>
      </c>
      <c r="K183" s="56">
        <f t="array" ref="K183">SUM(ROUND(H183:J183,2))</f>
        <v>0</v>
      </c>
      <c r="L183" s="67"/>
      <c r="M183" s="200"/>
      <c r="N183" s="247"/>
      <c r="O183" s="249">
        <v>0</v>
      </c>
      <c r="P183" s="251">
        <f t="shared" si="13"/>
        <v>0</v>
      </c>
      <c r="Q183" s="247">
        <v>0</v>
      </c>
      <c r="R183" s="249">
        <v>0</v>
      </c>
      <c r="S183" s="252">
        <f t="shared" si="11"/>
        <v>0</v>
      </c>
      <c r="T183" s="247"/>
      <c r="U183" s="249">
        <v>0</v>
      </c>
      <c r="V183" s="252">
        <f t="shared" si="12"/>
        <v>0</v>
      </c>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152"/>
      <c r="DL183" s="152"/>
      <c r="DM183" s="152"/>
      <c r="DN183" s="152"/>
      <c r="DO183" s="152"/>
      <c r="DP183" s="152"/>
      <c r="DQ183" s="152"/>
      <c r="DR183" s="152"/>
      <c r="DS183" s="152"/>
      <c r="DT183" s="152"/>
      <c r="DU183" s="152"/>
      <c r="DV183" s="152"/>
    </row>
    <row r="184" spans="1:126" s="124" customFormat="1" ht="15.75" hidden="1">
      <c r="A184" s="57"/>
      <c r="B184" s="61"/>
      <c r="C184" s="61"/>
      <c r="D184" s="46"/>
      <c r="E184" s="44">
        <v>0</v>
      </c>
      <c r="F184" s="55">
        <v>0</v>
      </c>
      <c r="G184" s="56">
        <f t="shared" si="10"/>
        <v>0</v>
      </c>
      <c r="H184" s="55">
        <v>0</v>
      </c>
      <c r="I184" s="55">
        <v>0</v>
      </c>
      <c r="J184" s="55">
        <v>0</v>
      </c>
      <c r="K184" s="56">
        <f t="array" ref="K184">SUM(ROUND(H184:J184,2))</f>
        <v>0</v>
      </c>
      <c r="L184" s="67"/>
      <c r="M184" s="200"/>
      <c r="N184" s="247"/>
      <c r="O184" s="249">
        <v>0</v>
      </c>
      <c r="P184" s="251">
        <f t="shared" si="13"/>
        <v>0</v>
      </c>
      <c r="Q184" s="247">
        <v>0</v>
      </c>
      <c r="R184" s="249">
        <v>0</v>
      </c>
      <c r="S184" s="252">
        <f t="shared" si="11"/>
        <v>0</v>
      </c>
      <c r="T184" s="247"/>
      <c r="U184" s="249">
        <v>0</v>
      </c>
      <c r="V184" s="252">
        <f t="shared" si="12"/>
        <v>0</v>
      </c>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row>
    <row r="185" spans="1:126" s="124" customFormat="1" ht="15.75" hidden="1">
      <c r="A185" s="57"/>
      <c r="B185" s="61"/>
      <c r="C185" s="61"/>
      <c r="D185" s="46"/>
      <c r="E185" s="44">
        <v>0</v>
      </c>
      <c r="F185" s="55">
        <v>0</v>
      </c>
      <c r="G185" s="56">
        <f t="shared" si="10"/>
        <v>0</v>
      </c>
      <c r="H185" s="55">
        <v>0</v>
      </c>
      <c r="I185" s="55">
        <v>0</v>
      </c>
      <c r="J185" s="55">
        <v>0</v>
      </c>
      <c r="K185" s="56">
        <f t="array" ref="K185">SUM(ROUND(H185:J185,2))</f>
        <v>0</v>
      </c>
      <c r="L185" s="67"/>
      <c r="M185" s="200"/>
      <c r="N185" s="247"/>
      <c r="O185" s="249">
        <v>0</v>
      </c>
      <c r="P185" s="251">
        <f t="shared" si="13"/>
        <v>0</v>
      </c>
      <c r="Q185" s="247">
        <v>0</v>
      </c>
      <c r="R185" s="249">
        <v>0</v>
      </c>
      <c r="S185" s="252">
        <f t="shared" si="11"/>
        <v>0</v>
      </c>
      <c r="T185" s="247"/>
      <c r="U185" s="249">
        <v>0</v>
      </c>
      <c r="V185" s="252">
        <f t="shared" si="12"/>
        <v>0</v>
      </c>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152"/>
      <c r="DL185" s="152"/>
      <c r="DM185" s="152"/>
      <c r="DN185" s="152"/>
      <c r="DO185" s="152"/>
      <c r="DP185" s="152"/>
      <c r="DQ185" s="152"/>
      <c r="DR185" s="152"/>
      <c r="DS185" s="152"/>
      <c r="DT185" s="152"/>
      <c r="DU185" s="152"/>
      <c r="DV185" s="152"/>
    </row>
    <row r="186" spans="1:126" s="124" customFormat="1" ht="15.75" hidden="1">
      <c r="A186" s="57"/>
      <c r="B186" s="61"/>
      <c r="C186" s="61"/>
      <c r="D186" s="46"/>
      <c r="E186" s="44">
        <v>0</v>
      </c>
      <c r="F186" s="55">
        <v>0</v>
      </c>
      <c r="G186" s="56">
        <f t="shared" si="10"/>
        <v>0</v>
      </c>
      <c r="H186" s="55">
        <v>0</v>
      </c>
      <c r="I186" s="55">
        <v>0</v>
      </c>
      <c r="J186" s="55">
        <v>0</v>
      </c>
      <c r="K186" s="56">
        <f t="array" ref="K186">SUM(ROUND(H186:J186,2))</f>
        <v>0</v>
      </c>
      <c r="L186" s="67"/>
      <c r="M186" s="200"/>
      <c r="N186" s="247"/>
      <c r="O186" s="249">
        <v>0</v>
      </c>
      <c r="P186" s="251">
        <f t="shared" si="13"/>
        <v>0</v>
      </c>
      <c r="Q186" s="247">
        <v>0</v>
      </c>
      <c r="R186" s="249">
        <v>0</v>
      </c>
      <c r="S186" s="252">
        <f t="shared" si="11"/>
        <v>0</v>
      </c>
      <c r="T186" s="247"/>
      <c r="U186" s="249">
        <v>0</v>
      </c>
      <c r="V186" s="252">
        <f t="shared" si="12"/>
        <v>0</v>
      </c>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152"/>
      <c r="DL186" s="152"/>
      <c r="DM186" s="152"/>
      <c r="DN186" s="152"/>
      <c r="DO186" s="152"/>
      <c r="DP186" s="152"/>
      <c r="DQ186" s="152"/>
      <c r="DR186" s="152"/>
      <c r="DS186" s="152"/>
      <c r="DT186" s="152"/>
      <c r="DU186" s="152"/>
      <c r="DV186" s="152"/>
    </row>
    <row r="187" spans="1:126" s="124" customFormat="1" ht="15.75" hidden="1">
      <c r="A187" s="57"/>
      <c r="B187" s="61"/>
      <c r="C187" s="61"/>
      <c r="D187" s="46"/>
      <c r="E187" s="44">
        <v>0</v>
      </c>
      <c r="F187" s="55">
        <v>0</v>
      </c>
      <c r="G187" s="56">
        <f t="shared" si="10"/>
        <v>0</v>
      </c>
      <c r="H187" s="55">
        <v>0</v>
      </c>
      <c r="I187" s="55">
        <v>0</v>
      </c>
      <c r="J187" s="55">
        <v>0</v>
      </c>
      <c r="K187" s="56">
        <f t="array" ref="K187">SUM(ROUND(H187:J187,2))</f>
        <v>0</v>
      </c>
      <c r="L187" s="67"/>
      <c r="M187" s="200"/>
      <c r="N187" s="247"/>
      <c r="O187" s="249">
        <v>0</v>
      </c>
      <c r="P187" s="251">
        <f t="shared" si="13"/>
        <v>0</v>
      </c>
      <c r="Q187" s="247">
        <v>0</v>
      </c>
      <c r="R187" s="249">
        <v>0</v>
      </c>
      <c r="S187" s="252">
        <f t="shared" si="11"/>
        <v>0</v>
      </c>
      <c r="T187" s="247"/>
      <c r="U187" s="249">
        <v>0</v>
      </c>
      <c r="V187" s="252">
        <f t="shared" si="12"/>
        <v>0</v>
      </c>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row>
    <row r="188" spans="1:126" s="124" customFormat="1" ht="15.75" hidden="1">
      <c r="A188" s="57"/>
      <c r="B188" s="61"/>
      <c r="C188" s="61"/>
      <c r="D188" s="46"/>
      <c r="E188" s="44">
        <v>0</v>
      </c>
      <c r="F188" s="55">
        <v>0</v>
      </c>
      <c r="G188" s="56">
        <f t="shared" si="10"/>
        <v>0</v>
      </c>
      <c r="H188" s="55">
        <v>0</v>
      </c>
      <c r="I188" s="55">
        <v>0</v>
      </c>
      <c r="J188" s="55">
        <v>0</v>
      </c>
      <c r="K188" s="56">
        <f t="array" ref="K188">SUM(ROUND(H188:J188,2))</f>
        <v>0</v>
      </c>
      <c r="L188" s="67"/>
      <c r="M188" s="200"/>
      <c r="N188" s="247"/>
      <c r="O188" s="249">
        <v>0</v>
      </c>
      <c r="P188" s="251">
        <f t="shared" si="13"/>
        <v>0</v>
      </c>
      <c r="Q188" s="247">
        <v>0</v>
      </c>
      <c r="R188" s="249">
        <v>0</v>
      </c>
      <c r="S188" s="252">
        <f t="shared" si="11"/>
        <v>0</v>
      </c>
      <c r="T188" s="247"/>
      <c r="U188" s="249">
        <v>0</v>
      </c>
      <c r="V188" s="252">
        <f t="shared" si="12"/>
        <v>0</v>
      </c>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row>
    <row r="189" spans="1:126" s="124" customFormat="1" ht="15.75" hidden="1">
      <c r="A189" s="57"/>
      <c r="B189" s="61"/>
      <c r="C189" s="61"/>
      <c r="D189" s="46"/>
      <c r="E189" s="44">
        <v>0</v>
      </c>
      <c r="F189" s="55">
        <v>0</v>
      </c>
      <c r="G189" s="56">
        <f t="shared" si="10"/>
        <v>0</v>
      </c>
      <c r="H189" s="55">
        <v>0</v>
      </c>
      <c r="I189" s="55">
        <v>0</v>
      </c>
      <c r="J189" s="55">
        <v>0</v>
      </c>
      <c r="K189" s="56">
        <f t="array" ref="K189">SUM(ROUND(H189:J189,2))</f>
        <v>0</v>
      </c>
      <c r="L189" s="67"/>
      <c r="M189" s="200"/>
      <c r="N189" s="247"/>
      <c r="O189" s="249">
        <v>0</v>
      </c>
      <c r="P189" s="251">
        <f t="shared" si="13"/>
        <v>0</v>
      </c>
      <c r="Q189" s="247">
        <v>0</v>
      </c>
      <c r="R189" s="249">
        <v>0</v>
      </c>
      <c r="S189" s="252">
        <f t="shared" si="11"/>
        <v>0</v>
      </c>
      <c r="T189" s="247"/>
      <c r="U189" s="249">
        <v>0</v>
      </c>
      <c r="V189" s="252">
        <f t="shared" si="12"/>
        <v>0</v>
      </c>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row>
    <row r="190" spans="1:126" s="124" customFormat="1" ht="15.75" hidden="1">
      <c r="A190" s="57"/>
      <c r="B190" s="61"/>
      <c r="C190" s="61"/>
      <c r="D190" s="46"/>
      <c r="E190" s="44">
        <v>0</v>
      </c>
      <c r="F190" s="55">
        <v>0</v>
      </c>
      <c r="G190" s="56">
        <f t="shared" si="10"/>
        <v>0</v>
      </c>
      <c r="H190" s="55">
        <v>0</v>
      </c>
      <c r="I190" s="55">
        <v>0</v>
      </c>
      <c r="J190" s="55">
        <v>0</v>
      </c>
      <c r="K190" s="56">
        <f t="array" ref="K190">SUM(ROUND(H190:J190,2))</f>
        <v>0</v>
      </c>
      <c r="L190" s="67"/>
      <c r="M190" s="200"/>
      <c r="N190" s="247"/>
      <c r="O190" s="249">
        <v>0</v>
      </c>
      <c r="P190" s="251">
        <f t="shared" si="13"/>
        <v>0</v>
      </c>
      <c r="Q190" s="247">
        <v>0</v>
      </c>
      <c r="R190" s="249">
        <v>0</v>
      </c>
      <c r="S190" s="252">
        <f t="shared" si="11"/>
        <v>0</v>
      </c>
      <c r="T190" s="247"/>
      <c r="U190" s="249">
        <v>0</v>
      </c>
      <c r="V190" s="252">
        <f t="shared" si="12"/>
        <v>0</v>
      </c>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row>
    <row r="191" spans="1:126" s="124" customFormat="1" ht="15.75" hidden="1">
      <c r="A191" s="57"/>
      <c r="B191" s="61"/>
      <c r="C191" s="61"/>
      <c r="D191" s="46"/>
      <c r="E191" s="44">
        <v>0</v>
      </c>
      <c r="F191" s="55">
        <v>0</v>
      </c>
      <c r="G191" s="56">
        <f t="shared" si="10"/>
        <v>0</v>
      </c>
      <c r="H191" s="55">
        <v>0</v>
      </c>
      <c r="I191" s="55">
        <v>0</v>
      </c>
      <c r="J191" s="55">
        <v>0</v>
      </c>
      <c r="K191" s="56">
        <f t="array" ref="K191">SUM(ROUND(H191:J191,2))</f>
        <v>0</v>
      </c>
      <c r="L191" s="67"/>
      <c r="M191" s="200"/>
      <c r="N191" s="247"/>
      <c r="O191" s="249">
        <v>0</v>
      </c>
      <c r="P191" s="251">
        <f t="shared" si="13"/>
        <v>0</v>
      </c>
      <c r="Q191" s="247">
        <v>0</v>
      </c>
      <c r="R191" s="249">
        <v>0</v>
      </c>
      <c r="S191" s="252">
        <f t="shared" si="11"/>
        <v>0</v>
      </c>
      <c r="T191" s="247"/>
      <c r="U191" s="249">
        <v>0</v>
      </c>
      <c r="V191" s="252">
        <f t="shared" si="12"/>
        <v>0</v>
      </c>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row>
    <row r="192" spans="1:126" s="124" customFormat="1" ht="15.75" hidden="1">
      <c r="A192" s="57"/>
      <c r="B192" s="61"/>
      <c r="C192" s="61"/>
      <c r="D192" s="46"/>
      <c r="E192" s="44">
        <v>0</v>
      </c>
      <c r="F192" s="55">
        <v>0</v>
      </c>
      <c r="G192" s="56">
        <f t="shared" si="10"/>
        <v>0</v>
      </c>
      <c r="H192" s="55">
        <v>0</v>
      </c>
      <c r="I192" s="55">
        <v>0</v>
      </c>
      <c r="J192" s="55">
        <v>0</v>
      </c>
      <c r="K192" s="56">
        <f t="array" ref="K192">SUM(ROUND(H192:J192,2))</f>
        <v>0</v>
      </c>
      <c r="L192" s="67"/>
      <c r="M192" s="200"/>
      <c r="N192" s="247"/>
      <c r="O192" s="249">
        <v>0</v>
      </c>
      <c r="P192" s="251">
        <f t="shared" si="13"/>
        <v>0</v>
      </c>
      <c r="Q192" s="247">
        <v>0</v>
      </c>
      <c r="R192" s="249">
        <v>0</v>
      </c>
      <c r="S192" s="252">
        <f t="shared" si="11"/>
        <v>0</v>
      </c>
      <c r="T192" s="247"/>
      <c r="U192" s="249">
        <v>0</v>
      </c>
      <c r="V192" s="252">
        <f t="shared" si="12"/>
        <v>0</v>
      </c>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row>
    <row r="193" spans="1:126" s="124" customFormat="1" ht="15.75" hidden="1">
      <c r="A193" s="57"/>
      <c r="B193" s="61"/>
      <c r="C193" s="61"/>
      <c r="D193" s="46"/>
      <c r="E193" s="44">
        <v>0</v>
      </c>
      <c r="F193" s="55">
        <v>0</v>
      </c>
      <c r="G193" s="56">
        <f t="shared" si="10"/>
        <v>0</v>
      </c>
      <c r="H193" s="55">
        <v>0</v>
      </c>
      <c r="I193" s="55">
        <v>0</v>
      </c>
      <c r="J193" s="55">
        <v>0</v>
      </c>
      <c r="K193" s="56">
        <f t="array" ref="K193">SUM(ROUND(H193:J193,2))</f>
        <v>0</v>
      </c>
      <c r="L193" s="67"/>
      <c r="M193" s="200"/>
      <c r="N193" s="247"/>
      <c r="O193" s="249">
        <v>0</v>
      </c>
      <c r="P193" s="251">
        <f t="shared" si="13"/>
        <v>0</v>
      </c>
      <c r="Q193" s="247">
        <v>0</v>
      </c>
      <c r="R193" s="249">
        <v>0</v>
      </c>
      <c r="S193" s="252">
        <f t="shared" si="11"/>
        <v>0</v>
      </c>
      <c r="T193" s="247"/>
      <c r="U193" s="249">
        <v>0</v>
      </c>
      <c r="V193" s="252">
        <f t="shared" si="12"/>
        <v>0</v>
      </c>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row>
    <row r="194" spans="1:126" s="124" customFormat="1" ht="15.75" hidden="1">
      <c r="A194" s="57"/>
      <c r="B194" s="61"/>
      <c r="C194" s="61"/>
      <c r="D194" s="46"/>
      <c r="E194" s="44">
        <v>0</v>
      </c>
      <c r="F194" s="55">
        <v>0</v>
      </c>
      <c r="G194" s="56">
        <f t="shared" si="10"/>
        <v>0</v>
      </c>
      <c r="H194" s="55">
        <v>0</v>
      </c>
      <c r="I194" s="55">
        <v>0</v>
      </c>
      <c r="J194" s="55">
        <v>0</v>
      </c>
      <c r="K194" s="56">
        <f t="array" ref="K194">SUM(ROUND(H194:J194,2))</f>
        <v>0</v>
      </c>
      <c r="L194" s="67"/>
      <c r="M194" s="200"/>
      <c r="N194" s="247"/>
      <c r="O194" s="249">
        <v>0</v>
      </c>
      <c r="P194" s="251">
        <f t="shared" si="13"/>
        <v>0</v>
      </c>
      <c r="Q194" s="247">
        <v>0</v>
      </c>
      <c r="R194" s="249">
        <v>0</v>
      </c>
      <c r="S194" s="252">
        <f t="shared" si="11"/>
        <v>0</v>
      </c>
      <c r="T194" s="247"/>
      <c r="U194" s="249">
        <v>0</v>
      </c>
      <c r="V194" s="252">
        <f t="shared" si="12"/>
        <v>0</v>
      </c>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152"/>
      <c r="DL194" s="152"/>
      <c r="DM194" s="152"/>
      <c r="DN194" s="152"/>
      <c r="DO194" s="152"/>
      <c r="DP194" s="152"/>
      <c r="DQ194" s="152"/>
      <c r="DR194" s="152"/>
      <c r="DS194" s="152"/>
      <c r="DT194" s="152"/>
      <c r="DU194" s="152"/>
      <c r="DV194" s="152"/>
    </row>
    <row r="195" spans="1:126" s="124" customFormat="1" ht="15.75" hidden="1">
      <c r="A195" s="57"/>
      <c r="B195" s="61"/>
      <c r="C195" s="61"/>
      <c r="D195" s="46"/>
      <c r="E195" s="44">
        <v>0</v>
      </c>
      <c r="F195" s="55">
        <v>0</v>
      </c>
      <c r="G195" s="56">
        <f t="shared" si="10"/>
        <v>0</v>
      </c>
      <c r="H195" s="55">
        <v>0</v>
      </c>
      <c r="I195" s="55">
        <v>0</v>
      </c>
      <c r="J195" s="55">
        <v>0</v>
      </c>
      <c r="K195" s="56">
        <f t="array" ref="K195">SUM(ROUND(H195:J195,2))</f>
        <v>0</v>
      </c>
      <c r="L195" s="67"/>
      <c r="M195" s="200"/>
      <c r="N195" s="247"/>
      <c r="O195" s="249">
        <v>0</v>
      </c>
      <c r="P195" s="251">
        <f t="shared" si="13"/>
        <v>0</v>
      </c>
      <c r="Q195" s="247">
        <v>0</v>
      </c>
      <c r="R195" s="249">
        <v>0</v>
      </c>
      <c r="S195" s="252">
        <f t="shared" si="11"/>
        <v>0</v>
      </c>
      <c r="T195" s="247"/>
      <c r="U195" s="249">
        <v>0</v>
      </c>
      <c r="V195" s="252">
        <f t="shared" si="12"/>
        <v>0</v>
      </c>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row>
    <row r="196" spans="1:126" s="124" customFormat="1" ht="15.75" hidden="1">
      <c r="A196" s="57"/>
      <c r="B196" s="61"/>
      <c r="C196" s="61"/>
      <c r="D196" s="46"/>
      <c r="E196" s="44">
        <v>0</v>
      </c>
      <c r="F196" s="55">
        <v>0</v>
      </c>
      <c r="G196" s="56">
        <f t="shared" si="10"/>
        <v>0</v>
      </c>
      <c r="H196" s="55">
        <v>0</v>
      </c>
      <c r="I196" s="55">
        <v>0</v>
      </c>
      <c r="J196" s="55">
        <v>0</v>
      </c>
      <c r="K196" s="56">
        <f t="array" ref="K196">SUM(ROUND(H196:J196,2))</f>
        <v>0</v>
      </c>
      <c r="L196" s="67"/>
      <c r="M196" s="200"/>
      <c r="N196" s="247"/>
      <c r="O196" s="249">
        <v>0</v>
      </c>
      <c r="P196" s="251">
        <f t="shared" si="13"/>
        <v>0</v>
      </c>
      <c r="Q196" s="247">
        <v>0</v>
      </c>
      <c r="R196" s="249">
        <v>0</v>
      </c>
      <c r="S196" s="252">
        <f t="shared" si="11"/>
        <v>0</v>
      </c>
      <c r="T196" s="247"/>
      <c r="U196" s="249">
        <v>0</v>
      </c>
      <c r="V196" s="252">
        <f t="shared" si="12"/>
        <v>0</v>
      </c>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row>
    <row r="197" spans="1:126" s="124" customFormat="1" ht="15.75" hidden="1">
      <c r="A197" s="57"/>
      <c r="B197" s="61"/>
      <c r="C197" s="61"/>
      <c r="D197" s="46"/>
      <c r="E197" s="44">
        <v>0</v>
      </c>
      <c r="F197" s="55">
        <v>0</v>
      </c>
      <c r="G197" s="56">
        <f t="shared" si="10"/>
        <v>0</v>
      </c>
      <c r="H197" s="55">
        <v>0</v>
      </c>
      <c r="I197" s="55">
        <v>0</v>
      </c>
      <c r="J197" s="55">
        <v>0</v>
      </c>
      <c r="K197" s="56">
        <f t="array" ref="K197">SUM(ROUND(H197:J197,2))</f>
        <v>0</v>
      </c>
      <c r="L197" s="67"/>
      <c r="M197" s="200"/>
      <c r="N197" s="247"/>
      <c r="O197" s="249">
        <v>0</v>
      </c>
      <c r="P197" s="251">
        <f t="shared" si="13"/>
        <v>0</v>
      </c>
      <c r="Q197" s="247">
        <v>0</v>
      </c>
      <c r="R197" s="249">
        <v>0</v>
      </c>
      <c r="S197" s="252">
        <f t="shared" si="11"/>
        <v>0</v>
      </c>
      <c r="T197" s="247"/>
      <c r="U197" s="249">
        <v>0</v>
      </c>
      <c r="V197" s="252">
        <f t="shared" si="12"/>
        <v>0</v>
      </c>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row>
    <row r="198" spans="1:126" s="124" customFormat="1" ht="15.75" hidden="1">
      <c r="A198" s="57"/>
      <c r="B198" s="61"/>
      <c r="C198" s="61"/>
      <c r="D198" s="46"/>
      <c r="E198" s="44">
        <v>0</v>
      </c>
      <c r="F198" s="55">
        <v>0</v>
      </c>
      <c r="G198" s="56">
        <f t="shared" si="10"/>
        <v>0</v>
      </c>
      <c r="H198" s="55">
        <v>0</v>
      </c>
      <c r="I198" s="55">
        <v>0</v>
      </c>
      <c r="J198" s="55">
        <v>0</v>
      </c>
      <c r="K198" s="56">
        <f t="array" ref="K198">SUM(ROUND(H198:J198,2))</f>
        <v>0</v>
      </c>
      <c r="L198" s="67"/>
      <c r="M198" s="200"/>
      <c r="N198" s="247"/>
      <c r="O198" s="249">
        <v>0</v>
      </c>
      <c r="P198" s="251">
        <f t="shared" si="13"/>
        <v>0</v>
      </c>
      <c r="Q198" s="247">
        <v>0</v>
      </c>
      <c r="R198" s="249">
        <v>0</v>
      </c>
      <c r="S198" s="252">
        <f t="shared" si="11"/>
        <v>0</v>
      </c>
      <c r="T198" s="247"/>
      <c r="U198" s="249">
        <v>0</v>
      </c>
      <c r="V198" s="252">
        <f t="shared" si="12"/>
        <v>0</v>
      </c>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row>
    <row r="199" spans="1:126" s="124" customFormat="1" ht="15.75" hidden="1">
      <c r="A199" s="57"/>
      <c r="B199" s="61"/>
      <c r="C199" s="61"/>
      <c r="D199" s="46"/>
      <c r="E199" s="44">
        <v>0</v>
      </c>
      <c r="F199" s="55">
        <v>0</v>
      </c>
      <c r="G199" s="56">
        <f t="shared" ref="G199:G207" si="14">IF(OR(E199="Redacted",F199="Redacted"),"Redacted",IF(OR(T(E199)&lt;&gt;"",T(F199)&lt;&gt;""),"Varies",ROUND(E199*F199,2)))</f>
        <v>0</v>
      </c>
      <c r="H199" s="55">
        <v>0</v>
      </c>
      <c r="I199" s="55">
        <v>0</v>
      </c>
      <c r="J199" s="55">
        <v>0</v>
      </c>
      <c r="K199" s="56">
        <f t="array" ref="K199">SUM(ROUND(H199:J199,2))</f>
        <v>0</v>
      </c>
      <c r="L199" s="67"/>
      <c r="M199" s="200"/>
      <c r="N199" s="247"/>
      <c r="O199" s="249">
        <v>0</v>
      </c>
      <c r="P199" s="251">
        <f t="shared" si="13"/>
        <v>0</v>
      </c>
      <c r="Q199" s="247">
        <v>0</v>
      </c>
      <c r="R199" s="249">
        <v>0</v>
      </c>
      <c r="S199" s="252">
        <f t="shared" ref="S199:S207" si="15">ROUND(IF(Q199="yes",I199*R199,0),2)</f>
        <v>0</v>
      </c>
      <c r="T199" s="247"/>
      <c r="U199" s="249">
        <v>0</v>
      </c>
      <c r="V199" s="252">
        <f t="shared" ref="V199:V207" si="16">ROUND(IF(T199="yes",J199*U199,0),2)</f>
        <v>0</v>
      </c>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152"/>
      <c r="DL199" s="152"/>
      <c r="DM199" s="152"/>
      <c r="DN199" s="152"/>
      <c r="DO199" s="152"/>
      <c r="DP199" s="152"/>
      <c r="DQ199" s="152"/>
      <c r="DR199" s="152"/>
      <c r="DS199" s="152"/>
      <c r="DT199" s="152"/>
      <c r="DU199" s="152"/>
      <c r="DV199" s="152"/>
    </row>
    <row r="200" spans="1:126" s="124" customFormat="1" ht="15.75" hidden="1">
      <c r="A200" s="57"/>
      <c r="B200" s="61"/>
      <c r="C200" s="61"/>
      <c r="D200" s="46"/>
      <c r="E200" s="44">
        <v>0</v>
      </c>
      <c r="F200" s="55">
        <v>0</v>
      </c>
      <c r="G200" s="56">
        <f t="shared" si="14"/>
        <v>0</v>
      </c>
      <c r="H200" s="55">
        <v>0</v>
      </c>
      <c r="I200" s="55">
        <v>0</v>
      </c>
      <c r="J200" s="55">
        <v>0</v>
      </c>
      <c r="K200" s="56">
        <f t="array" ref="K200">SUM(ROUND(H200:J200,2))</f>
        <v>0</v>
      </c>
      <c r="L200" s="67"/>
      <c r="M200" s="200"/>
      <c r="N200" s="247"/>
      <c r="O200" s="249">
        <v>0</v>
      </c>
      <c r="P200" s="251">
        <f t="shared" si="13"/>
        <v>0</v>
      </c>
      <c r="Q200" s="247">
        <v>0</v>
      </c>
      <c r="R200" s="249">
        <v>0</v>
      </c>
      <c r="S200" s="252">
        <f t="shared" si="15"/>
        <v>0</v>
      </c>
      <c r="T200" s="247"/>
      <c r="U200" s="249">
        <v>0</v>
      </c>
      <c r="V200" s="252">
        <f t="shared" si="16"/>
        <v>0</v>
      </c>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row>
    <row r="201" spans="1:126" s="124" customFormat="1" ht="15.75" hidden="1">
      <c r="A201" s="57"/>
      <c r="B201" s="61"/>
      <c r="C201" s="61"/>
      <c r="D201" s="46"/>
      <c r="E201" s="44">
        <v>0</v>
      </c>
      <c r="F201" s="55">
        <v>0</v>
      </c>
      <c r="G201" s="56">
        <f t="shared" si="14"/>
        <v>0</v>
      </c>
      <c r="H201" s="55">
        <v>0</v>
      </c>
      <c r="I201" s="55">
        <v>0</v>
      </c>
      <c r="J201" s="55">
        <v>0</v>
      </c>
      <c r="K201" s="56">
        <f t="array" ref="K201">SUM(ROUND(H201:J201,2))</f>
        <v>0</v>
      </c>
      <c r="L201" s="67"/>
      <c r="M201" s="200"/>
      <c r="N201" s="247"/>
      <c r="O201" s="249">
        <v>0</v>
      </c>
      <c r="P201" s="251">
        <f t="shared" si="13"/>
        <v>0</v>
      </c>
      <c r="Q201" s="247">
        <v>0</v>
      </c>
      <c r="R201" s="249">
        <v>0</v>
      </c>
      <c r="S201" s="252">
        <f t="shared" si="15"/>
        <v>0</v>
      </c>
      <c r="T201" s="247"/>
      <c r="U201" s="249">
        <v>0</v>
      </c>
      <c r="V201" s="252">
        <f t="shared" si="16"/>
        <v>0</v>
      </c>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152"/>
      <c r="DL201" s="152"/>
      <c r="DM201" s="152"/>
      <c r="DN201" s="152"/>
      <c r="DO201" s="152"/>
      <c r="DP201" s="152"/>
      <c r="DQ201" s="152"/>
      <c r="DR201" s="152"/>
      <c r="DS201" s="152"/>
      <c r="DT201" s="152"/>
      <c r="DU201" s="152"/>
      <c r="DV201" s="152"/>
    </row>
    <row r="202" spans="1:126" s="124" customFormat="1" ht="15.75" hidden="1">
      <c r="A202" s="57"/>
      <c r="B202" s="61"/>
      <c r="C202" s="61"/>
      <c r="D202" s="46"/>
      <c r="E202" s="44">
        <v>0</v>
      </c>
      <c r="F202" s="55">
        <v>0</v>
      </c>
      <c r="G202" s="56">
        <f t="shared" si="14"/>
        <v>0</v>
      </c>
      <c r="H202" s="55">
        <v>0</v>
      </c>
      <c r="I202" s="55">
        <v>0</v>
      </c>
      <c r="J202" s="55">
        <v>0</v>
      </c>
      <c r="K202" s="56">
        <f t="array" ref="K202">SUM(ROUND(H202:J202,2))</f>
        <v>0</v>
      </c>
      <c r="L202" s="67"/>
      <c r="M202" s="200"/>
      <c r="N202" s="247"/>
      <c r="O202" s="249">
        <v>0</v>
      </c>
      <c r="P202" s="251">
        <f t="shared" si="13"/>
        <v>0</v>
      </c>
      <c r="Q202" s="247">
        <v>0</v>
      </c>
      <c r="R202" s="249">
        <v>0</v>
      </c>
      <c r="S202" s="252">
        <f t="shared" si="15"/>
        <v>0</v>
      </c>
      <c r="T202" s="247"/>
      <c r="U202" s="249">
        <v>0</v>
      </c>
      <c r="V202" s="252">
        <f t="shared" si="16"/>
        <v>0</v>
      </c>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row>
    <row r="203" spans="1:126" s="124" customFormat="1" ht="15.75" hidden="1">
      <c r="A203" s="57"/>
      <c r="B203" s="61"/>
      <c r="C203" s="61"/>
      <c r="D203" s="46"/>
      <c r="E203" s="44">
        <v>0</v>
      </c>
      <c r="F203" s="55">
        <v>0</v>
      </c>
      <c r="G203" s="56">
        <f t="shared" si="14"/>
        <v>0</v>
      </c>
      <c r="H203" s="55">
        <v>0</v>
      </c>
      <c r="I203" s="55">
        <v>0</v>
      </c>
      <c r="J203" s="55">
        <v>0</v>
      </c>
      <c r="K203" s="56">
        <f t="array" ref="K203">SUM(ROUND(H203:J203,2))</f>
        <v>0</v>
      </c>
      <c r="L203" s="67"/>
      <c r="M203" s="200"/>
      <c r="N203" s="247"/>
      <c r="O203" s="249">
        <v>0</v>
      </c>
      <c r="P203" s="251">
        <f t="shared" si="13"/>
        <v>0</v>
      </c>
      <c r="Q203" s="247">
        <v>0</v>
      </c>
      <c r="R203" s="249">
        <v>0</v>
      </c>
      <c r="S203" s="252">
        <f t="shared" si="15"/>
        <v>0</v>
      </c>
      <c r="T203" s="247"/>
      <c r="U203" s="249">
        <v>0</v>
      </c>
      <c r="V203" s="252">
        <f t="shared" si="16"/>
        <v>0</v>
      </c>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row>
    <row r="204" spans="1:126" s="124" customFormat="1" ht="15.75" hidden="1">
      <c r="A204" s="57"/>
      <c r="B204" s="61"/>
      <c r="C204" s="61"/>
      <c r="D204" s="46"/>
      <c r="E204" s="44">
        <v>0</v>
      </c>
      <c r="F204" s="55">
        <v>0</v>
      </c>
      <c r="G204" s="56">
        <f t="shared" si="14"/>
        <v>0</v>
      </c>
      <c r="H204" s="55">
        <v>0</v>
      </c>
      <c r="I204" s="55">
        <v>0</v>
      </c>
      <c r="J204" s="55">
        <v>0</v>
      </c>
      <c r="K204" s="56">
        <f t="array" ref="K204">SUM(ROUND(H204:J204,2))</f>
        <v>0</v>
      </c>
      <c r="L204" s="67"/>
      <c r="M204" s="200"/>
      <c r="N204" s="247"/>
      <c r="O204" s="249">
        <v>0</v>
      </c>
      <c r="P204" s="251">
        <f t="shared" si="13"/>
        <v>0</v>
      </c>
      <c r="Q204" s="247">
        <v>0</v>
      </c>
      <c r="R204" s="249">
        <v>0</v>
      </c>
      <c r="S204" s="252">
        <f t="shared" si="15"/>
        <v>0</v>
      </c>
      <c r="T204" s="247"/>
      <c r="U204" s="249">
        <v>0</v>
      </c>
      <c r="V204" s="252">
        <f t="shared" si="16"/>
        <v>0</v>
      </c>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row>
    <row r="205" spans="1:126" s="124" customFormat="1" ht="15.75" hidden="1">
      <c r="A205" s="57"/>
      <c r="B205" s="61"/>
      <c r="C205" s="61"/>
      <c r="D205" s="46"/>
      <c r="E205" s="44">
        <v>0</v>
      </c>
      <c r="F205" s="55">
        <v>0</v>
      </c>
      <c r="G205" s="56">
        <f t="shared" si="14"/>
        <v>0</v>
      </c>
      <c r="H205" s="55">
        <v>0</v>
      </c>
      <c r="I205" s="55">
        <v>0</v>
      </c>
      <c r="J205" s="55">
        <v>0</v>
      </c>
      <c r="K205" s="56">
        <f t="array" ref="K205">SUM(ROUND(H205:J205,2))</f>
        <v>0</v>
      </c>
      <c r="L205" s="67"/>
      <c r="M205" s="200"/>
      <c r="N205" s="247"/>
      <c r="O205" s="249">
        <v>0</v>
      </c>
      <c r="P205" s="251">
        <f t="shared" si="13"/>
        <v>0</v>
      </c>
      <c r="Q205" s="247">
        <v>0</v>
      </c>
      <c r="R205" s="249">
        <v>0</v>
      </c>
      <c r="S205" s="252">
        <f t="shared" si="15"/>
        <v>0</v>
      </c>
      <c r="T205" s="247"/>
      <c r="U205" s="249">
        <v>0</v>
      </c>
      <c r="V205" s="252">
        <f t="shared" si="16"/>
        <v>0</v>
      </c>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row>
    <row r="206" spans="1:126" s="124" customFormat="1" ht="15.75" hidden="1">
      <c r="A206" s="57"/>
      <c r="B206" s="61" t="s">
        <v>155</v>
      </c>
      <c r="C206" s="61"/>
      <c r="D206" s="46"/>
      <c r="E206" s="44">
        <v>0</v>
      </c>
      <c r="F206" s="55">
        <v>0</v>
      </c>
      <c r="G206" s="56">
        <f t="shared" si="14"/>
        <v>0</v>
      </c>
      <c r="H206" s="55">
        <v>0</v>
      </c>
      <c r="I206" s="55">
        <v>0</v>
      </c>
      <c r="J206" s="55">
        <v>0</v>
      </c>
      <c r="K206" s="56">
        <f t="array" ref="K206">SUM(ROUND(H206:J206,2))</f>
        <v>0</v>
      </c>
      <c r="L206" s="67"/>
      <c r="M206" s="200"/>
      <c r="N206" s="247"/>
      <c r="O206" s="249">
        <v>0</v>
      </c>
      <c r="P206" s="251">
        <f t="shared" si="13"/>
        <v>0</v>
      </c>
      <c r="Q206" s="247">
        <v>0</v>
      </c>
      <c r="R206" s="249">
        <v>0</v>
      </c>
      <c r="S206" s="252">
        <f t="shared" si="15"/>
        <v>0</v>
      </c>
      <c r="T206" s="247"/>
      <c r="U206" s="249">
        <v>0</v>
      </c>
      <c r="V206" s="252">
        <f t="shared" si="16"/>
        <v>0</v>
      </c>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row>
    <row r="207" spans="1:126" s="124" customFormat="1" ht="16.5" hidden="1" thickBot="1">
      <c r="A207" s="206"/>
      <c r="B207" s="207" t="s">
        <v>155</v>
      </c>
      <c r="C207" s="207"/>
      <c r="D207" s="203"/>
      <c r="E207" s="208">
        <v>0</v>
      </c>
      <c r="F207" s="196">
        <v>0</v>
      </c>
      <c r="G207" s="209">
        <f t="shared" si="14"/>
        <v>0</v>
      </c>
      <c r="H207" s="196">
        <v>0</v>
      </c>
      <c r="I207" s="196">
        <v>0</v>
      </c>
      <c r="J207" s="196">
        <v>0</v>
      </c>
      <c r="K207" s="209">
        <f t="array" ref="K207">SUM(ROUND(H207:J207,2))</f>
        <v>0</v>
      </c>
      <c r="L207" s="210"/>
      <c r="M207" s="201"/>
      <c r="N207" s="254"/>
      <c r="O207" s="255">
        <v>0</v>
      </c>
      <c r="P207" s="256">
        <f t="shared" si="13"/>
        <v>0</v>
      </c>
      <c r="Q207" s="254">
        <v>0</v>
      </c>
      <c r="R207" s="255">
        <v>0</v>
      </c>
      <c r="S207" s="257">
        <f t="shared" si="15"/>
        <v>0</v>
      </c>
      <c r="T207" s="254"/>
      <c r="U207" s="255">
        <v>0</v>
      </c>
      <c r="V207" s="257">
        <f t="shared" si="16"/>
        <v>0</v>
      </c>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row>
    <row r="208" spans="1:126" ht="16.5" thickBot="1">
      <c r="A208" s="368" t="s">
        <v>106</v>
      </c>
      <c r="B208" s="369"/>
      <c r="C208" s="369"/>
      <c r="D208" s="369"/>
      <c r="E208" s="369"/>
      <c r="F208" s="369"/>
      <c r="G208" s="204">
        <f>SUM(G6:G207)</f>
        <v>797179.99</v>
      </c>
      <c r="H208" s="204">
        <f t="array" ref="H208">SUM(ROUND(H6:H207,2))</f>
        <v>549553.89</v>
      </c>
      <c r="I208" s="204">
        <f t="array" ref="I208">SUM(ROUND(I6:I207,2))</f>
        <v>0</v>
      </c>
      <c r="J208" s="204">
        <f t="array" ref="J208">SUM(ROUND(J6:J207,2))</f>
        <v>157865.67000000001</v>
      </c>
      <c r="K208" s="205">
        <f>SUM(K6:K207)</f>
        <v>707419.55999999994</v>
      </c>
      <c r="L208" s="371"/>
      <c r="M208" s="371"/>
      <c r="N208" s="237"/>
      <c r="O208" s="237"/>
      <c r="P208" s="202">
        <f>SUM(P6:P207)</f>
        <v>10243.630000000001</v>
      </c>
      <c r="S208" s="202">
        <f>SUM(S6:S207)</f>
        <v>0</v>
      </c>
      <c r="T208" s="237"/>
      <c r="U208" s="237"/>
      <c r="V208" s="202">
        <f>SUM(V6:V207)</f>
        <v>64750</v>
      </c>
    </row>
    <row r="210" spans="1:126" s="129" customFormat="1" ht="30" customHeight="1">
      <c r="A210" s="370" t="s">
        <v>156</v>
      </c>
      <c r="B210" s="370"/>
      <c r="C210" s="370"/>
      <c r="D210" s="370"/>
      <c r="E210" s="370"/>
      <c r="F210" s="370"/>
      <c r="G210" s="370"/>
      <c r="H210" s="370"/>
      <c r="I210" s="370"/>
      <c r="J210" s="370"/>
      <c r="K210" s="370"/>
      <c r="L210" s="370"/>
      <c r="M210" s="370"/>
      <c r="N210" s="184"/>
      <c r="O210" s="184"/>
      <c r="P210" s="184"/>
      <c r="Q210" s="184"/>
      <c r="R210" s="184"/>
      <c r="S210" s="184"/>
      <c r="T210" s="184"/>
      <c r="U210" s="184"/>
      <c r="V210" s="184"/>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row>
    <row r="211" spans="1:126" s="129" customFormat="1" ht="72" customHeight="1">
      <c r="A211" s="351" t="s">
        <v>157</v>
      </c>
      <c r="B211" s="352"/>
      <c r="C211" s="352"/>
      <c r="D211" s="352"/>
      <c r="E211" s="352"/>
      <c r="F211" s="352"/>
      <c r="G211" s="352"/>
      <c r="H211" s="352"/>
      <c r="I211" s="352"/>
      <c r="J211" s="352"/>
      <c r="K211" s="352"/>
      <c r="L211" s="352"/>
      <c r="M211" s="353"/>
      <c r="N211" s="185"/>
      <c r="O211" s="185"/>
      <c r="P211" s="185"/>
      <c r="Q211" s="185"/>
      <c r="R211" s="185"/>
      <c r="S211" s="185"/>
      <c r="T211" s="185"/>
      <c r="U211" s="185"/>
      <c r="V211" s="185"/>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152"/>
      <c r="DL211" s="152"/>
      <c r="DM211" s="152"/>
      <c r="DN211" s="152"/>
      <c r="DO211" s="152"/>
      <c r="DP211" s="152"/>
      <c r="DQ211" s="152"/>
      <c r="DR211" s="152"/>
      <c r="DS211" s="152"/>
      <c r="DT211" s="152"/>
      <c r="DU211" s="152"/>
      <c r="DV211" s="152"/>
    </row>
    <row r="212" spans="1:126" s="16" customFormat="1" ht="36" customHeight="1">
      <c r="A212" s="358" t="s">
        <v>158</v>
      </c>
      <c r="B212" s="358"/>
      <c r="C212" s="358"/>
      <c r="D212" s="358"/>
      <c r="E212" s="358"/>
      <c r="F212" s="358"/>
      <c r="G212" s="358"/>
      <c r="H212" s="358"/>
      <c r="I212" s="358"/>
      <c r="J212" s="358"/>
      <c r="K212" s="358"/>
      <c r="L212" s="358"/>
      <c r="M212" s="358"/>
      <c r="N212" s="186"/>
      <c r="O212" s="186"/>
      <c r="P212" s="186"/>
      <c r="Q212" s="186"/>
      <c r="R212" s="186"/>
      <c r="S212" s="186"/>
      <c r="T212" s="186"/>
      <c r="U212" s="186"/>
      <c r="V212" s="186"/>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152"/>
      <c r="DL212" s="152"/>
      <c r="DM212" s="152"/>
      <c r="DN212" s="152"/>
      <c r="DO212" s="152"/>
      <c r="DP212" s="152"/>
      <c r="DQ212" s="152"/>
      <c r="DR212" s="152"/>
      <c r="DS212" s="152"/>
      <c r="DT212" s="152"/>
      <c r="DU212" s="152"/>
      <c r="DV212" s="152"/>
    </row>
    <row r="213" spans="1:126" s="16" customFormat="1" ht="54" customHeight="1">
      <c r="A213" s="359" t="s">
        <v>159</v>
      </c>
      <c r="B213" s="359"/>
      <c r="C213" s="359"/>
      <c r="D213" s="359"/>
      <c r="E213" s="359"/>
      <c r="F213" s="359"/>
      <c r="G213" s="359"/>
      <c r="H213" s="359"/>
      <c r="I213" s="359"/>
      <c r="J213" s="359"/>
      <c r="K213" s="359"/>
      <c r="L213" s="359"/>
      <c r="M213" s="359"/>
      <c r="N213" s="187"/>
      <c r="O213" s="187"/>
      <c r="P213" s="187"/>
      <c r="Q213" s="187"/>
      <c r="R213" s="187"/>
      <c r="S213" s="187"/>
      <c r="T213" s="187"/>
      <c r="U213" s="187"/>
      <c r="V213" s="187"/>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152"/>
      <c r="DL213" s="152"/>
      <c r="DM213" s="152"/>
      <c r="DN213" s="152"/>
      <c r="DO213" s="152"/>
      <c r="DP213" s="152"/>
      <c r="DQ213" s="152"/>
      <c r="DR213" s="152"/>
      <c r="DS213" s="152"/>
      <c r="DT213" s="152"/>
      <c r="DU213" s="152"/>
      <c r="DV213" s="152"/>
    </row>
  </sheetData>
  <sheetProtection algorithmName="SHA-512" hashValue="U1raAL285YwMNJdnqAHhXmn+huiJ9whIpfQlKlKbvYHV70DqqCs9L8YRCZoPn8URSKdrVzZCGZY2taExgUkgJQ==" saltValue="5NL1wJJh8VVXLVKhbU8h2Q==" spinCount="100000" sheet="1" formatColumns="0" formatRows="0"/>
  <mergeCells count="34">
    <mergeCell ref="N4:N5"/>
    <mergeCell ref="V4:V5"/>
    <mergeCell ref="N3:P3"/>
    <mergeCell ref="T3:V3"/>
    <mergeCell ref="O4:O5"/>
    <mergeCell ref="P4:P5"/>
    <mergeCell ref="T4:T5"/>
    <mergeCell ref="U4:U5"/>
    <mergeCell ref="Q3:S3"/>
    <mergeCell ref="Q4:Q5"/>
    <mergeCell ref="R4:R5"/>
    <mergeCell ref="S4:S5"/>
    <mergeCell ref="A212:M212"/>
    <mergeCell ref="A213:M213"/>
    <mergeCell ref="L4:M4"/>
    <mergeCell ref="A4:A5"/>
    <mergeCell ref="C4:C5"/>
    <mergeCell ref="E4:E5"/>
    <mergeCell ref="F4:F5"/>
    <mergeCell ref="G4:G5"/>
    <mergeCell ref="H4:H5"/>
    <mergeCell ref="J4:J5"/>
    <mergeCell ref="K4:K5"/>
    <mergeCell ref="A208:F208"/>
    <mergeCell ref="A210:M210"/>
    <mergeCell ref="L208:M208"/>
    <mergeCell ref="B4:B5"/>
    <mergeCell ref="D4:D5"/>
    <mergeCell ref="A1:B1"/>
    <mergeCell ref="C1:M1"/>
    <mergeCell ref="A211:M211"/>
    <mergeCell ref="A2:M2"/>
    <mergeCell ref="A3:M3"/>
    <mergeCell ref="I4:I5"/>
  </mergeCells>
  <conditionalFormatting sqref="B6:G207">
    <cfRule type="containsText" dxfId="9" priority="2" operator="containsText" text="Redact">
      <formula>NOT(ISERROR(SEARCH("Redact",B6)))</formula>
    </cfRule>
  </conditionalFormatting>
  <conditionalFormatting sqref="G6:G207">
    <cfRule type="cellIs" dxfId="8" priority="1" operator="equal">
      <formula>"Varies"</formula>
    </cfRule>
    <cfRule type="cellIs" dxfId="7" priority="81" operator="greaterThanOrEqual">
      <formula>100000</formula>
    </cfRule>
    <cfRule type="cellIs" dxfId="6" priority="82" operator="greaterThanOrEqual">
      <formula>100000</formula>
    </cfRule>
  </conditionalFormatting>
  <conditionalFormatting sqref="K6:K207">
    <cfRule type="cellIs" dxfId="5" priority="79" operator="greaterThanOrEqual">
      <formula>100000</formula>
    </cfRule>
    <cfRule type="cellIs" dxfId="4" priority="80" operator="greaterThanOrEqual">
      <formula>100000</formula>
    </cfRule>
  </conditionalFormatting>
  <dataValidations count="12">
    <dataValidation allowBlank="1" showErrorMessage="1" prompt="This cell is intentionally left blank" sqref="L208:O208 T208:U208" xr:uid="{44454F08-0552-40E9-80E0-79462A778901}"/>
    <dataValidation allowBlank="1" showErrorMessage="1" prompt="Training invoice materials and miscellaneous sheet" sqref="D2" xr:uid="{1D3855ED-9525-40BB-9E3E-BF4226DB13AD}"/>
    <dataValidation allowBlank="1" showErrorMessage="1" prompt="standard invoice equipment sheet" sqref="E2:V2 A2:C2" xr:uid="{0685DF72-E023-4BA2-8A93-93F35853D314}"/>
    <dataValidation allowBlank="1" showErrorMessage="1" prompt="Please enter the corresponding reference identification from the budget worksheet " sqref="A6:A207" xr:uid="{DD614CB0-9204-4DC2-8256-20C83E95D114}"/>
    <dataValidation allowBlank="1" showErrorMessage="1" prompt="Please enter the description of this equipment item" sqref="C6:C207" xr:uid="{5D960297-B191-4786-B21B-D572B706E865}"/>
    <dataValidation allowBlank="1" showErrorMessage="1" prompt="Please enter the vendor's name this equipment is being purchased from" sqref="B6:B207" xr:uid="{2B2619A0-1B11-4969-B726-37E7EF3316CF}"/>
    <dataValidation allowBlank="1" showErrorMessage="1" prompt="Please enter the number of units being purchased" sqref="E6:E207" xr:uid="{D5C81E38-8469-444D-8007-C1E1DEDED54D}"/>
    <dataValidation allowBlank="1" showErrorMessage="1" prompt="Please enter the cost per unit" sqref="F6:F207" xr:uid="{1C9D6F1E-91FE-46A4-B24D-2AEAEA49F7DA}"/>
    <dataValidation allowBlank="1" showErrorMessage="1" prompt="Please enter the amount of this equipment item to be reimbursed with C E C funds " sqref="H6:I207" xr:uid="{0990B41C-2044-40AE-B18A-5D873DF48510}"/>
    <dataValidation allowBlank="1" showErrorMessage="1" prompt="Please enter the amount of this equipment item to be reimbursed with match funds" sqref="J6:J207" xr:uid="{170E1165-6248-4DB3-89D3-AFAC99084EA9}"/>
    <dataValidation allowBlank="1" showErrorMessage="1" prompt="Please enter payment amounts and the C E C invoice number for prior payments" sqref="M6:M207 U6:V207 O6:P207 R6:S207" xr:uid="{AC056D93-10AA-4460-8186-2E023D214871}"/>
    <dataValidation allowBlank="1" showErrorMessage="1" prompt="Please enter the purpose of this material and miscellaneous item" sqref="D6:D207" xr:uid="{FD9E82D9-88EF-48DD-958D-69E5E812D4C9}"/>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2">
        <x14:dataValidation type="list" showErrorMessage="1" prompt="Please check this box if expense is a partial payment" xr:uid="{40F28FC9-A103-4480-A0A7-0818F11A898E}">
          <x14:formula1>
            <xm:f>Lists!$A$32:$A$33</xm:f>
          </x14:formula1>
          <xm:sqref>L6:L207</xm:sqref>
        </x14:dataValidation>
        <x14:dataValidation type="list" allowBlank="1" showErrorMessage="1" prompt="Please enter payment amounts and the C E C invoice number for prior payments" xr:uid="{94207F33-EDE2-4EC8-942B-205B83CEB438}">
          <x14:formula1>
            <xm:f>Lists!$A$35:$A$37</xm:f>
          </x14:formula1>
          <xm:sqref>N6:N207 Q6:Q207 T6:T207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DV212"/>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A6" sqref="A6"/>
    </sheetView>
  </sheetViews>
  <sheetFormatPr defaultColWidth="8.88671875" defaultRowHeight="15"/>
  <cols>
    <col min="1" max="1" width="12.21875" customWidth="1"/>
    <col min="2" max="2" width="22.44140625" customWidth="1"/>
    <col min="3" max="3" width="19.88671875" customWidth="1"/>
    <col min="4" max="4" width="19.77734375" customWidth="1"/>
    <col min="5" max="5" width="9.77734375" style="131" customWidth="1"/>
    <col min="6" max="6" width="14.6640625" customWidth="1"/>
    <col min="7" max="8" width="12.21875" customWidth="1"/>
    <col min="9" max="9" width="13.77734375" hidden="1" customWidth="1"/>
    <col min="10" max="11" width="12.21875" customWidth="1"/>
    <col min="12" max="12" width="11.21875" customWidth="1"/>
    <col min="13" max="13" width="25.109375" customWidth="1"/>
    <col min="14" max="16" width="13.88671875" customWidth="1"/>
    <col min="17" max="19" width="13.88671875" hidden="1" customWidth="1"/>
    <col min="20" max="22" width="13.88671875" customWidth="1"/>
    <col min="23" max="26" width="2.77734375" customWidth="1"/>
    <col min="27" max="32" width="11.88671875" style="152" customWidth="1"/>
    <col min="33" max="126" width="8.88671875" style="152"/>
  </cols>
  <sheetData>
    <row r="1" spans="1:126">
      <c r="A1" s="349" t="str">
        <f>'Invoice Payment Cover Sheet'!$A$1</f>
        <v>Template Version 09/23/25</v>
      </c>
      <c r="B1" s="349"/>
      <c r="C1" s="350" t="str">
        <f>CONCATENATE('Invoice Payment Cover Sheet'!$D$12,":  ",'Invoice Payment Cover Sheet'!$A$13)</f>
        <v>EPC-19-000:  Organization Name</v>
      </c>
      <c r="D1" s="350"/>
      <c r="E1" s="350"/>
      <c r="F1" s="350"/>
      <c r="G1" s="350"/>
      <c r="H1" s="350"/>
      <c r="I1" s="350"/>
      <c r="J1" s="350"/>
      <c r="K1" s="350"/>
      <c r="L1" s="350"/>
      <c r="M1" s="350"/>
      <c r="N1" s="234"/>
      <c r="O1" s="234"/>
      <c r="P1" s="234"/>
      <c r="Q1" s="234"/>
      <c r="R1" s="234"/>
      <c r="S1" s="234"/>
      <c r="T1" s="234"/>
      <c r="U1" s="234"/>
      <c r="V1" s="234"/>
      <c r="AA1" s="151" t="s">
        <v>0</v>
      </c>
    </row>
    <row r="2" spans="1:126" ht="24.95" customHeight="1" thickBot="1">
      <c r="A2" s="354" t="s">
        <v>118</v>
      </c>
      <c r="B2" s="354"/>
      <c r="C2" s="354"/>
      <c r="D2" s="354"/>
      <c r="E2" s="354"/>
      <c r="F2" s="354"/>
      <c r="G2" s="354"/>
      <c r="H2" s="354"/>
      <c r="I2" s="354"/>
      <c r="J2" s="354"/>
      <c r="K2" s="354"/>
      <c r="L2" s="354"/>
      <c r="M2" s="354"/>
      <c r="N2" s="235"/>
      <c r="O2" s="235"/>
      <c r="P2" s="235"/>
      <c r="Q2" s="235"/>
      <c r="R2" s="235"/>
      <c r="S2" s="235"/>
      <c r="T2" s="235"/>
      <c r="U2" s="235"/>
      <c r="V2" s="235"/>
      <c r="W2" s="125"/>
      <c r="X2" s="125"/>
      <c r="Y2" s="125"/>
      <c r="AA2" s="157"/>
    </row>
    <row r="3" spans="1:126" ht="21.95" customHeight="1" thickBot="1">
      <c r="A3" s="355" t="s">
        <v>160</v>
      </c>
      <c r="B3" s="355"/>
      <c r="C3" s="355"/>
      <c r="D3" s="355"/>
      <c r="E3" s="355"/>
      <c r="F3" s="355"/>
      <c r="G3" s="355"/>
      <c r="H3" s="355"/>
      <c r="I3" s="355"/>
      <c r="J3" s="355"/>
      <c r="K3" s="355"/>
      <c r="L3" s="355"/>
      <c r="M3" s="355"/>
      <c r="N3" s="394" t="s">
        <v>120</v>
      </c>
      <c r="O3" s="395"/>
      <c r="P3" s="396"/>
      <c r="Q3" s="397" t="str">
        <f>'Invoice Summary'!A24</f>
        <v>[Other Entity] Share</v>
      </c>
      <c r="R3" s="398"/>
      <c r="S3" s="399"/>
      <c r="T3" s="394" t="s">
        <v>121</v>
      </c>
      <c r="U3" s="395"/>
      <c r="V3" s="396"/>
      <c r="W3" s="130"/>
      <c r="X3" s="130"/>
      <c r="AA3" s="153"/>
    </row>
    <row r="4" spans="1:126" s="124" customFormat="1" ht="56.25" customHeight="1">
      <c r="A4" s="362" t="s">
        <v>122</v>
      </c>
      <c r="B4" s="389" t="s">
        <v>123</v>
      </c>
      <c r="C4" s="364" t="s">
        <v>124</v>
      </c>
      <c r="D4" s="364" t="s">
        <v>125</v>
      </c>
      <c r="E4" s="364" t="s">
        <v>126</v>
      </c>
      <c r="F4" s="364" t="s">
        <v>127</v>
      </c>
      <c r="G4" s="364" t="s">
        <v>128</v>
      </c>
      <c r="H4" s="364" t="s">
        <v>161</v>
      </c>
      <c r="I4" s="356" t="str">
        <f>"Billed "&amp;'Invoice Summary'!A24&amp;" Expenses"</f>
        <v>Billed [Other Entity] Share Expenses</v>
      </c>
      <c r="J4" s="364" t="s">
        <v>130</v>
      </c>
      <c r="K4" s="364" t="s">
        <v>97</v>
      </c>
      <c r="L4" s="360" t="s">
        <v>131</v>
      </c>
      <c r="M4" s="388"/>
      <c r="N4" s="362" t="s">
        <v>132</v>
      </c>
      <c r="O4" s="364" t="s">
        <v>133</v>
      </c>
      <c r="P4" s="373" t="s">
        <v>134</v>
      </c>
      <c r="Q4" s="362" t="s">
        <v>132</v>
      </c>
      <c r="R4" s="364" t="s">
        <v>133</v>
      </c>
      <c r="S4" s="373" t="s">
        <v>134</v>
      </c>
      <c r="T4" s="362" t="s">
        <v>132</v>
      </c>
      <c r="U4" s="364" t="s">
        <v>133</v>
      </c>
      <c r="V4" s="373" t="s">
        <v>134</v>
      </c>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row>
    <row r="5" spans="1:126" s="124" customFormat="1" ht="63.75" thickBot="1">
      <c r="A5" s="363"/>
      <c r="B5" s="390"/>
      <c r="C5" s="365"/>
      <c r="D5" s="365"/>
      <c r="E5" s="365"/>
      <c r="F5" s="365"/>
      <c r="G5" s="365"/>
      <c r="H5" s="365"/>
      <c r="I5" s="357"/>
      <c r="J5" s="365"/>
      <c r="K5" s="365"/>
      <c r="L5" s="236" t="s">
        <v>135</v>
      </c>
      <c r="M5" s="238" t="s">
        <v>136</v>
      </c>
      <c r="N5" s="372"/>
      <c r="O5" s="380"/>
      <c r="P5" s="374"/>
      <c r="Q5" s="363"/>
      <c r="R5" s="365"/>
      <c r="S5" s="385"/>
      <c r="T5" s="372"/>
      <c r="U5" s="380"/>
      <c r="V5" s="374"/>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row>
    <row r="6" spans="1:126" s="124" customFormat="1" ht="15.75">
      <c r="A6" s="58" t="s">
        <v>162</v>
      </c>
      <c r="B6" s="64" t="s">
        <v>163</v>
      </c>
      <c r="C6" s="60" t="s">
        <v>164</v>
      </c>
      <c r="D6" s="64" t="s">
        <v>165</v>
      </c>
      <c r="E6" s="65">
        <v>28</v>
      </c>
      <c r="F6" s="59">
        <v>149.53</v>
      </c>
      <c r="G6" s="66">
        <f>IF(OR(E6="Redacted",F6="Redacted"),"Redacted",IF(OR(T(E6)&lt;&gt;"",T(F6)&lt;&gt;""),"Varies",ROUND(E6*F6,2)))</f>
        <v>4186.84</v>
      </c>
      <c r="H6" s="59">
        <v>2394.64</v>
      </c>
      <c r="I6" s="59">
        <v>0</v>
      </c>
      <c r="J6" s="59">
        <f>G6-H6</f>
        <v>1792.2000000000003</v>
      </c>
      <c r="K6" s="66">
        <f t="array" ref="K6">SUM(ROUND(H6:J6,2))</f>
        <v>4186.84</v>
      </c>
      <c r="L6" s="67" t="s">
        <v>141</v>
      </c>
      <c r="M6" s="198"/>
      <c r="N6" s="246" t="s">
        <v>143</v>
      </c>
      <c r="O6" s="248">
        <v>0.5</v>
      </c>
      <c r="P6" s="250">
        <f>ROUND(IF(N6="yes",H6*O6,0),2)</f>
        <v>1197.32</v>
      </c>
      <c r="Q6" s="246">
        <v>0</v>
      </c>
      <c r="R6" s="248">
        <v>0</v>
      </c>
      <c r="S6" s="253">
        <f>ROUND(IF(Q6="yes",I6*R6,0),2)</f>
        <v>0</v>
      </c>
      <c r="T6" s="246" t="s">
        <v>143</v>
      </c>
      <c r="U6" s="248">
        <v>0.75</v>
      </c>
      <c r="V6" s="253">
        <f>ROUND(IF(T6="yes",J6*U6,0),2)</f>
        <v>1344.15</v>
      </c>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row>
    <row r="7" spans="1:126" s="124" customFormat="1" ht="30">
      <c r="A7" s="57" t="s">
        <v>166</v>
      </c>
      <c r="B7" s="46" t="s">
        <v>167</v>
      </c>
      <c r="C7" s="61" t="s">
        <v>168</v>
      </c>
      <c r="D7" s="46" t="s">
        <v>169</v>
      </c>
      <c r="E7" s="44">
        <v>97</v>
      </c>
      <c r="F7" s="55">
        <v>293.17</v>
      </c>
      <c r="G7" s="56">
        <f t="shared" ref="G7:G70" si="0">IF(OR(E7="Redacted",F7="Redacted"),"Redacted",IF(OR(T(E7)&lt;&gt;"",T(F7)&lt;&gt;""),"Varies",ROUND(E7*F7,2)))</f>
        <v>28437.49</v>
      </c>
      <c r="H7" s="55">
        <v>24391.39</v>
      </c>
      <c r="I7" s="55">
        <v>0</v>
      </c>
      <c r="J7" s="55">
        <f>G7-H7</f>
        <v>4046.1000000000022</v>
      </c>
      <c r="K7" s="56">
        <f t="array" ref="K7">SUM(ROUND(H7:J7,2))</f>
        <v>28437.489999999998</v>
      </c>
      <c r="L7" s="67"/>
      <c r="M7" s="200"/>
      <c r="N7" s="247"/>
      <c r="O7" s="249">
        <v>0</v>
      </c>
      <c r="P7" s="251">
        <f t="shared" ref="P7" si="1">ROUND(IF(N7="yes",H7*O7,0),2)</f>
        <v>0</v>
      </c>
      <c r="Q7" s="247">
        <v>0</v>
      </c>
      <c r="R7" s="249">
        <v>0</v>
      </c>
      <c r="S7" s="252">
        <f t="shared" ref="S7:S70" si="2">ROUND(IF(Q7="yes",I7*R7,0),2)</f>
        <v>0</v>
      </c>
      <c r="T7" s="247"/>
      <c r="U7" s="249">
        <v>0</v>
      </c>
      <c r="V7" s="252">
        <f t="shared" ref="V7" si="3">ROUND(IF(T7="yes",J7*U7,0),2)</f>
        <v>0</v>
      </c>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row>
    <row r="8" spans="1:126" s="124" customFormat="1" ht="30">
      <c r="A8" s="57" t="s">
        <v>170</v>
      </c>
      <c r="B8" s="46" t="s">
        <v>163</v>
      </c>
      <c r="C8" s="61" t="s">
        <v>171</v>
      </c>
      <c r="D8" s="46" t="s">
        <v>169</v>
      </c>
      <c r="E8" s="44" t="s">
        <v>151</v>
      </c>
      <c r="F8" s="55" t="s">
        <v>151</v>
      </c>
      <c r="G8" s="56" t="str">
        <f t="shared" si="0"/>
        <v>Varies</v>
      </c>
      <c r="H8" s="55">
        <v>5250.23</v>
      </c>
      <c r="I8" s="55">
        <v>0</v>
      </c>
      <c r="J8" s="55">
        <v>11784.14</v>
      </c>
      <c r="K8" s="56">
        <f t="array" ref="K8">SUM(ROUND(H8:J8,2))</f>
        <v>17034.37</v>
      </c>
      <c r="L8" s="67"/>
      <c r="M8" s="200"/>
      <c r="N8" s="247" t="s">
        <v>143</v>
      </c>
      <c r="O8" s="249">
        <v>1</v>
      </c>
      <c r="P8" s="251">
        <f t="shared" ref="P8:P71" si="4">ROUND(IF(N8="yes",H8*O8,0),2)</f>
        <v>5250.23</v>
      </c>
      <c r="Q8" s="247">
        <v>0</v>
      </c>
      <c r="R8" s="249">
        <v>0</v>
      </c>
      <c r="S8" s="252">
        <f t="shared" si="2"/>
        <v>0</v>
      </c>
      <c r="T8" s="247"/>
      <c r="U8" s="249">
        <v>0</v>
      </c>
      <c r="V8" s="252">
        <f t="shared" ref="V8:V71" si="5">ROUND(IF(T8="yes",J8*U8,0),2)</f>
        <v>0</v>
      </c>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row>
    <row r="9" spans="1:126" s="124" customFormat="1" ht="45">
      <c r="A9" s="57" t="s">
        <v>172</v>
      </c>
      <c r="B9" s="46" t="s">
        <v>163</v>
      </c>
      <c r="C9" s="61" t="s">
        <v>173</v>
      </c>
      <c r="D9" s="46" t="s">
        <v>174</v>
      </c>
      <c r="E9" s="44" t="s">
        <v>151</v>
      </c>
      <c r="F9" s="55" t="s">
        <v>151</v>
      </c>
      <c r="G9" s="56" t="str">
        <f t="shared" si="0"/>
        <v>Varies</v>
      </c>
      <c r="H9" s="55">
        <v>19376.740000000002</v>
      </c>
      <c r="I9" s="55">
        <v>0</v>
      </c>
      <c r="J9" s="55">
        <v>21791.38</v>
      </c>
      <c r="K9" s="56">
        <f t="array" ref="K9">SUM(ROUND(H9:J9,2))</f>
        <v>41168.120000000003</v>
      </c>
      <c r="L9" s="67"/>
      <c r="M9" s="200"/>
      <c r="N9" s="247"/>
      <c r="O9" s="249">
        <v>0</v>
      </c>
      <c r="P9" s="251">
        <f t="shared" si="4"/>
        <v>0</v>
      </c>
      <c r="Q9" s="247">
        <v>0</v>
      </c>
      <c r="R9" s="249">
        <v>0</v>
      </c>
      <c r="S9" s="252">
        <f t="shared" si="2"/>
        <v>0</v>
      </c>
      <c r="T9" s="247"/>
      <c r="U9" s="249">
        <v>0</v>
      </c>
      <c r="V9" s="252">
        <f t="shared" si="5"/>
        <v>0</v>
      </c>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row>
    <row r="10" spans="1:126" s="124" customFormat="1" ht="15.75">
      <c r="A10" s="57"/>
      <c r="B10" s="46"/>
      <c r="C10" s="61"/>
      <c r="D10" s="46"/>
      <c r="E10" s="44">
        <v>0</v>
      </c>
      <c r="F10" s="55">
        <v>0</v>
      </c>
      <c r="G10" s="56">
        <f t="shared" si="0"/>
        <v>0</v>
      </c>
      <c r="H10" s="55">
        <v>0</v>
      </c>
      <c r="I10" s="55">
        <v>0</v>
      </c>
      <c r="J10" s="55">
        <v>0</v>
      </c>
      <c r="K10" s="56">
        <f t="array" ref="K10">SUM(ROUND(H10:J10,2))</f>
        <v>0</v>
      </c>
      <c r="L10" s="67"/>
      <c r="M10" s="200"/>
      <c r="N10" s="247"/>
      <c r="O10" s="249">
        <v>0</v>
      </c>
      <c r="P10" s="251">
        <f t="shared" si="4"/>
        <v>0</v>
      </c>
      <c r="Q10" s="247">
        <v>0</v>
      </c>
      <c r="R10" s="249">
        <v>0</v>
      </c>
      <c r="S10" s="252">
        <f t="shared" si="2"/>
        <v>0</v>
      </c>
      <c r="T10" s="247"/>
      <c r="U10" s="249">
        <v>0</v>
      </c>
      <c r="V10" s="252">
        <f t="shared" si="5"/>
        <v>0</v>
      </c>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4"/>
      <c r="DV10" s="154"/>
    </row>
    <row r="11" spans="1:126" s="124" customFormat="1" ht="15.75">
      <c r="A11" s="57"/>
      <c r="B11" s="46"/>
      <c r="C11" s="61"/>
      <c r="D11" s="46"/>
      <c r="E11" s="44">
        <v>0</v>
      </c>
      <c r="F11" s="55">
        <v>0</v>
      </c>
      <c r="G11" s="56">
        <f t="shared" si="0"/>
        <v>0</v>
      </c>
      <c r="H11" s="55">
        <v>0</v>
      </c>
      <c r="I11" s="55">
        <v>0</v>
      </c>
      <c r="J11" s="55">
        <v>0</v>
      </c>
      <c r="K11" s="56">
        <f t="array" ref="K11">SUM(ROUND(H11:J11,2))</f>
        <v>0</v>
      </c>
      <c r="L11" s="67"/>
      <c r="M11" s="200"/>
      <c r="N11" s="247"/>
      <c r="O11" s="249">
        <v>0</v>
      </c>
      <c r="P11" s="251">
        <f t="shared" si="4"/>
        <v>0</v>
      </c>
      <c r="Q11" s="247">
        <v>0</v>
      </c>
      <c r="R11" s="249">
        <v>0</v>
      </c>
      <c r="S11" s="252">
        <f t="shared" si="2"/>
        <v>0</v>
      </c>
      <c r="T11" s="247"/>
      <c r="U11" s="249">
        <v>0</v>
      </c>
      <c r="V11" s="252">
        <f t="shared" si="5"/>
        <v>0</v>
      </c>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4"/>
      <c r="DL11" s="154"/>
      <c r="DM11" s="154"/>
      <c r="DN11" s="154"/>
      <c r="DO11" s="154"/>
      <c r="DP11" s="154"/>
      <c r="DQ11" s="154"/>
      <c r="DR11" s="154"/>
      <c r="DS11" s="154"/>
      <c r="DT11" s="154"/>
      <c r="DU11" s="154"/>
      <c r="DV11" s="154"/>
    </row>
    <row r="12" spans="1:126" s="124" customFormat="1" ht="15.75">
      <c r="A12" s="57"/>
      <c r="B12" s="46"/>
      <c r="C12" s="61"/>
      <c r="D12" s="46"/>
      <c r="E12" s="44">
        <v>0</v>
      </c>
      <c r="F12" s="55">
        <v>0</v>
      </c>
      <c r="G12" s="56">
        <f t="shared" si="0"/>
        <v>0</v>
      </c>
      <c r="H12" s="55">
        <v>0</v>
      </c>
      <c r="I12" s="55">
        <v>0</v>
      </c>
      <c r="J12" s="55">
        <v>0</v>
      </c>
      <c r="K12" s="56">
        <f t="array" ref="K12">SUM(ROUND(H12:J12,2))</f>
        <v>0</v>
      </c>
      <c r="L12" s="67"/>
      <c r="M12" s="200"/>
      <c r="N12" s="247"/>
      <c r="O12" s="249">
        <v>0</v>
      </c>
      <c r="P12" s="251">
        <f t="shared" si="4"/>
        <v>0</v>
      </c>
      <c r="Q12" s="247">
        <v>0</v>
      </c>
      <c r="R12" s="249">
        <v>0</v>
      </c>
      <c r="S12" s="252">
        <f t="shared" si="2"/>
        <v>0</v>
      </c>
      <c r="T12" s="247"/>
      <c r="U12" s="249">
        <v>0</v>
      </c>
      <c r="V12" s="252">
        <f t="shared" si="5"/>
        <v>0</v>
      </c>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row>
    <row r="13" spans="1:126" s="124" customFormat="1" ht="15.75">
      <c r="A13" s="57"/>
      <c r="B13" s="46"/>
      <c r="C13" s="61"/>
      <c r="D13" s="46"/>
      <c r="E13" s="44">
        <v>0</v>
      </c>
      <c r="F13" s="55">
        <v>0</v>
      </c>
      <c r="G13" s="56">
        <f t="shared" si="0"/>
        <v>0</v>
      </c>
      <c r="H13" s="55">
        <v>0</v>
      </c>
      <c r="I13" s="55">
        <v>0</v>
      </c>
      <c r="J13" s="55">
        <v>0</v>
      </c>
      <c r="K13" s="56">
        <f t="array" ref="K13">SUM(ROUND(H13:J13,2))</f>
        <v>0</v>
      </c>
      <c r="L13" s="67"/>
      <c r="M13" s="200"/>
      <c r="N13" s="247"/>
      <c r="O13" s="249">
        <v>0</v>
      </c>
      <c r="P13" s="251">
        <f t="shared" si="4"/>
        <v>0</v>
      </c>
      <c r="Q13" s="247">
        <v>0</v>
      </c>
      <c r="R13" s="249">
        <v>0</v>
      </c>
      <c r="S13" s="252">
        <f t="shared" si="2"/>
        <v>0</v>
      </c>
      <c r="T13" s="247"/>
      <c r="U13" s="249">
        <v>0</v>
      </c>
      <c r="V13" s="252">
        <f t="shared" si="5"/>
        <v>0</v>
      </c>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row>
    <row r="14" spans="1:126" s="124" customFormat="1" ht="15.75">
      <c r="A14" s="57"/>
      <c r="B14" s="46"/>
      <c r="C14" s="61"/>
      <c r="D14" s="46"/>
      <c r="E14" s="44">
        <v>0</v>
      </c>
      <c r="F14" s="55">
        <v>0</v>
      </c>
      <c r="G14" s="56">
        <f t="shared" si="0"/>
        <v>0</v>
      </c>
      <c r="H14" s="55">
        <v>0</v>
      </c>
      <c r="I14" s="55">
        <v>0</v>
      </c>
      <c r="J14" s="55">
        <v>0</v>
      </c>
      <c r="K14" s="56">
        <f t="array" ref="K14">SUM(ROUND(H14:J14,2))</f>
        <v>0</v>
      </c>
      <c r="L14" s="67"/>
      <c r="M14" s="200"/>
      <c r="N14" s="247"/>
      <c r="O14" s="249">
        <v>0</v>
      </c>
      <c r="P14" s="251">
        <f t="shared" si="4"/>
        <v>0</v>
      </c>
      <c r="Q14" s="247">
        <v>0</v>
      </c>
      <c r="R14" s="249">
        <v>0</v>
      </c>
      <c r="S14" s="252">
        <f t="shared" si="2"/>
        <v>0</v>
      </c>
      <c r="T14" s="247"/>
      <c r="U14" s="249">
        <v>0</v>
      </c>
      <c r="V14" s="252">
        <f t="shared" si="5"/>
        <v>0</v>
      </c>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row>
    <row r="15" spans="1:126" s="124" customFormat="1" ht="16.5" thickBot="1">
      <c r="A15" s="57"/>
      <c r="B15" s="46"/>
      <c r="C15" s="61"/>
      <c r="D15" s="46"/>
      <c r="E15" s="44">
        <v>0</v>
      </c>
      <c r="F15" s="55">
        <v>0</v>
      </c>
      <c r="G15" s="56">
        <f t="shared" si="0"/>
        <v>0</v>
      </c>
      <c r="H15" s="55">
        <v>0</v>
      </c>
      <c r="I15" s="55">
        <v>0</v>
      </c>
      <c r="J15" s="55">
        <v>0</v>
      </c>
      <c r="K15" s="56">
        <f t="array" ref="K15">SUM(ROUND(H15:J15,2))</f>
        <v>0</v>
      </c>
      <c r="L15" s="67"/>
      <c r="M15" s="200"/>
      <c r="N15" s="247"/>
      <c r="O15" s="249">
        <v>0</v>
      </c>
      <c r="P15" s="251">
        <f t="shared" si="4"/>
        <v>0</v>
      </c>
      <c r="Q15" s="247">
        <v>0</v>
      </c>
      <c r="R15" s="249">
        <v>0</v>
      </c>
      <c r="S15" s="252">
        <f t="shared" si="2"/>
        <v>0</v>
      </c>
      <c r="T15" s="247"/>
      <c r="U15" s="249">
        <v>0</v>
      </c>
      <c r="V15" s="252">
        <f t="shared" si="5"/>
        <v>0</v>
      </c>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row>
    <row r="16" spans="1:126" s="124" customFormat="1" ht="15.75" hidden="1">
      <c r="A16" s="57"/>
      <c r="B16" s="46"/>
      <c r="C16" s="61"/>
      <c r="D16" s="46"/>
      <c r="E16" s="44">
        <v>0</v>
      </c>
      <c r="F16" s="55">
        <v>0</v>
      </c>
      <c r="G16" s="56">
        <f t="shared" si="0"/>
        <v>0</v>
      </c>
      <c r="H16" s="55">
        <v>0</v>
      </c>
      <c r="I16" s="55">
        <v>0</v>
      </c>
      <c r="J16" s="55">
        <v>0</v>
      </c>
      <c r="K16" s="56">
        <f t="array" ref="K16">SUM(ROUND(H16:J16,2))</f>
        <v>0</v>
      </c>
      <c r="L16" s="67"/>
      <c r="M16" s="200"/>
      <c r="N16" s="247"/>
      <c r="O16" s="249">
        <v>0</v>
      </c>
      <c r="P16" s="251">
        <f t="shared" si="4"/>
        <v>0</v>
      </c>
      <c r="Q16" s="247">
        <v>0</v>
      </c>
      <c r="R16" s="249">
        <v>0</v>
      </c>
      <c r="S16" s="252">
        <f t="shared" si="2"/>
        <v>0</v>
      </c>
      <c r="T16" s="247"/>
      <c r="U16" s="249">
        <v>0</v>
      </c>
      <c r="V16" s="252">
        <f t="shared" si="5"/>
        <v>0</v>
      </c>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152"/>
      <c r="DL16" s="152"/>
      <c r="DM16" s="152"/>
      <c r="DN16" s="152"/>
      <c r="DO16" s="152"/>
      <c r="DP16" s="152"/>
      <c r="DQ16" s="152"/>
      <c r="DR16" s="152"/>
      <c r="DS16" s="152"/>
      <c r="DT16" s="152"/>
      <c r="DU16" s="152"/>
      <c r="DV16" s="152"/>
    </row>
    <row r="17" spans="1:126" s="124" customFormat="1" ht="15.75" hidden="1">
      <c r="A17" s="57"/>
      <c r="B17" s="46"/>
      <c r="C17" s="61"/>
      <c r="D17" s="46"/>
      <c r="E17" s="44">
        <v>0</v>
      </c>
      <c r="F17" s="55">
        <v>0</v>
      </c>
      <c r="G17" s="56">
        <f t="shared" si="0"/>
        <v>0</v>
      </c>
      <c r="H17" s="55">
        <v>0</v>
      </c>
      <c r="I17" s="55">
        <v>0</v>
      </c>
      <c r="J17" s="55">
        <v>0</v>
      </c>
      <c r="K17" s="56">
        <f t="array" ref="K17">SUM(ROUND(H17:J17,2))</f>
        <v>0</v>
      </c>
      <c r="L17" s="67"/>
      <c r="M17" s="200"/>
      <c r="N17" s="247"/>
      <c r="O17" s="249">
        <v>0</v>
      </c>
      <c r="P17" s="251">
        <f t="shared" si="4"/>
        <v>0</v>
      </c>
      <c r="Q17" s="247">
        <v>0</v>
      </c>
      <c r="R17" s="249">
        <v>0</v>
      </c>
      <c r="S17" s="252">
        <f t="shared" si="2"/>
        <v>0</v>
      </c>
      <c r="T17" s="247"/>
      <c r="U17" s="249">
        <v>0</v>
      </c>
      <c r="V17" s="252">
        <f t="shared" si="5"/>
        <v>0</v>
      </c>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row>
    <row r="18" spans="1:126" s="124" customFormat="1" ht="15.75" hidden="1">
      <c r="A18" s="57"/>
      <c r="B18" s="46"/>
      <c r="C18" s="61"/>
      <c r="D18" s="46"/>
      <c r="E18" s="44">
        <v>0</v>
      </c>
      <c r="F18" s="55">
        <v>0</v>
      </c>
      <c r="G18" s="56">
        <f t="shared" si="0"/>
        <v>0</v>
      </c>
      <c r="H18" s="55">
        <v>0</v>
      </c>
      <c r="I18" s="55">
        <v>0</v>
      </c>
      <c r="J18" s="55">
        <v>0</v>
      </c>
      <c r="K18" s="56">
        <f t="array" ref="K18">SUM(ROUND(H18:J18,2))</f>
        <v>0</v>
      </c>
      <c r="L18" s="67"/>
      <c r="M18" s="200"/>
      <c r="N18" s="247"/>
      <c r="O18" s="249">
        <v>0</v>
      </c>
      <c r="P18" s="251">
        <f t="shared" si="4"/>
        <v>0</v>
      </c>
      <c r="Q18" s="247">
        <v>0</v>
      </c>
      <c r="R18" s="249">
        <v>0</v>
      </c>
      <c r="S18" s="252">
        <f t="shared" si="2"/>
        <v>0</v>
      </c>
      <c r="T18" s="247"/>
      <c r="U18" s="249">
        <v>0</v>
      </c>
      <c r="V18" s="252">
        <f t="shared" si="5"/>
        <v>0</v>
      </c>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152"/>
      <c r="DL18" s="152"/>
      <c r="DM18" s="152"/>
      <c r="DN18" s="152"/>
      <c r="DO18" s="152"/>
      <c r="DP18" s="152"/>
      <c r="DQ18" s="152"/>
      <c r="DR18" s="152"/>
      <c r="DS18" s="152"/>
      <c r="DT18" s="152"/>
      <c r="DU18" s="152"/>
      <c r="DV18" s="152"/>
    </row>
    <row r="19" spans="1:126" s="124" customFormat="1" ht="15.75" hidden="1">
      <c r="A19" s="57"/>
      <c r="B19" s="46"/>
      <c r="C19" s="61"/>
      <c r="D19" s="46"/>
      <c r="E19" s="44">
        <v>0</v>
      </c>
      <c r="F19" s="55">
        <v>0</v>
      </c>
      <c r="G19" s="56">
        <f t="shared" si="0"/>
        <v>0</v>
      </c>
      <c r="H19" s="55">
        <v>0</v>
      </c>
      <c r="I19" s="55">
        <v>0</v>
      </c>
      <c r="J19" s="55">
        <v>0</v>
      </c>
      <c r="K19" s="56">
        <f t="array" ref="K19">SUM(ROUND(H19:J19,2))</f>
        <v>0</v>
      </c>
      <c r="L19" s="67"/>
      <c r="M19" s="200"/>
      <c r="N19" s="247"/>
      <c r="O19" s="249">
        <v>0</v>
      </c>
      <c r="P19" s="251">
        <f t="shared" si="4"/>
        <v>0</v>
      </c>
      <c r="Q19" s="247">
        <v>0</v>
      </c>
      <c r="R19" s="249">
        <v>0</v>
      </c>
      <c r="S19" s="252">
        <f t="shared" si="2"/>
        <v>0</v>
      </c>
      <c r="T19" s="247"/>
      <c r="U19" s="249">
        <v>0</v>
      </c>
      <c r="V19" s="252">
        <f t="shared" si="5"/>
        <v>0</v>
      </c>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row>
    <row r="20" spans="1:126" s="124" customFormat="1" ht="15.75" hidden="1">
      <c r="A20" s="57"/>
      <c r="B20" s="46"/>
      <c r="C20" s="61"/>
      <c r="D20" s="46"/>
      <c r="E20" s="44">
        <v>0</v>
      </c>
      <c r="F20" s="55">
        <v>0</v>
      </c>
      <c r="G20" s="56">
        <f t="shared" si="0"/>
        <v>0</v>
      </c>
      <c r="H20" s="55">
        <v>0</v>
      </c>
      <c r="I20" s="55">
        <v>0</v>
      </c>
      <c r="J20" s="55">
        <v>0</v>
      </c>
      <c r="K20" s="56">
        <f t="array" ref="K20">SUM(ROUND(H20:J20,2))</f>
        <v>0</v>
      </c>
      <c r="L20" s="67"/>
      <c r="M20" s="200"/>
      <c r="N20" s="247"/>
      <c r="O20" s="249">
        <v>0</v>
      </c>
      <c r="P20" s="251">
        <f t="shared" si="4"/>
        <v>0</v>
      </c>
      <c r="Q20" s="247">
        <v>0</v>
      </c>
      <c r="R20" s="249">
        <v>0</v>
      </c>
      <c r="S20" s="252">
        <f t="shared" si="2"/>
        <v>0</v>
      </c>
      <c r="T20" s="247"/>
      <c r="U20" s="249">
        <v>0</v>
      </c>
      <c r="V20" s="252">
        <f t="shared" si="5"/>
        <v>0</v>
      </c>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152"/>
      <c r="DL20" s="152"/>
      <c r="DM20" s="152"/>
      <c r="DN20" s="152"/>
      <c r="DO20" s="152"/>
      <c r="DP20" s="152"/>
      <c r="DQ20" s="152"/>
      <c r="DR20" s="152"/>
      <c r="DS20" s="152"/>
      <c r="DT20" s="152"/>
      <c r="DU20" s="152"/>
      <c r="DV20" s="152"/>
    </row>
    <row r="21" spans="1:126" s="124" customFormat="1" ht="15.75" hidden="1">
      <c r="A21" s="57"/>
      <c r="B21" s="46"/>
      <c r="C21" s="61"/>
      <c r="D21" s="46"/>
      <c r="E21" s="44">
        <v>0</v>
      </c>
      <c r="F21" s="55">
        <v>0</v>
      </c>
      <c r="G21" s="56">
        <f t="shared" si="0"/>
        <v>0</v>
      </c>
      <c r="H21" s="55">
        <v>0</v>
      </c>
      <c r="I21" s="55">
        <v>0</v>
      </c>
      <c r="J21" s="55">
        <v>0</v>
      </c>
      <c r="K21" s="56">
        <f t="array" ref="K21">SUM(ROUND(H21:J21,2))</f>
        <v>0</v>
      </c>
      <c r="L21" s="67"/>
      <c r="M21" s="200"/>
      <c r="N21" s="247"/>
      <c r="O21" s="249">
        <v>0</v>
      </c>
      <c r="P21" s="251">
        <f t="shared" si="4"/>
        <v>0</v>
      </c>
      <c r="Q21" s="247">
        <v>0</v>
      </c>
      <c r="R21" s="249">
        <v>0</v>
      </c>
      <c r="S21" s="252">
        <f t="shared" si="2"/>
        <v>0</v>
      </c>
      <c r="T21" s="247"/>
      <c r="U21" s="249">
        <v>0</v>
      </c>
      <c r="V21" s="252">
        <f t="shared" si="5"/>
        <v>0</v>
      </c>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row>
    <row r="22" spans="1:126" s="124" customFormat="1" ht="15.75" hidden="1">
      <c r="A22" s="57"/>
      <c r="B22" s="46"/>
      <c r="C22" s="61"/>
      <c r="D22" s="46"/>
      <c r="E22" s="44">
        <v>0</v>
      </c>
      <c r="F22" s="55">
        <v>0</v>
      </c>
      <c r="G22" s="56">
        <f t="shared" si="0"/>
        <v>0</v>
      </c>
      <c r="H22" s="55">
        <v>0</v>
      </c>
      <c r="I22" s="55">
        <v>0</v>
      </c>
      <c r="J22" s="55">
        <v>0</v>
      </c>
      <c r="K22" s="56">
        <f t="array" ref="K22">SUM(ROUND(H22:J22,2))</f>
        <v>0</v>
      </c>
      <c r="L22" s="67"/>
      <c r="M22" s="200"/>
      <c r="N22" s="247"/>
      <c r="O22" s="249">
        <v>0</v>
      </c>
      <c r="P22" s="251">
        <f t="shared" si="4"/>
        <v>0</v>
      </c>
      <c r="Q22" s="247">
        <v>0</v>
      </c>
      <c r="R22" s="249">
        <v>0</v>
      </c>
      <c r="S22" s="252">
        <f t="shared" si="2"/>
        <v>0</v>
      </c>
      <c r="T22" s="247"/>
      <c r="U22" s="249">
        <v>0</v>
      </c>
      <c r="V22" s="252">
        <f t="shared" si="5"/>
        <v>0</v>
      </c>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152"/>
      <c r="DL22" s="152"/>
      <c r="DM22" s="152"/>
      <c r="DN22" s="152"/>
      <c r="DO22" s="152"/>
      <c r="DP22" s="152"/>
      <c r="DQ22" s="152"/>
      <c r="DR22" s="152"/>
      <c r="DS22" s="152"/>
      <c r="DT22" s="152"/>
      <c r="DU22" s="152"/>
      <c r="DV22" s="152"/>
    </row>
    <row r="23" spans="1:126" s="124" customFormat="1" ht="15.75" hidden="1">
      <c r="A23" s="57"/>
      <c r="B23" s="46"/>
      <c r="C23" s="61"/>
      <c r="D23" s="46"/>
      <c r="E23" s="44">
        <v>0</v>
      </c>
      <c r="F23" s="55">
        <v>0</v>
      </c>
      <c r="G23" s="56">
        <f t="shared" si="0"/>
        <v>0</v>
      </c>
      <c r="H23" s="55">
        <v>0</v>
      </c>
      <c r="I23" s="55">
        <v>0</v>
      </c>
      <c r="J23" s="55">
        <v>0</v>
      </c>
      <c r="K23" s="56">
        <f t="array" ref="K23">SUM(ROUND(H23:J23,2))</f>
        <v>0</v>
      </c>
      <c r="L23" s="67"/>
      <c r="M23" s="200"/>
      <c r="N23" s="247"/>
      <c r="O23" s="249">
        <v>0</v>
      </c>
      <c r="P23" s="251">
        <f t="shared" si="4"/>
        <v>0</v>
      </c>
      <c r="Q23" s="247">
        <v>0</v>
      </c>
      <c r="R23" s="249">
        <v>0</v>
      </c>
      <c r="S23" s="252">
        <f t="shared" si="2"/>
        <v>0</v>
      </c>
      <c r="T23" s="247"/>
      <c r="U23" s="249">
        <v>0</v>
      </c>
      <c r="V23" s="252">
        <f t="shared" si="5"/>
        <v>0</v>
      </c>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row>
    <row r="24" spans="1:126" s="124" customFormat="1" ht="15.75" hidden="1">
      <c r="A24" s="57"/>
      <c r="B24" s="46"/>
      <c r="C24" s="61"/>
      <c r="D24" s="46"/>
      <c r="E24" s="44">
        <v>0</v>
      </c>
      <c r="F24" s="55">
        <v>0</v>
      </c>
      <c r="G24" s="56">
        <f t="shared" si="0"/>
        <v>0</v>
      </c>
      <c r="H24" s="55">
        <v>0</v>
      </c>
      <c r="I24" s="55">
        <v>0</v>
      </c>
      <c r="J24" s="55">
        <v>0</v>
      </c>
      <c r="K24" s="56">
        <f t="array" ref="K24">SUM(ROUND(H24:J24,2))</f>
        <v>0</v>
      </c>
      <c r="L24" s="67"/>
      <c r="M24" s="200"/>
      <c r="N24" s="247"/>
      <c r="O24" s="249">
        <v>0</v>
      </c>
      <c r="P24" s="251">
        <f t="shared" si="4"/>
        <v>0</v>
      </c>
      <c r="Q24" s="247">
        <v>0</v>
      </c>
      <c r="R24" s="249">
        <v>0</v>
      </c>
      <c r="S24" s="252">
        <f t="shared" si="2"/>
        <v>0</v>
      </c>
      <c r="T24" s="247"/>
      <c r="U24" s="249">
        <v>0</v>
      </c>
      <c r="V24" s="252">
        <f t="shared" si="5"/>
        <v>0</v>
      </c>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2"/>
      <c r="DR24" s="152"/>
      <c r="DS24" s="152"/>
      <c r="DT24" s="152"/>
      <c r="DU24" s="152"/>
      <c r="DV24" s="152"/>
    </row>
    <row r="25" spans="1:126" s="124" customFormat="1" ht="15.75" hidden="1">
      <c r="A25" s="57"/>
      <c r="B25" s="46"/>
      <c r="C25" s="61"/>
      <c r="D25" s="46"/>
      <c r="E25" s="44">
        <v>0</v>
      </c>
      <c r="F25" s="55">
        <v>0</v>
      </c>
      <c r="G25" s="56">
        <f t="shared" si="0"/>
        <v>0</v>
      </c>
      <c r="H25" s="55">
        <v>0</v>
      </c>
      <c r="I25" s="55">
        <v>0</v>
      </c>
      <c r="J25" s="55">
        <v>0</v>
      </c>
      <c r="K25" s="56">
        <f t="array" ref="K25">SUM(ROUND(H25:J25,2))</f>
        <v>0</v>
      </c>
      <c r="L25" s="67"/>
      <c r="M25" s="200"/>
      <c r="N25" s="247"/>
      <c r="O25" s="249">
        <v>0</v>
      </c>
      <c r="P25" s="251">
        <f t="shared" si="4"/>
        <v>0</v>
      </c>
      <c r="Q25" s="247">
        <v>0</v>
      </c>
      <c r="R25" s="249">
        <v>0</v>
      </c>
      <c r="S25" s="252">
        <f t="shared" si="2"/>
        <v>0</v>
      </c>
      <c r="T25" s="247"/>
      <c r="U25" s="249">
        <v>0</v>
      </c>
      <c r="V25" s="252">
        <f t="shared" si="5"/>
        <v>0</v>
      </c>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row>
    <row r="26" spans="1:126" s="124" customFormat="1" ht="15.75" hidden="1">
      <c r="A26" s="57"/>
      <c r="B26" s="46"/>
      <c r="C26" s="61"/>
      <c r="D26" s="46"/>
      <c r="E26" s="44">
        <v>0</v>
      </c>
      <c r="F26" s="55">
        <v>0</v>
      </c>
      <c r="G26" s="56">
        <f t="shared" si="0"/>
        <v>0</v>
      </c>
      <c r="H26" s="55">
        <v>0</v>
      </c>
      <c r="I26" s="55">
        <v>0</v>
      </c>
      <c r="J26" s="55">
        <v>0</v>
      </c>
      <c r="K26" s="56">
        <f t="array" ref="K26">SUM(ROUND(H26:J26,2))</f>
        <v>0</v>
      </c>
      <c r="L26" s="67"/>
      <c r="M26" s="200"/>
      <c r="N26" s="247"/>
      <c r="O26" s="249">
        <v>0</v>
      </c>
      <c r="P26" s="251">
        <f t="shared" si="4"/>
        <v>0</v>
      </c>
      <c r="Q26" s="247">
        <v>0</v>
      </c>
      <c r="R26" s="249">
        <v>0</v>
      </c>
      <c r="S26" s="252">
        <f t="shared" si="2"/>
        <v>0</v>
      </c>
      <c r="T26" s="247"/>
      <c r="U26" s="249">
        <v>0</v>
      </c>
      <c r="V26" s="252">
        <f t="shared" si="5"/>
        <v>0</v>
      </c>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52"/>
      <c r="DR26" s="152"/>
      <c r="DS26" s="152"/>
      <c r="DT26" s="152"/>
      <c r="DU26" s="152"/>
      <c r="DV26" s="152"/>
    </row>
    <row r="27" spans="1:126" s="124" customFormat="1" ht="15.75" hidden="1">
      <c r="A27" s="57"/>
      <c r="B27" s="46"/>
      <c r="C27" s="61"/>
      <c r="D27" s="46"/>
      <c r="E27" s="44">
        <v>0</v>
      </c>
      <c r="F27" s="55">
        <v>0</v>
      </c>
      <c r="G27" s="56">
        <f t="shared" si="0"/>
        <v>0</v>
      </c>
      <c r="H27" s="55">
        <v>0</v>
      </c>
      <c r="I27" s="55">
        <v>0</v>
      </c>
      <c r="J27" s="55">
        <v>0</v>
      </c>
      <c r="K27" s="56">
        <f t="array" ref="K27">SUM(ROUND(H27:J27,2))</f>
        <v>0</v>
      </c>
      <c r="L27" s="67"/>
      <c r="M27" s="200"/>
      <c r="N27" s="247"/>
      <c r="O27" s="249">
        <v>0</v>
      </c>
      <c r="P27" s="251">
        <f t="shared" si="4"/>
        <v>0</v>
      </c>
      <c r="Q27" s="247">
        <v>0</v>
      </c>
      <c r="R27" s="249">
        <v>0</v>
      </c>
      <c r="S27" s="252">
        <f t="shared" si="2"/>
        <v>0</v>
      </c>
      <c r="T27" s="247"/>
      <c r="U27" s="249">
        <v>0</v>
      </c>
      <c r="V27" s="252">
        <f t="shared" si="5"/>
        <v>0</v>
      </c>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row>
    <row r="28" spans="1:126" s="124" customFormat="1" ht="15.75" hidden="1">
      <c r="A28" s="57"/>
      <c r="B28" s="46"/>
      <c r="C28" s="61"/>
      <c r="D28" s="46"/>
      <c r="E28" s="44">
        <v>0</v>
      </c>
      <c r="F28" s="55">
        <v>0</v>
      </c>
      <c r="G28" s="56">
        <f t="shared" si="0"/>
        <v>0</v>
      </c>
      <c r="H28" s="55">
        <v>0</v>
      </c>
      <c r="I28" s="55">
        <v>0</v>
      </c>
      <c r="J28" s="55">
        <v>0</v>
      </c>
      <c r="K28" s="56">
        <f t="array" ref="K28">SUM(ROUND(H28:J28,2))</f>
        <v>0</v>
      </c>
      <c r="L28" s="67"/>
      <c r="M28" s="200"/>
      <c r="N28" s="247"/>
      <c r="O28" s="249">
        <v>0</v>
      </c>
      <c r="P28" s="251">
        <f t="shared" si="4"/>
        <v>0</v>
      </c>
      <c r="Q28" s="247">
        <v>0</v>
      </c>
      <c r="R28" s="249">
        <v>0</v>
      </c>
      <c r="S28" s="252">
        <f t="shared" si="2"/>
        <v>0</v>
      </c>
      <c r="T28" s="247"/>
      <c r="U28" s="249">
        <v>0</v>
      </c>
      <c r="V28" s="252">
        <f t="shared" si="5"/>
        <v>0</v>
      </c>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152"/>
      <c r="DL28" s="152"/>
      <c r="DM28" s="152"/>
      <c r="DN28" s="152"/>
      <c r="DO28" s="152"/>
      <c r="DP28" s="152"/>
      <c r="DQ28" s="152"/>
      <c r="DR28" s="152"/>
      <c r="DS28" s="152"/>
      <c r="DT28" s="152"/>
      <c r="DU28" s="152"/>
      <c r="DV28" s="152"/>
    </row>
    <row r="29" spans="1:126" s="124" customFormat="1" ht="15.75" hidden="1">
      <c r="A29" s="57"/>
      <c r="B29" s="46"/>
      <c r="C29" s="61"/>
      <c r="D29" s="46"/>
      <c r="E29" s="44">
        <v>0</v>
      </c>
      <c r="F29" s="55">
        <v>0</v>
      </c>
      <c r="G29" s="56">
        <f t="shared" si="0"/>
        <v>0</v>
      </c>
      <c r="H29" s="55">
        <v>0</v>
      </c>
      <c r="I29" s="55">
        <v>0</v>
      </c>
      <c r="J29" s="55">
        <v>0</v>
      </c>
      <c r="K29" s="56">
        <f t="array" ref="K29">SUM(ROUND(H29:J29,2))</f>
        <v>0</v>
      </c>
      <c r="L29" s="67"/>
      <c r="M29" s="200"/>
      <c r="N29" s="247"/>
      <c r="O29" s="249">
        <v>0</v>
      </c>
      <c r="P29" s="251">
        <f t="shared" si="4"/>
        <v>0</v>
      </c>
      <c r="Q29" s="247">
        <v>0</v>
      </c>
      <c r="R29" s="249">
        <v>0</v>
      </c>
      <c r="S29" s="252">
        <f t="shared" si="2"/>
        <v>0</v>
      </c>
      <c r="T29" s="247"/>
      <c r="U29" s="249">
        <v>0</v>
      </c>
      <c r="V29" s="252">
        <f t="shared" si="5"/>
        <v>0</v>
      </c>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row>
    <row r="30" spans="1:126" s="124" customFormat="1" ht="15.75" hidden="1">
      <c r="A30" s="57"/>
      <c r="B30" s="46"/>
      <c r="C30" s="61"/>
      <c r="D30" s="46"/>
      <c r="E30" s="44">
        <v>0</v>
      </c>
      <c r="F30" s="55">
        <v>0</v>
      </c>
      <c r="G30" s="56">
        <f t="shared" si="0"/>
        <v>0</v>
      </c>
      <c r="H30" s="55">
        <v>0</v>
      </c>
      <c r="I30" s="55">
        <v>0</v>
      </c>
      <c r="J30" s="55">
        <v>0</v>
      </c>
      <c r="K30" s="56">
        <f t="array" ref="K30">SUM(ROUND(H30:J30,2))</f>
        <v>0</v>
      </c>
      <c r="L30" s="67"/>
      <c r="M30" s="200"/>
      <c r="N30" s="247"/>
      <c r="O30" s="249">
        <v>0</v>
      </c>
      <c r="P30" s="251">
        <f t="shared" si="4"/>
        <v>0</v>
      </c>
      <c r="Q30" s="247">
        <v>0</v>
      </c>
      <c r="R30" s="249">
        <v>0</v>
      </c>
      <c r="S30" s="252">
        <f t="shared" si="2"/>
        <v>0</v>
      </c>
      <c r="T30" s="247"/>
      <c r="U30" s="249">
        <v>0</v>
      </c>
      <c r="V30" s="252">
        <f t="shared" si="5"/>
        <v>0</v>
      </c>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row>
    <row r="31" spans="1:126" s="124" customFormat="1" ht="15.75" hidden="1">
      <c r="A31" s="57"/>
      <c r="B31" s="46"/>
      <c r="C31" s="61"/>
      <c r="D31" s="46"/>
      <c r="E31" s="44">
        <v>0</v>
      </c>
      <c r="F31" s="55">
        <v>0</v>
      </c>
      <c r="G31" s="56">
        <f t="shared" si="0"/>
        <v>0</v>
      </c>
      <c r="H31" s="55">
        <v>0</v>
      </c>
      <c r="I31" s="55">
        <v>0</v>
      </c>
      <c r="J31" s="55">
        <v>0</v>
      </c>
      <c r="K31" s="56">
        <f t="array" ref="K31">SUM(ROUND(H31:J31,2))</f>
        <v>0</v>
      </c>
      <c r="L31" s="67"/>
      <c r="M31" s="200"/>
      <c r="N31" s="247"/>
      <c r="O31" s="249">
        <v>0</v>
      </c>
      <c r="P31" s="251">
        <f t="shared" si="4"/>
        <v>0</v>
      </c>
      <c r="Q31" s="247">
        <v>0</v>
      </c>
      <c r="R31" s="249">
        <v>0</v>
      </c>
      <c r="S31" s="252">
        <f t="shared" si="2"/>
        <v>0</v>
      </c>
      <c r="T31" s="247"/>
      <c r="U31" s="249">
        <v>0</v>
      </c>
      <c r="V31" s="252">
        <f t="shared" si="5"/>
        <v>0</v>
      </c>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row>
    <row r="32" spans="1:126" s="124" customFormat="1" ht="15.75" hidden="1">
      <c r="A32" s="57"/>
      <c r="B32" s="46"/>
      <c r="C32" s="61"/>
      <c r="D32" s="46"/>
      <c r="E32" s="44">
        <v>0</v>
      </c>
      <c r="F32" s="55">
        <v>0</v>
      </c>
      <c r="G32" s="56">
        <f t="shared" si="0"/>
        <v>0</v>
      </c>
      <c r="H32" s="55">
        <v>0</v>
      </c>
      <c r="I32" s="55">
        <v>0</v>
      </c>
      <c r="J32" s="55">
        <v>0</v>
      </c>
      <c r="K32" s="56">
        <f t="array" ref="K32">SUM(ROUND(H32:J32,2))</f>
        <v>0</v>
      </c>
      <c r="L32" s="67"/>
      <c r="M32" s="200"/>
      <c r="N32" s="247"/>
      <c r="O32" s="249">
        <v>0</v>
      </c>
      <c r="P32" s="251">
        <f t="shared" si="4"/>
        <v>0</v>
      </c>
      <c r="Q32" s="247">
        <v>0</v>
      </c>
      <c r="R32" s="249">
        <v>0</v>
      </c>
      <c r="S32" s="252">
        <f t="shared" si="2"/>
        <v>0</v>
      </c>
      <c r="T32" s="247"/>
      <c r="U32" s="249">
        <v>0</v>
      </c>
      <c r="V32" s="252">
        <f t="shared" si="5"/>
        <v>0</v>
      </c>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row>
    <row r="33" spans="1:126" s="124" customFormat="1" ht="15.75" hidden="1">
      <c r="A33" s="57"/>
      <c r="B33" s="46"/>
      <c r="C33" s="61"/>
      <c r="D33" s="46"/>
      <c r="E33" s="44">
        <v>0</v>
      </c>
      <c r="F33" s="55">
        <v>0</v>
      </c>
      <c r="G33" s="56">
        <f t="shared" si="0"/>
        <v>0</v>
      </c>
      <c r="H33" s="55">
        <v>0</v>
      </c>
      <c r="I33" s="55">
        <v>0</v>
      </c>
      <c r="J33" s="55">
        <v>0</v>
      </c>
      <c r="K33" s="56">
        <f t="array" ref="K33">SUM(ROUND(H33:J33,2))</f>
        <v>0</v>
      </c>
      <c r="L33" s="67"/>
      <c r="M33" s="200"/>
      <c r="N33" s="247"/>
      <c r="O33" s="249">
        <v>0</v>
      </c>
      <c r="P33" s="251">
        <f t="shared" si="4"/>
        <v>0</v>
      </c>
      <c r="Q33" s="247">
        <v>0</v>
      </c>
      <c r="R33" s="249">
        <v>0</v>
      </c>
      <c r="S33" s="252">
        <f t="shared" si="2"/>
        <v>0</v>
      </c>
      <c r="T33" s="247"/>
      <c r="U33" s="249">
        <v>0</v>
      </c>
      <c r="V33" s="252">
        <f t="shared" si="5"/>
        <v>0</v>
      </c>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row>
    <row r="34" spans="1:126" s="124" customFormat="1" ht="15.75" hidden="1">
      <c r="A34" s="57"/>
      <c r="B34" s="46"/>
      <c r="C34" s="61"/>
      <c r="D34" s="46"/>
      <c r="E34" s="44">
        <v>0</v>
      </c>
      <c r="F34" s="55">
        <v>0</v>
      </c>
      <c r="G34" s="56">
        <f t="shared" si="0"/>
        <v>0</v>
      </c>
      <c r="H34" s="55">
        <v>0</v>
      </c>
      <c r="I34" s="55">
        <v>0</v>
      </c>
      <c r="J34" s="55">
        <v>0</v>
      </c>
      <c r="K34" s="56">
        <f t="array" ref="K34">SUM(ROUND(H34:J34,2))</f>
        <v>0</v>
      </c>
      <c r="L34" s="67"/>
      <c r="M34" s="200"/>
      <c r="N34" s="247"/>
      <c r="O34" s="249">
        <v>0</v>
      </c>
      <c r="P34" s="251">
        <f t="shared" si="4"/>
        <v>0</v>
      </c>
      <c r="Q34" s="247">
        <v>0</v>
      </c>
      <c r="R34" s="249">
        <v>0</v>
      </c>
      <c r="S34" s="252">
        <f t="shared" si="2"/>
        <v>0</v>
      </c>
      <c r="T34" s="247"/>
      <c r="U34" s="249">
        <v>0</v>
      </c>
      <c r="V34" s="252">
        <f t="shared" si="5"/>
        <v>0</v>
      </c>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row>
    <row r="35" spans="1:126" s="124" customFormat="1" ht="15.75" hidden="1">
      <c r="A35" s="57"/>
      <c r="B35" s="46"/>
      <c r="C35" s="61"/>
      <c r="D35" s="46"/>
      <c r="E35" s="44">
        <v>0</v>
      </c>
      <c r="F35" s="55">
        <v>0</v>
      </c>
      <c r="G35" s="56">
        <f t="shared" si="0"/>
        <v>0</v>
      </c>
      <c r="H35" s="55">
        <v>0</v>
      </c>
      <c r="I35" s="55">
        <v>0</v>
      </c>
      <c r="J35" s="55">
        <v>0</v>
      </c>
      <c r="K35" s="56">
        <f t="array" ref="K35">SUM(ROUND(H35:J35,2))</f>
        <v>0</v>
      </c>
      <c r="L35" s="67"/>
      <c r="M35" s="200"/>
      <c r="N35" s="247"/>
      <c r="O35" s="249">
        <v>0</v>
      </c>
      <c r="P35" s="251">
        <f t="shared" si="4"/>
        <v>0</v>
      </c>
      <c r="Q35" s="247">
        <v>0</v>
      </c>
      <c r="R35" s="249">
        <v>0</v>
      </c>
      <c r="S35" s="252">
        <f t="shared" si="2"/>
        <v>0</v>
      </c>
      <c r="T35" s="247"/>
      <c r="U35" s="249">
        <v>0</v>
      </c>
      <c r="V35" s="252">
        <f t="shared" si="5"/>
        <v>0</v>
      </c>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row>
    <row r="36" spans="1:126" s="124" customFormat="1" ht="15.75" hidden="1">
      <c r="A36" s="57"/>
      <c r="B36" s="46"/>
      <c r="C36" s="61"/>
      <c r="D36" s="46"/>
      <c r="E36" s="44">
        <v>0</v>
      </c>
      <c r="F36" s="55">
        <v>0</v>
      </c>
      <c r="G36" s="56">
        <f t="shared" si="0"/>
        <v>0</v>
      </c>
      <c r="H36" s="55">
        <v>0</v>
      </c>
      <c r="I36" s="55">
        <v>0</v>
      </c>
      <c r="J36" s="55">
        <v>0</v>
      </c>
      <c r="K36" s="56">
        <f t="array" ref="K36">SUM(ROUND(H36:J36,2))</f>
        <v>0</v>
      </c>
      <c r="L36" s="67"/>
      <c r="M36" s="200"/>
      <c r="N36" s="247"/>
      <c r="O36" s="249">
        <v>0</v>
      </c>
      <c r="P36" s="251">
        <f t="shared" si="4"/>
        <v>0</v>
      </c>
      <c r="Q36" s="247">
        <v>0</v>
      </c>
      <c r="R36" s="249">
        <v>0</v>
      </c>
      <c r="S36" s="252">
        <f t="shared" si="2"/>
        <v>0</v>
      </c>
      <c r="T36" s="247"/>
      <c r="U36" s="249">
        <v>0</v>
      </c>
      <c r="V36" s="252">
        <f t="shared" si="5"/>
        <v>0</v>
      </c>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row>
    <row r="37" spans="1:126" s="124" customFormat="1" ht="15.75" hidden="1">
      <c r="A37" s="57"/>
      <c r="B37" s="46"/>
      <c r="C37" s="61"/>
      <c r="D37" s="46"/>
      <c r="E37" s="44">
        <v>0</v>
      </c>
      <c r="F37" s="55">
        <v>0</v>
      </c>
      <c r="G37" s="56">
        <f t="shared" si="0"/>
        <v>0</v>
      </c>
      <c r="H37" s="55">
        <v>0</v>
      </c>
      <c r="I37" s="55">
        <v>0</v>
      </c>
      <c r="J37" s="55">
        <v>0</v>
      </c>
      <c r="K37" s="56">
        <f t="array" ref="K37">SUM(ROUND(H37:J37,2))</f>
        <v>0</v>
      </c>
      <c r="L37" s="67"/>
      <c r="M37" s="200"/>
      <c r="N37" s="247"/>
      <c r="O37" s="249">
        <v>0</v>
      </c>
      <c r="P37" s="251">
        <f t="shared" si="4"/>
        <v>0</v>
      </c>
      <c r="Q37" s="247">
        <v>0</v>
      </c>
      <c r="R37" s="249">
        <v>0</v>
      </c>
      <c r="S37" s="252">
        <f t="shared" si="2"/>
        <v>0</v>
      </c>
      <c r="T37" s="247"/>
      <c r="U37" s="249">
        <v>0</v>
      </c>
      <c r="V37" s="252">
        <f t="shared" si="5"/>
        <v>0</v>
      </c>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row>
    <row r="38" spans="1:126" s="124" customFormat="1" ht="15.75" hidden="1">
      <c r="A38" s="57"/>
      <c r="B38" s="46"/>
      <c r="C38" s="61"/>
      <c r="D38" s="46"/>
      <c r="E38" s="44">
        <v>0</v>
      </c>
      <c r="F38" s="55">
        <v>0</v>
      </c>
      <c r="G38" s="56">
        <f t="shared" si="0"/>
        <v>0</v>
      </c>
      <c r="H38" s="55">
        <v>0</v>
      </c>
      <c r="I38" s="55">
        <v>0</v>
      </c>
      <c r="J38" s="55">
        <v>0</v>
      </c>
      <c r="K38" s="56">
        <f t="array" ref="K38">SUM(ROUND(H38:J38,2))</f>
        <v>0</v>
      </c>
      <c r="L38" s="67"/>
      <c r="M38" s="200"/>
      <c r="N38" s="247"/>
      <c r="O38" s="249">
        <v>0</v>
      </c>
      <c r="P38" s="251">
        <f t="shared" si="4"/>
        <v>0</v>
      </c>
      <c r="Q38" s="247">
        <v>0</v>
      </c>
      <c r="R38" s="249">
        <v>0</v>
      </c>
      <c r="S38" s="252">
        <f t="shared" si="2"/>
        <v>0</v>
      </c>
      <c r="T38" s="247"/>
      <c r="U38" s="249">
        <v>0</v>
      </c>
      <c r="V38" s="252">
        <f t="shared" si="5"/>
        <v>0</v>
      </c>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row>
    <row r="39" spans="1:126" s="124" customFormat="1" ht="15.75" hidden="1">
      <c r="A39" s="57"/>
      <c r="B39" s="46"/>
      <c r="C39" s="61"/>
      <c r="D39" s="46"/>
      <c r="E39" s="44">
        <v>0</v>
      </c>
      <c r="F39" s="55">
        <v>0</v>
      </c>
      <c r="G39" s="56">
        <f t="shared" si="0"/>
        <v>0</v>
      </c>
      <c r="H39" s="55">
        <v>0</v>
      </c>
      <c r="I39" s="55">
        <v>0</v>
      </c>
      <c r="J39" s="55">
        <v>0</v>
      </c>
      <c r="K39" s="56">
        <f t="array" ref="K39">SUM(ROUND(H39:J39,2))</f>
        <v>0</v>
      </c>
      <c r="L39" s="67"/>
      <c r="M39" s="200"/>
      <c r="N39" s="247"/>
      <c r="O39" s="249">
        <v>0</v>
      </c>
      <c r="P39" s="251">
        <f t="shared" si="4"/>
        <v>0</v>
      </c>
      <c r="Q39" s="247">
        <v>0</v>
      </c>
      <c r="R39" s="249">
        <v>0</v>
      </c>
      <c r="S39" s="252">
        <f t="shared" si="2"/>
        <v>0</v>
      </c>
      <c r="T39" s="247"/>
      <c r="U39" s="249">
        <v>0</v>
      </c>
      <c r="V39" s="252">
        <f t="shared" si="5"/>
        <v>0</v>
      </c>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row>
    <row r="40" spans="1:126" s="124" customFormat="1" ht="15.75" hidden="1">
      <c r="A40" s="57"/>
      <c r="B40" s="46"/>
      <c r="C40" s="61"/>
      <c r="D40" s="46"/>
      <c r="E40" s="44">
        <v>0</v>
      </c>
      <c r="F40" s="55">
        <v>0</v>
      </c>
      <c r="G40" s="56">
        <f t="shared" si="0"/>
        <v>0</v>
      </c>
      <c r="H40" s="55">
        <v>0</v>
      </c>
      <c r="I40" s="55">
        <v>0</v>
      </c>
      <c r="J40" s="55">
        <v>0</v>
      </c>
      <c r="K40" s="56">
        <f t="array" ref="K40">SUM(ROUND(H40:J40,2))</f>
        <v>0</v>
      </c>
      <c r="L40" s="67"/>
      <c r="M40" s="200"/>
      <c r="N40" s="247"/>
      <c r="O40" s="249">
        <v>0</v>
      </c>
      <c r="P40" s="251">
        <f t="shared" si="4"/>
        <v>0</v>
      </c>
      <c r="Q40" s="247">
        <v>0</v>
      </c>
      <c r="R40" s="249">
        <v>0</v>
      </c>
      <c r="S40" s="252">
        <f t="shared" si="2"/>
        <v>0</v>
      </c>
      <c r="T40" s="247"/>
      <c r="U40" s="249">
        <v>0</v>
      </c>
      <c r="V40" s="252">
        <f t="shared" si="5"/>
        <v>0</v>
      </c>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row>
    <row r="41" spans="1:126" s="124" customFormat="1" ht="15.75" hidden="1">
      <c r="A41" s="57"/>
      <c r="B41" s="46"/>
      <c r="C41" s="61"/>
      <c r="D41" s="46"/>
      <c r="E41" s="44">
        <v>0</v>
      </c>
      <c r="F41" s="55">
        <v>0</v>
      </c>
      <c r="G41" s="56">
        <f t="shared" si="0"/>
        <v>0</v>
      </c>
      <c r="H41" s="55">
        <v>0</v>
      </c>
      <c r="I41" s="55">
        <v>0</v>
      </c>
      <c r="J41" s="55">
        <v>0</v>
      </c>
      <c r="K41" s="56">
        <f t="array" ref="K41">SUM(ROUND(H41:J41,2))</f>
        <v>0</v>
      </c>
      <c r="L41" s="67"/>
      <c r="M41" s="200"/>
      <c r="N41" s="247"/>
      <c r="O41" s="249">
        <v>0</v>
      </c>
      <c r="P41" s="251">
        <f t="shared" si="4"/>
        <v>0</v>
      </c>
      <c r="Q41" s="247">
        <v>0</v>
      </c>
      <c r="R41" s="249">
        <v>0</v>
      </c>
      <c r="S41" s="252">
        <f t="shared" si="2"/>
        <v>0</v>
      </c>
      <c r="T41" s="247"/>
      <c r="U41" s="249">
        <v>0</v>
      </c>
      <c r="V41" s="252">
        <f t="shared" si="5"/>
        <v>0</v>
      </c>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row>
    <row r="42" spans="1:126" s="124" customFormat="1" ht="15.75" hidden="1">
      <c r="A42" s="57"/>
      <c r="B42" s="46"/>
      <c r="C42" s="61"/>
      <c r="D42" s="46"/>
      <c r="E42" s="44">
        <v>0</v>
      </c>
      <c r="F42" s="55">
        <v>0</v>
      </c>
      <c r="G42" s="56">
        <f t="shared" si="0"/>
        <v>0</v>
      </c>
      <c r="H42" s="55">
        <v>0</v>
      </c>
      <c r="I42" s="55">
        <v>0</v>
      </c>
      <c r="J42" s="55">
        <v>0</v>
      </c>
      <c r="K42" s="56">
        <f t="array" ref="K42">SUM(ROUND(H42:J42,2))</f>
        <v>0</v>
      </c>
      <c r="L42" s="67"/>
      <c r="M42" s="200"/>
      <c r="N42" s="247"/>
      <c r="O42" s="249">
        <v>0</v>
      </c>
      <c r="P42" s="251">
        <f t="shared" si="4"/>
        <v>0</v>
      </c>
      <c r="Q42" s="247">
        <v>0</v>
      </c>
      <c r="R42" s="249">
        <v>0</v>
      </c>
      <c r="S42" s="252">
        <f t="shared" si="2"/>
        <v>0</v>
      </c>
      <c r="T42" s="247"/>
      <c r="U42" s="249">
        <v>0</v>
      </c>
      <c r="V42" s="252">
        <f t="shared" si="5"/>
        <v>0</v>
      </c>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row>
    <row r="43" spans="1:126" s="124" customFormat="1" ht="15.75" hidden="1">
      <c r="A43" s="57"/>
      <c r="B43" s="46"/>
      <c r="C43" s="61"/>
      <c r="D43" s="46"/>
      <c r="E43" s="44">
        <v>0</v>
      </c>
      <c r="F43" s="55">
        <v>0</v>
      </c>
      <c r="G43" s="56">
        <f t="shared" si="0"/>
        <v>0</v>
      </c>
      <c r="H43" s="55">
        <v>0</v>
      </c>
      <c r="I43" s="55">
        <v>0</v>
      </c>
      <c r="J43" s="55">
        <v>0</v>
      </c>
      <c r="K43" s="56">
        <f t="array" ref="K43">SUM(ROUND(H43:J43,2))</f>
        <v>0</v>
      </c>
      <c r="L43" s="67"/>
      <c r="M43" s="200"/>
      <c r="N43" s="247"/>
      <c r="O43" s="249">
        <v>0</v>
      </c>
      <c r="P43" s="251">
        <f t="shared" si="4"/>
        <v>0</v>
      </c>
      <c r="Q43" s="247">
        <v>0</v>
      </c>
      <c r="R43" s="249">
        <v>0</v>
      </c>
      <c r="S43" s="252">
        <f t="shared" si="2"/>
        <v>0</v>
      </c>
      <c r="T43" s="247"/>
      <c r="U43" s="249">
        <v>0</v>
      </c>
      <c r="V43" s="252">
        <f t="shared" si="5"/>
        <v>0</v>
      </c>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row>
    <row r="44" spans="1:126" s="124" customFormat="1" ht="15.75" hidden="1">
      <c r="A44" s="57"/>
      <c r="B44" s="46"/>
      <c r="C44" s="61"/>
      <c r="D44" s="46"/>
      <c r="E44" s="44">
        <v>0</v>
      </c>
      <c r="F44" s="55">
        <v>0</v>
      </c>
      <c r="G44" s="56">
        <f t="shared" si="0"/>
        <v>0</v>
      </c>
      <c r="H44" s="55">
        <v>0</v>
      </c>
      <c r="I44" s="55">
        <v>0</v>
      </c>
      <c r="J44" s="55">
        <v>0</v>
      </c>
      <c r="K44" s="56">
        <f t="array" ref="K44">SUM(ROUND(H44:J44,2))</f>
        <v>0</v>
      </c>
      <c r="L44" s="67"/>
      <c r="M44" s="200"/>
      <c r="N44" s="247"/>
      <c r="O44" s="249">
        <v>0</v>
      </c>
      <c r="P44" s="251">
        <f t="shared" si="4"/>
        <v>0</v>
      </c>
      <c r="Q44" s="247">
        <v>0</v>
      </c>
      <c r="R44" s="249">
        <v>0</v>
      </c>
      <c r="S44" s="252">
        <f t="shared" si="2"/>
        <v>0</v>
      </c>
      <c r="T44" s="247"/>
      <c r="U44" s="249">
        <v>0</v>
      </c>
      <c r="V44" s="252">
        <f t="shared" si="5"/>
        <v>0</v>
      </c>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row>
    <row r="45" spans="1:126" s="124" customFormat="1" ht="15.75" hidden="1">
      <c r="A45" s="57"/>
      <c r="B45" s="46"/>
      <c r="C45" s="61"/>
      <c r="D45" s="46"/>
      <c r="E45" s="44">
        <v>0</v>
      </c>
      <c r="F45" s="55">
        <v>0</v>
      </c>
      <c r="G45" s="56">
        <f t="shared" si="0"/>
        <v>0</v>
      </c>
      <c r="H45" s="55">
        <v>0</v>
      </c>
      <c r="I45" s="55">
        <v>0</v>
      </c>
      <c r="J45" s="55">
        <v>0</v>
      </c>
      <c r="K45" s="56">
        <f t="array" ref="K45">SUM(ROUND(H45:J45,2))</f>
        <v>0</v>
      </c>
      <c r="L45" s="67"/>
      <c r="M45" s="200"/>
      <c r="N45" s="247"/>
      <c r="O45" s="249">
        <v>0</v>
      </c>
      <c r="P45" s="251">
        <f t="shared" si="4"/>
        <v>0</v>
      </c>
      <c r="Q45" s="247">
        <v>0</v>
      </c>
      <c r="R45" s="249">
        <v>0</v>
      </c>
      <c r="S45" s="252">
        <f t="shared" si="2"/>
        <v>0</v>
      </c>
      <c r="T45" s="247"/>
      <c r="U45" s="249">
        <v>0</v>
      </c>
      <c r="V45" s="252">
        <f t="shared" si="5"/>
        <v>0</v>
      </c>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row>
    <row r="46" spans="1:126" s="124" customFormat="1" ht="15.75" hidden="1">
      <c r="A46" s="57"/>
      <c r="B46" s="46"/>
      <c r="C46" s="61"/>
      <c r="D46" s="46"/>
      <c r="E46" s="44">
        <v>0</v>
      </c>
      <c r="F46" s="55">
        <v>0</v>
      </c>
      <c r="G46" s="56">
        <f t="shared" si="0"/>
        <v>0</v>
      </c>
      <c r="H46" s="55">
        <v>0</v>
      </c>
      <c r="I46" s="55">
        <v>0</v>
      </c>
      <c r="J46" s="55">
        <v>0</v>
      </c>
      <c r="K46" s="56">
        <f t="array" ref="K46">SUM(ROUND(H46:J46,2))</f>
        <v>0</v>
      </c>
      <c r="L46" s="67"/>
      <c r="M46" s="200"/>
      <c r="N46" s="247"/>
      <c r="O46" s="249">
        <v>0</v>
      </c>
      <c r="P46" s="251">
        <f t="shared" si="4"/>
        <v>0</v>
      </c>
      <c r="Q46" s="247">
        <v>0</v>
      </c>
      <c r="R46" s="249">
        <v>0</v>
      </c>
      <c r="S46" s="252">
        <f t="shared" si="2"/>
        <v>0</v>
      </c>
      <c r="T46" s="247"/>
      <c r="U46" s="249">
        <v>0</v>
      </c>
      <c r="V46" s="252">
        <f t="shared" si="5"/>
        <v>0</v>
      </c>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152"/>
      <c r="DL46" s="152"/>
      <c r="DM46" s="152"/>
      <c r="DN46" s="152"/>
      <c r="DO46" s="152"/>
      <c r="DP46" s="152"/>
      <c r="DQ46" s="152"/>
      <c r="DR46" s="152"/>
      <c r="DS46" s="152"/>
      <c r="DT46" s="152"/>
      <c r="DU46" s="152"/>
      <c r="DV46" s="152"/>
    </row>
    <row r="47" spans="1:126" s="124" customFormat="1" ht="15.75" hidden="1">
      <c r="A47" s="57"/>
      <c r="B47" s="46"/>
      <c r="C47" s="61"/>
      <c r="D47" s="46"/>
      <c r="E47" s="44">
        <v>0</v>
      </c>
      <c r="F47" s="55">
        <v>0</v>
      </c>
      <c r="G47" s="56">
        <f t="shared" si="0"/>
        <v>0</v>
      </c>
      <c r="H47" s="55">
        <v>0</v>
      </c>
      <c r="I47" s="55">
        <v>0</v>
      </c>
      <c r="J47" s="55">
        <v>0</v>
      </c>
      <c r="K47" s="56">
        <f t="array" ref="K47">SUM(ROUND(H47:J47,2))</f>
        <v>0</v>
      </c>
      <c r="L47" s="67"/>
      <c r="M47" s="200"/>
      <c r="N47" s="247"/>
      <c r="O47" s="249">
        <v>0</v>
      </c>
      <c r="P47" s="251">
        <f t="shared" si="4"/>
        <v>0</v>
      </c>
      <c r="Q47" s="247">
        <v>0</v>
      </c>
      <c r="R47" s="249">
        <v>0</v>
      </c>
      <c r="S47" s="252">
        <f t="shared" si="2"/>
        <v>0</v>
      </c>
      <c r="T47" s="247"/>
      <c r="U47" s="249">
        <v>0</v>
      </c>
      <c r="V47" s="252">
        <f t="shared" si="5"/>
        <v>0</v>
      </c>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row>
    <row r="48" spans="1:126" s="124" customFormat="1" ht="15.75" hidden="1">
      <c r="A48" s="57"/>
      <c r="B48" s="46"/>
      <c r="C48" s="61"/>
      <c r="D48" s="46"/>
      <c r="E48" s="44">
        <v>0</v>
      </c>
      <c r="F48" s="55">
        <v>0</v>
      </c>
      <c r="G48" s="56">
        <f t="shared" si="0"/>
        <v>0</v>
      </c>
      <c r="H48" s="55">
        <v>0</v>
      </c>
      <c r="I48" s="55">
        <v>0</v>
      </c>
      <c r="J48" s="55">
        <v>0</v>
      </c>
      <c r="K48" s="56">
        <f t="array" ref="K48">SUM(ROUND(H48:J48,2))</f>
        <v>0</v>
      </c>
      <c r="L48" s="67"/>
      <c r="M48" s="200"/>
      <c r="N48" s="247"/>
      <c r="O48" s="249">
        <v>0</v>
      </c>
      <c r="P48" s="251">
        <f t="shared" si="4"/>
        <v>0</v>
      </c>
      <c r="Q48" s="247">
        <v>0</v>
      </c>
      <c r="R48" s="249">
        <v>0</v>
      </c>
      <c r="S48" s="252">
        <f t="shared" si="2"/>
        <v>0</v>
      </c>
      <c r="T48" s="247"/>
      <c r="U48" s="249">
        <v>0</v>
      </c>
      <c r="V48" s="252">
        <f t="shared" si="5"/>
        <v>0</v>
      </c>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row>
    <row r="49" spans="1:126" s="124" customFormat="1" ht="15.75" hidden="1">
      <c r="A49" s="57"/>
      <c r="B49" s="46"/>
      <c r="C49" s="61"/>
      <c r="D49" s="46"/>
      <c r="E49" s="44">
        <v>0</v>
      </c>
      <c r="F49" s="55">
        <v>0</v>
      </c>
      <c r="G49" s="56">
        <f t="shared" si="0"/>
        <v>0</v>
      </c>
      <c r="H49" s="55">
        <v>0</v>
      </c>
      <c r="I49" s="55">
        <v>0</v>
      </c>
      <c r="J49" s="55">
        <v>0</v>
      </c>
      <c r="K49" s="56">
        <f t="array" ref="K49">SUM(ROUND(H49:J49,2))</f>
        <v>0</v>
      </c>
      <c r="L49" s="67"/>
      <c r="M49" s="200"/>
      <c r="N49" s="247"/>
      <c r="O49" s="249">
        <v>0</v>
      </c>
      <c r="P49" s="251">
        <f t="shared" si="4"/>
        <v>0</v>
      </c>
      <c r="Q49" s="247">
        <v>0</v>
      </c>
      <c r="R49" s="249">
        <v>0</v>
      </c>
      <c r="S49" s="252">
        <f t="shared" si="2"/>
        <v>0</v>
      </c>
      <c r="T49" s="247"/>
      <c r="U49" s="249">
        <v>0</v>
      </c>
      <c r="V49" s="252">
        <f t="shared" si="5"/>
        <v>0</v>
      </c>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row>
    <row r="50" spans="1:126" s="124" customFormat="1" ht="15.75" hidden="1">
      <c r="A50" s="57"/>
      <c r="B50" s="46"/>
      <c r="C50" s="61"/>
      <c r="D50" s="46"/>
      <c r="E50" s="44">
        <v>0</v>
      </c>
      <c r="F50" s="55">
        <v>0</v>
      </c>
      <c r="G50" s="56">
        <f t="shared" si="0"/>
        <v>0</v>
      </c>
      <c r="H50" s="55">
        <v>0</v>
      </c>
      <c r="I50" s="55">
        <v>0</v>
      </c>
      <c r="J50" s="55">
        <v>0</v>
      </c>
      <c r="K50" s="56">
        <f t="array" ref="K50">SUM(ROUND(H50:J50,2))</f>
        <v>0</v>
      </c>
      <c r="L50" s="67"/>
      <c r="M50" s="200"/>
      <c r="N50" s="247"/>
      <c r="O50" s="249">
        <v>0</v>
      </c>
      <c r="P50" s="251">
        <f t="shared" si="4"/>
        <v>0</v>
      </c>
      <c r="Q50" s="247">
        <v>0</v>
      </c>
      <c r="R50" s="249">
        <v>0</v>
      </c>
      <c r="S50" s="252">
        <f t="shared" si="2"/>
        <v>0</v>
      </c>
      <c r="T50" s="247"/>
      <c r="U50" s="249">
        <v>0</v>
      </c>
      <c r="V50" s="252">
        <f t="shared" si="5"/>
        <v>0</v>
      </c>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row>
    <row r="51" spans="1:126" s="124" customFormat="1" ht="15.75" hidden="1">
      <c r="A51" s="57"/>
      <c r="B51" s="46"/>
      <c r="C51" s="61"/>
      <c r="D51" s="46"/>
      <c r="E51" s="44">
        <v>0</v>
      </c>
      <c r="F51" s="55">
        <v>0</v>
      </c>
      <c r="G51" s="56">
        <f t="shared" si="0"/>
        <v>0</v>
      </c>
      <c r="H51" s="55">
        <v>0</v>
      </c>
      <c r="I51" s="55">
        <v>0</v>
      </c>
      <c r="J51" s="55">
        <v>0</v>
      </c>
      <c r="K51" s="56">
        <f t="array" ref="K51">SUM(ROUND(H51:J51,2))</f>
        <v>0</v>
      </c>
      <c r="L51" s="67"/>
      <c r="M51" s="200"/>
      <c r="N51" s="247"/>
      <c r="O51" s="249">
        <v>0</v>
      </c>
      <c r="P51" s="251">
        <f t="shared" si="4"/>
        <v>0</v>
      </c>
      <c r="Q51" s="247">
        <v>0</v>
      </c>
      <c r="R51" s="249">
        <v>0</v>
      </c>
      <c r="S51" s="252">
        <f t="shared" si="2"/>
        <v>0</v>
      </c>
      <c r="T51" s="247"/>
      <c r="U51" s="249">
        <v>0</v>
      </c>
      <c r="V51" s="252">
        <f t="shared" si="5"/>
        <v>0</v>
      </c>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row>
    <row r="52" spans="1:126" s="124" customFormat="1" ht="15.75" hidden="1">
      <c r="A52" s="57"/>
      <c r="B52" s="46"/>
      <c r="C52" s="61"/>
      <c r="D52" s="46"/>
      <c r="E52" s="44">
        <v>0</v>
      </c>
      <c r="F52" s="55">
        <v>0</v>
      </c>
      <c r="G52" s="56">
        <f t="shared" si="0"/>
        <v>0</v>
      </c>
      <c r="H52" s="55">
        <v>0</v>
      </c>
      <c r="I52" s="55">
        <v>0</v>
      </c>
      <c r="J52" s="55">
        <v>0</v>
      </c>
      <c r="K52" s="56">
        <f t="array" ref="K52">SUM(ROUND(H52:J52,2))</f>
        <v>0</v>
      </c>
      <c r="L52" s="67"/>
      <c r="M52" s="200"/>
      <c r="N52" s="247"/>
      <c r="O52" s="249">
        <v>0</v>
      </c>
      <c r="P52" s="251">
        <f t="shared" si="4"/>
        <v>0</v>
      </c>
      <c r="Q52" s="247">
        <v>0</v>
      </c>
      <c r="R52" s="249">
        <v>0</v>
      </c>
      <c r="S52" s="252">
        <f t="shared" si="2"/>
        <v>0</v>
      </c>
      <c r="T52" s="247"/>
      <c r="U52" s="249">
        <v>0</v>
      </c>
      <c r="V52" s="252">
        <f t="shared" si="5"/>
        <v>0</v>
      </c>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row>
    <row r="53" spans="1:126" s="124" customFormat="1" ht="15.75" hidden="1">
      <c r="A53" s="57"/>
      <c r="B53" s="46"/>
      <c r="C53" s="61"/>
      <c r="D53" s="46"/>
      <c r="E53" s="44">
        <v>0</v>
      </c>
      <c r="F53" s="55">
        <v>0</v>
      </c>
      <c r="G53" s="56">
        <f t="shared" si="0"/>
        <v>0</v>
      </c>
      <c r="H53" s="55">
        <v>0</v>
      </c>
      <c r="I53" s="55">
        <v>0</v>
      </c>
      <c r="J53" s="55">
        <v>0</v>
      </c>
      <c r="K53" s="56">
        <f t="array" ref="K53">SUM(ROUND(H53:J53,2))</f>
        <v>0</v>
      </c>
      <c r="L53" s="67"/>
      <c r="M53" s="200"/>
      <c r="N53" s="247"/>
      <c r="O53" s="249">
        <v>0</v>
      </c>
      <c r="P53" s="251">
        <f t="shared" si="4"/>
        <v>0</v>
      </c>
      <c r="Q53" s="247">
        <v>0</v>
      </c>
      <c r="R53" s="249">
        <v>0</v>
      </c>
      <c r="S53" s="252">
        <f t="shared" si="2"/>
        <v>0</v>
      </c>
      <c r="T53" s="247"/>
      <c r="U53" s="249">
        <v>0</v>
      </c>
      <c r="V53" s="252">
        <f t="shared" si="5"/>
        <v>0</v>
      </c>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row>
    <row r="54" spans="1:126" s="124" customFormat="1" ht="15.75" hidden="1">
      <c r="A54" s="57"/>
      <c r="B54" s="46"/>
      <c r="C54" s="61"/>
      <c r="D54" s="46"/>
      <c r="E54" s="44">
        <v>0</v>
      </c>
      <c r="F54" s="55">
        <v>0</v>
      </c>
      <c r="G54" s="56">
        <f t="shared" si="0"/>
        <v>0</v>
      </c>
      <c r="H54" s="55">
        <v>0</v>
      </c>
      <c r="I54" s="55">
        <v>0</v>
      </c>
      <c r="J54" s="55">
        <v>0</v>
      </c>
      <c r="K54" s="56">
        <f t="array" ref="K54">SUM(ROUND(H54:J54,2))</f>
        <v>0</v>
      </c>
      <c r="L54" s="67"/>
      <c r="M54" s="200"/>
      <c r="N54" s="247"/>
      <c r="O54" s="249">
        <v>0</v>
      </c>
      <c r="P54" s="251">
        <f t="shared" si="4"/>
        <v>0</v>
      </c>
      <c r="Q54" s="247">
        <v>0</v>
      </c>
      <c r="R54" s="249">
        <v>0</v>
      </c>
      <c r="S54" s="252">
        <f t="shared" si="2"/>
        <v>0</v>
      </c>
      <c r="T54" s="247"/>
      <c r="U54" s="249">
        <v>0</v>
      </c>
      <c r="V54" s="252">
        <f t="shared" si="5"/>
        <v>0</v>
      </c>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row>
    <row r="55" spans="1:126" s="124" customFormat="1" ht="15.75" hidden="1">
      <c r="A55" s="57"/>
      <c r="B55" s="46"/>
      <c r="C55" s="61"/>
      <c r="D55" s="46"/>
      <c r="E55" s="44">
        <v>0</v>
      </c>
      <c r="F55" s="55">
        <v>0</v>
      </c>
      <c r="G55" s="56">
        <f t="shared" si="0"/>
        <v>0</v>
      </c>
      <c r="H55" s="55">
        <v>0</v>
      </c>
      <c r="I55" s="55">
        <v>0</v>
      </c>
      <c r="J55" s="55">
        <v>0</v>
      </c>
      <c r="K55" s="56">
        <f t="array" ref="K55">SUM(ROUND(H55:J55,2))</f>
        <v>0</v>
      </c>
      <c r="L55" s="67"/>
      <c r="M55" s="200"/>
      <c r="N55" s="247"/>
      <c r="O55" s="249">
        <v>0</v>
      </c>
      <c r="P55" s="251">
        <f t="shared" si="4"/>
        <v>0</v>
      </c>
      <c r="Q55" s="247">
        <v>0</v>
      </c>
      <c r="R55" s="249">
        <v>0</v>
      </c>
      <c r="S55" s="252">
        <f t="shared" si="2"/>
        <v>0</v>
      </c>
      <c r="T55" s="247"/>
      <c r="U55" s="249">
        <v>0</v>
      </c>
      <c r="V55" s="252">
        <f t="shared" si="5"/>
        <v>0</v>
      </c>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row>
    <row r="56" spans="1:126" s="124" customFormat="1" ht="15.75" hidden="1">
      <c r="A56" s="57"/>
      <c r="B56" s="46"/>
      <c r="C56" s="61"/>
      <c r="D56" s="46"/>
      <c r="E56" s="44">
        <v>0</v>
      </c>
      <c r="F56" s="55">
        <v>0</v>
      </c>
      <c r="G56" s="56">
        <f t="shared" si="0"/>
        <v>0</v>
      </c>
      <c r="H56" s="55">
        <v>0</v>
      </c>
      <c r="I56" s="55">
        <v>0</v>
      </c>
      <c r="J56" s="55">
        <v>0</v>
      </c>
      <c r="K56" s="56">
        <f t="array" ref="K56">SUM(ROUND(H56:J56,2))</f>
        <v>0</v>
      </c>
      <c r="L56" s="67"/>
      <c r="M56" s="200"/>
      <c r="N56" s="247"/>
      <c r="O56" s="249">
        <v>0</v>
      </c>
      <c r="P56" s="251">
        <f t="shared" si="4"/>
        <v>0</v>
      </c>
      <c r="Q56" s="247">
        <v>0</v>
      </c>
      <c r="R56" s="249">
        <v>0</v>
      </c>
      <c r="S56" s="252">
        <f t="shared" si="2"/>
        <v>0</v>
      </c>
      <c r="T56" s="247"/>
      <c r="U56" s="249">
        <v>0</v>
      </c>
      <c r="V56" s="252">
        <f t="shared" si="5"/>
        <v>0</v>
      </c>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row>
    <row r="57" spans="1:126" s="124" customFormat="1" ht="15.75" hidden="1">
      <c r="A57" s="57"/>
      <c r="B57" s="46"/>
      <c r="C57" s="61"/>
      <c r="D57" s="46"/>
      <c r="E57" s="44">
        <v>0</v>
      </c>
      <c r="F57" s="55">
        <v>0</v>
      </c>
      <c r="G57" s="56">
        <f t="shared" si="0"/>
        <v>0</v>
      </c>
      <c r="H57" s="55">
        <v>0</v>
      </c>
      <c r="I57" s="55">
        <v>0</v>
      </c>
      <c r="J57" s="55">
        <v>0</v>
      </c>
      <c r="K57" s="56">
        <f t="array" ref="K57">SUM(ROUND(H57:J57,2))</f>
        <v>0</v>
      </c>
      <c r="L57" s="67"/>
      <c r="M57" s="200"/>
      <c r="N57" s="247"/>
      <c r="O57" s="249">
        <v>0</v>
      </c>
      <c r="P57" s="251">
        <f t="shared" si="4"/>
        <v>0</v>
      </c>
      <c r="Q57" s="247">
        <v>0</v>
      </c>
      <c r="R57" s="249">
        <v>0</v>
      </c>
      <c r="S57" s="252">
        <f t="shared" si="2"/>
        <v>0</v>
      </c>
      <c r="T57" s="247"/>
      <c r="U57" s="249">
        <v>0</v>
      </c>
      <c r="V57" s="252">
        <f t="shared" si="5"/>
        <v>0</v>
      </c>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152"/>
      <c r="DQ57" s="152"/>
      <c r="DR57" s="152"/>
      <c r="DS57" s="152"/>
      <c r="DT57" s="152"/>
      <c r="DU57" s="152"/>
      <c r="DV57" s="152"/>
    </row>
    <row r="58" spans="1:126" s="124" customFormat="1" ht="15.75" hidden="1">
      <c r="A58" s="57"/>
      <c r="B58" s="46"/>
      <c r="C58" s="61"/>
      <c r="D58" s="46"/>
      <c r="E58" s="44">
        <v>0</v>
      </c>
      <c r="F58" s="55">
        <v>0</v>
      </c>
      <c r="G58" s="56">
        <f t="shared" si="0"/>
        <v>0</v>
      </c>
      <c r="H58" s="55">
        <v>0</v>
      </c>
      <c r="I58" s="55">
        <v>0</v>
      </c>
      <c r="J58" s="55">
        <v>0</v>
      </c>
      <c r="K58" s="56">
        <f t="array" ref="K58">SUM(ROUND(H58:J58,2))</f>
        <v>0</v>
      </c>
      <c r="L58" s="67"/>
      <c r="M58" s="200"/>
      <c r="N58" s="247"/>
      <c r="O58" s="249">
        <v>0</v>
      </c>
      <c r="P58" s="251">
        <f t="shared" si="4"/>
        <v>0</v>
      </c>
      <c r="Q58" s="247">
        <v>0</v>
      </c>
      <c r="R58" s="249">
        <v>0</v>
      </c>
      <c r="S58" s="252">
        <f t="shared" si="2"/>
        <v>0</v>
      </c>
      <c r="T58" s="247"/>
      <c r="U58" s="249">
        <v>0</v>
      </c>
      <c r="V58" s="252">
        <f t="shared" si="5"/>
        <v>0</v>
      </c>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152"/>
      <c r="DL58" s="152"/>
      <c r="DM58" s="152"/>
      <c r="DN58" s="152"/>
      <c r="DO58" s="152"/>
      <c r="DP58" s="152"/>
      <c r="DQ58" s="152"/>
      <c r="DR58" s="152"/>
      <c r="DS58" s="152"/>
      <c r="DT58" s="152"/>
      <c r="DU58" s="152"/>
      <c r="DV58" s="152"/>
    </row>
    <row r="59" spans="1:126" s="124" customFormat="1" ht="15.75" hidden="1">
      <c r="A59" s="57"/>
      <c r="B59" s="46"/>
      <c r="C59" s="61"/>
      <c r="D59" s="46"/>
      <c r="E59" s="44">
        <v>0</v>
      </c>
      <c r="F59" s="55">
        <v>0</v>
      </c>
      <c r="G59" s="56">
        <f t="shared" si="0"/>
        <v>0</v>
      </c>
      <c r="H59" s="55">
        <v>0</v>
      </c>
      <c r="I59" s="55">
        <v>0</v>
      </c>
      <c r="J59" s="55">
        <v>0</v>
      </c>
      <c r="K59" s="56">
        <f t="array" ref="K59">SUM(ROUND(H59:J59,2))</f>
        <v>0</v>
      </c>
      <c r="L59" s="67"/>
      <c r="M59" s="200"/>
      <c r="N59" s="247"/>
      <c r="O59" s="249">
        <v>0</v>
      </c>
      <c r="P59" s="251">
        <f t="shared" si="4"/>
        <v>0</v>
      </c>
      <c r="Q59" s="247">
        <v>0</v>
      </c>
      <c r="R59" s="249">
        <v>0</v>
      </c>
      <c r="S59" s="252">
        <f t="shared" si="2"/>
        <v>0</v>
      </c>
      <c r="T59" s="247"/>
      <c r="U59" s="249">
        <v>0</v>
      </c>
      <c r="V59" s="252">
        <f t="shared" si="5"/>
        <v>0</v>
      </c>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152"/>
      <c r="DL59" s="152"/>
      <c r="DM59" s="152"/>
      <c r="DN59" s="152"/>
      <c r="DO59" s="152"/>
      <c r="DP59" s="152"/>
      <c r="DQ59" s="152"/>
      <c r="DR59" s="152"/>
      <c r="DS59" s="152"/>
      <c r="DT59" s="152"/>
      <c r="DU59" s="152"/>
      <c r="DV59" s="152"/>
    </row>
    <row r="60" spans="1:126" s="124" customFormat="1" ht="15.75" hidden="1">
      <c r="A60" s="57"/>
      <c r="B60" s="46"/>
      <c r="C60" s="61"/>
      <c r="D60" s="46"/>
      <c r="E60" s="44">
        <v>0</v>
      </c>
      <c r="F60" s="55">
        <v>0</v>
      </c>
      <c r="G60" s="56">
        <f t="shared" si="0"/>
        <v>0</v>
      </c>
      <c r="H60" s="55">
        <v>0</v>
      </c>
      <c r="I60" s="55">
        <v>0</v>
      </c>
      <c r="J60" s="55">
        <v>0</v>
      </c>
      <c r="K60" s="56">
        <f t="array" ref="K60">SUM(ROUND(H60:J60,2))</f>
        <v>0</v>
      </c>
      <c r="L60" s="67"/>
      <c r="M60" s="200"/>
      <c r="N60" s="247"/>
      <c r="O60" s="249">
        <v>0</v>
      </c>
      <c r="P60" s="251">
        <f t="shared" si="4"/>
        <v>0</v>
      </c>
      <c r="Q60" s="247">
        <v>0</v>
      </c>
      <c r="R60" s="249">
        <v>0</v>
      </c>
      <c r="S60" s="252">
        <f t="shared" si="2"/>
        <v>0</v>
      </c>
      <c r="T60" s="247"/>
      <c r="U60" s="249">
        <v>0</v>
      </c>
      <c r="V60" s="252">
        <f t="shared" si="5"/>
        <v>0</v>
      </c>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152"/>
      <c r="DQ60" s="152"/>
      <c r="DR60" s="152"/>
      <c r="DS60" s="152"/>
      <c r="DT60" s="152"/>
      <c r="DU60" s="152"/>
      <c r="DV60" s="152"/>
    </row>
    <row r="61" spans="1:126" s="124" customFormat="1" ht="15.75" hidden="1">
      <c r="A61" s="57"/>
      <c r="B61" s="46"/>
      <c r="C61" s="61"/>
      <c r="D61" s="46"/>
      <c r="E61" s="44">
        <v>0</v>
      </c>
      <c r="F61" s="55">
        <v>0</v>
      </c>
      <c r="G61" s="56">
        <f t="shared" si="0"/>
        <v>0</v>
      </c>
      <c r="H61" s="55">
        <v>0</v>
      </c>
      <c r="I61" s="55">
        <v>0</v>
      </c>
      <c r="J61" s="55">
        <v>0</v>
      </c>
      <c r="K61" s="56">
        <f t="array" ref="K61">SUM(ROUND(H61:J61,2))</f>
        <v>0</v>
      </c>
      <c r="L61" s="67"/>
      <c r="M61" s="200"/>
      <c r="N61" s="247"/>
      <c r="O61" s="249">
        <v>0</v>
      </c>
      <c r="P61" s="251">
        <f t="shared" si="4"/>
        <v>0</v>
      </c>
      <c r="Q61" s="247">
        <v>0</v>
      </c>
      <c r="R61" s="249">
        <v>0</v>
      </c>
      <c r="S61" s="252">
        <f t="shared" si="2"/>
        <v>0</v>
      </c>
      <c r="T61" s="247"/>
      <c r="U61" s="249">
        <v>0</v>
      </c>
      <c r="V61" s="252">
        <f t="shared" si="5"/>
        <v>0</v>
      </c>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row>
    <row r="62" spans="1:126" s="124" customFormat="1" ht="15.75" hidden="1">
      <c r="A62" s="57"/>
      <c r="B62" s="46"/>
      <c r="C62" s="61"/>
      <c r="D62" s="46"/>
      <c r="E62" s="44">
        <v>0</v>
      </c>
      <c r="F62" s="55">
        <v>0</v>
      </c>
      <c r="G62" s="56">
        <f t="shared" si="0"/>
        <v>0</v>
      </c>
      <c r="H62" s="55">
        <v>0</v>
      </c>
      <c r="I62" s="55">
        <v>0</v>
      </c>
      <c r="J62" s="55">
        <v>0</v>
      </c>
      <c r="K62" s="56">
        <f t="array" ref="K62">SUM(ROUND(H62:J62,2))</f>
        <v>0</v>
      </c>
      <c r="L62" s="67"/>
      <c r="M62" s="200"/>
      <c r="N62" s="247"/>
      <c r="O62" s="249">
        <v>0</v>
      </c>
      <c r="P62" s="251">
        <f t="shared" si="4"/>
        <v>0</v>
      </c>
      <c r="Q62" s="247">
        <v>0</v>
      </c>
      <c r="R62" s="249">
        <v>0</v>
      </c>
      <c r="S62" s="252">
        <f t="shared" si="2"/>
        <v>0</v>
      </c>
      <c r="T62" s="247"/>
      <c r="U62" s="249">
        <v>0</v>
      </c>
      <c r="V62" s="252">
        <f t="shared" si="5"/>
        <v>0</v>
      </c>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152"/>
      <c r="DL62" s="152"/>
      <c r="DM62" s="152"/>
      <c r="DN62" s="152"/>
      <c r="DO62" s="152"/>
      <c r="DP62" s="152"/>
      <c r="DQ62" s="152"/>
      <c r="DR62" s="152"/>
      <c r="DS62" s="152"/>
      <c r="DT62" s="152"/>
      <c r="DU62" s="152"/>
      <c r="DV62" s="152"/>
    </row>
    <row r="63" spans="1:126" s="124" customFormat="1" ht="15.75" hidden="1">
      <c r="A63" s="57"/>
      <c r="B63" s="46"/>
      <c r="C63" s="61"/>
      <c r="D63" s="46"/>
      <c r="E63" s="44">
        <v>0</v>
      </c>
      <c r="F63" s="55">
        <v>0</v>
      </c>
      <c r="G63" s="56">
        <f t="shared" si="0"/>
        <v>0</v>
      </c>
      <c r="H63" s="55">
        <v>0</v>
      </c>
      <c r="I63" s="55">
        <v>0</v>
      </c>
      <c r="J63" s="55">
        <v>0</v>
      </c>
      <c r="K63" s="56">
        <f t="array" ref="K63">SUM(ROUND(H63:J63,2))</f>
        <v>0</v>
      </c>
      <c r="L63" s="67"/>
      <c r="M63" s="200"/>
      <c r="N63" s="247"/>
      <c r="O63" s="249">
        <v>0</v>
      </c>
      <c r="P63" s="251">
        <f t="shared" si="4"/>
        <v>0</v>
      </c>
      <c r="Q63" s="247">
        <v>0</v>
      </c>
      <c r="R63" s="249">
        <v>0</v>
      </c>
      <c r="S63" s="252">
        <f t="shared" si="2"/>
        <v>0</v>
      </c>
      <c r="T63" s="247"/>
      <c r="U63" s="249">
        <v>0</v>
      </c>
      <c r="V63" s="252">
        <f t="shared" si="5"/>
        <v>0</v>
      </c>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row>
    <row r="64" spans="1:126" s="124" customFormat="1" ht="15.75" hidden="1">
      <c r="A64" s="57"/>
      <c r="B64" s="46"/>
      <c r="C64" s="61"/>
      <c r="D64" s="46"/>
      <c r="E64" s="44">
        <v>0</v>
      </c>
      <c r="F64" s="55">
        <v>0</v>
      </c>
      <c r="G64" s="56">
        <f t="shared" si="0"/>
        <v>0</v>
      </c>
      <c r="H64" s="55">
        <v>0</v>
      </c>
      <c r="I64" s="55">
        <v>0</v>
      </c>
      <c r="J64" s="55">
        <v>0</v>
      </c>
      <c r="K64" s="56">
        <f t="array" ref="K64">SUM(ROUND(H64:J64,2))</f>
        <v>0</v>
      </c>
      <c r="L64" s="67"/>
      <c r="M64" s="200"/>
      <c r="N64" s="247"/>
      <c r="O64" s="249">
        <v>0</v>
      </c>
      <c r="P64" s="251">
        <f t="shared" si="4"/>
        <v>0</v>
      </c>
      <c r="Q64" s="247">
        <v>0</v>
      </c>
      <c r="R64" s="249">
        <v>0</v>
      </c>
      <c r="S64" s="252">
        <f t="shared" si="2"/>
        <v>0</v>
      </c>
      <c r="T64" s="247"/>
      <c r="U64" s="249">
        <v>0</v>
      </c>
      <c r="V64" s="252">
        <f t="shared" si="5"/>
        <v>0</v>
      </c>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row>
    <row r="65" spans="1:126" s="124" customFormat="1" ht="15.75" hidden="1">
      <c r="A65" s="57"/>
      <c r="B65" s="46"/>
      <c r="C65" s="61"/>
      <c r="D65" s="46"/>
      <c r="E65" s="44">
        <v>0</v>
      </c>
      <c r="F65" s="55">
        <v>0</v>
      </c>
      <c r="G65" s="56">
        <f t="shared" si="0"/>
        <v>0</v>
      </c>
      <c r="H65" s="55">
        <v>0</v>
      </c>
      <c r="I65" s="55">
        <v>0</v>
      </c>
      <c r="J65" s="55">
        <v>0</v>
      </c>
      <c r="K65" s="56">
        <f t="array" ref="K65">SUM(ROUND(H65:J65,2))</f>
        <v>0</v>
      </c>
      <c r="L65" s="67"/>
      <c r="M65" s="200"/>
      <c r="N65" s="247"/>
      <c r="O65" s="249">
        <v>0</v>
      </c>
      <c r="P65" s="251">
        <f t="shared" si="4"/>
        <v>0</v>
      </c>
      <c r="Q65" s="247">
        <v>0</v>
      </c>
      <c r="R65" s="249">
        <v>0</v>
      </c>
      <c r="S65" s="252">
        <f t="shared" si="2"/>
        <v>0</v>
      </c>
      <c r="T65" s="247"/>
      <c r="U65" s="249">
        <v>0</v>
      </c>
      <c r="V65" s="252">
        <f t="shared" si="5"/>
        <v>0</v>
      </c>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152"/>
      <c r="DL65" s="152"/>
      <c r="DM65" s="152"/>
      <c r="DN65" s="152"/>
      <c r="DO65" s="152"/>
      <c r="DP65" s="152"/>
      <c r="DQ65" s="152"/>
      <c r="DR65" s="152"/>
      <c r="DS65" s="152"/>
      <c r="DT65" s="152"/>
      <c r="DU65" s="152"/>
      <c r="DV65" s="152"/>
    </row>
    <row r="66" spans="1:126" s="124" customFormat="1" ht="15.75" hidden="1">
      <c r="A66" s="57"/>
      <c r="B66" s="46"/>
      <c r="C66" s="61"/>
      <c r="D66" s="46"/>
      <c r="E66" s="44">
        <v>0</v>
      </c>
      <c r="F66" s="55">
        <v>0</v>
      </c>
      <c r="G66" s="56">
        <f t="shared" si="0"/>
        <v>0</v>
      </c>
      <c r="H66" s="55">
        <v>0</v>
      </c>
      <c r="I66" s="55">
        <v>0</v>
      </c>
      <c r="J66" s="55">
        <v>0</v>
      </c>
      <c r="K66" s="56">
        <f t="array" ref="K66">SUM(ROUND(H66:J66,2))</f>
        <v>0</v>
      </c>
      <c r="L66" s="67"/>
      <c r="M66" s="200"/>
      <c r="N66" s="247"/>
      <c r="O66" s="249">
        <v>0</v>
      </c>
      <c r="P66" s="251">
        <f t="shared" si="4"/>
        <v>0</v>
      </c>
      <c r="Q66" s="247">
        <v>0</v>
      </c>
      <c r="R66" s="249">
        <v>0</v>
      </c>
      <c r="S66" s="252">
        <f t="shared" si="2"/>
        <v>0</v>
      </c>
      <c r="T66" s="247"/>
      <c r="U66" s="249">
        <v>0</v>
      </c>
      <c r="V66" s="252">
        <f t="shared" si="5"/>
        <v>0</v>
      </c>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152"/>
      <c r="DL66" s="152"/>
      <c r="DM66" s="152"/>
      <c r="DN66" s="152"/>
      <c r="DO66" s="152"/>
      <c r="DP66" s="152"/>
      <c r="DQ66" s="152"/>
      <c r="DR66" s="152"/>
      <c r="DS66" s="152"/>
      <c r="DT66" s="152"/>
      <c r="DU66" s="152"/>
      <c r="DV66" s="152"/>
    </row>
    <row r="67" spans="1:126" s="124" customFormat="1" ht="15.75" hidden="1">
      <c r="A67" s="57"/>
      <c r="B67" s="46"/>
      <c r="C67" s="61"/>
      <c r="D67" s="46"/>
      <c r="E67" s="44">
        <v>0</v>
      </c>
      <c r="F67" s="55">
        <v>0</v>
      </c>
      <c r="G67" s="56">
        <f t="shared" si="0"/>
        <v>0</v>
      </c>
      <c r="H67" s="55">
        <v>0</v>
      </c>
      <c r="I67" s="55">
        <v>0</v>
      </c>
      <c r="J67" s="55">
        <v>0</v>
      </c>
      <c r="K67" s="56">
        <f t="array" ref="K67">SUM(ROUND(H67:J67,2))</f>
        <v>0</v>
      </c>
      <c r="L67" s="67"/>
      <c r="M67" s="200"/>
      <c r="N67" s="247"/>
      <c r="O67" s="249">
        <v>0</v>
      </c>
      <c r="P67" s="251">
        <f t="shared" si="4"/>
        <v>0</v>
      </c>
      <c r="Q67" s="247">
        <v>0</v>
      </c>
      <c r="R67" s="249">
        <v>0</v>
      </c>
      <c r="S67" s="252">
        <f t="shared" si="2"/>
        <v>0</v>
      </c>
      <c r="T67" s="247"/>
      <c r="U67" s="249">
        <v>0</v>
      </c>
      <c r="V67" s="252">
        <f t="shared" si="5"/>
        <v>0</v>
      </c>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row>
    <row r="68" spans="1:126" s="124" customFormat="1" ht="15.75" hidden="1">
      <c r="A68" s="57"/>
      <c r="B68" s="46"/>
      <c r="C68" s="61"/>
      <c r="D68" s="46"/>
      <c r="E68" s="44">
        <v>0</v>
      </c>
      <c r="F68" s="55">
        <v>0</v>
      </c>
      <c r="G68" s="56">
        <f t="shared" si="0"/>
        <v>0</v>
      </c>
      <c r="H68" s="55">
        <v>0</v>
      </c>
      <c r="I68" s="55">
        <v>0</v>
      </c>
      <c r="J68" s="55">
        <v>0</v>
      </c>
      <c r="K68" s="56">
        <f t="array" ref="K68">SUM(ROUND(H68:J68,2))</f>
        <v>0</v>
      </c>
      <c r="L68" s="67"/>
      <c r="M68" s="200"/>
      <c r="N68" s="247"/>
      <c r="O68" s="249">
        <v>0</v>
      </c>
      <c r="P68" s="251">
        <f t="shared" si="4"/>
        <v>0</v>
      </c>
      <c r="Q68" s="247">
        <v>0</v>
      </c>
      <c r="R68" s="249">
        <v>0</v>
      </c>
      <c r="S68" s="252">
        <f t="shared" si="2"/>
        <v>0</v>
      </c>
      <c r="T68" s="247"/>
      <c r="U68" s="249">
        <v>0</v>
      </c>
      <c r="V68" s="252">
        <f t="shared" si="5"/>
        <v>0</v>
      </c>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row>
    <row r="69" spans="1:126" s="124" customFormat="1" ht="15.75" hidden="1">
      <c r="A69" s="57"/>
      <c r="B69" s="46"/>
      <c r="C69" s="61"/>
      <c r="D69" s="46"/>
      <c r="E69" s="44">
        <v>0</v>
      </c>
      <c r="F69" s="55">
        <v>0</v>
      </c>
      <c r="G69" s="56">
        <f t="shared" si="0"/>
        <v>0</v>
      </c>
      <c r="H69" s="55">
        <v>0</v>
      </c>
      <c r="I69" s="55">
        <v>0</v>
      </c>
      <c r="J69" s="55">
        <v>0</v>
      </c>
      <c r="K69" s="56">
        <f t="array" ref="K69">SUM(ROUND(H69:J69,2))</f>
        <v>0</v>
      </c>
      <c r="L69" s="67"/>
      <c r="M69" s="200"/>
      <c r="N69" s="247"/>
      <c r="O69" s="249">
        <v>0</v>
      </c>
      <c r="P69" s="251">
        <f t="shared" si="4"/>
        <v>0</v>
      </c>
      <c r="Q69" s="247">
        <v>0</v>
      </c>
      <c r="R69" s="249">
        <v>0</v>
      </c>
      <c r="S69" s="252">
        <f t="shared" si="2"/>
        <v>0</v>
      </c>
      <c r="T69" s="247"/>
      <c r="U69" s="249">
        <v>0</v>
      </c>
      <c r="V69" s="252">
        <f t="shared" si="5"/>
        <v>0</v>
      </c>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152"/>
      <c r="DL69" s="152"/>
      <c r="DM69" s="152"/>
      <c r="DN69" s="152"/>
      <c r="DO69" s="152"/>
      <c r="DP69" s="152"/>
      <c r="DQ69" s="152"/>
      <c r="DR69" s="152"/>
      <c r="DS69" s="152"/>
      <c r="DT69" s="152"/>
      <c r="DU69" s="152"/>
      <c r="DV69" s="152"/>
    </row>
    <row r="70" spans="1:126" s="124" customFormat="1" ht="15.75" hidden="1">
      <c r="A70" s="57"/>
      <c r="B70" s="46"/>
      <c r="C70" s="61"/>
      <c r="D70" s="46"/>
      <c r="E70" s="44">
        <v>0</v>
      </c>
      <c r="F70" s="55">
        <v>0</v>
      </c>
      <c r="G70" s="56">
        <f t="shared" si="0"/>
        <v>0</v>
      </c>
      <c r="H70" s="55">
        <v>0</v>
      </c>
      <c r="I70" s="55">
        <v>0</v>
      </c>
      <c r="J70" s="55">
        <v>0</v>
      </c>
      <c r="K70" s="56">
        <f t="array" ref="K70">SUM(ROUND(H70:J70,2))</f>
        <v>0</v>
      </c>
      <c r="L70" s="67"/>
      <c r="M70" s="200"/>
      <c r="N70" s="247"/>
      <c r="O70" s="249">
        <v>0</v>
      </c>
      <c r="P70" s="251">
        <f t="shared" si="4"/>
        <v>0</v>
      </c>
      <c r="Q70" s="247">
        <v>0</v>
      </c>
      <c r="R70" s="249">
        <v>0</v>
      </c>
      <c r="S70" s="252">
        <f t="shared" si="2"/>
        <v>0</v>
      </c>
      <c r="T70" s="247"/>
      <c r="U70" s="249">
        <v>0</v>
      </c>
      <c r="V70" s="252">
        <f t="shared" si="5"/>
        <v>0</v>
      </c>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152"/>
      <c r="DL70" s="152"/>
      <c r="DM70" s="152"/>
      <c r="DN70" s="152"/>
      <c r="DO70" s="152"/>
      <c r="DP70" s="152"/>
      <c r="DQ70" s="152"/>
      <c r="DR70" s="152"/>
      <c r="DS70" s="152"/>
      <c r="DT70" s="152"/>
      <c r="DU70" s="152"/>
      <c r="DV70" s="152"/>
    </row>
    <row r="71" spans="1:126" s="124" customFormat="1" ht="15.75" hidden="1">
      <c r="A71" s="57"/>
      <c r="B71" s="46"/>
      <c r="C71" s="61"/>
      <c r="D71" s="46"/>
      <c r="E71" s="44">
        <v>0</v>
      </c>
      <c r="F71" s="55">
        <v>0</v>
      </c>
      <c r="G71" s="56">
        <f t="shared" ref="G71:G134" si="6">IF(OR(E71="Redacted",F71="Redacted"),"Redacted",IF(OR(T(E71)&lt;&gt;"",T(F71)&lt;&gt;""),"Varies",ROUND(E71*F71,2)))</f>
        <v>0</v>
      </c>
      <c r="H71" s="55">
        <v>0</v>
      </c>
      <c r="I71" s="55">
        <v>0</v>
      </c>
      <c r="J71" s="55">
        <v>0</v>
      </c>
      <c r="K71" s="56">
        <f t="array" ref="K71">SUM(ROUND(H71:J71,2))</f>
        <v>0</v>
      </c>
      <c r="L71" s="67"/>
      <c r="M71" s="200"/>
      <c r="N71" s="247"/>
      <c r="O71" s="249">
        <v>0</v>
      </c>
      <c r="P71" s="251">
        <f t="shared" si="4"/>
        <v>0</v>
      </c>
      <c r="Q71" s="247">
        <v>0</v>
      </c>
      <c r="R71" s="249">
        <v>0</v>
      </c>
      <c r="S71" s="252">
        <f t="shared" ref="S71:S134" si="7">ROUND(IF(Q71="yes",I71*R71,0),2)</f>
        <v>0</v>
      </c>
      <c r="T71" s="247"/>
      <c r="U71" s="249">
        <v>0</v>
      </c>
      <c r="V71" s="252">
        <f t="shared" si="5"/>
        <v>0</v>
      </c>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row>
    <row r="72" spans="1:126" s="124" customFormat="1" ht="15.75" hidden="1">
      <c r="A72" s="57"/>
      <c r="B72" s="46"/>
      <c r="C72" s="61"/>
      <c r="D72" s="46"/>
      <c r="E72" s="44">
        <v>0</v>
      </c>
      <c r="F72" s="55">
        <v>0</v>
      </c>
      <c r="G72" s="56">
        <f t="shared" si="6"/>
        <v>0</v>
      </c>
      <c r="H72" s="55">
        <v>0</v>
      </c>
      <c r="I72" s="55">
        <v>0</v>
      </c>
      <c r="J72" s="55">
        <v>0</v>
      </c>
      <c r="K72" s="56">
        <f t="array" ref="K72">SUM(ROUND(H72:J72,2))</f>
        <v>0</v>
      </c>
      <c r="L72" s="67"/>
      <c r="M72" s="200"/>
      <c r="N72" s="247"/>
      <c r="O72" s="249">
        <v>0</v>
      </c>
      <c r="P72" s="251">
        <f t="shared" ref="P72:P135" si="8">ROUND(IF(N72="yes",H72*O72,0),2)</f>
        <v>0</v>
      </c>
      <c r="Q72" s="247">
        <v>0</v>
      </c>
      <c r="R72" s="249">
        <v>0</v>
      </c>
      <c r="S72" s="252">
        <f t="shared" si="7"/>
        <v>0</v>
      </c>
      <c r="T72" s="247"/>
      <c r="U72" s="249">
        <v>0</v>
      </c>
      <c r="V72" s="252">
        <f t="shared" ref="V72:V135" si="9">ROUND(IF(T72="yes",J72*U72,0),2)</f>
        <v>0</v>
      </c>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c r="DO72" s="152"/>
      <c r="DP72" s="152"/>
      <c r="DQ72" s="152"/>
      <c r="DR72" s="152"/>
      <c r="DS72" s="152"/>
      <c r="DT72" s="152"/>
      <c r="DU72" s="152"/>
      <c r="DV72" s="152"/>
    </row>
    <row r="73" spans="1:126" s="124" customFormat="1" ht="15.75" hidden="1">
      <c r="A73" s="57"/>
      <c r="B73" s="46"/>
      <c r="C73" s="61"/>
      <c r="D73" s="46"/>
      <c r="E73" s="44">
        <v>0</v>
      </c>
      <c r="F73" s="55">
        <v>0</v>
      </c>
      <c r="G73" s="56">
        <f t="shared" si="6"/>
        <v>0</v>
      </c>
      <c r="H73" s="55">
        <v>0</v>
      </c>
      <c r="I73" s="55">
        <v>0</v>
      </c>
      <c r="J73" s="55">
        <v>0</v>
      </c>
      <c r="K73" s="56">
        <f t="array" ref="K73">SUM(ROUND(H73:J73,2))</f>
        <v>0</v>
      </c>
      <c r="L73" s="67"/>
      <c r="M73" s="200"/>
      <c r="N73" s="247"/>
      <c r="O73" s="249">
        <v>0</v>
      </c>
      <c r="P73" s="251">
        <f t="shared" si="8"/>
        <v>0</v>
      </c>
      <c r="Q73" s="247">
        <v>0</v>
      </c>
      <c r="R73" s="249">
        <v>0</v>
      </c>
      <c r="S73" s="252">
        <f t="shared" si="7"/>
        <v>0</v>
      </c>
      <c r="T73" s="247"/>
      <c r="U73" s="249">
        <v>0</v>
      </c>
      <c r="V73" s="252">
        <f t="shared" si="9"/>
        <v>0</v>
      </c>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2"/>
      <c r="DO73" s="152"/>
      <c r="DP73" s="152"/>
      <c r="DQ73" s="152"/>
      <c r="DR73" s="152"/>
      <c r="DS73" s="152"/>
      <c r="DT73" s="152"/>
      <c r="DU73" s="152"/>
      <c r="DV73" s="152"/>
    </row>
    <row r="74" spans="1:126" s="124" customFormat="1" ht="15.75" hidden="1">
      <c r="A74" s="57"/>
      <c r="B74" s="46"/>
      <c r="C74" s="61"/>
      <c r="D74" s="46"/>
      <c r="E74" s="44">
        <v>0</v>
      </c>
      <c r="F74" s="55">
        <v>0</v>
      </c>
      <c r="G74" s="56">
        <f t="shared" si="6"/>
        <v>0</v>
      </c>
      <c r="H74" s="55">
        <v>0</v>
      </c>
      <c r="I74" s="55">
        <v>0</v>
      </c>
      <c r="J74" s="55">
        <v>0</v>
      </c>
      <c r="K74" s="56">
        <f t="array" ref="K74">SUM(ROUND(H74:J74,2))</f>
        <v>0</v>
      </c>
      <c r="L74" s="67"/>
      <c r="M74" s="200"/>
      <c r="N74" s="247"/>
      <c r="O74" s="249">
        <v>0</v>
      </c>
      <c r="P74" s="251">
        <f t="shared" si="8"/>
        <v>0</v>
      </c>
      <c r="Q74" s="247">
        <v>0</v>
      </c>
      <c r="R74" s="249">
        <v>0</v>
      </c>
      <c r="S74" s="252">
        <f t="shared" si="7"/>
        <v>0</v>
      </c>
      <c r="T74" s="247"/>
      <c r="U74" s="249">
        <v>0</v>
      </c>
      <c r="V74" s="252">
        <f t="shared" si="9"/>
        <v>0</v>
      </c>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row>
    <row r="75" spans="1:126" s="124" customFormat="1" ht="15.75" hidden="1">
      <c r="A75" s="57"/>
      <c r="B75" s="46"/>
      <c r="C75" s="61"/>
      <c r="D75" s="46"/>
      <c r="E75" s="44">
        <v>0</v>
      </c>
      <c r="F75" s="55">
        <v>0</v>
      </c>
      <c r="G75" s="56">
        <f t="shared" si="6"/>
        <v>0</v>
      </c>
      <c r="H75" s="55">
        <v>0</v>
      </c>
      <c r="I75" s="55">
        <v>0</v>
      </c>
      <c r="J75" s="55">
        <v>0</v>
      </c>
      <c r="K75" s="56">
        <f t="array" ref="K75">SUM(ROUND(H75:J75,2))</f>
        <v>0</v>
      </c>
      <c r="L75" s="67"/>
      <c r="M75" s="200"/>
      <c r="N75" s="247"/>
      <c r="O75" s="249">
        <v>0</v>
      </c>
      <c r="P75" s="251">
        <f t="shared" si="8"/>
        <v>0</v>
      </c>
      <c r="Q75" s="247">
        <v>0</v>
      </c>
      <c r="R75" s="249">
        <v>0</v>
      </c>
      <c r="S75" s="252">
        <f t="shared" si="7"/>
        <v>0</v>
      </c>
      <c r="T75" s="247"/>
      <c r="U75" s="249">
        <v>0</v>
      </c>
      <c r="V75" s="252">
        <f t="shared" si="9"/>
        <v>0</v>
      </c>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2"/>
      <c r="DO75" s="152"/>
      <c r="DP75" s="152"/>
      <c r="DQ75" s="152"/>
      <c r="DR75" s="152"/>
      <c r="DS75" s="152"/>
      <c r="DT75" s="152"/>
      <c r="DU75" s="152"/>
      <c r="DV75" s="152"/>
    </row>
    <row r="76" spans="1:126" s="124" customFormat="1" ht="15.75" hidden="1">
      <c r="A76" s="57"/>
      <c r="B76" s="46"/>
      <c r="C76" s="61"/>
      <c r="D76" s="46"/>
      <c r="E76" s="44">
        <v>0</v>
      </c>
      <c r="F76" s="55">
        <v>0</v>
      </c>
      <c r="G76" s="56">
        <f t="shared" si="6"/>
        <v>0</v>
      </c>
      <c r="H76" s="55">
        <v>0</v>
      </c>
      <c r="I76" s="55">
        <v>0</v>
      </c>
      <c r="J76" s="55">
        <v>0</v>
      </c>
      <c r="K76" s="56">
        <f t="array" ref="K76">SUM(ROUND(H76:J76,2))</f>
        <v>0</v>
      </c>
      <c r="L76" s="67"/>
      <c r="M76" s="200"/>
      <c r="N76" s="247"/>
      <c r="O76" s="249">
        <v>0</v>
      </c>
      <c r="P76" s="251">
        <f t="shared" si="8"/>
        <v>0</v>
      </c>
      <c r="Q76" s="247">
        <v>0</v>
      </c>
      <c r="R76" s="249">
        <v>0</v>
      </c>
      <c r="S76" s="252">
        <f t="shared" si="7"/>
        <v>0</v>
      </c>
      <c r="T76" s="247"/>
      <c r="U76" s="249">
        <v>0</v>
      </c>
      <c r="V76" s="252">
        <f t="shared" si="9"/>
        <v>0</v>
      </c>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2"/>
      <c r="DO76" s="152"/>
      <c r="DP76" s="152"/>
      <c r="DQ76" s="152"/>
      <c r="DR76" s="152"/>
      <c r="DS76" s="152"/>
      <c r="DT76" s="152"/>
      <c r="DU76" s="152"/>
      <c r="DV76" s="152"/>
    </row>
    <row r="77" spans="1:126" s="124" customFormat="1" ht="15.75" hidden="1">
      <c r="A77" s="57"/>
      <c r="B77" s="46"/>
      <c r="C77" s="61"/>
      <c r="D77" s="46"/>
      <c r="E77" s="44">
        <v>0</v>
      </c>
      <c r="F77" s="55">
        <v>0</v>
      </c>
      <c r="G77" s="56">
        <f t="shared" si="6"/>
        <v>0</v>
      </c>
      <c r="H77" s="55">
        <v>0</v>
      </c>
      <c r="I77" s="55">
        <v>0</v>
      </c>
      <c r="J77" s="55">
        <v>0</v>
      </c>
      <c r="K77" s="56">
        <f t="array" ref="K77">SUM(ROUND(H77:J77,2))</f>
        <v>0</v>
      </c>
      <c r="L77" s="67"/>
      <c r="M77" s="200"/>
      <c r="N77" s="247"/>
      <c r="O77" s="249">
        <v>0</v>
      </c>
      <c r="P77" s="251">
        <f t="shared" si="8"/>
        <v>0</v>
      </c>
      <c r="Q77" s="247">
        <v>0</v>
      </c>
      <c r="R77" s="249">
        <v>0</v>
      </c>
      <c r="S77" s="252">
        <f t="shared" si="7"/>
        <v>0</v>
      </c>
      <c r="T77" s="247"/>
      <c r="U77" s="249">
        <v>0</v>
      </c>
      <c r="V77" s="252">
        <f t="shared" si="9"/>
        <v>0</v>
      </c>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2"/>
      <c r="DO77" s="152"/>
      <c r="DP77" s="152"/>
      <c r="DQ77" s="152"/>
      <c r="DR77" s="152"/>
      <c r="DS77" s="152"/>
      <c r="DT77" s="152"/>
      <c r="DU77" s="152"/>
      <c r="DV77" s="152"/>
    </row>
    <row r="78" spans="1:126" s="124" customFormat="1" ht="15.75" hidden="1">
      <c r="A78" s="57"/>
      <c r="B78" s="46"/>
      <c r="C78" s="61"/>
      <c r="D78" s="46"/>
      <c r="E78" s="44">
        <v>0</v>
      </c>
      <c r="F78" s="55">
        <v>0</v>
      </c>
      <c r="G78" s="56">
        <f t="shared" si="6"/>
        <v>0</v>
      </c>
      <c r="H78" s="55">
        <v>0</v>
      </c>
      <c r="I78" s="55">
        <v>0</v>
      </c>
      <c r="J78" s="55">
        <v>0</v>
      </c>
      <c r="K78" s="56">
        <f t="array" ref="K78">SUM(ROUND(H78:J78,2))</f>
        <v>0</v>
      </c>
      <c r="L78" s="67"/>
      <c r="M78" s="200"/>
      <c r="N78" s="247"/>
      <c r="O78" s="249">
        <v>0</v>
      </c>
      <c r="P78" s="251">
        <f t="shared" si="8"/>
        <v>0</v>
      </c>
      <c r="Q78" s="247">
        <v>0</v>
      </c>
      <c r="R78" s="249">
        <v>0</v>
      </c>
      <c r="S78" s="252">
        <f t="shared" si="7"/>
        <v>0</v>
      </c>
      <c r="T78" s="247"/>
      <c r="U78" s="249">
        <v>0</v>
      </c>
      <c r="V78" s="252">
        <f t="shared" si="9"/>
        <v>0</v>
      </c>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2"/>
      <c r="DO78" s="152"/>
      <c r="DP78" s="152"/>
      <c r="DQ78" s="152"/>
      <c r="DR78" s="152"/>
      <c r="DS78" s="152"/>
      <c r="DT78" s="152"/>
      <c r="DU78" s="152"/>
      <c r="DV78" s="152"/>
    </row>
    <row r="79" spans="1:126" s="124" customFormat="1" ht="15.75" hidden="1">
      <c r="A79" s="57"/>
      <c r="B79" s="46"/>
      <c r="C79" s="61"/>
      <c r="D79" s="46"/>
      <c r="E79" s="44">
        <v>0</v>
      </c>
      <c r="F79" s="55">
        <v>0</v>
      </c>
      <c r="G79" s="56">
        <f t="shared" si="6"/>
        <v>0</v>
      </c>
      <c r="H79" s="55">
        <v>0</v>
      </c>
      <c r="I79" s="55">
        <v>0</v>
      </c>
      <c r="J79" s="55">
        <v>0</v>
      </c>
      <c r="K79" s="56">
        <f t="array" ref="K79">SUM(ROUND(H79:J79,2))</f>
        <v>0</v>
      </c>
      <c r="L79" s="67"/>
      <c r="M79" s="200"/>
      <c r="N79" s="247"/>
      <c r="O79" s="249">
        <v>0</v>
      </c>
      <c r="P79" s="251">
        <f t="shared" si="8"/>
        <v>0</v>
      </c>
      <c r="Q79" s="247">
        <v>0</v>
      </c>
      <c r="R79" s="249">
        <v>0</v>
      </c>
      <c r="S79" s="252">
        <f t="shared" si="7"/>
        <v>0</v>
      </c>
      <c r="T79" s="247"/>
      <c r="U79" s="249">
        <v>0</v>
      </c>
      <c r="V79" s="252">
        <f t="shared" si="9"/>
        <v>0</v>
      </c>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row>
    <row r="80" spans="1:126" s="124" customFormat="1" ht="15.75" hidden="1">
      <c r="A80" s="57"/>
      <c r="B80" s="46"/>
      <c r="C80" s="61"/>
      <c r="D80" s="46"/>
      <c r="E80" s="44">
        <v>0</v>
      </c>
      <c r="F80" s="55">
        <v>0</v>
      </c>
      <c r="G80" s="56">
        <f t="shared" si="6"/>
        <v>0</v>
      </c>
      <c r="H80" s="55">
        <v>0</v>
      </c>
      <c r="I80" s="55">
        <v>0</v>
      </c>
      <c r="J80" s="55">
        <v>0</v>
      </c>
      <c r="K80" s="56">
        <f t="array" ref="K80">SUM(ROUND(H80:J80,2))</f>
        <v>0</v>
      </c>
      <c r="L80" s="67"/>
      <c r="M80" s="200"/>
      <c r="N80" s="247"/>
      <c r="O80" s="249">
        <v>0</v>
      </c>
      <c r="P80" s="251">
        <f t="shared" si="8"/>
        <v>0</v>
      </c>
      <c r="Q80" s="247">
        <v>0</v>
      </c>
      <c r="R80" s="249">
        <v>0</v>
      </c>
      <c r="S80" s="252">
        <f t="shared" si="7"/>
        <v>0</v>
      </c>
      <c r="T80" s="247"/>
      <c r="U80" s="249">
        <v>0</v>
      </c>
      <c r="V80" s="252">
        <f t="shared" si="9"/>
        <v>0</v>
      </c>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row>
    <row r="81" spans="1:126" s="124" customFormat="1" ht="15.75" hidden="1">
      <c r="A81" s="57"/>
      <c r="B81" s="46"/>
      <c r="C81" s="61"/>
      <c r="D81" s="46"/>
      <c r="E81" s="44">
        <v>0</v>
      </c>
      <c r="F81" s="55">
        <v>0</v>
      </c>
      <c r="G81" s="56">
        <f t="shared" si="6"/>
        <v>0</v>
      </c>
      <c r="H81" s="55">
        <v>0</v>
      </c>
      <c r="I81" s="55">
        <v>0</v>
      </c>
      <c r="J81" s="55">
        <v>0</v>
      </c>
      <c r="K81" s="56">
        <f t="array" ref="K81">SUM(ROUND(H81:J81,2))</f>
        <v>0</v>
      </c>
      <c r="L81" s="67"/>
      <c r="M81" s="200"/>
      <c r="N81" s="247"/>
      <c r="O81" s="249">
        <v>0</v>
      </c>
      <c r="P81" s="251">
        <f t="shared" si="8"/>
        <v>0</v>
      </c>
      <c r="Q81" s="247">
        <v>0</v>
      </c>
      <c r="R81" s="249">
        <v>0</v>
      </c>
      <c r="S81" s="252">
        <f t="shared" si="7"/>
        <v>0</v>
      </c>
      <c r="T81" s="247"/>
      <c r="U81" s="249">
        <v>0</v>
      </c>
      <c r="V81" s="252">
        <f t="shared" si="9"/>
        <v>0</v>
      </c>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row>
    <row r="82" spans="1:126" s="124" customFormat="1" ht="15.75" hidden="1">
      <c r="A82" s="57"/>
      <c r="B82" s="46"/>
      <c r="C82" s="61"/>
      <c r="D82" s="46"/>
      <c r="E82" s="44">
        <v>0</v>
      </c>
      <c r="F82" s="55">
        <v>0</v>
      </c>
      <c r="G82" s="56">
        <f t="shared" si="6"/>
        <v>0</v>
      </c>
      <c r="H82" s="55">
        <v>0</v>
      </c>
      <c r="I82" s="55">
        <v>0</v>
      </c>
      <c r="J82" s="55">
        <v>0</v>
      </c>
      <c r="K82" s="56">
        <f t="array" ref="K82">SUM(ROUND(H82:J82,2))</f>
        <v>0</v>
      </c>
      <c r="L82" s="67"/>
      <c r="M82" s="200"/>
      <c r="N82" s="247"/>
      <c r="O82" s="249">
        <v>0</v>
      </c>
      <c r="P82" s="251">
        <f t="shared" si="8"/>
        <v>0</v>
      </c>
      <c r="Q82" s="247">
        <v>0</v>
      </c>
      <c r="R82" s="249">
        <v>0</v>
      </c>
      <c r="S82" s="252">
        <f t="shared" si="7"/>
        <v>0</v>
      </c>
      <c r="T82" s="247"/>
      <c r="U82" s="249">
        <v>0</v>
      </c>
      <c r="V82" s="252">
        <f t="shared" si="9"/>
        <v>0</v>
      </c>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row>
    <row r="83" spans="1:126" s="124" customFormat="1" ht="15.75" hidden="1">
      <c r="A83" s="57"/>
      <c r="B83" s="46"/>
      <c r="C83" s="61"/>
      <c r="D83" s="46"/>
      <c r="E83" s="44">
        <v>0</v>
      </c>
      <c r="F83" s="55">
        <v>0</v>
      </c>
      <c r="G83" s="56">
        <f t="shared" si="6"/>
        <v>0</v>
      </c>
      <c r="H83" s="55">
        <v>0</v>
      </c>
      <c r="I83" s="55">
        <v>0</v>
      </c>
      <c r="J83" s="55">
        <v>0</v>
      </c>
      <c r="K83" s="56">
        <f t="array" ref="K83">SUM(ROUND(H83:J83,2))</f>
        <v>0</v>
      </c>
      <c r="L83" s="67"/>
      <c r="M83" s="200"/>
      <c r="N83" s="247"/>
      <c r="O83" s="249">
        <v>0</v>
      </c>
      <c r="P83" s="251">
        <f t="shared" si="8"/>
        <v>0</v>
      </c>
      <c r="Q83" s="247">
        <v>0</v>
      </c>
      <c r="R83" s="249">
        <v>0</v>
      </c>
      <c r="S83" s="252">
        <f t="shared" si="7"/>
        <v>0</v>
      </c>
      <c r="T83" s="247"/>
      <c r="U83" s="249">
        <v>0</v>
      </c>
      <c r="V83" s="252">
        <f t="shared" si="9"/>
        <v>0</v>
      </c>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row>
    <row r="84" spans="1:126" s="124" customFormat="1" ht="15.75" hidden="1">
      <c r="A84" s="57"/>
      <c r="B84" s="46"/>
      <c r="C84" s="61"/>
      <c r="D84" s="46"/>
      <c r="E84" s="44">
        <v>0</v>
      </c>
      <c r="F84" s="55">
        <v>0</v>
      </c>
      <c r="G84" s="56">
        <f t="shared" si="6"/>
        <v>0</v>
      </c>
      <c r="H84" s="55">
        <v>0</v>
      </c>
      <c r="I84" s="55">
        <v>0</v>
      </c>
      <c r="J84" s="55">
        <v>0</v>
      </c>
      <c r="K84" s="56">
        <f t="array" ref="K84">SUM(ROUND(H84:J84,2))</f>
        <v>0</v>
      </c>
      <c r="L84" s="67"/>
      <c r="M84" s="200"/>
      <c r="N84" s="247"/>
      <c r="O84" s="249">
        <v>0</v>
      </c>
      <c r="P84" s="251">
        <f t="shared" si="8"/>
        <v>0</v>
      </c>
      <c r="Q84" s="247">
        <v>0</v>
      </c>
      <c r="R84" s="249">
        <v>0</v>
      </c>
      <c r="S84" s="252">
        <f t="shared" si="7"/>
        <v>0</v>
      </c>
      <c r="T84" s="247"/>
      <c r="U84" s="249">
        <v>0</v>
      </c>
      <c r="V84" s="252">
        <f t="shared" si="9"/>
        <v>0</v>
      </c>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row>
    <row r="85" spans="1:126" s="124" customFormat="1" ht="15.75" hidden="1">
      <c r="A85" s="57"/>
      <c r="B85" s="46"/>
      <c r="C85" s="61"/>
      <c r="D85" s="46"/>
      <c r="E85" s="44">
        <v>0</v>
      </c>
      <c r="F85" s="55">
        <v>0</v>
      </c>
      <c r="G85" s="56">
        <f t="shared" si="6"/>
        <v>0</v>
      </c>
      <c r="H85" s="55">
        <v>0</v>
      </c>
      <c r="I85" s="55">
        <v>0</v>
      </c>
      <c r="J85" s="55">
        <v>0</v>
      </c>
      <c r="K85" s="56">
        <f t="array" ref="K85">SUM(ROUND(H85:J85,2))</f>
        <v>0</v>
      </c>
      <c r="L85" s="67"/>
      <c r="M85" s="200"/>
      <c r="N85" s="247"/>
      <c r="O85" s="249">
        <v>0</v>
      </c>
      <c r="P85" s="251">
        <f t="shared" si="8"/>
        <v>0</v>
      </c>
      <c r="Q85" s="247">
        <v>0</v>
      </c>
      <c r="R85" s="249">
        <v>0</v>
      </c>
      <c r="S85" s="252">
        <f t="shared" si="7"/>
        <v>0</v>
      </c>
      <c r="T85" s="247"/>
      <c r="U85" s="249">
        <v>0</v>
      </c>
      <c r="V85" s="252">
        <f t="shared" si="9"/>
        <v>0</v>
      </c>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row>
    <row r="86" spans="1:126" s="124" customFormat="1" ht="15.75" hidden="1">
      <c r="A86" s="57"/>
      <c r="B86" s="46"/>
      <c r="C86" s="61"/>
      <c r="D86" s="46"/>
      <c r="E86" s="44">
        <v>0</v>
      </c>
      <c r="F86" s="55">
        <v>0</v>
      </c>
      <c r="G86" s="56">
        <f t="shared" si="6"/>
        <v>0</v>
      </c>
      <c r="H86" s="55">
        <v>0</v>
      </c>
      <c r="I86" s="55">
        <v>0</v>
      </c>
      <c r="J86" s="55">
        <v>0</v>
      </c>
      <c r="K86" s="56">
        <f t="array" ref="K86">SUM(ROUND(H86:J86,2))</f>
        <v>0</v>
      </c>
      <c r="L86" s="67"/>
      <c r="M86" s="200"/>
      <c r="N86" s="247"/>
      <c r="O86" s="249">
        <v>0</v>
      </c>
      <c r="P86" s="251">
        <f t="shared" si="8"/>
        <v>0</v>
      </c>
      <c r="Q86" s="247">
        <v>0</v>
      </c>
      <c r="R86" s="249">
        <v>0</v>
      </c>
      <c r="S86" s="252">
        <f t="shared" si="7"/>
        <v>0</v>
      </c>
      <c r="T86" s="247"/>
      <c r="U86" s="249">
        <v>0</v>
      </c>
      <c r="V86" s="252">
        <f t="shared" si="9"/>
        <v>0</v>
      </c>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row>
    <row r="87" spans="1:126" s="124" customFormat="1" ht="15.75" hidden="1">
      <c r="A87" s="57"/>
      <c r="B87" s="46"/>
      <c r="C87" s="61"/>
      <c r="D87" s="46"/>
      <c r="E87" s="44">
        <v>0</v>
      </c>
      <c r="F87" s="55">
        <v>0</v>
      </c>
      <c r="G87" s="56">
        <f t="shared" si="6"/>
        <v>0</v>
      </c>
      <c r="H87" s="55">
        <v>0</v>
      </c>
      <c r="I87" s="55">
        <v>0</v>
      </c>
      <c r="J87" s="55">
        <v>0</v>
      </c>
      <c r="K87" s="56">
        <f t="array" ref="K87">SUM(ROUND(H87:J87,2))</f>
        <v>0</v>
      </c>
      <c r="L87" s="67"/>
      <c r="M87" s="200"/>
      <c r="N87" s="247"/>
      <c r="O87" s="249">
        <v>0</v>
      </c>
      <c r="P87" s="251">
        <f t="shared" si="8"/>
        <v>0</v>
      </c>
      <c r="Q87" s="247">
        <v>0</v>
      </c>
      <c r="R87" s="249">
        <v>0</v>
      </c>
      <c r="S87" s="252">
        <f t="shared" si="7"/>
        <v>0</v>
      </c>
      <c r="T87" s="247"/>
      <c r="U87" s="249">
        <v>0</v>
      </c>
      <c r="V87" s="252">
        <f t="shared" si="9"/>
        <v>0</v>
      </c>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c r="CG87" s="152"/>
      <c r="CH87" s="152"/>
      <c r="CI87" s="152"/>
      <c r="CJ87" s="152"/>
      <c r="CK87" s="152"/>
      <c r="CL87" s="152"/>
      <c r="CM87" s="152"/>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2"/>
      <c r="DL87" s="152"/>
      <c r="DM87" s="152"/>
      <c r="DN87" s="152"/>
      <c r="DO87" s="152"/>
      <c r="DP87" s="152"/>
      <c r="DQ87" s="152"/>
      <c r="DR87" s="152"/>
      <c r="DS87" s="152"/>
      <c r="DT87" s="152"/>
      <c r="DU87" s="152"/>
      <c r="DV87" s="152"/>
    </row>
    <row r="88" spans="1:126" s="124" customFormat="1" ht="15.75" hidden="1">
      <c r="A88" s="57"/>
      <c r="B88" s="46"/>
      <c r="C88" s="61"/>
      <c r="D88" s="46"/>
      <c r="E88" s="44">
        <v>0</v>
      </c>
      <c r="F88" s="55">
        <v>0</v>
      </c>
      <c r="G88" s="56">
        <f t="shared" si="6"/>
        <v>0</v>
      </c>
      <c r="H88" s="55">
        <v>0</v>
      </c>
      <c r="I88" s="55">
        <v>0</v>
      </c>
      <c r="J88" s="55">
        <v>0</v>
      </c>
      <c r="K88" s="56">
        <f t="array" ref="K88">SUM(ROUND(H88:J88,2))</f>
        <v>0</v>
      </c>
      <c r="L88" s="67"/>
      <c r="M88" s="200"/>
      <c r="N88" s="247"/>
      <c r="O88" s="249">
        <v>0</v>
      </c>
      <c r="P88" s="251">
        <f t="shared" si="8"/>
        <v>0</v>
      </c>
      <c r="Q88" s="247">
        <v>0</v>
      </c>
      <c r="R88" s="249">
        <v>0</v>
      </c>
      <c r="S88" s="252">
        <f t="shared" si="7"/>
        <v>0</v>
      </c>
      <c r="T88" s="247"/>
      <c r="U88" s="249">
        <v>0</v>
      </c>
      <c r="V88" s="252">
        <f t="shared" si="9"/>
        <v>0</v>
      </c>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2"/>
      <c r="DL88" s="152"/>
      <c r="DM88" s="152"/>
      <c r="DN88" s="152"/>
      <c r="DO88" s="152"/>
      <c r="DP88" s="152"/>
      <c r="DQ88" s="152"/>
      <c r="DR88" s="152"/>
      <c r="DS88" s="152"/>
      <c r="DT88" s="152"/>
      <c r="DU88" s="152"/>
      <c r="DV88" s="152"/>
    </row>
    <row r="89" spans="1:126" s="124" customFormat="1" ht="15.75" hidden="1">
      <c r="A89" s="57"/>
      <c r="B89" s="46"/>
      <c r="C89" s="61"/>
      <c r="D89" s="46"/>
      <c r="E89" s="44">
        <v>0</v>
      </c>
      <c r="F89" s="55">
        <v>0</v>
      </c>
      <c r="G89" s="56">
        <f t="shared" si="6"/>
        <v>0</v>
      </c>
      <c r="H89" s="55">
        <v>0</v>
      </c>
      <c r="I89" s="55">
        <v>0</v>
      </c>
      <c r="J89" s="55">
        <v>0</v>
      </c>
      <c r="K89" s="56">
        <f t="array" ref="K89">SUM(ROUND(H89:J89,2))</f>
        <v>0</v>
      </c>
      <c r="L89" s="67"/>
      <c r="M89" s="200"/>
      <c r="N89" s="247"/>
      <c r="O89" s="249">
        <v>0</v>
      </c>
      <c r="P89" s="251">
        <f t="shared" si="8"/>
        <v>0</v>
      </c>
      <c r="Q89" s="247">
        <v>0</v>
      </c>
      <c r="R89" s="249">
        <v>0</v>
      </c>
      <c r="S89" s="252">
        <f t="shared" si="7"/>
        <v>0</v>
      </c>
      <c r="T89" s="247"/>
      <c r="U89" s="249">
        <v>0</v>
      </c>
      <c r="V89" s="252">
        <f t="shared" si="9"/>
        <v>0</v>
      </c>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2"/>
      <c r="DL89" s="152"/>
      <c r="DM89" s="152"/>
      <c r="DN89" s="152"/>
      <c r="DO89" s="152"/>
      <c r="DP89" s="152"/>
      <c r="DQ89" s="152"/>
      <c r="DR89" s="152"/>
      <c r="DS89" s="152"/>
      <c r="DT89" s="152"/>
      <c r="DU89" s="152"/>
      <c r="DV89" s="152"/>
    </row>
    <row r="90" spans="1:126" s="124" customFormat="1" ht="15.75" hidden="1">
      <c r="A90" s="57"/>
      <c r="B90" s="46"/>
      <c r="C90" s="61"/>
      <c r="D90" s="46"/>
      <c r="E90" s="44">
        <v>0</v>
      </c>
      <c r="F90" s="55">
        <v>0</v>
      </c>
      <c r="G90" s="56">
        <f t="shared" si="6"/>
        <v>0</v>
      </c>
      <c r="H90" s="55">
        <v>0</v>
      </c>
      <c r="I90" s="55">
        <v>0</v>
      </c>
      <c r="J90" s="55">
        <v>0</v>
      </c>
      <c r="K90" s="56">
        <f t="array" ref="K90">SUM(ROUND(H90:J90,2))</f>
        <v>0</v>
      </c>
      <c r="L90" s="67"/>
      <c r="M90" s="200"/>
      <c r="N90" s="247"/>
      <c r="O90" s="249">
        <v>0</v>
      </c>
      <c r="P90" s="251">
        <f t="shared" si="8"/>
        <v>0</v>
      </c>
      <c r="Q90" s="247">
        <v>0</v>
      </c>
      <c r="R90" s="249">
        <v>0</v>
      </c>
      <c r="S90" s="252">
        <f t="shared" si="7"/>
        <v>0</v>
      </c>
      <c r="T90" s="247"/>
      <c r="U90" s="249">
        <v>0</v>
      </c>
      <c r="V90" s="252">
        <f t="shared" si="9"/>
        <v>0</v>
      </c>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row>
    <row r="91" spans="1:126" s="124" customFormat="1" ht="15.75" hidden="1">
      <c r="A91" s="57"/>
      <c r="B91" s="46"/>
      <c r="C91" s="61"/>
      <c r="D91" s="46"/>
      <c r="E91" s="44">
        <v>0</v>
      </c>
      <c r="F91" s="55">
        <v>0</v>
      </c>
      <c r="G91" s="56">
        <f t="shared" si="6"/>
        <v>0</v>
      </c>
      <c r="H91" s="55">
        <v>0</v>
      </c>
      <c r="I91" s="55">
        <v>0</v>
      </c>
      <c r="J91" s="55">
        <v>0</v>
      </c>
      <c r="K91" s="56">
        <f t="array" ref="K91">SUM(ROUND(H91:J91,2))</f>
        <v>0</v>
      </c>
      <c r="L91" s="67"/>
      <c r="M91" s="200"/>
      <c r="N91" s="247"/>
      <c r="O91" s="249">
        <v>0</v>
      </c>
      <c r="P91" s="251">
        <f t="shared" si="8"/>
        <v>0</v>
      </c>
      <c r="Q91" s="247">
        <v>0</v>
      </c>
      <c r="R91" s="249">
        <v>0</v>
      </c>
      <c r="S91" s="252">
        <f t="shared" si="7"/>
        <v>0</v>
      </c>
      <c r="T91" s="247"/>
      <c r="U91" s="249">
        <v>0</v>
      </c>
      <c r="V91" s="252">
        <f t="shared" si="9"/>
        <v>0</v>
      </c>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c r="CG91" s="152"/>
      <c r="CH91" s="152"/>
      <c r="CI91" s="152"/>
      <c r="CJ91" s="152"/>
      <c r="CK91" s="152"/>
      <c r="CL91" s="152"/>
      <c r="CM91" s="152"/>
      <c r="CN91" s="152"/>
      <c r="CO91" s="152"/>
      <c r="CP91" s="152"/>
      <c r="CQ91" s="152"/>
      <c r="CR91" s="152"/>
      <c r="CS91" s="152"/>
      <c r="CT91" s="152"/>
      <c r="CU91" s="152"/>
      <c r="CV91" s="152"/>
      <c r="CW91" s="152"/>
      <c r="CX91" s="152"/>
      <c r="CY91" s="152"/>
      <c r="CZ91" s="152"/>
      <c r="DA91" s="152"/>
      <c r="DB91" s="152"/>
      <c r="DC91" s="152"/>
      <c r="DD91" s="152"/>
      <c r="DE91" s="152"/>
      <c r="DF91" s="152"/>
      <c r="DG91" s="152"/>
      <c r="DH91" s="152"/>
      <c r="DI91" s="152"/>
      <c r="DJ91" s="152"/>
      <c r="DK91" s="152"/>
      <c r="DL91" s="152"/>
      <c r="DM91" s="152"/>
      <c r="DN91" s="152"/>
      <c r="DO91" s="152"/>
      <c r="DP91" s="152"/>
      <c r="DQ91" s="152"/>
      <c r="DR91" s="152"/>
      <c r="DS91" s="152"/>
      <c r="DT91" s="152"/>
      <c r="DU91" s="152"/>
      <c r="DV91" s="152"/>
    </row>
    <row r="92" spans="1:126" s="124" customFormat="1" ht="15.75" hidden="1">
      <c r="A92" s="57"/>
      <c r="B92" s="46"/>
      <c r="C92" s="61"/>
      <c r="D92" s="46"/>
      <c r="E92" s="44">
        <v>0</v>
      </c>
      <c r="F92" s="55">
        <v>0</v>
      </c>
      <c r="G92" s="56">
        <f t="shared" si="6"/>
        <v>0</v>
      </c>
      <c r="H92" s="55">
        <v>0</v>
      </c>
      <c r="I92" s="55">
        <v>0</v>
      </c>
      <c r="J92" s="55">
        <v>0</v>
      </c>
      <c r="K92" s="56">
        <f t="array" ref="K92">SUM(ROUND(H92:J92,2))</f>
        <v>0</v>
      </c>
      <c r="L92" s="67"/>
      <c r="M92" s="200"/>
      <c r="N92" s="247"/>
      <c r="O92" s="249">
        <v>0</v>
      </c>
      <c r="P92" s="251">
        <f t="shared" si="8"/>
        <v>0</v>
      </c>
      <c r="Q92" s="247">
        <v>0</v>
      </c>
      <c r="R92" s="249">
        <v>0</v>
      </c>
      <c r="S92" s="252">
        <f t="shared" si="7"/>
        <v>0</v>
      </c>
      <c r="T92" s="247"/>
      <c r="U92" s="249">
        <v>0</v>
      </c>
      <c r="V92" s="252">
        <f t="shared" si="9"/>
        <v>0</v>
      </c>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row>
    <row r="93" spans="1:126" s="124" customFormat="1" ht="15.75" hidden="1">
      <c r="A93" s="57"/>
      <c r="B93" s="46"/>
      <c r="C93" s="61"/>
      <c r="D93" s="46"/>
      <c r="E93" s="44">
        <v>0</v>
      </c>
      <c r="F93" s="55">
        <v>0</v>
      </c>
      <c r="G93" s="56">
        <f t="shared" si="6"/>
        <v>0</v>
      </c>
      <c r="H93" s="55">
        <v>0</v>
      </c>
      <c r="I93" s="55">
        <v>0</v>
      </c>
      <c r="J93" s="55">
        <v>0</v>
      </c>
      <c r="K93" s="56">
        <f t="array" ref="K93">SUM(ROUND(H93:J93,2))</f>
        <v>0</v>
      </c>
      <c r="L93" s="67"/>
      <c r="M93" s="200"/>
      <c r="N93" s="247"/>
      <c r="O93" s="249">
        <v>0</v>
      </c>
      <c r="P93" s="251">
        <f t="shared" si="8"/>
        <v>0</v>
      </c>
      <c r="Q93" s="247">
        <v>0</v>
      </c>
      <c r="R93" s="249">
        <v>0</v>
      </c>
      <c r="S93" s="252">
        <f t="shared" si="7"/>
        <v>0</v>
      </c>
      <c r="T93" s="247"/>
      <c r="U93" s="249">
        <v>0</v>
      </c>
      <c r="V93" s="252">
        <f t="shared" si="9"/>
        <v>0</v>
      </c>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M93" s="152"/>
      <c r="DN93" s="152"/>
      <c r="DO93" s="152"/>
      <c r="DP93" s="152"/>
      <c r="DQ93" s="152"/>
      <c r="DR93" s="152"/>
      <c r="DS93" s="152"/>
      <c r="DT93" s="152"/>
      <c r="DU93" s="152"/>
      <c r="DV93" s="152"/>
    </row>
    <row r="94" spans="1:126" s="124" customFormat="1" ht="15.75" hidden="1">
      <c r="A94" s="57"/>
      <c r="B94" s="46"/>
      <c r="C94" s="61"/>
      <c r="D94" s="46"/>
      <c r="E94" s="44">
        <v>0</v>
      </c>
      <c r="F94" s="55">
        <v>0</v>
      </c>
      <c r="G94" s="56">
        <f t="shared" si="6"/>
        <v>0</v>
      </c>
      <c r="H94" s="55">
        <v>0</v>
      </c>
      <c r="I94" s="55">
        <v>0</v>
      </c>
      <c r="J94" s="55">
        <v>0</v>
      </c>
      <c r="K94" s="56">
        <f t="array" ref="K94">SUM(ROUND(H94:J94,2))</f>
        <v>0</v>
      </c>
      <c r="L94" s="67"/>
      <c r="M94" s="200"/>
      <c r="N94" s="247"/>
      <c r="O94" s="249">
        <v>0</v>
      </c>
      <c r="P94" s="251">
        <f t="shared" si="8"/>
        <v>0</v>
      </c>
      <c r="Q94" s="247">
        <v>0</v>
      </c>
      <c r="R94" s="249">
        <v>0</v>
      </c>
      <c r="S94" s="252">
        <f t="shared" si="7"/>
        <v>0</v>
      </c>
      <c r="T94" s="247"/>
      <c r="U94" s="249">
        <v>0</v>
      </c>
      <c r="V94" s="252">
        <f t="shared" si="9"/>
        <v>0</v>
      </c>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row>
    <row r="95" spans="1:126" s="124" customFormat="1" ht="15.75" hidden="1">
      <c r="A95" s="57"/>
      <c r="B95" s="46"/>
      <c r="C95" s="61"/>
      <c r="D95" s="46"/>
      <c r="E95" s="44">
        <v>0</v>
      </c>
      <c r="F95" s="55">
        <v>0</v>
      </c>
      <c r="G95" s="56">
        <f t="shared" si="6"/>
        <v>0</v>
      </c>
      <c r="H95" s="55">
        <v>0</v>
      </c>
      <c r="I95" s="55">
        <v>0</v>
      </c>
      <c r="J95" s="55">
        <v>0</v>
      </c>
      <c r="K95" s="56">
        <f t="array" ref="K95">SUM(ROUND(H95:J95,2))</f>
        <v>0</v>
      </c>
      <c r="L95" s="67"/>
      <c r="M95" s="200"/>
      <c r="N95" s="247"/>
      <c r="O95" s="249">
        <v>0</v>
      </c>
      <c r="P95" s="251">
        <f t="shared" si="8"/>
        <v>0</v>
      </c>
      <c r="Q95" s="247">
        <v>0</v>
      </c>
      <c r="R95" s="249">
        <v>0</v>
      </c>
      <c r="S95" s="252">
        <f t="shared" si="7"/>
        <v>0</v>
      </c>
      <c r="T95" s="247"/>
      <c r="U95" s="249">
        <v>0</v>
      </c>
      <c r="V95" s="252">
        <f t="shared" si="9"/>
        <v>0</v>
      </c>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row>
    <row r="96" spans="1:126" s="124" customFormat="1" ht="15.75" hidden="1">
      <c r="A96" s="57"/>
      <c r="B96" s="46"/>
      <c r="C96" s="61"/>
      <c r="D96" s="46"/>
      <c r="E96" s="44">
        <v>0</v>
      </c>
      <c r="F96" s="55">
        <v>0</v>
      </c>
      <c r="G96" s="56">
        <f t="shared" si="6"/>
        <v>0</v>
      </c>
      <c r="H96" s="55">
        <v>0</v>
      </c>
      <c r="I96" s="55">
        <v>0</v>
      </c>
      <c r="J96" s="55">
        <v>0</v>
      </c>
      <c r="K96" s="56">
        <f t="array" ref="K96">SUM(ROUND(H96:J96,2))</f>
        <v>0</v>
      </c>
      <c r="L96" s="67"/>
      <c r="M96" s="200"/>
      <c r="N96" s="247"/>
      <c r="O96" s="249">
        <v>0</v>
      </c>
      <c r="P96" s="251">
        <f t="shared" si="8"/>
        <v>0</v>
      </c>
      <c r="Q96" s="247">
        <v>0</v>
      </c>
      <c r="R96" s="249">
        <v>0</v>
      </c>
      <c r="S96" s="252">
        <f t="shared" si="7"/>
        <v>0</v>
      </c>
      <c r="T96" s="247"/>
      <c r="U96" s="249">
        <v>0</v>
      </c>
      <c r="V96" s="252">
        <f t="shared" si="9"/>
        <v>0</v>
      </c>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row>
    <row r="97" spans="1:126" s="124" customFormat="1" ht="15.75" hidden="1">
      <c r="A97" s="57"/>
      <c r="B97" s="46"/>
      <c r="C97" s="61"/>
      <c r="D97" s="46"/>
      <c r="E97" s="44">
        <v>0</v>
      </c>
      <c r="F97" s="55">
        <v>0</v>
      </c>
      <c r="G97" s="56">
        <f t="shared" si="6"/>
        <v>0</v>
      </c>
      <c r="H97" s="55">
        <v>0</v>
      </c>
      <c r="I97" s="55">
        <v>0</v>
      </c>
      <c r="J97" s="55">
        <v>0</v>
      </c>
      <c r="K97" s="56">
        <f t="array" ref="K97">SUM(ROUND(H97:J97,2))</f>
        <v>0</v>
      </c>
      <c r="L97" s="67"/>
      <c r="M97" s="200"/>
      <c r="N97" s="247"/>
      <c r="O97" s="249">
        <v>0</v>
      </c>
      <c r="P97" s="251">
        <f t="shared" si="8"/>
        <v>0</v>
      </c>
      <c r="Q97" s="247">
        <v>0</v>
      </c>
      <c r="R97" s="249">
        <v>0</v>
      </c>
      <c r="S97" s="252">
        <f t="shared" si="7"/>
        <v>0</v>
      </c>
      <c r="T97" s="247"/>
      <c r="U97" s="249">
        <v>0</v>
      </c>
      <c r="V97" s="252">
        <f t="shared" si="9"/>
        <v>0</v>
      </c>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row>
    <row r="98" spans="1:126" s="124" customFormat="1" ht="15.75" hidden="1">
      <c r="A98" s="57"/>
      <c r="B98" s="46"/>
      <c r="C98" s="61"/>
      <c r="D98" s="46"/>
      <c r="E98" s="44">
        <v>0</v>
      </c>
      <c r="F98" s="55">
        <v>0</v>
      </c>
      <c r="G98" s="56">
        <f t="shared" si="6"/>
        <v>0</v>
      </c>
      <c r="H98" s="55">
        <v>0</v>
      </c>
      <c r="I98" s="55">
        <v>0</v>
      </c>
      <c r="J98" s="55">
        <v>0</v>
      </c>
      <c r="K98" s="56">
        <f t="array" ref="K98">SUM(ROUND(H98:J98,2))</f>
        <v>0</v>
      </c>
      <c r="L98" s="67"/>
      <c r="M98" s="200"/>
      <c r="N98" s="247"/>
      <c r="O98" s="249">
        <v>0</v>
      </c>
      <c r="P98" s="251">
        <f t="shared" si="8"/>
        <v>0</v>
      </c>
      <c r="Q98" s="247">
        <v>0</v>
      </c>
      <c r="R98" s="249">
        <v>0</v>
      </c>
      <c r="S98" s="252">
        <f t="shared" si="7"/>
        <v>0</v>
      </c>
      <c r="T98" s="247"/>
      <c r="U98" s="249">
        <v>0</v>
      </c>
      <c r="V98" s="252">
        <f t="shared" si="9"/>
        <v>0</v>
      </c>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row>
    <row r="99" spans="1:126" s="124" customFormat="1" ht="15.75" hidden="1">
      <c r="A99" s="57"/>
      <c r="B99" s="46"/>
      <c r="C99" s="61"/>
      <c r="D99" s="46"/>
      <c r="E99" s="44">
        <v>0</v>
      </c>
      <c r="F99" s="55">
        <v>0</v>
      </c>
      <c r="G99" s="56">
        <f t="shared" si="6"/>
        <v>0</v>
      </c>
      <c r="H99" s="55">
        <v>0</v>
      </c>
      <c r="I99" s="55">
        <v>0</v>
      </c>
      <c r="J99" s="55">
        <v>0</v>
      </c>
      <c r="K99" s="56">
        <f t="array" ref="K99">SUM(ROUND(H99:J99,2))</f>
        <v>0</v>
      </c>
      <c r="L99" s="67"/>
      <c r="M99" s="200"/>
      <c r="N99" s="247"/>
      <c r="O99" s="249">
        <v>0</v>
      </c>
      <c r="P99" s="251">
        <f t="shared" si="8"/>
        <v>0</v>
      </c>
      <c r="Q99" s="247">
        <v>0</v>
      </c>
      <c r="R99" s="249">
        <v>0</v>
      </c>
      <c r="S99" s="252">
        <f t="shared" si="7"/>
        <v>0</v>
      </c>
      <c r="T99" s="247"/>
      <c r="U99" s="249">
        <v>0</v>
      </c>
      <c r="V99" s="252">
        <f t="shared" si="9"/>
        <v>0</v>
      </c>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row>
    <row r="100" spans="1:126" s="124" customFormat="1" ht="15.75" hidden="1">
      <c r="A100" s="57"/>
      <c r="B100" s="46"/>
      <c r="C100" s="61"/>
      <c r="D100" s="46"/>
      <c r="E100" s="44">
        <v>0</v>
      </c>
      <c r="F100" s="55">
        <v>0</v>
      </c>
      <c r="G100" s="56">
        <f t="shared" si="6"/>
        <v>0</v>
      </c>
      <c r="H100" s="55">
        <v>0</v>
      </c>
      <c r="I100" s="55">
        <v>0</v>
      </c>
      <c r="J100" s="55">
        <v>0</v>
      </c>
      <c r="K100" s="56">
        <f t="array" ref="K100">SUM(ROUND(H100:J100,2))</f>
        <v>0</v>
      </c>
      <c r="L100" s="67"/>
      <c r="M100" s="200"/>
      <c r="N100" s="247"/>
      <c r="O100" s="249">
        <v>0</v>
      </c>
      <c r="P100" s="251">
        <f t="shared" si="8"/>
        <v>0</v>
      </c>
      <c r="Q100" s="247">
        <v>0</v>
      </c>
      <c r="R100" s="249">
        <v>0</v>
      </c>
      <c r="S100" s="252">
        <f t="shared" si="7"/>
        <v>0</v>
      </c>
      <c r="T100" s="247"/>
      <c r="U100" s="249">
        <v>0</v>
      </c>
      <c r="V100" s="252">
        <f t="shared" si="9"/>
        <v>0</v>
      </c>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row>
    <row r="101" spans="1:126" s="124" customFormat="1" ht="15.75" hidden="1">
      <c r="A101" s="57"/>
      <c r="B101" s="46"/>
      <c r="C101" s="61"/>
      <c r="D101" s="46"/>
      <c r="E101" s="44">
        <v>0</v>
      </c>
      <c r="F101" s="55">
        <v>0</v>
      </c>
      <c r="G101" s="56">
        <f t="shared" si="6"/>
        <v>0</v>
      </c>
      <c r="H101" s="55">
        <v>0</v>
      </c>
      <c r="I101" s="55">
        <v>0</v>
      </c>
      <c r="J101" s="55">
        <v>0</v>
      </c>
      <c r="K101" s="56">
        <f t="array" ref="K101">SUM(ROUND(H101:J101,2))</f>
        <v>0</v>
      </c>
      <c r="L101" s="67"/>
      <c r="M101" s="200"/>
      <c r="N101" s="247"/>
      <c r="O101" s="249">
        <v>0</v>
      </c>
      <c r="P101" s="251">
        <f t="shared" si="8"/>
        <v>0</v>
      </c>
      <c r="Q101" s="247">
        <v>0</v>
      </c>
      <c r="R101" s="249">
        <v>0</v>
      </c>
      <c r="S101" s="252">
        <f t="shared" si="7"/>
        <v>0</v>
      </c>
      <c r="T101" s="247"/>
      <c r="U101" s="249">
        <v>0</v>
      </c>
      <c r="V101" s="252">
        <f t="shared" si="9"/>
        <v>0</v>
      </c>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row>
    <row r="102" spans="1:126" s="124" customFormat="1" ht="15.75" hidden="1">
      <c r="A102" s="57"/>
      <c r="B102" s="46"/>
      <c r="C102" s="61"/>
      <c r="D102" s="46"/>
      <c r="E102" s="44">
        <v>0</v>
      </c>
      <c r="F102" s="55">
        <v>0</v>
      </c>
      <c r="G102" s="56">
        <f t="shared" si="6"/>
        <v>0</v>
      </c>
      <c r="H102" s="55">
        <v>0</v>
      </c>
      <c r="I102" s="55">
        <v>0</v>
      </c>
      <c r="J102" s="55">
        <v>0</v>
      </c>
      <c r="K102" s="56">
        <f t="array" ref="K102">SUM(ROUND(H102:J102,2))</f>
        <v>0</v>
      </c>
      <c r="L102" s="67"/>
      <c r="M102" s="200"/>
      <c r="N102" s="247"/>
      <c r="O102" s="249">
        <v>0</v>
      </c>
      <c r="P102" s="251">
        <f t="shared" si="8"/>
        <v>0</v>
      </c>
      <c r="Q102" s="247">
        <v>0</v>
      </c>
      <c r="R102" s="249">
        <v>0</v>
      </c>
      <c r="S102" s="252">
        <f t="shared" si="7"/>
        <v>0</v>
      </c>
      <c r="T102" s="247"/>
      <c r="U102" s="249">
        <v>0</v>
      </c>
      <c r="V102" s="252">
        <f t="shared" si="9"/>
        <v>0</v>
      </c>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row>
    <row r="103" spans="1:126" s="124" customFormat="1" ht="15.75" hidden="1">
      <c r="A103" s="57"/>
      <c r="B103" s="46"/>
      <c r="C103" s="61"/>
      <c r="D103" s="46"/>
      <c r="E103" s="44">
        <v>0</v>
      </c>
      <c r="F103" s="55">
        <v>0</v>
      </c>
      <c r="G103" s="56">
        <f t="shared" si="6"/>
        <v>0</v>
      </c>
      <c r="H103" s="55">
        <v>0</v>
      </c>
      <c r="I103" s="55">
        <v>0</v>
      </c>
      <c r="J103" s="55">
        <v>0</v>
      </c>
      <c r="K103" s="56">
        <f t="array" ref="K103">SUM(ROUND(H103:J103,2))</f>
        <v>0</v>
      </c>
      <c r="L103" s="67"/>
      <c r="M103" s="200"/>
      <c r="N103" s="247"/>
      <c r="O103" s="249">
        <v>0</v>
      </c>
      <c r="P103" s="251">
        <f t="shared" si="8"/>
        <v>0</v>
      </c>
      <c r="Q103" s="247">
        <v>0</v>
      </c>
      <c r="R103" s="249">
        <v>0</v>
      </c>
      <c r="S103" s="252">
        <f t="shared" si="7"/>
        <v>0</v>
      </c>
      <c r="T103" s="247"/>
      <c r="U103" s="249">
        <v>0</v>
      </c>
      <c r="V103" s="252">
        <f t="shared" si="9"/>
        <v>0</v>
      </c>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row>
    <row r="104" spans="1:126" s="124" customFormat="1" ht="15.75" hidden="1">
      <c r="A104" s="57"/>
      <c r="B104" s="46"/>
      <c r="C104" s="61"/>
      <c r="D104" s="46"/>
      <c r="E104" s="44">
        <v>0</v>
      </c>
      <c r="F104" s="55">
        <v>0</v>
      </c>
      <c r="G104" s="56">
        <f t="shared" si="6"/>
        <v>0</v>
      </c>
      <c r="H104" s="55">
        <v>0</v>
      </c>
      <c r="I104" s="55">
        <v>0</v>
      </c>
      <c r="J104" s="55">
        <v>0</v>
      </c>
      <c r="K104" s="56">
        <f t="array" ref="K104">SUM(ROUND(H104:J104,2))</f>
        <v>0</v>
      </c>
      <c r="L104" s="67"/>
      <c r="M104" s="200"/>
      <c r="N104" s="247"/>
      <c r="O104" s="249">
        <v>0</v>
      </c>
      <c r="P104" s="251">
        <f t="shared" si="8"/>
        <v>0</v>
      </c>
      <c r="Q104" s="247">
        <v>0</v>
      </c>
      <c r="R104" s="249">
        <v>0</v>
      </c>
      <c r="S104" s="252">
        <f t="shared" si="7"/>
        <v>0</v>
      </c>
      <c r="T104" s="247"/>
      <c r="U104" s="249">
        <v>0</v>
      </c>
      <c r="V104" s="252">
        <f t="shared" si="9"/>
        <v>0</v>
      </c>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row>
    <row r="105" spans="1:126" s="124" customFormat="1" ht="15.75" hidden="1">
      <c r="A105" s="57"/>
      <c r="B105" s="46"/>
      <c r="C105" s="61"/>
      <c r="D105" s="46"/>
      <c r="E105" s="44">
        <v>0</v>
      </c>
      <c r="F105" s="55">
        <v>0</v>
      </c>
      <c r="G105" s="56">
        <f t="shared" si="6"/>
        <v>0</v>
      </c>
      <c r="H105" s="55">
        <v>0</v>
      </c>
      <c r="I105" s="55">
        <v>0</v>
      </c>
      <c r="J105" s="55">
        <v>0</v>
      </c>
      <c r="K105" s="56">
        <f t="array" ref="K105">SUM(ROUND(H105:J105,2))</f>
        <v>0</v>
      </c>
      <c r="L105" s="67"/>
      <c r="M105" s="200"/>
      <c r="N105" s="247"/>
      <c r="O105" s="249">
        <v>0</v>
      </c>
      <c r="P105" s="251">
        <f t="shared" si="8"/>
        <v>0</v>
      </c>
      <c r="Q105" s="247">
        <v>0</v>
      </c>
      <c r="R105" s="249">
        <v>0</v>
      </c>
      <c r="S105" s="252">
        <f t="shared" si="7"/>
        <v>0</v>
      </c>
      <c r="T105" s="247"/>
      <c r="U105" s="249">
        <v>0</v>
      </c>
      <c r="V105" s="252">
        <f t="shared" si="9"/>
        <v>0</v>
      </c>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row>
    <row r="106" spans="1:126" s="124" customFormat="1" ht="15.75" hidden="1">
      <c r="A106" s="57"/>
      <c r="B106" s="46"/>
      <c r="C106" s="61"/>
      <c r="D106" s="46"/>
      <c r="E106" s="44">
        <v>0</v>
      </c>
      <c r="F106" s="55">
        <v>0</v>
      </c>
      <c r="G106" s="56">
        <f t="shared" si="6"/>
        <v>0</v>
      </c>
      <c r="H106" s="55">
        <v>0</v>
      </c>
      <c r="I106" s="55">
        <v>0</v>
      </c>
      <c r="J106" s="55">
        <v>0</v>
      </c>
      <c r="K106" s="56">
        <f t="array" ref="K106">SUM(ROUND(H106:J106,2))</f>
        <v>0</v>
      </c>
      <c r="L106" s="67"/>
      <c r="M106" s="200"/>
      <c r="N106" s="247"/>
      <c r="O106" s="249">
        <v>0</v>
      </c>
      <c r="P106" s="251">
        <f t="shared" si="8"/>
        <v>0</v>
      </c>
      <c r="Q106" s="247">
        <v>0</v>
      </c>
      <c r="R106" s="249">
        <v>0</v>
      </c>
      <c r="S106" s="252">
        <f t="shared" si="7"/>
        <v>0</v>
      </c>
      <c r="T106" s="247"/>
      <c r="U106" s="249">
        <v>0</v>
      </c>
      <c r="V106" s="252">
        <f t="shared" si="9"/>
        <v>0</v>
      </c>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row>
    <row r="107" spans="1:126" s="124" customFormat="1" ht="15.75" hidden="1">
      <c r="A107" s="57"/>
      <c r="B107" s="46"/>
      <c r="C107" s="61"/>
      <c r="D107" s="46"/>
      <c r="E107" s="44">
        <v>0</v>
      </c>
      <c r="F107" s="55">
        <v>0</v>
      </c>
      <c r="G107" s="56">
        <f t="shared" si="6"/>
        <v>0</v>
      </c>
      <c r="H107" s="55">
        <v>0</v>
      </c>
      <c r="I107" s="55">
        <v>0</v>
      </c>
      <c r="J107" s="55">
        <v>0</v>
      </c>
      <c r="K107" s="56">
        <f t="array" ref="K107">SUM(ROUND(H107:J107,2))</f>
        <v>0</v>
      </c>
      <c r="L107" s="67"/>
      <c r="M107" s="200"/>
      <c r="N107" s="247"/>
      <c r="O107" s="249">
        <v>0</v>
      </c>
      <c r="P107" s="251">
        <f t="shared" si="8"/>
        <v>0</v>
      </c>
      <c r="Q107" s="247">
        <v>0</v>
      </c>
      <c r="R107" s="249">
        <v>0</v>
      </c>
      <c r="S107" s="252">
        <f t="shared" si="7"/>
        <v>0</v>
      </c>
      <c r="T107" s="247"/>
      <c r="U107" s="249">
        <v>0</v>
      </c>
      <c r="V107" s="252">
        <f t="shared" si="9"/>
        <v>0</v>
      </c>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row>
    <row r="108" spans="1:126" s="124" customFormat="1" ht="15.75" hidden="1">
      <c r="A108" s="57"/>
      <c r="B108" s="46"/>
      <c r="C108" s="61"/>
      <c r="D108" s="46"/>
      <c r="E108" s="44">
        <v>0</v>
      </c>
      <c r="F108" s="55">
        <v>0</v>
      </c>
      <c r="G108" s="56">
        <f t="shared" si="6"/>
        <v>0</v>
      </c>
      <c r="H108" s="55">
        <v>0</v>
      </c>
      <c r="I108" s="55">
        <v>0</v>
      </c>
      <c r="J108" s="55">
        <v>0</v>
      </c>
      <c r="K108" s="56">
        <f t="array" ref="K108">SUM(ROUND(H108:J108,2))</f>
        <v>0</v>
      </c>
      <c r="L108" s="67"/>
      <c r="M108" s="200"/>
      <c r="N108" s="247"/>
      <c r="O108" s="249">
        <v>0</v>
      </c>
      <c r="P108" s="251">
        <f t="shared" si="8"/>
        <v>0</v>
      </c>
      <c r="Q108" s="247">
        <v>0</v>
      </c>
      <c r="R108" s="249">
        <v>0</v>
      </c>
      <c r="S108" s="252">
        <f t="shared" si="7"/>
        <v>0</v>
      </c>
      <c r="T108" s="247"/>
      <c r="U108" s="249">
        <v>0</v>
      </c>
      <c r="V108" s="252">
        <f t="shared" si="9"/>
        <v>0</v>
      </c>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row>
    <row r="109" spans="1:126" s="124" customFormat="1" ht="15.75" hidden="1">
      <c r="A109" s="57"/>
      <c r="B109" s="46"/>
      <c r="C109" s="61"/>
      <c r="D109" s="46"/>
      <c r="E109" s="44">
        <v>0</v>
      </c>
      <c r="F109" s="55">
        <v>0</v>
      </c>
      <c r="G109" s="56">
        <f t="shared" si="6"/>
        <v>0</v>
      </c>
      <c r="H109" s="55">
        <v>0</v>
      </c>
      <c r="I109" s="55">
        <v>0</v>
      </c>
      <c r="J109" s="55">
        <v>0</v>
      </c>
      <c r="K109" s="56">
        <f t="array" ref="K109">SUM(ROUND(H109:J109,2))</f>
        <v>0</v>
      </c>
      <c r="L109" s="67"/>
      <c r="M109" s="200"/>
      <c r="N109" s="247"/>
      <c r="O109" s="249">
        <v>0</v>
      </c>
      <c r="P109" s="251">
        <f t="shared" si="8"/>
        <v>0</v>
      </c>
      <c r="Q109" s="247">
        <v>0</v>
      </c>
      <c r="R109" s="249">
        <v>0</v>
      </c>
      <c r="S109" s="252">
        <f t="shared" si="7"/>
        <v>0</v>
      </c>
      <c r="T109" s="247"/>
      <c r="U109" s="249">
        <v>0</v>
      </c>
      <c r="V109" s="252">
        <f t="shared" si="9"/>
        <v>0</v>
      </c>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row>
    <row r="110" spans="1:126" s="124" customFormat="1" ht="15.75" hidden="1">
      <c r="A110" s="57"/>
      <c r="B110" s="46"/>
      <c r="C110" s="61"/>
      <c r="D110" s="46"/>
      <c r="E110" s="44">
        <v>0</v>
      </c>
      <c r="F110" s="55">
        <v>0</v>
      </c>
      <c r="G110" s="56">
        <f t="shared" si="6"/>
        <v>0</v>
      </c>
      <c r="H110" s="55">
        <v>0</v>
      </c>
      <c r="I110" s="55">
        <v>0</v>
      </c>
      <c r="J110" s="55">
        <v>0</v>
      </c>
      <c r="K110" s="56">
        <f t="array" ref="K110">SUM(ROUND(H110:J110,2))</f>
        <v>0</v>
      </c>
      <c r="L110" s="67"/>
      <c r="M110" s="200"/>
      <c r="N110" s="247"/>
      <c r="O110" s="249">
        <v>0</v>
      </c>
      <c r="P110" s="251">
        <f t="shared" si="8"/>
        <v>0</v>
      </c>
      <c r="Q110" s="247">
        <v>0</v>
      </c>
      <c r="R110" s="249">
        <v>0</v>
      </c>
      <c r="S110" s="252">
        <f t="shared" si="7"/>
        <v>0</v>
      </c>
      <c r="T110" s="247"/>
      <c r="U110" s="249">
        <v>0</v>
      </c>
      <c r="V110" s="252">
        <f t="shared" si="9"/>
        <v>0</v>
      </c>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row>
    <row r="111" spans="1:126" s="124" customFormat="1" ht="15.75" hidden="1">
      <c r="A111" s="57"/>
      <c r="B111" s="46"/>
      <c r="C111" s="61"/>
      <c r="D111" s="46"/>
      <c r="E111" s="44">
        <v>0</v>
      </c>
      <c r="F111" s="55">
        <v>0</v>
      </c>
      <c r="G111" s="56">
        <f t="shared" si="6"/>
        <v>0</v>
      </c>
      <c r="H111" s="55">
        <v>0</v>
      </c>
      <c r="I111" s="55">
        <v>0</v>
      </c>
      <c r="J111" s="55">
        <v>0</v>
      </c>
      <c r="K111" s="56">
        <f t="array" ref="K111">SUM(ROUND(H111:J111,2))</f>
        <v>0</v>
      </c>
      <c r="L111" s="67"/>
      <c r="M111" s="200"/>
      <c r="N111" s="247"/>
      <c r="O111" s="249">
        <v>0</v>
      </c>
      <c r="P111" s="251">
        <f t="shared" si="8"/>
        <v>0</v>
      </c>
      <c r="Q111" s="247">
        <v>0</v>
      </c>
      <c r="R111" s="249">
        <v>0</v>
      </c>
      <c r="S111" s="252">
        <f t="shared" si="7"/>
        <v>0</v>
      </c>
      <c r="T111" s="247"/>
      <c r="U111" s="249">
        <v>0</v>
      </c>
      <c r="V111" s="252">
        <f t="shared" si="9"/>
        <v>0</v>
      </c>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row>
    <row r="112" spans="1:126" s="124" customFormat="1" ht="15.75" hidden="1">
      <c r="A112" s="57"/>
      <c r="B112" s="46"/>
      <c r="C112" s="61"/>
      <c r="D112" s="46"/>
      <c r="E112" s="44">
        <v>0</v>
      </c>
      <c r="F112" s="55">
        <v>0</v>
      </c>
      <c r="G112" s="56">
        <f t="shared" si="6"/>
        <v>0</v>
      </c>
      <c r="H112" s="55">
        <v>0</v>
      </c>
      <c r="I112" s="55">
        <v>0</v>
      </c>
      <c r="J112" s="55">
        <v>0</v>
      </c>
      <c r="K112" s="56">
        <f t="array" ref="K112">SUM(ROUND(H112:J112,2))</f>
        <v>0</v>
      </c>
      <c r="L112" s="67"/>
      <c r="M112" s="200"/>
      <c r="N112" s="247"/>
      <c r="O112" s="249">
        <v>0</v>
      </c>
      <c r="P112" s="251">
        <f t="shared" si="8"/>
        <v>0</v>
      </c>
      <c r="Q112" s="247">
        <v>0</v>
      </c>
      <c r="R112" s="249">
        <v>0</v>
      </c>
      <c r="S112" s="252">
        <f t="shared" si="7"/>
        <v>0</v>
      </c>
      <c r="T112" s="247"/>
      <c r="U112" s="249">
        <v>0</v>
      </c>
      <c r="V112" s="252">
        <f t="shared" si="9"/>
        <v>0</v>
      </c>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row>
    <row r="113" spans="1:126" s="124" customFormat="1" ht="15.75" hidden="1">
      <c r="A113" s="57"/>
      <c r="B113" s="46"/>
      <c r="C113" s="61"/>
      <c r="D113" s="46"/>
      <c r="E113" s="44">
        <v>0</v>
      </c>
      <c r="F113" s="55">
        <v>0</v>
      </c>
      <c r="G113" s="56">
        <f t="shared" si="6"/>
        <v>0</v>
      </c>
      <c r="H113" s="55">
        <v>0</v>
      </c>
      <c r="I113" s="55">
        <v>0</v>
      </c>
      <c r="J113" s="55">
        <v>0</v>
      </c>
      <c r="K113" s="56">
        <f t="array" ref="K113">SUM(ROUND(H113:J113,2))</f>
        <v>0</v>
      </c>
      <c r="L113" s="67"/>
      <c r="M113" s="200"/>
      <c r="N113" s="247"/>
      <c r="O113" s="249">
        <v>0</v>
      </c>
      <c r="P113" s="251">
        <f t="shared" si="8"/>
        <v>0</v>
      </c>
      <c r="Q113" s="247">
        <v>0</v>
      </c>
      <c r="R113" s="249">
        <v>0</v>
      </c>
      <c r="S113" s="252">
        <f t="shared" si="7"/>
        <v>0</v>
      </c>
      <c r="T113" s="247"/>
      <c r="U113" s="249">
        <v>0</v>
      </c>
      <c r="V113" s="252">
        <f t="shared" si="9"/>
        <v>0</v>
      </c>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row>
    <row r="114" spans="1:126" s="124" customFormat="1" ht="15.75" hidden="1">
      <c r="A114" s="57"/>
      <c r="B114" s="46"/>
      <c r="C114" s="61"/>
      <c r="D114" s="46"/>
      <c r="E114" s="44">
        <v>0</v>
      </c>
      <c r="F114" s="55">
        <v>0</v>
      </c>
      <c r="G114" s="56">
        <f t="shared" si="6"/>
        <v>0</v>
      </c>
      <c r="H114" s="55">
        <v>0</v>
      </c>
      <c r="I114" s="55">
        <v>0</v>
      </c>
      <c r="J114" s="55">
        <v>0</v>
      </c>
      <c r="K114" s="56">
        <f t="array" ref="K114">SUM(ROUND(H114:J114,2))</f>
        <v>0</v>
      </c>
      <c r="L114" s="67"/>
      <c r="M114" s="200"/>
      <c r="N114" s="247"/>
      <c r="O114" s="249">
        <v>0</v>
      </c>
      <c r="P114" s="251">
        <f t="shared" si="8"/>
        <v>0</v>
      </c>
      <c r="Q114" s="247">
        <v>0</v>
      </c>
      <c r="R114" s="249">
        <v>0</v>
      </c>
      <c r="S114" s="252">
        <f t="shared" si="7"/>
        <v>0</v>
      </c>
      <c r="T114" s="247"/>
      <c r="U114" s="249">
        <v>0</v>
      </c>
      <c r="V114" s="252">
        <f t="shared" si="9"/>
        <v>0</v>
      </c>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row>
    <row r="115" spans="1:126" s="124" customFormat="1" ht="15.75" hidden="1">
      <c r="A115" s="57"/>
      <c r="B115" s="46"/>
      <c r="C115" s="61"/>
      <c r="D115" s="46"/>
      <c r="E115" s="44">
        <v>0</v>
      </c>
      <c r="F115" s="55">
        <v>0</v>
      </c>
      <c r="G115" s="56">
        <f t="shared" si="6"/>
        <v>0</v>
      </c>
      <c r="H115" s="55">
        <v>0</v>
      </c>
      <c r="I115" s="55">
        <v>0</v>
      </c>
      <c r="J115" s="55">
        <v>0</v>
      </c>
      <c r="K115" s="56">
        <f t="array" ref="K115">SUM(ROUND(H115:J115,2))</f>
        <v>0</v>
      </c>
      <c r="L115" s="67"/>
      <c r="M115" s="200"/>
      <c r="N115" s="247"/>
      <c r="O115" s="249">
        <v>0</v>
      </c>
      <c r="P115" s="251">
        <f t="shared" si="8"/>
        <v>0</v>
      </c>
      <c r="Q115" s="247">
        <v>0</v>
      </c>
      <c r="R115" s="249">
        <v>0</v>
      </c>
      <c r="S115" s="252">
        <f t="shared" si="7"/>
        <v>0</v>
      </c>
      <c r="T115" s="247"/>
      <c r="U115" s="249">
        <v>0</v>
      </c>
      <c r="V115" s="252">
        <f t="shared" si="9"/>
        <v>0</v>
      </c>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row>
    <row r="116" spans="1:126" s="124" customFormat="1" ht="15.75" hidden="1">
      <c r="A116" s="57"/>
      <c r="B116" s="46"/>
      <c r="C116" s="61"/>
      <c r="D116" s="46"/>
      <c r="E116" s="44">
        <v>0</v>
      </c>
      <c r="F116" s="55">
        <v>0</v>
      </c>
      <c r="G116" s="56">
        <f t="shared" si="6"/>
        <v>0</v>
      </c>
      <c r="H116" s="55">
        <v>0</v>
      </c>
      <c r="I116" s="55">
        <v>0</v>
      </c>
      <c r="J116" s="55">
        <v>0</v>
      </c>
      <c r="K116" s="56">
        <f t="array" ref="K116">SUM(ROUND(H116:J116,2))</f>
        <v>0</v>
      </c>
      <c r="L116" s="67"/>
      <c r="M116" s="200"/>
      <c r="N116" s="247"/>
      <c r="O116" s="249">
        <v>0</v>
      </c>
      <c r="P116" s="251">
        <f t="shared" si="8"/>
        <v>0</v>
      </c>
      <c r="Q116" s="247">
        <v>0</v>
      </c>
      <c r="R116" s="249">
        <v>0</v>
      </c>
      <c r="S116" s="252">
        <f t="shared" si="7"/>
        <v>0</v>
      </c>
      <c r="T116" s="247"/>
      <c r="U116" s="249">
        <v>0</v>
      </c>
      <c r="V116" s="252">
        <f t="shared" si="9"/>
        <v>0</v>
      </c>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row>
    <row r="117" spans="1:126" s="124" customFormat="1" ht="15.75" hidden="1">
      <c r="A117" s="57"/>
      <c r="B117" s="46"/>
      <c r="C117" s="61"/>
      <c r="D117" s="46"/>
      <c r="E117" s="44">
        <v>0</v>
      </c>
      <c r="F117" s="55">
        <v>0</v>
      </c>
      <c r="G117" s="56">
        <f t="shared" si="6"/>
        <v>0</v>
      </c>
      <c r="H117" s="55">
        <v>0</v>
      </c>
      <c r="I117" s="55">
        <v>0</v>
      </c>
      <c r="J117" s="55">
        <v>0</v>
      </c>
      <c r="K117" s="56">
        <f t="array" ref="K117">SUM(ROUND(H117:J117,2))</f>
        <v>0</v>
      </c>
      <c r="L117" s="67"/>
      <c r="M117" s="200"/>
      <c r="N117" s="247"/>
      <c r="O117" s="249">
        <v>0</v>
      </c>
      <c r="P117" s="251">
        <f t="shared" si="8"/>
        <v>0</v>
      </c>
      <c r="Q117" s="247">
        <v>0</v>
      </c>
      <c r="R117" s="249">
        <v>0</v>
      </c>
      <c r="S117" s="252">
        <f t="shared" si="7"/>
        <v>0</v>
      </c>
      <c r="T117" s="247"/>
      <c r="U117" s="249">
        <v>0</v>
      </c>
      <c r="V117" s="252">
        <f t="shared" si="9"/>
        <v>0</v>
      </c>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152"/>
      <c r="DL117" s="152"/>
      <c r="DM117" s="152"/>
      <c r="DN117" s="152"/>
      <c r="DO117" s="152"/>
      <c r="DP117" s="152"/>
      <c r="DQ117" s="152"/>
      <c r="DR117" s="152"/>
      <c r="DS117" s="152"/>
      <c r="DT117" s="152"/>
      <c r="DU117" s="152"/>
      <c r="DV117" s="152"/>
    </row>
    <row r="118" spans="1:126" s="124" customFormat="1" ht="15.75" hidden="1">
      <c r="A118" s="57"/>
      <c r="B118" s="46"/>
      <c r="C118" s="61"/>
      <c r="D118" s="46"/>
      <c r="E118" s="44">
        <v>0</v>
      </c>
      <c r="F118" s="55">
        <v>0</v>
      </c>
      <c r="G118" s="56">
        <f t="shared" si="6"/>
        <v>0</v>
      </c>
      <c r="H118" s="55">
        <v>0</v>
      </c>
      <c r="I118" s="55">
        <v>0</v>
      </c>
      <c r="J118" s="55">
        <v>0</v>
      </c>
      <c r="K118" s="56">
        <f t="array" ref="K118">SUM(ROUND(H118:J118,2))</f>
        <v>0</v>
      </c>
      <c r="L118" s="67"/>
      <c r="M118" s="200"/>
      <c r="N118" s="247"/>
      <c r="O118" s="249">
        <v>0</v>
      </c>
      <c r="P118" s="251">
        <f t="shared" si="8"/>
        <v>0</v>
      </c>
      <c r="Q118" s="247">
        <v>0</v>
      </c>
      <c r="R118" s="249">
        <v>0</v>
      </c>
      <c r="S118" s="252">
        <f t="shared" si="7"/>
        <v>0</v>
      </c>
      <c r="T118" s="247"/>
      <c r="U118" s="249">
        <v>0</v>
      </c>
      <c r="V118" s="252">
        <f t="shared" si="9"/>
        <v>0</v>
      </c>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row>
    <row r="119" spans="1:126" s="124" customFormat="1" ht="15.75" hidden="1">
      <c r="A119" s="57"/>
      <c r="B119" s="46"/>
      <c r="C119" s="61"/>
      <c r="D119" s="46"/>
      <c r="E119" s="44">
        <v>0</v>
      </c>
      <c r="F119" s="55">
        <v>0</v>
      </c>
      <c r="G119" s="56">
        <f t="shared" si="6"/>
        <v>0</v>
      </c>
      <c r="H119" s="55">
        <v>0</v>
      </c>
      <c r="I119" s="55">
        <v>0</v>
      </c>
      <c r="J119" s="55">
        <v>0</v>
      </c>
      <c r="K119" s="56">
        <f t="array" ref="K119">SUM(ROUND(H119:J119,2))</f>
        <v>0</v>
      </c>
      <c r="L119" s="67"/>
      <c r="M119" s="200"/>
      <c r="N119" s="247"/>
      <c r="O119" s="249">
        <v>0</v>
      </c>
      <c r="P119" s="251">
        <f t="shared" si="8"/>
        <v>0</v>
      </c>
      <c r="Q119" s="247">
        <v>0</v>
      </c>
      <c r="R119" s="249">
        <v>0</v>
      </c>
      <c r="S119" s="252">
        <f t="shared" si="7"/>
        <v>0</v>
      </c>
      <c r="T119" s="247"/>
      <c r="U119" s="249">
        <v>0</v>
      </c>
      <c r="V119" s="252">
        <f t="shared" si="9"/>
        <v>0</v>
      </c>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row>
    <row r="120" spans="1:126" s="124" customFormat="1" ht="15.75" hidden="1">
      <c r="A120" s="57"/>
      <c r="B120" s="46"/>
      <c r="C120" s="61"/>
      <c r="D120" s="46"/>
      <c r="E120" s="44">
        <v>0</v>
      </c>
      <c r="F120" s="55">
        <v>0</v>
      </c>
      <c r="G120" s="56">
        <f t="shared" si="6"/>
        <v>0</v>
      </c>
      <c r="H120" s="55">
        <v>0</v>
      </c>
      <c r="I120" s="55">
        <v>0</v>
      </c>
      <c r="J120" s="55">
        <v>0</v>
      </c>
      <c r="K120" s="56">
        <f t="array" ref="K120">SUM(ROUND(H120:J120,2))</f>
        <v>0</v>
      </c>
      <c r="L120" s="67"/>
      <c r="M120" s="200"/>
      <c r="N120" s="247"/>
      <c r="O120" s="249">
        <v>0</v>
      </c>
      <c r="P120" s="251">
        <f t="shared" si="8"/>
        <v>0</v>
      </c>
      <c r="Q120" s="247">
        <v>0</v>
      </c>
      <c r="R120" s="249">
        <v>0</v>
      </c>
      <c r="S120" s="252">
        <f t="shared" si="7"/>
        <v>0</v>
      </c>
      <c r="T120" s="247"/>
      <c r="U120" s="249">
        <v>0</v>
      </c>
      <c r="V120" s="252">
        <f t="shared" si="9"/>
        <v>0</v>
      </c>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row>
    <row r="121" spans="1:126" s="124" customFormat="1" ht="15.75" hidden="1">
      <c r="A121" s="57"/>
      <c r="B121" s="46"/>
      <c r="C121" s="61"/>
      <c r="D121" s="46"/>
      <c r="E121" s="44">
        <v>0</v>
      </c>
      <c r="F121" s="55">
        <v>0</v>
      </c>
      <c r="G121" s="56">
        <f t="shared" si="6"/>
        <v>0</v>
      </c>
      <c r="H121" s="55">
        <v>0</v>
      </c>
      <c r="I121" s="55">
        <v>0</v>
      </c>
      <c r="J121" s="55">
        <v>0</v>
      </c>
      <c r="K121" s="56">
        <f t="array" ref="K121">SUM(ROUND(H121:J121,2))</f>
        <v>0</v>
      </c>
      <c r="L121" s="67"/>
      <c r="M121" s="200"/>
      <c r="N121" s="247"/>
      <c r="O121" s="249">
        <v>0</v>
      </c>
      <c r="P121" s="251">
        <f t="shared" si="8"/>
        <v>0</v>
      </c>
      <c r="Q121" s="247">
        <v>0</v>
      </c>
      <c r="R121" s="249">
        <v>0</v>
      </c>
      <c r="S121" s="252">
        <f t="shared" si="7"/>
        <v>0</v>
      </c>
      <c r="T121" s="247"/>
      <c r="U121" s="249">
        <v>0</v>
      </c>
      <c r="V121" s="252">
        <f t="shared" si="9"/>
        <v>0</v>
      </c>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152"/>
      <c r="DL121" s="152"/>
      <c r="DM121" s="152"/>
      <c r="DN121" s="152"/>
      <c r="DO121" s="152"/>
      <c r="DP121" s="152"/>
      <c r="DQ121" s="152"/>
      <c r="DR121" s="152"/>
      <c r="DS121" s="152"/>
      <c r="DT121" s="152"/>
      <c r="DU121" s="152"/>
      <c r="DV121" s="152"/>
    </row>
    <row r="122" spans="1:126" s="124" customFormat="1" ht="15.75" hidden="1">
      <c r="A122" s="57"/>
      <c r="B122" s="46"/>
      <c r="C122" s="61"/>
      <c r="D122" s="46"/>
      <c r="E122" s="44">
        <v>0</v>
      </c>
      <c r="F122" s="55">
        <v>0</v>
      </c>
      <c r="G122" s="56">
        <f t="shared" si="6"/>
        <v>0</v>
      </c>
      <c r="H122" s="55">
        <v>0</v>
      </c>
      <c r="I122" s="55">
        <v>0</v>
      </c>
      <c r="J122" s="55">
        <v>0</v>
      </c>
      <c r="K122" s="56">
        <f t="array" ref="K122">SUM(ROUND(H122:J122,2))</f>
        <v>0</v>
      </c>
      <c r="L122" s="67"/>
      <c r="M122" s="200"/>
      <c r="N122" s="247"/>
      <c r="O122" s="249">
        <v>0</v>
      </c>
      <c r="P122" s="251">
        <f t="shared" si="8"/>
        <v>0</v>
      </c>
      <c r="Q122" s="247">
        <v>0</v>
      </c>
      <c r="R122" s="249">
        <v>0</v>
      </c>
      <c r="S122" s="252">
        <f t="shared" si="7"/>
        <v>0</v>
      </c>
      <c r="T122" s="247"/>
      <c r="U122" s="249">
        <v>0</v>
      </c>
      <c r="V122" s="252">
        <f t="shared" si="9"/>
        <v>0</v>
      </c>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row>
    <row r="123" spans="1:126" s="124" customFormat="1" ht="15.75" hidden="1">
      <c r="A123" s="57"/>
      <c r="B123" s="46"/>
      <c r="C123" s="61"/>
      <c r="D123" s="46"/>
      <c r="E123" s="44">
        <v>0</v>
      </c>
      <c r="F123" s="55">
        <v>0</v>
      </c>
      <c r="G123" s="56">
        <f t="shared" si="6"/>
        <v>0</v>
      </c>
      <c r="H123" s="55">
        <v>0</v>
      </c>
      <c r="I123" s="55">
        <v>0</v>
      </c>
      <c r="J123" s="55">
        <v>0</v>
      </c>
      <c r="K123" s="56">
        <f t="array" ref="K123">SUM(ROUND(H123:J123,2))</f>
        <v>0</v>
      </c>
      <c r="L123" s="67"/>
      <c r="M123" s="200"/>
      <c r="N123" s="247"/>
      <c r="O123" s="249">
        <v>0</v>
      </c>
      <c r="P123" s="251">
        <f t="shared" si="8"/>
        <v>0</v>
      </c>
      <c r="Q123" s="247">
        <v>0</v>
      </c>
      <c r="R123" s="249">
        <v>0</v>
      </c>
      <c r="S123" s="252">
        <f t="shared" si="7"/>
        <v>0</v>
      </c>
      <c r="T123" s="247"/>
      <c r="U123" s="249">
        <v>0</v>
      </c>
      <c r="V123" s="252">
        <f t="shared" si="9"/>
        <v>0</v>
      </c>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row>
    <row r="124" spans="1:126" s="124" customFormat="1" ht="15.75" hidden="1">
      <c r="A124" s="57"/>
      <c r="B124" s="46"/>
      <c r="C124" s="61"/>
      <c r="D124" s="46"/>
      <c r="E124" s="44">
        <v>0</v>
      </c>
      <c r="F124" s="55">
        <v>0</v>
      </c>
      <c r="G124" s="56">
        <f t="shared" si="6"/>
        <v>0</v>
      </c>
      <c r="H124" s="55">
        <v>0</v>
      </c>
      <c r="I124" s="55">
        <v>0</v>
      </c>
      <c r="J124" s="55">
        <v>0</v>
      </c>
      <c r="K124" s="56">
        <f t="array" ref="K124">SUM(ROUND(H124:J124,2))</f>
        <v>0</v>
      </c>
      <c r="L124" s="67"/>
      <c r="M124" s="200"/>
      <c r="N124" s="247"/>
      <c r="O124" s="249">
        <v>0</v>
      </c>
      <c r="P124" s="251">
        <f t="shared" si="8"/>
        <v>0</v>
      </c>
      <c r="Q124" s="247">
        <v>0</v>
      </c>
      <c r="R124" s="249">
        <v>0</v>
      </c>
      <c r="S124" s="252">
        <f t="shared" si="7"/>
        <v>0</v>
      </c>
      <c r="T124" s="247"/>
      <c r="U124" s="249">
        <v>0</v>
      </c>
      <c r="V124" s="252">
        <f t="shared" si="9"/>
        <v>0</v>
      </c>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row>
    <row r="125" spans="1:126" s="124" customFormat="1" ht="15.75" hidden="1">
      <c r="A125" s="57"/>
      <c r="B125" s="46"/>
      <c r="C125" s="61"/>
      <c r="D125" s="46"/>
      <c r="E125" s="44">
        <v>0</v>
      </c>
      <c r="F125" s="55">
        <v>0</v>
      </c>
      <c r="G125" s="56">
        <f t="shared" si="6"/>
        <v>0</v>
      </c>
      <c r="H125" s="55">
        <v>0</v>
      </c>
      <c r="I125" s="55">
        <v>0</v>
      </c>
      <c r="J125" s="55">
        <v>0</v>
      </c>
      <c r="K125" s="56">
        <f t="array" ref="K125">SUM(ROUND(H125:J125,2))</f>
        <v>0</v>
      </c>
      <c r="L125" s="67"/>
      <c r="M125" s="200"/>
      <c r="N125" s="247"/>
      <c r="O125" s="249">
        <v>0</v>
      </c>
      <c r="P125" s="251">
        <f t="shared" si="8"/>
        <v>0</v>
      </c>
      <c r="Q125" s="247">
        <v>0</v>
      </c>
      <c r="R125" s="249">
        <v>0</v>
      </c>
      <c r="S125" s="252">
        <f t="shared" si="7"/>
        <v>0</v>
      </c>
      <c r="T125" s="247"/>
      <c r="U125" s="249">
        <v>0</v>
      </c>
      <c r="V125" s="252">
        <f t="shared" si="9"/>
        <v>0</v>
      </c>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row>
    <row r="126" spans="1:126" s="124" customFormat="1" ht="15.75" hidden="1">
      <c r="A126" s="57"/>
      <c r="B126" s="46"/>
      <c r="C126" s="61"/>
      <c r="D126" s="46"/>
      <c r="E126" s="44">
        <v>0</v>
      </c>
      <c r="F126" s="55">
        <v>0</v>
      </c>
      <c r="G126" s="56">
        <f t="shared" si="6"/>
        <v>0</v>
      </c>
      <c r="H126" s="55">
        <v>0</v>
      </c>
      <c r="I126" s="55">
        <v>0</v>
      </c>
      <c r="J126" s="55">
        <v>0</v>
      </c>
      <c r="K126" s="56">
        <f t="array" ref="K126">SUM(ROUND(H126:J126,2))</f>
        <v>0</v>
      </c>
      <c r="L126" s="67"/>
      <c r="M126" s="200"/>
      <c r="N126" s="247"/>
      <c r="O126" s="249">
        <v>0</v>
      </c>
      <c r="P126" s="251">
        <f t="shared" si="8"/>
        <v>0</v>
      </c>
      <c r="Q126" s="247">
        <v>0</v>
      </c>
      <c r="R126" s="249">
        <v>0</v>
      </c>
      <c r="S126" s="252">
        <f t="shared" si="7"/>
        <v>0</v>
      </c>
      <c r="T126" s="247"/>
      <c r="U126" s="249">
        <v>0</v>
      </c>
      <c r="V126" s="252">
        <f t="shared" si="9"/>
        <v>0</v>
      </c>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row>
    <row r="127" spans="1:126" s="124" customFormat="1" ht="15.75" hidden="1">
      <c r="A127" s="57"/>
      <c r="B127" s="46"/>
      <c r="C127" s="61"/>
      <c r="D127" s="46"/>
      <c r="E127" s="44">
        <v>0</v>
      </c>
      <c r="F127" s="55">
        <v>0</v>
      </c>
      <c r="G127" s="56">
        <f t="shared" si="6"/>
        <v>0</v>
      </c>
      <c r="H127" s="55">
        <v>0</v>
      </c>
      <c r="I127" s="55">
        <v>0</v>
      </c>
      <c r="J127" s="55">
        <v>0</v>
      </c>
      <c r="K127" s="56">
        <f t="array" ref="K127">SUM(ROUND(H127:J127,2))</f>
        <v>0</v>
      </c>
      <c r="L127" s="67"/>
      <c r="M127" s="200"/>
      <c r="N127" s="247"/>
      <c r="O127" s="249">
        <v>0</v>
      </c>
      <c r="P127" s="251">
        <f t="shared" si="8"/>
        <v>0</v>
      </c>
      <c r="Q127" s="247">
        <v>0</v>
      </c>
      <c r="R127" s="249">
        <v>0</v>
      </c>
      <c r="S127" s="252">
        <f t="shared" si="7"/>
        <v>0</v>
      </c>
      <c r="T127" s="247"/>
      <c r="U127" s="249">
        <v>0</v>
      </c>
      <c r="V127" s="252">
        <f t="shared" si="9"/>
        <v>0</v>
      </c>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row>
    <row r="128" spans="1:126" s="124" customFormat="1" ht="15.75" hidden="1">
      <c r="A128" s="57"/>
      <c r="B128" s="46"/>
      <c r="C128" s="61"/>
      <c r="D128" s="46"/>
      <c r="E128" s="44">
        <v>0</v>
      </c>
      <c r="F128" s="55">
        <v>0</v>
      </c>
      <c r="G128" s="56">
        <f t="shared" si="6"/>
        <v>0</v>
      </c>
      <c r="H128" s="55">
        <v>0</v>
      </c>
      <c r="I128" s="55">
        <v>0</v>
      </c>
      <c r="J128" s="55">
        <v>0</v>
      </c>
      <c r="K128" s="56">
        <f t="array" ref="K128">SUM(ROUND(H128:J128,2))</f>
        <v>0</v>
      </c>
      <c r="L128" s="67"/>
      <c r="M128" s="200"/>
      <c r="N128" s="247"/>
      <c r="O128" s="249">
        <v>0</v>
      </c>
      <c r="P128" s="251">
        <f t="shared" si="8"/>
        <v>0</v>
      </c>
      <c r="Q128" s="247">
        <v>0</v>
      </c>
      <c r="R128" s="249">
        <v>0</v>
      </c>
      <c r="S128" s="252">
        <f t="shared" si="7"/>
        <v>0</v>
      </c>
      <c r="T128" s="247"/>
      <c r="U128" s="249">
        <v>0</v>
      </c>
      <c r="V128" s="252">
        <f t="shared" si="9"/>
        <v>0</v>
      </c>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row>
    <row r="129" spans="1:126" s="124" customFormat="1" ht="15.75" hidden="1">
      <c r="A129" s="57"/>
      <c r="B129" s="46"/>
      <c r="C129" s="61"/>
      <c r="D129" s="46"/>
      <c r="E129" s="44">
        <v>0</v>
      </c>
      <c r="F129" s="55">
        <v>0</v>
      </c>
      <c r="G129" s="56">
        <f t="shared" si="6"/>
        <v>0</v>
      </c>
      <c r="H129" s="55">
        <v>0</v>
      </c>
      <c r="I129" s="55">
        <v>0</v>
      </c>
      <c r="J129" s="55">
        <v>0</v>
      </c>
      <c r="K129" s="56">
        <f t="array" ref="K129">SUM(ROUND(H129:J129,2))</f>
        <v>0</v>
      </c>
      <c r="L129" s="67"/>
      <c r="M129" s="200"/>
      <c r="N129" s="247"/>
      <c r="O129" s="249">
        <v>0</v>
      </c>
      <c r="P129" s="251">
        <f t="shared" si="8"/>
        <v>0</v>
      </c>
      <c r="Q129" s="247">
        <v>0</v>
      </c>
      <c r="R129" s="249">
        <v>0</v>
      </c>
      <c r="S129" s="252">
        <f t="shared" si="7"/>
        <v>0</v>
      </c>
      <c r="T129" s="247"/>
      <c r="U129" s="249">
        <v>0</v>
      </c>
      <c r="V129" s="252">
        <f t="shared" si="9"/>
        <v>0</v>
      </c>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row>
    <row r="130" spans="1:126" s="124" customFormat="1" ht="15.75" hidden="1">
      <c r="A130" s="57"/>
      <c r="B130" s="46"/>
      <c r="C130" s="61"/>
      <c r="D130" s="46"/>
      <c r="E130" s="44">
        <v>0</v>
      </c>
      <c r="F130" s="55">
        <v>0</v>
      </c>
      <c r="G130" s="56">
        <f t="shared" si="6"/>
        <v>0</v>
      </c>
      <c r="H130" s="55">
        <v>0</v>
      </c>
      <c r="I130" s="55">
        <v>0</v>
      </c>
      <c r="J130" s="55">
        <v>0</v>
      </c>
      <c r="K130" s="56">
        <f t="array" ref="K130">SUM(ROUND(H130:J130,2))</f>
        <v>0</v>
      </c>
      <c r="L130" s="67"/>
      <c r="M130" s="200"/>
      <c r="N130" s="247"/>
      <c r="O130" s="249">
        <v>0</v>
      </c>
      <c r="P130" s="251">
        <f t="shared" si="8"/>
        <v>0</v>
      </c>
      <c r="Q130" s="247">
        <v>0</v>
      </c>
      <c r="R130" s="249">
        <v>0</v>
      </c>
      <c r="S130" s="252">
        <f t="shared" si="7"/>
        <v>0</v>
      </c>
      <c r="T130" s="247"/>
      <c r="U130" s="249">
        <v>0</v>
      </c>
      <c r="V130" s="252">
        <f t="shared" si="9"/>
        <v>0</v>
      </c>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152"/>
      <c r="DL130" s="152"/>
      <c r="DM130" s="152"/>
      <c r="DN130" s="152"/>
      <c r="DO130" s="152"/>
      <c r="DP130" s="152"/>
      <c r="DQ130" s="152"/>
      <c r="DR130" s="152"/>
      <c r="DS130" s="152"/>
      <c r="DT130" s="152"/>
      <c r="DU130" s="152"/>
      <c r="DV130" s="152"/>
    </row>
    <row r="131" spans="1:126" s="124" customFormat="1" ht="15.95" hidden="1" customHeight="1">
      <c r="A131" s="57"/>
      <c r="B131" s="46"/>
      <c r="C131" s="61"/>
      <c r="D131" s="46"/>
      <c r="E131" s="44">
        <v>0</v>
      </c>
      <c r="F131" s="55">
        <v>0</v>
      </c>
      <c r="G131" s="56">
        <f t="shared" si="6"/>
        <v>0</v>
      </c>
      <c r="H131" s="55">
        <v>0</v>
      </c>
      <c r="I131" s="55">
        <v>0</v>
      </c>
      <c r="J131" s="55">
        <v>0</v>
      </c>
      <c r="K131" s="56">
        <f t="array" ref="K131">SUM(ROUND(H131:J131,2))</f>
        <v>0</v>
      </c>
      <c r="L131" s="67"/>
      <c r="M131" s="200"/>
      <c r="N131" s="247"/>
      <c r="O131" s="249">
        <v>0</v>
      </c>
      <c r="P131" s="251">
        <f t="shared" si="8"/>
        <v>0</v>
      </c>
      <c r="Q131" s="247">
        <v>0</v>
      </c>
      <c r="R131" s="249">
        <v>0</v>
      </c>
      <c r="S131" s="252">
        <f t="shared" si="7"/>
        <v>0</v>
      </c>
      <c r="T131" s="247"/>
      <c r="U131" s="249">
        <v>0</v>
      </c>
      <c r="V131" s="252">
        <f t="shared" si="9"/>
        <v>0</v>
      </c>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152"/>
      <c r="DL131" s="152"/>
      <c r="DM131" s="152"/>
      <c r="DN131" s="152"/>
      <c r="DO131" s="152"/>
      <c r="DP131" s="152"/>
      <c r="DQ131" s="152"/>
      <c r="DR131" s="152"/>
      <c r="DS131" s="152"/>
      <c r="DT131" s="152"/>
      <c r="DU131" s="152"/>
      <c r="DV131" s="152"/>
    </row>
    <row r="132" spans="1:126" s="124" customFormat="1" ht="15.75" hidden="1">
      <c r="A132" s="57"/>
      <c r="B132" s="46"/>
      <c r="C132" s="61"/>
      <c r="D132" s="46"/>
      <c r="E132" s="44">
        <v>0</v>
      </c>
      <c r="F132" s="55">
        <v>0</v>
      </c>
      <c r="G132" s="56">
        <f t="shared" si="6"/>
        <v>0</v>
      </c>
      <c r="H132" s="55">
        <v>0</v>
      </c>
      <c r="I132" s="55">
        <v>0</v>
      </c>
      <c r="J132" s="55">
        <v>0</v>
      </c>
      <c r="K132" s="56">
        <f t="array" ref="K132">SUM(ROUND(H132:J132,2))</f>
        <v>0</v>
      </c>
      <c r="L132" s="67"/>
      <c r="M132" s="200"/>
      <c r="N132" s="247"/>
      <c r="O132" s="249">
        <v>0</v>
      </c>
      <c r="P132" s="251">
        <f t="shared" si="8"/>
        <v>0</v>
      </c>
      <c r="Q132" s="247">
        <v>0</v>
      </c>
      <c r="R132" s="249">
        <v>0</v>
      </c>
      <c r="S132" s="252">
        <f t="shared" si="7"/>
        <v>0</v>
      </c>
      <c r="T132" s="247"/>
      <c r="U132" s="249">
        <v>0</v>
      </c>
      <c r="V132" s="252">
        <f t="shared" si="9"/>
        <v>0</v>
      </c>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row>
    <row r="133" spans="1:126" s="124" customFormat="1" ht="15.75" hidden="1">
      <c r="A133" s="57"/>
      <c r="B133" s="46"/>
      <c r="C133" s="61"/>
      <c r="D133" s="46"/>
      <c r="E133" s="44">
        <v>0</v>
      </c>
      <c r="F133" s="55">
        <v>0</v>
      </c>
      <c r="G133" s="56">
        <f t="shared" si="6"/>
        <v>0</v>
      </c>
      <c r="H133" s="55">
        <v>0</v>
      </c>
      <c r="I133" s="55">
        <v>0</v>
      </c>
      <c r="J133" s="55">
        <v>0</v>
      </c>
      <c r="K133" s="56">
        <f t="array" ref="K133">SUM(ROUND(H133:J133,2))</f>
        <v>0</v>
      </c>
      <c r="L133" s="67"/>
      <c r="M133" s="200"/>
      <c r="N133" s="247"/>
      <c r="O133" s="249">
        <v>0</v>
      </c>
      <c r="P133" s="251">
        <f t="shared" si="8"/>
        <v>0</v>
      </c>
      <c r="Q133" s="247">
        <v>0</v>
      </c>
      <c r="R133" s="249">
        <v>0</v>
      </c>
      <c r="S133" s="252">
        <f t="shared" si="7"/>
        <v>0</v>
      </c>
      <c r="T133" s="247"/>
      <c r="U133" s="249">
        <v>0</v>
      </c>
      <c r="V133" s="252">
        <f t="shared" si="9"/>
        <v>0</v>
      </c>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152"/>
      <c r="DL133" s="152"/>
      <c r="DM133" s="152"/>
      <c r="DN133" s="152"/>
      <c r="DO133" s="152"/>
      <c r="DP133" s="152"/>
      <c r="DQ133" s="152"/>
      <c r="DR133" s="152"/>
      <c r="DS133" s="152"/>
      <c r="DT133" s="152"/>
      <c r="DU133" s="152"/>
      <c r="DV133" s="152"/>
    </row>
    <row r="134" spans="1:126" s="124" customFormat="1" ht="15.75" hidden="1">
      <c r="A134" s="57"/>
      <c r="B134" s="46"/>
      <c r="C134" s="61"/>
      <c r="D134" s="46"/>
      <c r="E134" s="44">
        <v>0</v>
      </c>
      <c r="F134" s="55">
        <v>0</v>
      </c>
      <c r="G134" s="56">
        <f t="shared" si="6"/>
        <v>0</v>
      </c>
      <c r="H134" s="55">
        <v>0</v>
      </c>
      <c r="I134" s="55">
        <v>0</v>
      </c>
      <c r="J134" s="55">
        <v>0</v>
      </c>
      <c r="K134" s="56">
        <f t="array" ref="K134">SUM(ROUND(H134:J134,2))</f>
        <v>0</v>
      </c>
      <c r="L134" s="67"/>
      <c r="M134" s="200"/>
      <c r="N134" s="247"/>
      <c r="O134" s="249">
        <v>0</v>
      </c>
      <c r="P134" s="251">
        <f t="shared" si="8"/>
        <v>0</v>
      </c>
      <c r="Q134" s="247">
        <v>0</v>
      </c>
      <c r="R134" s="249">
        <v>0</v>
      </c>
      <c r="S134" s="252">
        <f t="shared" si="7"/>
        <v>0</v>
      </c>
      <c r="T134" s="247"/>
      <c r="U134" s="249">
        <v>0</v>
      </c>
      <c r="V134" s="252">
        <f t="shared" si="9"/>
        <v>0</v>
      </c>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row>
    <row r="135" spans="1:126" s="124" customFormat="1" ht="15.75" hidden="1">
      <c r="A135" s="57"/>
      <c r="B135" s="46"/>
      <c r="C135" s="61"/>
      <c r="D135" s="46"/>
      <c r="E135" s="44">
        <v>0</v>
      </c>
      <c r="F135" s="55">
        <v>0</v>
      </c>
      <c r="G135" s="56">
        <f t="shared" ref="G135:G198" si="10">IF(OR(E135="Redacted",F135="Redacted"),"Redacted",IF(OR(T(E135)&lt;&gt;"",T(F135)&lt;&gt;""),"Varies",ROUND(E135*F135,2)))</f>
        <v>0</v>
      </c>
      <c r="H135" s="55">
        <v>0</v>
      </c>
      <c r="I135" s="55">
        <v>0</v>
      </c>
      <c r="J135" s="55">
        <v>0</v>
      </c>
      <c r="K135" s="56">
        <f t="array" ref="K135">SUM(ROUND(H135:J135,2))</f>
        <v>0</v>
      </c>
      <c r="L135" s="67"/>
      <c r="M135" s="200"/>
      <c r="N135" s="247"/>
      <c r="O135" s="249">
        <v>0</v>
      </c>
      <c r="P135" s="251">
        <f t="shared" si="8"/>
        <v>0</v>
      </c>
      <c r="Q135" s="247">
        <v>0</v>
      </c>
      <c r="R135" s="249">
        <v>0</v>
      </c>
      <c r="S135" s="252">
        <f t="shared" ref="S135:S198" si="11">ROUND(IF(Q135="yes",I135*R135,0),2)</f>
        <v>0</v>
      </c>
      <c r="T135" s="247"/>
      <c r="U135" s="249">
        <v>0</v>
      </c>
      <c r="V135" s="252">
        <f t="shared" si="9"/>
        <v>0</v>
      </c>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152"/>
      <c r="DL135" s="152"/>
      <c r="DM135" s="152"/>
      <c r="DN135" s="152"/>
      <c r="DO135" s="152"/>
      <c r="DP135" s="152"/>
      <c r="DQ135" s="152"/>
      <c r="DR135" s="152"/>
      <c r="DS135" s="152"/>
      <c r="DT135" s="152"/>
      <c r="DU135" s="152"/>
      <c r="DV135" s="152"/>
    </row>
    <row r="136" spans="1:126" s="124" customFormat="1" ht="15.75" hidden="1">
      <c r="A136" s="57"/>
      <c r="B136" s="46"/>
      <c r="C136" s="61"/>
      <c r="D136" s="46"/>
      <c r="E136" s="44">
        <v>0</v>
      </c>
      <c r="F136" s="55">
        <v>0</v>
      </c>
      <c r="G136" s="56">
        <f t="shared" si="10"/>
        <v>0</v>
      </c>
      <c r="H136" s="55">
        <v>0</v>
      </c>
      <c r="I136" s="55">
        <v>0</v>
      </c>
      <c r="J136" s="55">
        <v>0</v>
      </c>
      <c r="K136" s="56">
        <f t="array" ref="K136">SUM(ROUND(H136:J136,2))</f>
        <v>0</v>
      </c>
      <c r="L136" s="67"/>
      <c r="M136" s="200"/>
      <c r="N136" s="247"/>
      <c r="O136" s="249">
        <v>0</v>
      </c>
      <c r="P136" s="251">
        <f t="shared" ref="P136:P199" si="12">ROUND(IF(N136="yes",H136*O136,0),2)</f>
        <v>0</v>
      </c>
      <c r="Q136" s="247">
        <v>0</v>
      </c>
      <c r="R136" s="249">
        <v>0</v>
      </c>
      <c r="S136" s="252">
        <f t="shared" si="11"/>
        <v>0</v>
      </c>
      <c r="T136" s="247"/>
      <c r="U136" s="249">
        <v>0</v>
      </c>
      <c r="V136" s="252">
        <f t="shared" ref="V136:V199" si="13">ROUND(IF(T136="yes",J136*U136,0),2)</f>
        <v>0</v>
      </c>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row>
    <row r="137" spans="1:126" s="124" customFormat="1" ht="15.75" hidden="1">
      <c r="A137" s="57"/>
      <c r="B137" s="46"/>
      <c r="C137" s="61"/>
      <c r="D137" s="46"/>
      <c r="E137" s="44">
        <v>0</v>
      </c>
      <c r="F137" s="55">
        <v>0</v>
      </c>
      <c r="G137" s="56">
        <f t="shared" si="10"/>
        <v>0</v>
      </c>
      <c r="H137" s="55">
        <v>0</v>
      </c>
      <c r="I137" s="55">
        <v>0</v>
      </c>
      <c r="J137" s="55">
        <v>0</v>
      </c>
      <c r="K137" s="56">
        <f t="array" ref="K137">SUM(ROUND(H137:J137,2))</f>
        <v>0</v>
      </c>
      <c r="L137" s="67"/>
      <c r="M137" s="200"/>
      <c r="N137" s="247"/>
      <c r="O137" s="249">
        <v>0</v>
      </c>
      <c r="P137" s="251">
        <f t="shared" si="12"/>
        <v>0</v>
      </c>
      <c r="Q137" s="247">
        <v>0</v>
      </c>
      <c r="R137" s="249">
        <v>0</v>
      </c>
      <c r="S137" s="252">
        <f t="shared" si="11"/>
        <v>0</v>
      </c>
      <c r="T137" s="247"/>
      <c r="U137" s="249">
        <v>0</v>
      </c>
      <c r="V137" s="252">
        <f t="shared" si="13"/>
        <v>0</v>
      </c>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152"/>
      <c r="DL137" s="152"/>
      <c r="DM137" s="152"/>
      <c r="DN137" s="152"/>
      <c r="DO137" s="152"/>
      <c r="DP137" s="152"/>
      <c r="DQ137" s="152"/>
      <c r="DR137" s="152"/>
      <c r="DS137" s="152"/>
      <c r="DT137" s="152"/>
      <c r="DU137" s="152"/>
      <c r="DV137" s="152"/>
    </row>
    <row r="138" spans="1:126" s="124" customFormat="1" ht="15.75" hidden="1">
      <c r="A138" s="57"/>
      <c r="B138" s="46"/>
      <c r="C138" s="61"/>
      <c r="D138" s="46"/>
      <c r="E138" s="44">
        <v>0</v>
      </c>
      <c r="F138" s="55">
        <v>0</v>
      </c>
      <c r="G138" s="56">
        <f t="shared" si="10"/>
        <v>0</v>
      </c>
      <c r="H138" s="55">
        <v>0</v>
      </c>
      <c r="I138" s="55">
        <v>0</v>
      </c>
      <c r="J138" s="55">
        <v>0</v>
      </c>
      <c r="K138" s="56">
        <f t="array" ref="K138">SUM(ROUND(H138:J138,2))</f>
        <v>0</v>
      </c>
      <c r="L138" s="67"/>
      <c r="M138" s="200"/>
      <c r="N138" s="247"/>
      <c r="O138" s="249">
        <v>0</v>
      </c>
      <c r="P138" s="251">
        <f t="shared" si="12"/>
        <v>0</v>
      </c>
      <c r="Q138" s="247">
        <v>0</v>
      </c>
      <c r="R138" s="249">
        <v>0</v>
      </c>
      <c r="S138" s="252">
        <f t="shared" si="11"/>
        <v>0</v>
      </c>
      <c r="T138" s="247"/>
      <c r="U138" s="249">
        <v>0</v>
      </c>
      <c r="V138" s="252">
        <f t="shared" si="13"/>
        <v>0</v>
      </c>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152"/>
      <c r="DL138" s="152"/>
      <c r="DM138" s="152"/>
      <c r="DN138" s="152"/>
      <c r="DO138" s="152"/>
      <c r="DP138" s="152"/>
      <c r="DQ138" s="152"/>
      <c r="DR138" s="152"/>
      <c r="DS138" s="152"/>
      <c r="DT138" s="152"/>
      <c r="DU138" s="152"/>
      <c r="DV138" s="152"/>
    </row>
    <row r="139" spans="1:126" s="124" customFormat="1" ht="15.75" hidden="1">
      <c r="A139" s="57"/>
      <c r="B139" s="46"/>
      <c r="C139" s="61"/>
      <c r="D139" s="46"/>
      <c r="E139" s="44">
        <v>0</v>
      </c>
      <c r="F139" s="55">
        <v>0</v>
      </c>
      <c r="G139" s="56">
        <f t="shared" si="10"/>
        <v>0</v>
      </c>
      <c r="H139" s="55">
        <v>0</v>
      </c>
      <c r="I139" s="55">
        <v>0</v>
      </c>
      <c r="J139" s="55">
        <v>0</v>
      </c>
      <c r="K139" s="56">
        <f t="array" ref="K139">SUM(ROUND(H139:J139,2))</f>
        <v>0</v>
      </c>
      <c r="L139" s="67"/>
      <c r="M139" s="200"/>
      <c r="N139" s="247"/>
      <c r="O139" s="249">
        <v>0</v>
      </c>
      <c r="P139" s="251">
        <f t="shared" si="12"/>
        <v>0</v>
      </c>
      <c r="Q139" s="247">
        <v>0</v>
      </c>
      <c r="R139" s="249">
        <v>0</v>
      </c>
      <c r="S139" s="252">
        <f t="shared" si="11"/>
        <v>0</v>
      </c>
      <c r="T139" s="247"/>
      <c r="U139" s="249">
        <v>0</v>
      </c>
      <c r="V139" s="252">
        <f t="shared" si="13"/>
        <v>0</v>
      </c>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152"/>
      <c r="DL139" s="152"/>
      <c r="DM139" s="152"/>
      <c r="DN139" s="152"/>
      <c r="DO139" s="152"/>
      <c r="DP139" s="152"/>
      <c r="DQ139" s="152"/>
      <c r="DR139" s="152"/>
      <c r="DS139" s="152"/>
      <c r="DT139" s="152"/>
      <c r="DU139" s="152"/>
      <c r="DV139" s="152"/>
    </row>
    <row r="140" spans="1:126" s="124" customFormat="1" ht="15.75" hidden="1">
      <c r="A140" s="57"/>
      <c r="B140" s="46"/>
      <c r="C140" s="61"/>
      <c r="D140" s="46"/>
      <c r="E140" s="44">
        <v>0</v>
      </c>
      <c r="F140" s="55">
        <v>0</v>
      </c>
      <c r="G140" s="56">
        <f t="shared" si="10"/>
        <v>0</v>
      </c>
      <c r="H140" s="55">
        <v>0</v>
      </c>
      <c r="I140" s="55">
        <v>0</v>
      </c>
      <c r="J140" s="55">
        <v>0</v>
      </c>
      <c r="K140" s="56">
        <f t="array" ref="K140">SUM(ROUND(H140:J140,2))</f>
        <v>0</v>
      </c>
      <c r="L140" s="67"/>
      <c r="M140" s="200"/>
      <c r="N140" s="247"/>
      <c r="O140" s="249">
        <v>0</v>
      </c>
      <c r="P140" s="251">
        <f t="shared" si="12"/>
        <v>0</v>
      </c>
      <c r="Q140" s="247">
        <v>0</v>
      </c>
      <c r="R140" s="249">
        <v>0</v>
      </c>
      <c r="S140" s="252">
        <f t="shared" si="11"/>
        <v>0</v>
      </c>
      <c r="T140" s="247"/>
      <c r="U140" s="249">
        <v>0</v>
      </c>
      <c r="V140" s="252">
        <f t="shared" si="13"/>
        <v>0</v>
      </c>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152"/>
      <c r="DL140" s="152"/>
      <c r="DM140" s="152"/>
      <c r="DN140" s="152"/>
      <c r="DO140" s="152"/>
      <c r="DP140" s="152"/>
      <c r="DQ140" s="152"/>
      <c r="DR140" s="152"/>
      <c r="DS140" s="152"/>
      <c r="DT140" s="152"/>
      <c r="DU140" s="152"/>
      <c r="DV140" s="152"/>
    </row>
    <row r="141" spans="1:126" s="124" customFormat="1" ht="15.75" hidden="1">
      <c r="A141" s="57"/>
      <c r="B141" s="46"/>
      <c r="C141" s="61"/>
      <c r="D141" s="46"/>
      <c r="E141" s="44">
        <v>0</v>
      </c>
      <c r="F141" s="55">
        <v>0</v>
      </c>
      <c r="G141" s="56">
        <f t="shared" si="10"/>
        <v>0</v>
      </c>
      <c r="H141" s="55">
        <v>0</v>
      </c>
      <c r="I141" s="55">
        <v>0</v>
      </c>
      <c r="J141" s="55">
        <v>0</v>
      </c>
      <c r="K141" s="56">
        <f t="array" ref="K141">SUM(ROUND(H141:J141,2))</f>
        <v>0</v>
      </c>
      <c r="L141" s="67"/>
      <c r="M141" s="200"/>
      <c r="N141" s="247"/>
      <c r="O141" s="249">
        <v>0</v>
      </c>
      <c r="P141" s="251">
        <f t="shared" si="12"/>
        <v>0</v>
      </c>
      <c r="Q141" s="247">
        <v>0</v>
      </c>
      <c r="R141" s="249">
        <v>0</v>
      </c>
      <c r="S141" s="252">
        <f t="shared" si="11"/>
        <v>0</v>
      </c>
      <c r="T141" s="247"/>
      <c r="U141" s="249">
        <v>0</v>
      </c>
      <c r="V141" s="252">
        <f t="shared" si="13"/>
        <v>0</v>
      </c>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row>
    <row r="142" spans="1:126" s="124" customFormat="1" ht="15.75" hidden="1">
      <c r="A142" s="57"/>
      <c r="B142" s="46"/>
      <c r="C142" s="61"/>
      <c r="D142" s="46"/>
      <c r="E142" s="44">
        <v>0</v>
      </c>
      <c r="F142" s="55">
        <v>0</v>
      </c>
      <c r="G142" s="56">
        <f t="shared" si="10"/>
        <v>0</v>
      </c>
      <c r="H142" s="55">
        <v>0</v>
      </c>
      <c r="I142" s="55">
        <v>0</v>
      </c>
      <c r="J142" s="55">
        <v>0</v>
      </c>
      <c r="K142" s="56">
        <f t="array" ref="K142">SUM(ROUND(H142:J142,2))</f>
        <v>0</v>
      </c>
      <c r="L142" s="67"/>
      <c r="M142" s="200"/>
      <c r="N142" s="247"/>
      <c r="O142" s="249">
        <v>0</v>
      </c>
      <c r="P142" s="251">
        <f t="shared" si="12"/>
        <v>0</v>
      </c>
      <c r="Q142" s="247">
        <v>0</v>
      </c>
      <c r="R142" s="249">
        <v>0</v>
      </c>
      <c r="S142" s="252">
        <f t="shared" si="11"/>
        <v>0</v>
      </c>
      <c r="T142" s="247"/>
      <c r="U142" s="249">
        <v>0</v>
      </c>
      <c r="V142" s="252">
        <f t="shared" si="13"/>
        <v>0</v>
      </c>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152"/>
      <c r="DL142" s="152"/>
      <c r="DM142" s="152"/>
      <c r="DN142" s="152"/>
      <c r="DO142" s="152"/>
      <c r="DP142" s="152"/>
      <c r="DQ142" s="152"/>
      <c r="DR142" s="152"/>
      <c r="DS142" s="152"/>
      <c r="DT142" s="152"/>
      <c r="DU142" s="152"/>
      <c r="DV142" s="152"/>
    </row>
    <row r="143" spans="1:126" s="124" customFormat="1" ht="15.75" hidden="1">
      <c r="A143" s="57"/>
      <c r="B143" s="46"/>
      <c r="C143" s="61"/>
      <c r="D143" s="46"/>
      <c r="E143" s="44">
        <v>0</v>
      </c>
      <c r="F143" s="55">
        <v>0</v>
      </c>
      <c r="G143" s="56">
        <f t="shared" si="10"/>
        <v>0</v>
      </c>
      <c r="H143" s="55">
        <v>0</v>
      </c>
      <c r="I143" s="55">
        <v>0</v>
      </c>
      <c r="J143" s="55">
        <v>0</v>
      </c>
      <c r="K143" s="56">
        <f t="array" ref="K143">SUM(ROUND(H143:J143,2))</f>
        <v>0</v>
      </c>
      <c r="L143" s="67"/>
      <c r="M143" s="200"/>
      <c r="N143" s="247"/>
      <c r="O143" s="249">
        <v>0</v>
      </c>
      <c r="P143" s="251">
        <f t="shared" si="12"/>
        <v>0</v>
      </c>
      <c r="Q143" s="247">
        <v>0</v>
      </c>
      <c r="R143" s="249">
        <v>0</v>
      </c>
      <c r="S143" s="252">
        <f t="shared" si="11"/>
        <v>0</v>
      </c>
      <c r="T143" s="247"/>
      <c r="U143" s="249">
        <v>0</v>
      </c>
      <c r="V143" s="252">
        <f t="shared" si="13"/>
        <v>0</v>
      </c>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152"/>
      <c r="DL143" s="152"/>
      <c r="DM143" s="152"/>
      <c r="DN143" s="152"/>
      <c r="DO143" s="152"/>
      <c r="DP143" s="152"/>
      <c r="DQ143" s="152"/>
      <c r="DR143" s="152"/>
      <c r="DS143" s="152"/>
      <c r="DT143" s="152"/>
      <c r="DU143" s="152"/>
      <c r="DV143" s="152"/>
    </row>
    <row r="144" spans="1:126" s="124" customFormat="1" ht="15.75" hidden="1">
      <c r="A144" s="57"/>
      <c r="B144" s="46"/>
      <c r="C144" s="61"/>
      <c r="D144" s="46"/>
      <c r="E144" s="44">
        <v>0</v>
      </c>
      <c r="F144" s="55">
        <v>0</v>
      </c>
      <c r="G144" s="56">
        <f t="shared" si="10"/>
        <v>0</v>
      </c>
      <c r="H144" s="55">
        <v>0</v>
      </c>
      <c r="I144" s="55">
        <v>0</v>
      </c>
      <c r="J144" s="55">
        <v>0</v>
      </c>
      <c r="K144" s="56">
        <f t="array" ref="K144">SUM(ROUND(H144:J144,2))</f>
        <v>0</v>
      </c>
      <c r="L144" s="67"/>
      <c r="M144" s="200"/>
      <c r="N144" s="247"/>
      <c r="O144" s="249">
        <v>0</v>
      </c>
      <c r="P144" s="251">
        <f t="shared" si="12"/>
        <v>0</v>
      </c>
      <c r="Q144" s="247">
        <v>0</v>
      </c>
      <c r="R144" s="249">
        <v>0</v>
      </c>
      <c r="S144" s="252">
        <f t="shared" si="11"/>
        <v>0</v>
      </c>
      <c r="T144" s="247"/>
      <c r="U144" s="249">
        <v>0</v>
      </c>
      <c r="V144" s="252">
        <f t="shared" si="13"/>
        <v>0</v>
      </c>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152"/>
      <c r="DL144" s="152"/>
      <c r="DM144" s="152"/>
      <c r="DN144" s="152"/>
      <c r="DO144" s="152"/>
      <c r="DP144" s="152"/>
      <c r="DQ144" s="152"/>
      <c r="DR144" s="152"/>
      <c r="DS144" s="152"/>
      <c r="DT144" s="152"/>
      <c r="DU144" s="152"/>
      <c r="DV144" s="152"/>
    </row>
    <row r="145" spans="1:126" s="124" customFormat="1" ht="15.75" hidden="1">
      <c r="A145" s="57"/>
      <c r="B145" s="46"/>
      <c r="C145" s="61"/>
      <c r="D145" s="46"/>
      <c r="E145" s="44">
        <v>0</v>
      </c>
      <c r="F145" s="55">
        <v>0</v>
      </c>
      <c r="G145" s="56">
        <f t="shared" si="10"/>
        <v>0</v>
      </c>
      <c r="H145" s="55">
        <v>0</v>
      </c>
      <c r="I145" s="55">
        <v>0</v>
      </c>
      <c r="J145" s="55">
        <v>0</v>
      </c>
      <c r="K145" s="56">
        <f t="array" ref="K145">SUM(ROUND(H145:J145,2))</f>
        <v>0</v>
      </c>
      <c r="L145" s="67"/>
      <c r="M145" s="200"/>
      <c r="N145" s="247"/>
      <c r="O145" s="249">
        <v>0</v>
      </c>
      <c r="P145" s="251">
        <f t="shared" si="12"/>
        <v>0</v>
      </c>
      <c r="Q145" s="247">
        <v>0</v>
      </c>
      <c r="R145" s="249">
        <v>0</v>
      </c>
      <c r="S145" s="252">
        <f t="shared" si="11"/>
        <v>0</v>
      </c>
      <c r="T145" s="247"/>
      <c r="U145" s="249">
        <v>0</v>
      </c>
      <c r="V145" s="252">
        <f t="shared" si="13"/>
        <v>0</v>
      </c>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152"/>
      <c r="DL145" s="152"/>
      <c r="DM145" s="152"/>
      <c r="DN145" s="152"/>
      <c r="DO145" s="152"/>
      <c r="DP145" s="152"/>
      <c r="DQ145" s="152"/>
      <c r="DR145" s="152"/>
      <c r="DS145" s="152"/>
      <c r="DT145" s="152"/>
      <c r="DU145" s="152"/>
      <c r="DV145" s="152"/>
    </row>
    <row r="146" spans="1:126" s="124" customFormat="1" ht="15.75" hidden="1">
      <c r="A146" s="57"/>
      <c r="B146" s="46"/>
      <c r="C146" s="61"/>
      <c r="D146" s="46"/>
      <c r="E146" s="44">
        <v>0</v>
      </c>
      <c r="F146" s="55">
        <v>0</v>
      </c>
      <c r="G146" s="56">
        <f t="shared" si="10"/>
        <v>0</v>
      </c>
      <c r="H146" s="55">
        <v>0</v>
      </c>
      <c r="I146" s="55">
        <v>0</v>
      </c>
      <c r="J146" s="55">
        <v>0</v>
      </c>
      <c r="K146" s="56">
        <f t="array" ref="K146">SUM(ROUND(H146:J146,2))</f>
        <v>0</v>
      </c>
      <c r="L146" s="67"/>
      <c r="M146" s="200"/>
      <c r="N146" s="247"/>
      <c r="O146" s="249">
        <v>0</v>
      </c>
      <c r="P146" s="251">
        <f t="shared" si="12"/>
        <v>0</v>
      </c>
      <c r="Q146" s="247">
        <v>0</v>
      </c>
      <c r="R146" s="249">
        <v>0</v>
      </c>
      <c r="S146" s="252">
        <f t="shared" si="11"/>
        <v>0</v>
      </c>
      <c r="T146" s="247"/>
      <c r="U146" s="249">
        <v>0</v>
      </c>
      <c r="V146" s="252">
        <f t="shared" si="13"/>
        <v>0</v>
      </c>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row>
    <row r="147" spans="1:126" s="124" customFormat="1" ht="15.75" hidden="1">
      <c r="A147" s="57"/>
      <c r="B147" s="46"/>
      <c r="C147" s="61"/>
      <c r="D147" s="46"/>
      <c r="E147" s="44">
        <v>0</v>
      </c>
      <c r="F147" s="55">
        <v>0</v>
      </c>
      <c r="G147" s="56">
        <f t="shared" si="10"/>
        <v>0</v>
      </c>
      <c r="H147" s="55">
        <v>0</v>
      </c>
      <c r="I147" s="55">
        <v>0</v>
      </c>
      <c r="J147" s="55">
        <v>0</v>
      </c>
      <c r="K147" s="56">
        <f t="array" ref="K147">SUM(ROUND(H147:J147,2))</f>
        <v>0</v>
      </c>
      <c r="L147" s="67"/>
      <c r="M147" s="200"/>
      <c r="N147" s="247"/>
      <c r="O147" s="249">
        <v>0</v>
      </c>
      <c r="P147" s="251">
        <f t="shared" si="12"/>
        <v>0</v>
      </c>
      <c r="Q147" s="247">
        <v>0</v>
      </c>
      <c r="R147" s="249">
        <v>0</v>
      </c>
      <c r="S147" s="252">
        <f t="shared" si="11"/>
        <v>0</v>
      </c>
      <c r="T147" s="247"/>
      <c r="U147" s="249">
        <v>0</v>
      </c>
      <c r="V147" s="252">
        <f t="shared" si="13"/>
        <v>0</v>
      </c>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152"/>
      <c r="DL147" s="152"/>
      <c r="DM147" s="152"/>
      <c r="DN147" s="152"/>
      <c r="DO147" s="152"/>
      <c r="DP147" s="152"/>
      <c r="DQ147" s="152"/>
      <c r="DR147" s="152"/>
      <c r="DS147" s="152"/>
      <c r="DT147" s="152"/>
      <c r="DU147" s="152"/>
      <c r="DV147" s="152"/>
    </row>
    <row r="148" spans="1:126" s="124" customFormat="1" ht="15.75" hidden="1">
      <c r="A148" s="57"/>
      <c r="B148" s="46"/>
      <c r="C148" s="61"/>
      <c r="D148" s="46"/>
      <c r="E148" s="44">
        <v>0</v>
      </c>
      <c r="F148" s="55">
        <v>0</v>
      </c>
      <c r="G148" s="56">
        <f t="shared" si="10"/>
        <v>0</v>
      </c>
      <c r="H148" s="55">
        <v>0</v>
      </c>
      <c r="I148" s="55">
        <v>0</v>
      </c>
      <c r="J148" s="55">
        <v>0</v>
      </c>
      <c r="K148" s="56">
        <f t="array" ref="K148">SUM(ROUND(H148:J148,2))</f>
        <v>0</v>
      </c>
      <c r="L148" s="67"/>
      <c r="M148" s="200"/>
      <c r="N148" s="247"/>
      <c r="O148" s="249">
        <v>0</v>
      </c>
      <c r="P148" s="251">
        <f t="shared" si="12"/>
        <v>0</v>
      </c>
      <c r="Q148" s="247">
        <v>0</v>
      </c>
      <c r="R148" s="249">
        <v>0</v>
      </c>
      <c r="S148" s="252">
        <f t="shared" si="11"/>
        <v>0</v>
      </c>
      <c r="T148" s="247"/>
      <c r="U148" s="249">
        <v>0</v>
      </c>
      <c r="V148" s="252">
        <f t="shared" si="13"/>
        <v>0</v>
      </c>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row>
    <row r="149" spans="1:126" s="124" customFormat="1" ht="15.75" hidden="1">
      <c r="A149" s="57"/>
      <c r="B149" s="46"/>
      <c r="C149" s="61"/>
      <c r="D149" s="46"/>
      <c r="E149" s="44">
        <v>0</v>
      </c>
      <c r="F149" s="55">
        <v>0</v>
      </c>
      <c r="G149" s="56">
        <f t="shared" si="10"/>
        <v>0</v>
      </c>
      <c r="H149" s="55">
        <v>0</v>
      </c>
      <c r="I149" s="55">
        <v>0</v>
      </c>
      <c r="J149" s="55">
        <v>0</v>
      </c>
      <c r="K149" s="56">
        <f t="array" ref="K149">SUM(ROUND(H149:J149,2))</f>
        <v>0</v>
      </c>
      <c r="L149" s="67"/>
      <c r="M149" s="200"/>
      <c r="N149" s="247"/>
      <c r="O149" s="249">
        <v>0</v>
      </c>
      <c r="P149" s="251">
        <f t="shared" si="12"/>
        <v>0</v>
      </c>
      <c r="Q149" s="247">
        <v>0</v>
      </c>
      <c r="R149" s="249">
        <v>0</v>
      </c>
      <c r="S149" s="252">
        <f t="shared" si="11"/>
        <v>0</v>
      </c>
      <c r="T149" s="247"/>
      <c r="U149" s="249">
        <v>0</v>
      </c>
      <c r="V149" s="252">
        <f t="shared" si="13"/>
        <v>0</v>
      </c>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152"/>
      <c r="DL149" s="152"/>
      <c r="DM149" s="152"/>
      <c r="DN149" s="152"/>
      <c r="DO149" s="152"/>
      <c r="DP149" s="152"/>
      <c r="DQ149" s="152"/>
      <c r="DR149" s="152"/>
      <c r="DS149" s="152"/>
      <c r="DT149" s="152"/>
      <c r="DU149" s="152"/>
      <c r="DV149" s="152"/>
    </row>
    <row r="150" spans="1:126" s="124" customFormat="1" ht="15.75" hidden="1">
      <c r="A150" s="57"/>
      <c r="B150" s="46"/>
      <c r="C150" s="61"/>
      <c r="D150" s="46"/>
      <c r="E150" s="44">
        <v>0</v>
      </c>
      <c r="F150" s="55">
        <v>0</v>
      </c>
      <c r="G150" s="56">
        <f t="shared" si="10"/>
        <v>0</v>
      </c>
      <c r="H150" s="55">
        <v>0</v>
      </c>
      <c r="I150" s="55">
        <v>0</v>
      </c>
      <c r="J150" s="55">
        <v>0</v>
      </c>
      <c r="K150" s="56">
        <f t="array" ref="K150">SUM(ROUND(H150:J150,2))</f>
        <v>0</v>
      </c>
      <c r="L150" s="67"/>
      <c r="M150" s="200"/>
      <c r="N150" s="247"/>
      <c r="O150" s="249">
        <v>0</v>
      </c>
      <c r="P150" s="251">
        <f t="shared" si="12"/>
        <v>0</v>
      </c>
      <c r="Q150" s="247">
        <v>0</v>
      </c>
      <c r="R150" s="249">
        <v>0</v>
      </c>
      <c r="S150" s="252">
        <f t="shared" si="11"/>
        <v>0</v>
      </c>
      <c r="T150" s="247"/>
      <c r="U150" s="249">
        <v>0</v>
      </c>
      <c r="V150" s="252">
        <f t="shared" si="13"/>
        <v>0</v>
      </c>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152"/>
      <c r="DL150" s="152"/>
      <c r="DM150" s="152"/>
      <c r="DN150" s="152"/>
      <c r="DO150" s="152"/>
      <c r="DP150" s="152"/>
      <c r="DQ150" s="152"/>
      <c r="DR150" s="152"/>
      <c r="DS150" s="152"/>
      <c r="DT150" s="152"/>
      <c r="DU150" s="152"/>
      <c r="DV150" s="152"/>
    </row>
    <row r="151" spans="1:126" s="124" customFormat="1" ht="15.75" hidden="1">
      <c r="A151" s="57"/>
      <c r="B151" s="46"/>
      <c r="C151" s="61"/>
      <c r="D151" s="46"/>
      <c r="E151" s="44">
        <v>0</v>
      </c>
      <c r="F151" s="55">
        <v>0</v>
      </c>
      <c r="G151" s="56">
        <f t="shared" si="10"/>
        <v>0</v>
      </c>
      <c r="H151" s="55">
        <v>0</v>
      </c>
      <c r="I151" s="55">
        <v>0</v>
      </c>
      <c r="J151" s="55">
        <v>0</v>
      </c>
      <c r="K151" s="56">
        <f t="array" ref="K151">SUM(ROUND(H151:J151,2))</f>
        <v>0</v>
      </c>
      <c r="L151" s="67"/>
      <c r="M151" s="200"/>
      <c r="N151" s="247"/>
      <c r="O151" s="249">
        <v>0</v>
      </c>
      <c r="P151" s="251">
        <f t="shared" si="12"/>
        <v>0</v>
      </c>
      <c r="Q151" s="247">
        <v>0</v>
      </c>
      <c r="R151" s="249">
        <v>0</v>
      </c>
      <c r="S151" s="252">
        <f t="shared" si="11"/>
        <v>0</v>
      </c>
      <c r="T151" s="247"/>
      <c r="U151" s="249">
        <v>0</v>
      </c>
      <c r="V151" s="252">
        <f t="shared" si="13"/>
        <v>0</v>
      </c>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152"/>
      <c r="DL151" s="152"/>
      <c r="DM151" s="152"/>
      <c r="DN151" s="152"/>
      <c r="DO151" s="152"/>
      <c r="DP151" s="152"/>
      <c r="DQ151" s="152"/>
      <c r="DR151" s="152"/>
      <c r="DS151" s="152"/>
      <c r="DT151" s="152"/>
      <c r="DU151" s="152"/>
      <c r="DV151" s="152"/>
    </row>
    <row r="152" spans="1:126" s="124" customFormat="1" ht="15.75" hidden="1">
      <c r="A152" s="57"/>
      <c r="B152" s="46"/>
      <c r="C152" s="61"/>
      <c r="D152" s="46"/>
      <c r="E152" s="44">
        <v>0</v>
      </c>
      <c r="F152" s="55">
        <v>0</v>
      </c>
      <c r="G152" s="56">
        <f t="shared" si="10"/>
        <v>0</v>
      </c>
      <c r="H152" s="55">
        <v>0</v>
      </c>
      <c r="I152" s="55">
        <v>0</v>
      </c>
      <c r="J152" s="55">
        <v>0</v>
      </c>
      <c r="K152" s="56">
        <f t="array" ref="K152">SUM(ROUND(H152:J152,2))</f>
        <v>0</v>
      </c>
      <c r="L152" s="67"/>
      <c r="M152" s="200"/>
      <c r="N152" s="247"/>
      <c r="O152" s="249">
        <v>0</v>
      </c>
      <c r="P152" s="251">
        <f t="shared" si="12"/>
        <v>0</v>
      </c>
      <c r="Q152" s="247">
        <v>0</v>
      </c>
      <c r="R152" s="249">
        <v>0</v>
      </c>
      <c r="S152" s="252">
        <f t="shared" si="11"/>
        <v>0</v>
      </c>
      <c r="T152" s="247"/>
      <c r="U152" s="249">
        <v>0</v>
      </c>
      <c r="V152" s="252">
        <f t="shared" si="13"/>
        <v>0</v>
      </c>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152"/>
      <c r="DL152" s="152"/>
      <c r="DM152" s="152"/>
      <c r="DN152" s="152"/>
      <c r="DO152" s="152"/>
      <c r="DP152" s="152"/>
      <c r="DQ152" s="152"/>
      <c r="DR152" s="152"/>
      <c r="DS152" s="152"/>
      <c r="DT152" s="152"/>
      <c r="DU152" s="152"/>
      <c r="DV152" s="152"/>
    </row>
    <row r="153" spans="1:126" s="124" customFormat="1" ht="15.75" hidden="1">
      <c r="A153" s="57"/>
      <c r="B153" s="46"/>
      <c r="C153" s="61"/>
      <c r="D153" s="46"/>
      <c r="E153" s="44">
        <v>0</v>
      </c>
      <c r="F153" s="55">
        <v>0</v>
      </c>
      <c r="G153" s="56">
        <f t="shared" si="10"/>
        <v>0</v>
      </c>
      <c r="H153" s="55">
        <v>0</v>
      </c>
      <c r="I153" s="55">
        <v>0</v>
      </c>
      <c r="J153" s="55">
        <v>0</v>
      </c>
      <c r="K153" s="56">
        <f t="array" ref="K153">SUM(ROUND(H153:J153,2))</f>
        <v>0</v>
      </c>
      <c r="L153" s="67"/>
      <c r="M153" s="200"/>
      <c r="N153" s="247"/>
      <c r="O153" s="249">
        <v>0</v>
      </c>
      <c r="P153" s="251">
        <f t="shared" si="12"/>
        <v>0</v>
      </c>
      <c r="Q153" s="247">
        <v>0</v>
      </c>
      <c r="R153" s="249">
        <v>0</v>
      </c>
      <c r="S153" s="252">
        <f t="shared" si="11"/>
        <v>0</v>
      </c>
      <c r="T153" s="247"/>
      <c r="U153" s="249">
        <v>0</v>
      </c>
      <c r="V153" s="252">
        <f t="shared" si="13"/>
        <v>0</v>
      </c>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row>
    <row r="154" spans="1:126" s="124" customFormat="1" ht="15.75" hidden="1">
      <c r="A154" s="57"/>
      <c r="B154" s="46"/>
      <c r="C154" s="61"/>
      <c r="D154" s="46"/>
      <c r="E154" s="44">
        <v>0</v>
      </c>
      <c r="F154" s="55">
        <v>0</v>
      </c>
      <c r="G154" s="56">
        <f t="shared" si="10"/>
        <v>0</v>
      </c>
      <c r="H154" s="55">
        <v>0</v>
      </c>
      <c r="I154" s="55">
        <v>0</v>
      </c>
      <c r="J154" s="55">
        <v>0</v>
      </c>
      <c r="K154" s="56">
        <f t="array" ref="K154">SUM(ROUND(H154:J154,2))</f>
        <v>0</v>
      </c>
      <c r="L154" s="67"/>
      <c r="M154" s="200"/>
      <c r="N154" s="247"/>
      <c r="O154" s="249">
        <v>0</v>
      </c>
      <c r="P154" s="251">
        <f t="shared" si="12"/>
        <v>0</v>
      </c>
      <c r="Q154" s="247">
        <v>0</v>
      </c>
      <c r="R154" s="249">
        <v>0</v>
      </c>
      <c r="S154" s="252">
        <f t="shared" si="11"/>
        <v>0</v>
      </c>
      <c r="T154" s="247"/>
      <c r="U154" s="249">
        <v>0</v>
      </c>
      <c r="V154" s="252">
        <f t="shared" si="13"/>
        <v>0</v>
      </c>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row>
    <row r="155" spans="1:126" s="124" customFormat="1" ht="15.75" hidden="1">
      <c r="A155" s="57"/>
      <c r="B155" s="46"/>
      <c r="C155" s="61"/>
      <c r="D155" s="46"/>
      <c r="E155" s="44">
        <v>0</v>
      </c>
      <c r="F155" s="55">
        <v>0</v>
      </c>
      <c r="G155" s="56">
        <f t="shared" si="10"/>
        <v>0</v>
      </c>
      <c r="H155" s="55">
        <v>0</v>
      </c>
      <c r="I155" s="55">
        <v>0</v>
      </c>
      <c r="J155" s="55">
        <v>0</v>
      </c>
      <c r="K155" s="56">
        <f t="array" ref="K155">SUM(ROUND(H155:J155,2))</f>
        <v>0</v>
      </c>
      <c r="L155" s="67"/>
      <c r="M155" s="200"/>
      <c r="N155" s="247"/>
      <c r="O155" s="249">
        <v>0</v>
      </c>
      <c r="P155" s="251">
        <f t="shared" si="12"/>
        <v>0</v>
      </c>
      <c r="Q155" s="247">
        <v>0</v>
      </c>
      <c r="R155" s="249">
        <v>0</v>
      </c>
      <c r="S155" s="252">
        <f t="shared" si="11"/>
        <v>0</v>
      </c>
      <c r="T155" s="247"/>
      <c r="U155" s="249">
        <v>0</v>
      </c>
      <c r="V155" s="252">
        <f t="shared" si="13"/>
        <v>0</v>
      </c>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row>
    <row r="156" spans="1:126" s="124" customFormat="1" ht="15.75" hidden="1">
      <c r="A156" s="57"/>
      <c r="B156" s="46"/>
      <c r="C156" s="61"/>
      <c r="D156" s="46"/>
      <c r="E156" s="44">
        <v>0</v>
      </c>
      <c r="F156" s="55">
        <v>0</v>
      </c>
      <c r="G156" s="56">
        <f t="shared" si="10"/>
        <v>0</v>
      </c>
      <c r="H156" s="55">
        <v>0</v>
      </c>
      <c r="I156" s="55">
        <v>0</v>
      </c>
      <c r="J156" s="55">
        <v>0</v>
      </c>
      <c r="K156" s="56">
        <f t="array" ref="K156">SUM(ROUND(H156:J156,2))</f>
        <v>0</v>
      </c>
      <c r="L156" s="67"/>
      <c r="M156" s="200"/>
      <c r="N156" s="247"/>
      <c r="O156" s="249">
        <v>0</v>
      </c>
      <c r="P156" s="251">
        <f t="shared" si="12"/>
        <v>0</v>
      </c>
      <c r="Q156" s="247">
        <v>0</v>
      </c>
      <c r="R156" s="249">
        <v>0</v>
      </c>
      <c r="S156" s="252">
        <f t="shared" si="11"/>
        <v>0</v>
      </c>
      <c r="T156" s="247"/>
      <c r="U156" s="249">
        <v>0</v>
      </c>
      <c r="V156" s="252">
        <f t="shared" si="13"/>
        <v>0</v>
      </c>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row>
    <row r="157" spans="1:126" s="124" customFormat="1" ht="15.75" hidden="1">
      <c r="A157" s="57"/>
      <c r="B157" s="46"/>
      <c r="C157" s="61"/>
      <c r="D157" s="46"/>
      <c r="E157" s="44">
        <v>0</v>
      </c>
      <c r="F157" s="55">
        <v>0</v>
      </c>
      <c r="G157" s="56">
        <f t="shared" si="10"/>
        <v>0</v>
      </c>
      <c r="H157" s="55">
        <v>0</v>
      </c>
      <c r="I157" s="55">
        <v>0</v>
      </c>
      <c r="J157" s="55">
        <v>0</v>
      </c>
      <c r="K157" s="56">
        <f t="array" ref="K157">SUM(ROUND(H157:J157,2))</f>
        <v>0</v>
      </c>
      <c r="L157" s="67"/>
      <c r="M157" s="200"/>
      <c r="N157" s="247"/>
      <c r="O157" s="249">
        <v>0</v>
      </c>
      <c r="P157" s="251">
        <f t="shared" si="12"/>
        <v>0</v>
      </c>
      <c r="Q157" s="247">
        <v>0</v>
      </c>
      <c r="R157" s="249">
        <v>0</v>
      </c>
      <c r="S157" s="252">
        <f t="shared" si="11"/>
        <v>0</v>
      </c>
      <c r="T157" s="247"/>
      <c r="U157" s="249">
        <v>0</v>
      </c>
      <c r="V157" s="252">
        <f t="shared" si="13"/>
        <v>0</v>
      </c>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row>
    <row r="158" spans="1:126" s="124" customFormat="1" ht="15.75" hidden="1">
      <c r="A158" s="57"/>
      <c r="B158" s="46"/>
      <c r="C158" s="61"/>
      <c r="D158" s="46"/>
      <c r="E158" s="44">
        <v>0</v>
      </c>
      <c r="F158" s="55">
        <v>0</v>
      </c>
      <c r="G158" s="56">
        <f t="shared" si="10"/>
        <v>0</v>
      </c>
      <c r="H158" s="55">
        <v>0</v>
      </c>
      <c r="I158" s="55">
        <v>0</v>
      </c>
      <c r="J158" s="55">
        <v>0</v>
      </c>
      <c r="K158" s="56">
        <f t="array" ref="K158">SUM(ROUND(H158:J158,2))</f>
        <v>0</v>
      </c>
      <c r="L158" s="67"/>
      <c r="M158" s="200"/>
      <c r="N158" s="247"/>
      <c r="O158" s="249">
        <v>0</v>
      </c>
      <c r="P158" s="251">
        <f t="shared" si="12"/>
        <v>0</v>
      </c>
      <c r="Q158" s="247">
        <v>0</v>
      </c>
      <c r="R158" s="249">
        <v>0</v>
      </c>
      <c r="S158" s="252">
        <f t="shared" si="11"/>
        <v>0</v>
      </c>
      <c r="T158" s="247"/>
      <c r="U158" s="249">
        <v>0</v>
      </c>
      <c r="V158" s="252">
        <f t="shared" si="13"/>
        <v>0</v>
      </c>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c r="CG158" s="152"/>
      <c r="CH158" s="152"/>
      <c r="CI158" s="152"/>
      <c r="CJ158" s="152"/>
      <c r="CK158" s="152"/>
      <c r="CL158" s="152"/>
      <c r="CM158" s="152"/>
      <c r="CN158" s="152"/>
      <c r="CO158" s="152"/>
      <c r="CP158" s="152"/>
      <c r="CQ158" s="152"/>
      <c r="CR158" s="152"/>
      <c r="CS158" s="152"/>
      <c r="CT158" s="152"/>
      <c r="CU158" s="152"/>
      <c r="CV158" s="152"/>
      <c r="CW158" s="152"/>
      <c r="CX158" s="152"/>
      <c r="CY158" s="152"/>
      <c r="CZ158" s="152"/>
      <c r="DA158" s="152"/>
      <c r="DB158" s="152"/>
      <c r="DC158" s="152"/>
      <c r="DD158" s="152"/>
      <c r="DE158" s="152"/>
      <c r="DF158" s="152"/>
      <c r="DG158" s="152"/>
      <c r="DH158" s="152"/>
      <c r="DI158" s="152"/>
      <c r="DJ158" s="152"/>
      <c r="DK158" s="152"/>
      <c r="DL158" s="152"/>
      <c r="DM158" s="152"/>
      <c r="DN158" s="152"/>
      <c r="DO158" s="152"/>
      <c r="DP158" s="152"/>
      <c r="DQ158" s="152"/>
      <c r="DR158" s="152"/>
      <c r="DS158" s="152"/>
      <c r="DT158" s="152"/>
      <c r="DU158" s="152"/>
      <c r="DV158" s="152"/>
    </row>
    <row r="159" spans="1:126" s="124" customFormat="1" ht="15.75" hidden="1">
      <c r="A159" s="57"/>
      <c r="B159" s="46"/>
      <c r="C159" s="61"/>
      <c r="D159" s="46"/>
      <c r="E159" s="44">
        <v>0</v>
      </c>
      <c r="F159" s="55">
        <v>0</v>
      </c>
      <c r="G159" s="56">
        <f t="shared" si="10"/>
        <v>0</v>
      </c>
      <c r="H159" s="55">
        <v>0</v>
      </c>
      <c r="I159" s="55">
        <v>0</v>
      </c>
      <c r="J159" s="55">
        <v>0</v>
      </c>
      <c r="K159" s="56">
        <f t="array" ref="K159">SUM(ROUND(H159:J159,2))</f>
        <v>0</v>
      </c>
      <c r="L159" s="67"/>
      <c r="M159" s="200"/>
      <c r="N159" s="247"/>
      <c r="O159" s="249">
        <v>0</v>
      </c>
      <c r="P159" s="251">
        <f t="shared" si="12"/>
        <v>0</v>
      </c>
      <c r="Q159" s="247">
        <v>0</v>
      </c>
      <c r="R159" s="249">
        <v>0</v>
      </c>
      <c r="S159" s="252">
        <f t="shared" si="11"/>
        <v>0</v>
      </c>
      <c r="T159" s="247"/>
      <c r="U159" s="249">
        <v>0</v>
      </c>
      <c r="V159" s="252">
        <f t="shared" si="13"/>
        <v>0</v>
      </c>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52"/>
      <c r="CM159" s="152"/>
      <c r="CN159" s="152"/>
      <c r="CO159" s="152"/>
      <c r="CP159" s="152"/>
      <c r="CQ159" s="152"/>
      <c r="CR159" s="152"/>
      <c r="CS159" s="152"/>
      <c r="CT159" s="152"/>
      <c r="CU159" s="152"/>
      <c r="CV159" s="152"/>
      <c r="CW159" s="152"/>
      <c r="CX159" s="152"/>
      <c r="CY159" s="152"/>
      <c r="CZ159" s="152"/>
      <c r="DA159" s="152"/>
      <c r="DB159" s="152"/>
      <c r="DC159" s="152"/>
      <c r="DD159" s="152"/>
      <c r="DE159" s="152"/>
      <c r="DF159" s="152"/>
      <c r="DG159" s="152"/>
      <c r="DH159" s="152"/>
      <c r="DI159" s="152"/>
      <c r="DJ159" s="152"/>
      <c r="DK159" s="152"/>
      <c r="DL159" s="152"/>
      <c r="DM159" s="152"/>
      <c r="DN159" s="152"/>
      <c r="DO159" s="152"/>
      <c r="DP159" s="152"/>
      <c r="DQ159" s="152"/>
      <c r="DR159" s="152"/>
      <c r="DS159" s="152"/>
      <c r="DT159" s="152"/>
      <c r="DU159" s="152"/>
      <c r="DV159" s="152"/>
    </row>
    <row r="160" spans="1:126" s="124" customFormat="1" ht="15.75" hidden="1">
      <c r="A160" s="57"/>
      <c r="B160" s="46"/>
      <c r="C160" s="61"/>
      <c r="D160" s="46"/>
      <c r="E160" s="44">
        <v>0</v>
      </c>
      <c r="F160" s="55">
        <v>0</v>
      </c>
      <c r="G160" s="56">
        <f t="shared" si="10"/>
        <v>0</v>
      </c>
      <c r="H160" s="55">
        <v>0</v>
      </c>
      <c r="I160" s="55">
        <v>0</v>
      </c>
      <c r="J160" s="55">
        <v>0</v>
      </c>
      <c r="K160" s="56">
        <f t="array" ref="K160">SUM(ROUND(H160:J160,2))</f>
        <v>0</v>
      </c>
      <c r="L160" s="67"/>
      <c r="M160" s="200"/>
      <c r="N160" s="247"/>
      <c r="O160" s="249">
        <v>0</v>
      </c>
      <c r="P160" s="251">
        <f t="shared" si="12"/>
        <v>0</v>
      </c>
      <c r="Q160" s="247">
        <v>0</v>
      </c>
      <c r="R160" s="249">
        <v>0</v>
      </c>
      <c r="S160" s="252">
        <f t="shared" si="11"/>
        <v>0</v>
      </c>
      <c r="T160" s="247"/>
      <c r="U160" s="249">
        <v>0</v>
      </c>
      <c r="V160" s="252">
        <f t="shared" si="13"/>
        <v>0</v>
      </c>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c r="CG160" s="152"/>
      <c r="CH160" s="152"/>
      <c r="CI160" s="152"/>
      <c r="CJ160" s="152"/>
      <c r="CK160" s="152"/>
      <c r="CL160" s="152"/>
      <c r="CM160" s="152"/>
      <c r="CN160" s="152"/>
      <c r="CO160" s="152"/>
      <c r="CP160" s="152"/>
      <c r="CQ160" s="152"/>
      <c r="CR160" s="152"/>
      <c r="CS160" s="152"/>
      <c r="CT160" s="152"/>
      <c r="CU160" s="152"/>
      <c r="CV160" s="152"/>
      <c r="CW160" s="152"/>
      <c r="CX160" s="152"/>
      <c r="CY160" s="152"/>
      <c r="CZ160" s="152"/>
      <c r="DA160" s="152"/>
      <c r="DB160" s="152"/>
      <c r="DC160" s="152"/>
      <c r="DD160" s="152"/>
      <c r="DE160" s="152"/>
      <c r="DF160" s="152"/>
      <c r="DG160" s="152"/>
      <c r="DH160" s="152"/>
      <c r="DI160" s="152"/>
      <c r="DJ160" s="152"/>
      <c r="DK160" s="152"/>
      <c r="DL160" s="152"/>
      <c r="DM160" s="152"/>
      <c r="DN160" s="152"/>
      <c r="DO160" s="152"/>
      <c r="DP160" s="152"/>
      <c r="DQ160" s="152"/>
      <c r="DR160" s="152"/>
      <c r="DS160" s="152"/>
      <c r="DT160" s="152"/>
      <c r="DU160" s="152"/>
      <c r="DV160" s="152"/>
    </row>
    <row r="161" spans="1:126" s="124" customFormat="1" ht="15.75" hidden="1">
      <c r="A161" s="57"/>
      <c r="B161" s="46"/>
      <c r="C161" s="61"/>
      <c r="D161" s="46"/>
      <c r="E161" s="44">
        <v>0</v>
      </c>
      <c r="F161" s="55">
        <v>0</v>
      </c>
      <c r="G161" s="56">
        <f t="shared" si="10"/>
        <v>0</v>
      </c>
      <c r="H161" s="55">
        <v>0</v>
      </c>
      <c r="I161" s="55">
        <v>0</v>
      </c>
      <c r="J161" s="55">
        <v>0</v>
      </c>
      <c r="K161" s="56">
        <f t="array" ref="K161">SUM(ROUND(H161:J161,2))</f>
        <v>0</v>
      </c>
      <c r="L161" s="67"/>
      <c r="M161" s="200"/>
      <c r="N161" s="247"/>
      <c r="O161" s="249">
        <v>0</v>
      </c>
      <c r="P161" s="251">
        <f t="shared" si="12"/>
        <v>0</v>
      </c>
      <c r="Q161" s="247">
        <v>0</v>
      </c>
      <c r="R161" s="249">
        <v>0</v>
      </c>
      <c r="S161" s="252">
        <f t="shared" si="11"/>
        <v>0</v>
      </c>
      <c r="T161" s="247"/>
      <c r="U161" s="249">
        <v>0</v>
      </c>
      <c r="V161" s="252">
        <f t="shared" si="13"/>
        <v>0</v>
      </c>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c r="CG161" s="152"/>
      <c r="CH161" s="152"/>
      <c r="CI161" s="152"/>
      <c r="CJ161" s="152"/>
      <c r="CK161" s="152"/>
      <c r="CL161" s="152"/>
      <c r="CM161" s="152"/>
      <c r="CN161" s="152"/>
      <c r="CO161" s="152"/>
      <c r="CP161" s="152"/>
      <c r="CQ161" s="152"/>
      <c r="CR161" s="152"/>
      <c r="CS161" s="152"/>
      <c r="CT161" s="152"/>
      <c r="CU161" s="152"/>
      <c r="CV161" s="152"/>
      <c r="CW161" s="152"/>
      <c r="CX161" s="152"/>
      <c r="CY161" s="152"/>
      <c r="CZ161" s="152"/>
      <c r="DA161" s="152"/>
      <c r="DB161" s="152"/>
      <c r="DC161" s="152"/>
      <c r="DD161" s="152"/>
      <c r="DE161" s="152"/>
      <c r="DF161" s="152"/>
      <c r="DG161" s="152"/>
      <c r="DH161" s="152"/>
      <c r="DI161" s="152"/>
      <c r="DJ161" s="152"/>
      <c r="DK161" s="152"/>
      <c r="DL161" s="152"/>
      <c r="DM161" s="152"/>
      <c r="DN161" s="152"/>
      <c r="DO161" s="152"/>
      <c r="DP161" s="152"/>
      <c r="DQ161" s="152"/>
      <c r="DR161" s="152"/>
      <c r="DS161" s="152"/>
      <c r="DT161" s="152"/>
      <c r="DU161" s="152"/>
      <c r="DV161" s="152"/>
    </row>
    <row r="162" spans="1:126" s="124" customFormat="1" ht="15.75" hidden="1">
      <c r="A162" s="57"/>
      <c r="B162" s="46"/>
      <c r="C162" s="61"/>
      <c r="D162" s="46"/>
      <c r="E162" s="44">
        <v>0</v>
      </c>
      <c r="F162" s="55">
        <v>0</v>
      </c>
      <c r="G162" s="56">
        <f t="shared" si="10"/>
        <v>0</v>
      </c>
      <c r="H162" s="55">
        <v>0</v>
      </c>
      <c r="I162" s="55">
        <v>0</v>
      </c>
      <c r="J162" s="55">
        <v>0</v>
      </c>
      <c r="K162" s="56">
        <f t="array" ref="K162">SUM(ROUND(H162:J162,2))</f>
        <v>0</v>
      </c>
      <c r="L162" s="67"/>
      <c r="M162" s="200"/>
      <c r="N162" s="247"/>
      <c r="O162" s="249">
        <v>0</v>
      </c>
      <c r="P162" s="251">
        <f t="shared" si="12"/>
        <v>0</v>
      </c>
      <c r="Q162" s="247">
        <v>0</v>
      </c>
      <c r="R162" s="249">
        <v>0</v>
      </c>
      <c r="S162" s="252">
        <f t="shared" si="11"/>
        <v>0</v>
      </c>
      <c r="T162" s="247"/>
      <c r="U162" s="249">
        <v>0</v>
      </c>
      <c r="V162" s="252">
        <f t="shared" si="13"/>
        <v>0</v>
      </c>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row>
    <row r="163" spans="1:126" s="124" customFormat="1" ht="15.75" hidden="1">
      <c r="A163" s="57"/>
      <c r="B163" s="46"/>
      <c r="C163" s="61"/>
      <c r="D163" s="46"/>
      <c r="E163" s="44">
        <v>0</v>
      </c>
      <c r="F163" s="55">
        <v>0</v>
      </c>
      <c r="G163" s="56">
        <f t="shared" si="10"/>
        <v>0</v>
      </c>
      <c r="H163" s="55">
        <v>0</v>
      </c>
      <c r="I163" s="55">
        <v>0</v>
      </c>
      <c r="J163" s="55">
        <v>0</v>
      </c>
      <c r="K163" s="56">
        <f t="array" ref="K163">SUM(ROUND(H163:J163,2))</f>
        <v>0</v>
      </c>
      <c r="L163" s="67"/>
      <c r="M163" s="200"/>
      <c r="N163" s="247"/>
      <c r="O163" s="249">
        <v>0</v>
      </c>
      <c r="P163" s="251">
        <f t="shared" si="12"/>
        <v>0</v>
      </c>
      <c r="Q163" s="247">
        <v>0</v>
      </c>
      <c r="R163" s="249">
        <v>0</v>
      </c>
      <c r="S163" s="252">
        <f t="shared" si="11"/>
        <v>0</v>
      </c>
      <c r="T163" s="247"/>
      <c r="U163" s="249">
        <v>0</v>
      </c>
      <c r="V163" s="252">
        <f t="shared" si="13"/>
        <v>0</v>
      </c>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row>
    <row r="164" spans="1:126" s="124" customFormat="1" ht="15.75" hidden="1">
      <c r="A164" s="57"/>
      <c r="B164" s="46"/>
      <c r="C164" s="61"/>
      <c r="D164" s="46"/>
      <c r="E164" s="44">
        <v>0</v>
      </c>
      <c r="F164" s="55">
        <v>0</v>
      </c>
      <c r="G164" s="56">
        <f t="shared" si="10"/>
        <v>0</v>
      </c>
      <c r="H164" s="55">
        <v>0</v>
      </c>
      <c r="I164" s="55">
        <v>0</v>
      </c>
      <c r="J164" s="55">
        <v>0</v>
      </c>
      <c r="K164" s="56">
        <f t="array" ref="K164">SUM(ROUND(H164:J164,2))</f>
        <v>0</v>
      </c>
      <c r="L164" s="67"/>
      <c r="M164" s="200"/>
      <c r="N164" s="247"/>
      <c r="O164" s="249">
        <v>0</v>
      </c>
      <c r="P164" s="251">
        <f t="shared" si="12"/>
        <v>0</v>
      </c>
      <c r="Q164" s="247">
        <v>0</v>
      </c>
      <c r="R164" s="249">
        <v>0</v>
      </c>
      <c r="S164" s="252">
        <f t="shared" si="11"/>
        <v>0</v>
      </c>
      <c r="T164" s="247"/>
      <c r="U164" s="249">
        <v>0</v>
      </c>
      <c r="V164" s="252">
        <f t="shared" si="13"/>
        <v>0</v>
      </c>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row>
    <row r="165" spans="1:126" s="124" customFormat="1" ht="15.75" hidden="1">
      <c r="A165" s="57"/>
      <c r="B165" s="46"/>
      <c r="C165" s="61"/>
      <c r="D165" s="46"/>
      <c r="E165" s="44">
        <v>0</v>
      </c>
      <c r="F165" s="55">
        <v>0</v>
      </c>
      <c r="G165" s="56">
        <f t="shared" si="10"/>
        <v>0</v>
      </c>
      <c r="H165" s="55">
        <v>0</v>
      </c>
      <c r="I165" s="55">
        <v>0</v>
      </c>
      <c r="J165" s="55">
        <v>0</v>
      </c>
      <c r="K165" s="56">
        <f t="array" ref="K165">SUM(ROUND(H165:J165,2))</f>
        <v>0</v>
      </c>
      <c r="L165" s="67"/>
      <c r="M165" s="200"/>
      <c r="N165" s="247"/>
      <c r="O165" s="249">
        <v>0</v>
      </c>
      <c r="P165" s="251">
        <f t="shared" si="12"/>
        <v>0</v>
      </c>
      <c r="Q165" s="247">
        <v>0</v>
      </c>
      <c r="R165" s="249">
        <v>0</v>
      </c>
      <c r="S165" s="252">
        <f t="shared" si="11"/>
        <v>0</v>
      </c>
      <c r="T165" s="247"/>
      <c r="U165" s="249">
        <v>0</v>
      </c>
      <c r="V165" s="252">
        <f t="shared" si="13"/>
        <v>0</v>
      </c>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c r="CG165" s="152"/>
      <c r="CH165" s="152"/>
      <c r="CI165" s="152"/>
      <c r="CJ165" s="152"/>
      <c r="CK165" s="152"/>
      <c r="CL165" s="152"/>
      <c r="CM165" s="152"/>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2"/>
      <c r="DL165" s="152"/>
      <c r="DM165" s="152"/>
      <c r="DN165" s="152"/>
      <c r="DO165" s="152"/>
      <c r="DP165" s="152"/>
      <c r="DQ165" s="152"/>
      <c r="DR165" s="152"/>
      <c r="DS165" s="152"/>
      <c r="DT165" s="152"/>
      <c r="DU165" s="152"/>
      <c r="DV165" s="152"/>
    </row>
    <row r="166" spans="1:126" s="124" customFormat="1" ht="15.75" hidden="1">
      <c r="A166" s="57"/>
      <c r="B166" s="46"/>
      <c r="C166" s="61"/>
      <c r="D166" s="46"/>
      <c r="E166" s="44">
        <v>0</v>
      </c>
      <c r="F166" s="55">
        <v>0</v>
      </c>
      <c r="G166" s="56">
        <f t="shared" si="10"/>
        <v>0</v>
      </c>
      <c r="H166" s="55">
        <v>0</v>
      </c>
      <c r="I166" s="55">
        <v>0</v>
      </c>
      <c r="J166" s="55">
        <v>0</v>
      </c>
      <c r="K166" s="56">
        <f t="array" ref="K166">SUM(ROUND(H166:J166,2))</f>
        <v>0</v>
      </c>
      <c r="L166" s="67"/>
      <c r="M166" s="200"/>
      <c r="N166" s="247"/>
      <c r="O166" s="249">
        <v>0</v>
      </c>
      <c r="P166" s="251">
        <f t="shared" si="12"/>
        <v>0</v>
      </c>
      <c r="Q166" s="247">
        <v>0</v>
      </c>
      <c r="R166" s="249">
        <v>0</v>
      </c>
      <c r="S166" s="252">
        <f t="shared" si="11"/>
        <v>0</v>
      </c>
      <c r="T166" s="247"/>
      <c r="U166" s="249">
        <v>0</v>
      </c>
      <c r="V166" s="252">
        <f t="shared" si="13"/>
        <v>0</v>
      </c>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row>
    <row r="167" spans="1:126" s="124" customFormat="1" ht="15.75" hidden="1">
      <c r="A167" s="57"/>
      <c r="B167" s="46"/>
      <c r="C167" s="61"/>
      <c r="D167" s="46"/>
      <c r="E167" s="44">
        <v>0</v>
      </c>
      <c r="F167" s="55">
        <v>0</v>
      </c>
      <c r="G167" s="56">
        <f t="shared" si="10"/>
        <v>0</v>
      </c>
      <c r="H167" s="55">
        <v>0</v>
      </c>
      <c r="I167" s="55">
        <v>0</v>
      </c>
      <c r="J167" s="55">
        <v>0</v>
      </c>
      <c r="K167" s="56">
        <f t="array" ref="K167">SUM(ROUND(H167:J167,2))</f>
        <v>0</v>
      </c>
      <c r="L167" s="67"/>
      <c r="M167" s="200"/>
      <c r="N167" s="247"/>
      <c r="O167" s="249">
        <v>0</v>
      </c>
      <c r="P167" s="251">
        <f t="shared" si="12"/>
        <v>0</v>
      </c>
      <c r="Q167" s="247">
        <v>0</v>
      </c>
      <c r="R167" s="249">
        <v>0</v>
      </c>
      <c r="S167" s="252">
        <f t="shared" si="11"/>
        <v>0</v>
      </c>
      <c r="T167" s="247"/>
      <c r="U167" s="249">
        <v>0</v>
      </c>
      <c r="V167" s="252">
        <f t="shared" si="13"/>
        <v>0</v>
      </c>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c r="CG167" s="152"/>
      <c r="CH167" s="152"/>
      <c r="CI167" s="152"/>
      <c r="CJ167" s="152"/>
      <c r="CK167" s="152"/>
      <c r="CL167" s="152"/>
      <c r="CM167" s="152"/>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row>
    <row r="168" spans="1:126" s="124" customFormat="1" ht="15.75" hidden="1">
      <c r="A168" s="57"/>
      <c r="B168" s="46"/>
      <c r="C168" s="61"/>
      <c r="D168" s="46"/>
      <c r="E168" s="44">
        <v>0</v>
      </c>
      <c r="F168" s="55">
        <v>0</v>
      </c>
      <c r="G168" s="56">
        <f t="shared" si="10"/>
        <v>0</v>
      </c>
      <c r="H168" s="55">
        <v>0</v>
      </c>
      <c r="I168" s="55">
        <v>0</v>
      </c>
      <c r="J168" s="55">
        <v>0</v>
      </c>
      <c r="K168" s="56">
        <f t="array" ref="K168">SUM(ROUND(H168:J168,2))</f>
        <v>0</v>
      </c>
      <c r="L168" s="67"/>
      <c r="M168" s="200"/>
      <c r="N168" s="247"/>
      <c r="O168" s="249">
        <v>0</v>
      </c>
      <c r="P168" s="251">
        <f t="shared" si="12"/>
        <v>0</v>
      </c>
      <c r="Q168" s="247">
        <v>0</v>
      </c>
      <c r="R168" s="249">
        <v>0</v>
      </c>
      <c r="S168" s="252">
        <f t="shared" si="11"/>
        <v>0</v>
      </c>
      <c r="T168" s="247"/>
      <c r="U168" s="249">
        <v>0</v>
      </c>
      <c r="V168" s="252">
        <f t="shared" si="13"/>
        <v>0</v>
      </c>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c r="CG168" s="152"/>
      <c r="CH168" s="152"/>
      <c r="CI168" s="152"/>
      <c r="CJ168" s="152"/>
      <c r="CK168" s="152"/>
      <c r="CL168" s="152"/>
      <c r="CM168" s="152"/>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row>
    <row r="169" spans="1:126" s="124" customFormat="1" ht="15.75" hidden="1">
      <c r="A169" s="57"/>
      <c r="B169" s="46"/>
      <c r="C169" s="61"/>
      <c r="D169" s="46"/>
      <c r="E169" s="44">
        <v>0</v>
      </c>
      <c r="F169" s="55">
        <v>0</v>
      </c>
      <c r="G169" s="56">
        <f t="shared" si="10"/>
        <v>0</v>
      </c>
      <c r="H169" s="55">
        <v>0</v>
      </c>
      <c r="I169" s="55">
        <v>0</v>
      </c>
      <c r="J169" s="55">
        <v>0</v>
      </c>
      <c r="K169" s="56">
        <f t="array" ref="K169">SUM(ROUND(H169:J169,2))</f>
        <v>0</v>
      </c>
      <c r="L169" s="67"/>
      <c r="M169" s="200"/>
      <c r="N169" s="247"/>
      <c r="O169" s="249">
        <v>0</v>
      </c>
      <c r="P169" s="251">
        <f t="shared" si="12"/>
        <v>0</v>
      </c>
      <c r="Q169" s="247">
        <v>0</v>
      </c>
      <c r="R169" s="249">
        <v>0</v>
      </c>
      <c r="S169" s="252">
        <f t="shared" si="11"/>
        <v>0</v>
      </c>
      <c r="T169" s="247"/>
      <c r="U169" s="249">
        <v>0</v>
      </c>
      <c r="V169" s="252">
        <f t="shared" si="13"/>
        <v>0</v>
      </c>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row>
    <row r="170" spans="1:126" s="124" customFormat="1" ht="15.75" hidden="1">
      <c r="A170" s="57"/>
      <c r="B170" s="46"/>
      <c r="C170" s="61"/>
      <c r="D170" s="46"/>
      <c r="E170" s="44">
        <v>0</v>
      </c>
      <c r="F170" s="55">
        <v>0</v>
      </c>
      <c r="G170" s="56">
        <f t="shared" si="10"/>
        <v>0</v>
      </c>
      <c r="H170" s="55">
        <v>0</v>
      </c>
      <c r="I170" s="55">
        <v>0</v>
      </c>
      <c r="J170" s="55">
        <v>0</v>
      </c>
      <c r="K170" s="56">
        <f t="array" ref="K170">SUM(ROUND(H170:J170,2))</f>
        <v>0</v>
      </c>
      <c r="L170" s="67"/>
      <c r="M170" s="200"/>
      <c r="N170" s="247"/>
      <c r="O170" s="249">
        <v>0</v>
      </c>
      <c r="P170" s="251">
        <f t="shared" si="12"/>
        <v>0</v>
      </c>
      <c r="Q170" s="247">
        <v>0</v>
      </c>
      <c r="R170" s="249">
        <v>0</v>
      </c>
      <c r="S170" s="252">
        <f t="shared" si="11"/>
        <v>0</v>
      </c>
      <c r="T170" s="247"/>
      <c r="U170" s="249">
        <v>0</v>
      </c>
      <c r="V170" s="252">
        <f t="shared" si="13"/>
        <v>0</v>
      </c>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row>
    <row r="171" spans="1:126" s="124" customFormat="1" ht="15.75" hidden="1">
      <c r="A171" s="57"/>
      <c r="B171" s="46"/>
      <c r="C171" s="61"/>
      <c r="D171" s="46"/>
      <c r="E171" s="44">
        <v>0</v>
      </c>
      <c r="F171" s="55">
        <v>0</v>
      </c>
      <c r="G171" s="56">
        <f t="shared" si="10"/>
        <v>0</v>
      </c>
      <c r="H171" s="55">
        <v>0</v>
      </c>
      <c r="I171" s="55">
        <v>0</v>
      </c>
      <c r="J171" s="55">
        <v>0</v>
      </c>
      <c r="K171" s="56">
        <f t="array" ref="K171">SUM(ROUND(H171:J171,2))</f>
        <v>0</v>
      </c>
      <c r="L171" s="67"/>
      <c r="M171" s="200"/>
      <c r="N171" s="247"/>
      <c r="O171" s="249">
        <v>0</v>
      </c>
      <c r="P171" s="251">
        <f t="shared" si="12"/>
        <v>0</v>
      </c>
      <c r="Q171" s="247">
        <v>0</v>
      </c>
      <c r="R171" s="249">
        <v>0</v>
      </c>
      <c r="S171" s="252">
        <f t="shared" si="11"/>
        <v>0</v>
      </c>
      <c r="T171" s="247"/>
      <c r="U171" s="249">
        <v>0</v>
      </c>
      <c r="V171" s="252">
        <f t="shared" si="13"/>
        <v>0</v>
      </c>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row>
    <row r="172" spans="1:126" s="124" customFormat="1" ht="15.75" hidden="1">
      <c r="A172" s="57"/>
      <c r="B172" s="46"/>
      <c r="C172" s="61"/>
      <c r="D172" s="46"/>
      <c r="E172" s="44">
        <v>0</v>
      </c>
      <c r="F172" s="55">
        <v>0</v>
      </c>
      <c r="G172" s="56">
        <f t="shared" si="10"/>
        <v>0</v>
      </c>
      <c r="H172" s="55">
        <v>0</v>
      </c>
      <c r="I172" s="55">
        <v>0</v>
      </c>
      <c r="J172" s="55">
        <v>0</v>
      </c>
      <c r="K172" s="56">
        <f t="array" ref="K172">SUM(ROUND(H172:J172,2))</f>
        <v>0</v>
      </c>
      <c r="L172" s="67"/>
      <c r="M172" s="200"/>
      <c r="N172" s="247"/>
      <c r="O172" s="249">
        <v>0</v>
      </c>
      <c r="P172" s="251">
        <f t="shared" si="12"/>
        <v>0</v>
      </c>
      <c r="Q172" s="247">
        <v>0</v>
      </c>
      <c r="R172" s="249">
        <v>0</v>
      </c>
      <c r="S172" s="252">
        <f t="shared" si="11"/>
        <v>0</v>
      </c>
      <c r="T172" s="247"/>
      <c r="U172" s="249">
        <v>0</v>
      </c>
      <c r="V172" s="252">
        <f t="shared" si="13"/>
        <v>0</v>
      </c>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c r="CG172" s="152"/>
      <c r="CH172" s="152"/>
      <c r="CI172" s="152"/>
      <c r="CJ172" s="152"/>
      <c r="CK172" s="152"/>
      <c r="CL172" s="152"/>
      <c r="CM172" s="152"/>
      <c r="CN172" s="152"/>
      <c r="CO172" s="152"/>
      <c r="CP172" s="152"/>
      <c r="CQ172" s="152"/>
      <c r="CR172" s="152"/>
      <c r="CS172" s="152"/>
      <c r="CT172" s="152"/>
      <c r="CU172" s="152"/>
      <c r="CV172" s="152"/>
      <c r="CW172" s="152"/>
      <c r="CX172" s="152"/>
      <c r="CY172" s="152"/>
      <c r="CZ172" s="152"/>
      <c r="DA172" s="152"/>
      <c r="DB172" s="152"/>
      <c r="DC172" s="152"/>
      <c r="DD172" s="152"/>
      <c r="DE172" s="152"/>
      <c r="DF172" s="152"/>
      <c r="DG172" s="152"/>
      <c r="DH172" s="152"/>
      <c r="DI172" s="152"/>
      <c r="DJ172" s="152"/>
      <c r="DK172" s="152"/>
      <c r="DL172" s="152"/>
      <c r="DM172" s="152"/>
      <c r="DN172" s="152"/>
      <c r="DO172" s="152"/>
      <c r="DP172" s="152"/>
      <c r="DQ172" s="152"/>
      <c r="DR172" s="152"/>
      <c r="DS172" s="152"/>
      <c r="DT172" s="152"/>
      <c r="DU172" s="152"/>
      <c r="DV172" s="152"/>
    </row>
    <row r="173" spans="1:126" s="124" customFormat="1" ht="15.75" hidden="1">
      <c r="A173" s="57"/>
      <c r="B173" s="46"/>
      <c r="C173" s="61"/>
      <c r="D173" s="46"/>
      <c r="E173" s="44">
        <v>0</v>
      </c>
      <c r="F173" s="55">
        <v>0</v>
      </c>
      <c r="G173" s="56">
        <f t="shared" si="10"/>
        <v>0</v>
      </c>
      <c r="H173" s="55">
        <v>0</v>
      </c>
      <c r="I173" s="55">
        <v>0</v>
      </c>
      <c r="J173" s="55">
        <v>0</v>
      </c>
      <c r="K173" s="56">
        <f t="array" ref="K173">SUM(ROUND(H173:J173,2))</f>
        <v>0</v>
      </c>
      <c r="L173" s="67"/>
      <c r="M173" s="200"/>
      <c r="N173" s="247"/>
      <c r="O173" s="249">
        <v>0</v>
      </c>
      <c r="P173" s="251">
        <f t="shared" si="12"/>
        <v>0</v>
      </c>
      <c r="Q173" s="247">
        <v>0</v>
      </c>
      <c r="R173" s="249">
        <v>0</v>
      </c>
      <c r="S173" s="252">
        <f t="shared" si="11"/>
        <v>0</v>
      </c>
      <c r="T173" s="247"/>
      <c r="U173" s="249">
        <v>0</v>
      </c>
      <c r="V173" s="252">
        <f t="shared" si="13"/>
        <v>0</v>
      </c>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c r="CG173" s="152"/>
      <c r="CH173" s="152"/>
      <c r="CI173" s="152"/>
      <c r="CJ173" s="152"/>
      <c r="CK173" s="152"/>
      <c r="CL173" s="152"/>
      <c r="CM173" s="152"/>
      <c r="CN173" s="152"/>
      <c r="CO173" s="152"/>
      <c r="CP173" s="152"/>
      <c r="CQ173" s="152"/>
      <c r="CR173" s="152"/>
      <c r="CS173" s="152"/>
      <c r="CT173" s="152"/>
      <c r="CU173" s="152"/>
      <c r="CV173" s="152"/>
      <c r="CW173" s="152"/>
      <c r="CX173" s="152"/>
      <c r="CY173" s="152"/>
      <c r="CZ173" s="152"/>
      <c r="DA173" s="152"/>
      <c r="DB173" s="152"/>
      <c r="DC173" s="152"/>
      <c r="DD173" s="152"/>
      <c r="DE173" s="152"/>
      <c r="DF173" s="152"/>
      <c r="DG173" s="152"/>
      <c r="DH173" s="152"/>
      <c r="DI173" s="152"/>
      <c r="DJ173" s="152"/>
      <c r="DK173" s="152"/>
      <c r="DL173" s="152"/>
      <c r="DM173" s="152"/>
      <c r="DN173" s="152"/>
      <c r="DO173" s="152"/>
      <c r="DP173" s="152"/>
      <c r="DQ173" s="152"/>
      <c r="DR173" s="152"/>
      <c r="DS173" s="152"/>
      <c r="DT173" s="152"/>
      <c r="DU173" s="152"/>
      <c r="DV173" s="152"/>
    </row>
    <row r="174" spans="1:126" s="124" customFormat="1" ht="15.75" hidden="1">
      <c r="A174" s="57"/>
      <c r="B174" s="46"/>
      <c r="C174" s="61"/>
      <c r="D174" s="46"/>
      <c r="E174" s="44">
        <v>0</v>
      </c>
      <c r="F174" s="55">
        <v>0</v>
      </c>
      <c r="G174" s="56">
        <f t="shared" si="10"/>
        <v>0</v>
      </c>
      <c r="H174" s="55">
        <v>0</v>
      </c>
      <c r="I174" s="55">
        <v>0</v>
      </c>
      <c r="J174" s="55">
        <v>0</v>
      </c>
      <c r="K174" s="56">
        <f t="array" ref="K174">SUM(ROUND(H174:J174,2))</f>
        <v>0</v>
      </c>
      <c r="L174" s="67"/>
      <c r="M174" s="200"/>
      <c r="N174" s="247"/>
      <c r="O174" s="249">
        <v>0</v>
      </c>
      <c r="P174" s="251">
        <f t="shared" si="12"/>
        <v>0</v>
      </c>
      <c r="Q174" s="247">
        <v>0</v>
      </c>
      <c r="R174" s="249">
        <v>0</v>
      </c>
      <c r="S174" s="252">
        <f t="shared" si="11"/>
        <v>0</v>
      </c>
      <c r="T174" s="247"/>
      <c r="U174" s="249">
        <v>0</v>
      </c>
      <c r="V174" s="252">
        <f t="shared" si="13"/>
        <v>0</v>
      </c>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row>
    <row r="175" spans="1:126" s="124" customFormat="1" ht="15.75" hidden="1">
      <c r="A175" s="57"/>
      <c r="B175" s="46"/>
      <c r="C175" s="61"/>
      <c r="D175" s="46"/>
      <c r="E175" s="44">
        <v>0</v>
      </c>
      <c r="F175" s="55">
        <v>0</v>
      </c>
      <c r="G175" s="56">
        <f t="shared" si="10"/>
        <v>0</v>
      </c>
      <c r="H175" s="55">
        <v>0</v>
      </c>
      <c r="I175" s="55">
        <v>0</v>
      </c>
      <c r="J175" s="55">
        <v>0</v>
      </c>
      <c r="K175" s="56">
        <f t="array" ref="K175">SUM(ROUND(H175:J175,2))</f>
        <v>0</v>
      </c>
      <c r="L175" s="67"/>
      <c r="M175" s="200"/>
      <c r="N175" s="247"/>
      <c r="O175" s="249">
        <v>0</v>
      </c>
      <c r="P175" s="251">
        <f t="shared" si="12"/>
        <v>0</v>
      </c>
      <c r="Q175" s="247">
        <v>0</v>
      </c>
      <c r="R175" s="249">
        <v>0</v>
      </c>
      <c r="S175" s="252">
        <f t="shared" si="11"/>
        <v>0</v>
      </c>
      <c r="T175" s="247"/>
      <c r="U175" s="249">
        <v>0</v>
      </c>
      <c r="V175" s="252">
        <f t="shared" si="13"/>
        <v>0</v>
      </c>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row>
    <row r="176" spans="1:126" s="124" customFormat="1" ht="15.75" hidden="1">
      <c r="A176" s="57"/>
      <c r="B176" s="46"/>
      <c r="C176" s="61"/>
      <c r="D176" s="46"/>
      <c r="E176" s="44">
        <v>0</v>
      </c>
      <c r="F176" s="55">
        <v>0</v>
      </c>
      <c r="G176" s="56">
        <f t="shared" si="10"/>
        <v>0</v>
      </c>
      <c r="H176" s="55">
        <v>0</v>
      </c>
      <c r="I176" s="55">
        <v>0</v>
      </c>
      <c r="J176" s="55">
        <v>0</v>
      </c>
      <c r="K176" s="56">
        <f t="array" ref="K176">SUM(ROUND(H176:J176,2))</f>
        <v>0</v>
      </c>
      <c r="L176" s="67"/>
      <c r="M176" s="200"/>
      <c r="N176" s="247"/>
      <c r="O176" s="249">
        <v>0</v>
      </c>
      <c r="P176" s="251">
        <f t="shared" si="12"/>
        <v>0</v>
      </c>
      <c r="Q176" s="247">
        <v>0</v>
      </c>
      <c r="R176" s="249">
        <v>0</v>
      </c>
      <c r="S176" s="252">
        <f t="shared" si="11"/>
        <v>0</v>
      </c>
      <c r="T176" s="247"/>
      <c r="U176" s="249">
        <v>0</v>
      </c>
      <c r="V176" s="252">
        <f t="shared" si="13"/>
        <v>0</v>
      </c>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row>
    <row r="177" spans="1:126" s="124" customFormat="1" ht="15.75" hidden="1">
      <c r="A177" s="57"/>
      <c r="B177" s="46"/>
      <c r="C177" s="61"/>
      <c r="D177" s="46"/>
      <c r="E177" s="44">
        <v>0</v>
      </c>
      <c r="F177" s="55">
        <v>0</v>
      </c>
      <c r="G177" s="56">
        <f t="shared" si="10"/>
        <v>0</v>
      </c>
      <c r="H177" s="55">
        <v>0</v>
      </c>
      <c r="I177" s="55">
        <v>0</v>
      </c>
      <c r="J177" s="55">
        <v>0</v>
      </c>
      <c r="K177" s="56">
        <f t="array" ref="K177">SUM(ROUND(H177:J177,2))</f>
        <v>0</v>
      </c>
      <c r="L177" s="67"/>
      <c r="M177" s="200"/>
      <c r="N177" s="247"/>
      <c r="O177" s="249">
        <v>0</v>
      </c>
      <c r="P177" s="251">
        <f t="shared" si="12"/>
        <v>0</v>
      </c>
      <c r="Q177" s="247">
        <v>0</v>
      </c>
      <c r="R177" s="249">
        <v>0</v>
      </c>
      <c r="S177" s="252">
        <f t="shared" si="11"/>
        <v>0</v>
      </c>
      <c r="T177" s="247"/>
      <c r="U177" s="249">
        <v>0</v>
      </c>
      <c r="V177" s="252">
        <f t="shared" si="13"/>
        <v>0</v>
      </c>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152"/>
      <c r="DU177" s="152"/>
      <c r="DV177" s="152"/>
    </row>
    <row r="178" spans="1:126" s="124" customFormat="1" ht="15.75" hidden="1">
      <c r="A178" s="57"/>
      <c r="B178" s="46"/>
      <c r="C178" s="61"/>
      <c r="D178" s="46"/>
      <c r="E178" s="44">
        <v>0</v>
      </c>
      <c r="F178" s="55">
        <v>0</v>
      </c>
      <c r="G178" s="56">
        <f t="shared" si="10"/>
        <v>0</v>
      </c>
      <c r="H178" s="55">
        <v>0</v>
      </c>
      <c r="I178" s="55">
        <v>0</v>
      </c>
      <c r="J178" s="55">
        <v>0</v>
      </c>
      <c r="K178" s="56">
        <f t="array" ref="K178">SUM(ROUND(H178:J178,2))</f>
        <v>0</v>
      </c>
      <c r="L178" s="67"/>
      <c r="M178" s="200"/>
      <c r="N178" s="247"/>
      <c r="O178" s="249">
        <v>0</v>
      </c>
      <c r="P178" s="251">
        <f t="shared" si="12"/>
        <v>0</v>
      </c>
      <c r="Q178" s="247">
        <v>0</v>
      </c>
      <c r="R178" s="249">
        <v>0</v>
      </c>
      <c r="S178" s="252">
        <f t="shared" si="11"/>
        <v>0</v>
      </c>
      <c r="T178" s="247"/>
      <c r="U178" s="249">
        <v>0</v>
      </c>
      <c r="V178" s="252">
        <f t="shared" si="13"/>
        <v>0</v>
      </c>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152"/>
      <c r="DL178" s="152"/>
      <c r="DM178" s="152"/>
      <c r="DN178" s="152"/>
      <c r="DO178" s="152"/>
      <c r="DP178" s="152"/>
      <c r="DQ178" s="152"/>
      <c r="DR178" s="152"/>
      <c r="DS178" s="152"/>
      <c r="DT178" s="152"/>
      <c r="DU178" s="152"/>
      <c r="DV178" s="152"/>
    </row>
    <row r="179" spans="1:126" s="124" customFormat="1" ht="15.75" hidden="1">
      <c r="A179" s="57"/>
      <c r="B179" s="46"/>
      <c r="C179" s="61"/>
      <c r="D179" s="46"/>
      <c r="E179" s="44">
        <v>0</v>
      </c>
      <c r="F179" s="55">
        <v>0</v>
      </c>
      <c r="G179" s="56">
        <f t="shared" si="10"/>
        <v>0</v>
      </c>
      <c r="H179" s="55">
        <v>0</v>
      </c>
      <c r="I179" s="55">
        <v>0</v>
      </c>
      <c r="J179" s="55">
        <v>0</v>
      </c>
      <c r="K179" s="56">
        <f t="array" ref="K179">SUM(ROUND(H179:J179,2))</f>
        <v>0</v>
      </c>
      <c r="L179" s="67"/>
      <c r="M179" s="200"/>
      <c r="N179" s="247"/>
      <c r="O179" s="249">
        <v>0</v>
      </c>
      <c r="P179" s="251">
        <f t="shared" si="12"/>
        <v>0</v>
      </c>
      <c r="Q179" s="247">
        <v>0</v>
      </c>
      <c r="R179" s="249">
        <v>0</v>
      </c>
      <c r="S179" s="252">
        <f t="shared" si="11"/>
        <v>0</v>
      </c>
      <c r="T179" s="247"/>
      <c r="U179" s="249">
        <v>0</v>
      </c>
      <c r="V179" s="252">
        <f t="shared" si="13"/>
        <v>0</v>
      </c>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row>
    <row r="180" spans="1:126" s="124" customFormat="1" ht="15.75" hidden="1">
      <c r="A180" s="57"/>
      <c r="B180" s="46"/>
      <c r="C180" s="61"/>
      <c r="D180" s="46"/>
      <c r="E180" s="44">
        <v>0</v>
      </c>
      <c r="F180" s="55">
        <v>0</v>
      </c>
      <c r="G180" s="56">
        <f t="shared" si="10"/>
        <v>0</v>
      </c>
      <c r="H180" s="55">
        <v>0</v>
      </c>
      <c r="I180" s="55">
        <v>0</v>
      </c>
      <c r="J180" s="55">
        <v>0</v>
      </c>
      <c r="K180" s="56">
        <f t="array" ref="K180">SUM(ROUND(H180:J180,2))</f>
        <v>0</v>
      </c>
      <c r="L180" s="67"/>
      <c r="M180" s="200"/>
      <c r="N180" s="247"/>
      <c r="O180" s="249">
        <v>0</v>
      </c>
      <c r="P180" s="251">
        <f t="shared" si="12"/>
        <v>0</v>
      </c>
      <c r="Q180" s="247">
        <v>0</v>
      </c>
      <c r="R180" s="249">
        <v>0</v>
      </c>
      <c r="S180" s="252">
        <f t="shared" si="11"/>
        <v>0</v>
      </c>
      <c r="T180" s="247"/>
      <c r="U180" s="249">
        <v>0</v>
      </c>
      <c r="V180" s="252">
        <f t="shared" si="13"/>
        <v>0</v>
      </c>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row>
    <row r="181" spans="1:126" s="124" customFormat="1" ht="15.75" hidden="1">
      <c r="A181" s="57"/>
      <c r="B181" s="46"/>
      <c r="C181" s="61"/>
      <c r="D181" s="46"/>
      <c r="E181" s="44">
        <v>0</v>
      </c>
      <c r="F181" s="55">
        <v>0</v>
      </c>
      <c r="G181" s="56">
        <f t="shared" si="10"/>
        <v>0</v>
      </c>
      <c r="H181" s="55">
        <v>0</v>
      </c>
      <c r="I181" s="55">
        <v>0</v>
      </c>
      <c r="J181" s="55">
        <v>0</v>
      </c>
      <c r="K181" s="56">
        <f t="array" ref="K181">SUM(ROUND(H181:J181,2))</f>
        <v>0</v>
      </c>
      <c r="L181" s="67"/>
      <c r="M181" s="200"/>
      <c r="N181" s="247"/>
      <c r="O181" s="249">
        <v>0</v>
      </c>
      <c r="P181" s="251">
        <f t="shared" si="12"/>
        <v>0</v>
      </c>
      <c r="Q181" s="247">
        <v>0</v>
      </c>
      <c r="R181" s="249">
        <v>0</v>
      </c>
      <c r="S181" s="252">
        <f t="shared" si="11"/>
        <v>0</v>
      </c>
      <c r="T181" s="247"/>
      <c r="U181" s="249">
        <v>0</v>
      </c>
      <c r="V181" s="252">
        <f t="shared" si="13"/>
        <v>0</v>
      </c>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row>
    <row r="182" spans="1:126" s="124" customFormat="1" ht="15.75" hidden="1">
      <c r="A182" s="57"/>
      <c r="B182" s="46"/>
      <c r="C182" s="61"/>
      <c r="D182" s="46"/>
      <c r="E182" s="44">
        <v>0</v>
      </c>
      <c r="F182" s="55">
        <v>0</v>
      </c>
      <c r="G182" s="56">
        <f t="shared" si="10"/>
        <v>0</v>
      </c>
      <c r="H182" s="55">
        <v>0</v>
      </c>
      <c r="I182" s="55">
        <v>0</v>
      </c>
      <c r="J182" s="55">
        <v>0</v>
      </c>
      <c r="K182" s="56">
        <f t="array" ref="K182">SUM(ROUND(H182:J182,2))</f>
        <v>0</v>
      </c>
      <c r="L182" s="67"/>
      <c r="M182" s="200"/>
      <c r="N182" s="247"/>
      <c r="O182" s="249">
        <v>0</v>
      </c>
      <c r="P182" s="251">
        <f t="shared" si="12"/>
        <v>0</v>
      </c>
      <c r="Q182" s="247">
        <v>0</v>
      </c>
      <c r="R182" s="249">
        <v>0</v>
      </c>
      <c r="S182" s="252">
        <f t="shared" si="11"/>
        <v>0</v>
      </c>
      <c r="T182" s="247"/>
      <c r="U182" s="249">
        <v>0</v>
      </c>
      <c r="V182" s="252">
        <f t="shared" si="13"/>
        <v>0</v>
      </c>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row>
    <row r="183" spans="1:126" s="124" customFormat="1" ht="15.75" hidden="1">
      <c r="A183" s="57"/>
      <c r="B183" s="46"/>
      <c r="C183" s="61"/>
      <c r="D183" s="46"/>
      <c r="E183" s="44">
        <v>0</v>
      </c>
      <c r="F183" s="55">
        <v>0</v>
      </c>
      <c r="G183" s="56">
        <f t="shared" si="10"/>
        <v>0</v>
      </c>
      <c r="H183" s="55">
        <v>0</v>
      </c>
      <c r="I183" s="55">
        <v>0</v>
      </c>
      <c r="J183" s="55">
        <v>0</v>
      </c>
      <c r="K183" s="56">
        <f t="array" ref="K183">SUM(ROUND(H183:J183,2))</f>
        <v>0</v>
      </c>
      <c r="L183" s="67"/>
      <c r="M183" s="200"/>
      <c r="N183" s="247"/>
      <c r="O183" s="249">
        <v>0</v>
      </c>
      <c r="P183" s="251">
        <f t="shared" si="12"/>
        <v>0</v>
      </c>
      <c r="Q183" s="247">
        <v>0</v>
      </c>
      <c r="R183" s="249">
        <v>0</v>
      </c>
      <c r="S183" s="252">
        <f t="shared" si="11"/>
        <v>0</v>
      </c>
      <c r="T183" s="247"/>
      <c r="U183" s="249">
        <v>0</v>
      </c>
      <c r="V183" s="252">
        <f t="shared" si="13"/>
        <v>0</v>
      </c>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152"/>
      <c r="DL183" s="152"/>
      <c r="DM183" s="152"/>
      <c r="DN183" s="152"/>
      <c r="DO183" s="152"/>
      <c r="DP183" s="152"/>
      <c r="DQ183" s="152"/>
      <c r="DR183" s="152"/>
      <c r="DS183" s="152"/>
      <c r="DT183" s="152"/>
      <c r="DU183" s="152"/>
      <c r="DV183" s="152"/>
    </row>
    <row r="184" spans="1:126" s="124" customFormat="1" ht="15.75" hidden="1">
      <c r="A184" s="57"/>
      <c r="B184" s="46"/>
      <c r="C184" s="61"/>
      <c r="D184" s="46"/>
      <c r="E184" s="44">
        <v>0</v>
      </c>
      <c r="F184" s="55">
        <v>0</v>
      </c>
      <c r="G184" s="56">
        <f t="shared" si="10"/>
        <v>0</v>
      </c>
      <c r="H184" s="55">
        <v>0</v>
      </c>
      <c r="I184" s="55">
        <v>0</v>
      </c>
      <c r="J184" s="55">
        <v>0</v>
      </c>
      <c r="K184" s="56">
        <f t="array" ref="K184">SUM(ROUND(H184:J184,2))</f>
        <v>0</v>
      </c>
      <c r="L184" s="67"/>
      <c r="M184" s="200"/>
      <c r="N184" s="247"/>
      <c r="O184" s="249">
        <v>0</v>
      </c>
      <c r="P184" s="251">
        <f t="shared" si="12"/>
        <v>0</v>
      </c>
      <c r="Q184" s="247">
        <v>0</v>
      </c>
      <c r="R184" s="249">
        <v>0</v>
      </c>
      <c r="S184" s="252">
        <f t="shared" si="11"/>
        <v>0</v>
      </c>
      <c r="T184" s="247"/>
      <c r="U184" s="249">
        <v>0</v>
      </c>
      <c r="V184" s="252">
        <f t="shared" si="13"/>
        <v>0</v>
      </c>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row>
    <row r="185" spans="1:126" s="124" customFormat="1" ht="15.75" hidden="1">
      <c r="A185" s="57"/>
      <c r="B185" s="46"/>
      <c r="C185" s="61"/>
      <c r="D185" s="46"/>
      <c r="E185" s="44">
        <v>0</v>
      </c>
      <c r="F185" s="55">
        <v>0</v>
      </c>
      <c r="G185" s="56">
        <f t="shared" si="10"/>
        <v>0</v>
      </c>
      <c r="H185" s="55">
        <v>0</v>
      </c>
      <c r="I185" s="55">
        <v>0</v>
      </c>
      <c r="J185" s="55">
        <v>0</v>
      </c>
      <c r="K185" s="56">
        <f t="array" ref="K185">SUM(ROUND(H185:J185,2))</f>
        <v>0</v>
      </c>
      <c r="L185" s="67"/>
      <c r="M185" s="200"/>
      <c r="N185" s="247"/>
      <c r="O185" s="249">
        <v>0</v>
      </c>
      <c r="P185" s="251">
        <f t="shared" si="12"/>
        <v>0</v>
      </c>
      <c r="Q185" s="247">
        <v>0</v>
      </c>
      <c r="R185" s="249">
        <v>0</v>
      </c>
      <c r="S185" s="252">
        <f t="shared" si="11"/>
        <v>0</v>
      </c>
      <c r="T185" s="247"/>
      <c r="U185" s="249">
        <v>0</v>
      </c>
      <c r="V185" s="252">
        <f t="shared" si="13"/>
        <v>0</v>
      </c>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152"/>
      <c r="DL185" s="152"/>
      <c r="DM185" s="152"/>
      <c r="DN185" s="152"/>
      <c r="DO185" s="152"/>
      <c r="DP185" s="152"/>
      <c r="DQ185" s="152"/>
      <c r="DR185" s="152"/>
      <c r="DS185" s="152"/>
      <c r="DT185" s="152"/>
      <c r="DU185" s="152"/>
      <c r="DV185" s="152"/>
    </row>
    <row r="186" spans="1:126" s="124" customFormat="1" ht="15.75" hidden="1">
      <c r="A186" s="57"/>
      <c r="B186" s="46"/>
      <c r="C186" s="61"/>
      <c r="D186" s="46"/>
      <c r="E186" s="44">
        <v>0</v>
      </c>
      <c r="F186" s="55">
        <v>0</v>
      </c>
      <c r="G186" s="56">
        <f t="shared" si="10"/>
        <v>0</v>
      </c>
      <c r="H186" s="55">
        <v>0</v>
      </c>
      <c r="I186" s="55">
        <v>0</v>
      </c>
      <c r="J186" s="55">
        <v>0</v>
      </c>
      <c r="K186" s="56">
        <f t="array" ref="K186">SUM(ROUND(H186:J186,2))</f>
        <v>0</v>
      </c>
      <c r="L186" s="67"/>
      <c r="M186" s="200"/>
      <c r="N186" s="247"/>
      <c r="O186" s="249">
        <v>0</v>
      </c>
      <c r="P186" s="251">
        <f t="shared" si="12"/>
        <v>0</v>
      </c>
      <c r="Q186" s="247">
        <v>0</v>
      </c>
      <c r="R186" s="249">
        <v>0</v>
      </c>
      <c r="S186" s="252">
        <f t="shared" si="11"/>
        <v>0</v>
      </c>
      <c r="T186" s="247"/>
      <c r="U186" s="249">
        <v>0</v>
      </c>
      <c r="V186" s="252">
        <f t="shared" si="13"/>
        <v>0</v>
      </c>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152"/>
      <c r="DL186" s="152"/>
      <c r="DM186" s="152"/>
      <c r="DN186" s="152"/>
      <c r="DO186" s="152"/>
      <c r="DP186" s="152"/>
      <c r="DQ186" s="152"/>
      <c r="DR186" s="152"/>
      <c r="DS186" s="152"/>
      <c r="DT186" s="152"/>
      <c r="DU186" s="152"/>
      <c r="DV186" s="152"/>
    </row>
    <row r="187" spans="1:126" s="124" customFormat="1" ht="15.75" hidden="1">
      <c r="A187" s="57"/>
      <c r="B187" s="46"/>
      <c r="C187" s="61"/>
      <c r="D187" s="46"/>
      <c r="E187" s="44">
        <v>0</v>
      </c>
      <c r="F187" s="55">
        <v>0</v>
      </c>
      <c r="G187" s="56">
        <f t="shared" si="10"/>
        <v>0</v>
      </c>
      <c r="H187" s="55">
        <v>0</v>
      </c>
      <c r="I187" s="55">
        <v>0</v>
      </c>
      <c r="J187" s="55">
        <v>0</v>
      </c>
      <c r="K187" s="56">
        <f t="array" ref="K187">SUM(ROUND(H187:J187,2))</f>
        <v>0</v>
      </c>
      <c r="L187" s="67"/>
      <c r="M187" s="200"/>
      <c r="N187" s="247"/>
      <c r="O187" s="249">
        <v>0</v>
      </c>
      <c r="P187" s="251">
        <f t="shared" si="12"/>
        <v>0</v>
      </c>
      <c r="Q187" s="247">
        <v>0</v>
      </c>
      <c r="R187" s="249">
        <v>0</v>
      </c>
      <c r="S187" s="252">
        <f t="shared" si="11"/>
        <v>0</v>
      </c>
      <c r="T187" s="247"/>
      <c r="U187" s="249">
        <v>0</v>
      </c>
      <c r="V187" s="252">
        <f t="shared" si="13"/>
        <v>0</v>
      </c>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row>
    <row r="188" spans="1:126" s="124" customFormat="1" ht="15.75" hidden="1">
      <c r="A188" s="57"/>
      <c r="B188" s="46"/>
      <c r="C188" s="61"/>
      <c r="D188" s="46"/>
      <c r="E188" s="44">
        <v>0</v>
      </c>
      <c r="F188" s="55">
        <v>0</v>
      </c>
      <c r="G188" s="56">
        <f t="shared" si="10"/>
        <v>0</v>
      </c>
      <c r="H188" s="55">
        <v>0</v>
      </c>
      <c r="I188" s="55">
        <v>0</v>
      </c>
      <c r="J188" s="55">
        <v>0</v>
      </c>
      <c r="K188" s="56">
        <f t="array" ref="K188">SUM(ROUND(H188:J188,2))</f>
        <v>0</v>
      </c>
      <c r="L188" s="67"/>
      <c r="M188" s="200"/>
      <c r="N188" s="247"/>
      <c r="O188" s="249">
        <v>0</v>
      </c>
      <c r="P188" s="251">
        <f t="shared" si="12"/>
        <v>0</v>
      </c>
      <c r="Q188" s="247">
        <v>0</v>
      </c>
      <c r="R188" s="249">
        <v>0</v>
      </c>
      <c r="S188" s="252">
        <f t="shared" si="11"/>
        <v>0</v>
      </c>
      <c r="T188" s="247"/>
      <c r="U188" s="249">
        <v>0</v>
      </c>
      <c r="V188" s="252">
        <f t="shared" si="13"/>
        <v>0</v>
      </c>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row>
    <row r="189" spans="1:126" s="124" customFormat="1" ht="15.75" hidden="1">
      <c r="A189" s="57"/>
      <c r="B189" s="46"/>
      <c r="C189" s="61"/>
      <c r="D189" s="46"/>
      <c r="E189" s="44">
        <v>0</v>
      </c>
      <c r="F189" s="55">
        <v>0</v>
      </c>
      <c r="G189" s="56">
        <f t="shared" si="10"/>
        <v>0</v>
      </c>
      <c r="H189" s="55">
        <v>0</v>
      </c>
      <c r="I189" s="55">
        <v>0</v>
      </c>
      <c r="J189" s="55">
        <v>0</v>
      </c>
      <c r="K189" s="56">
        <f t="array" ref="K189">SUM(ROUND(H189:J189,2))</f>
        <v>0</v>
      </c>
      <c r="L189" s="67"/>
      <c r="M189" s="200"/>
      <c r="N189" s="247"/>
      <c r="O189" s="249">
        <v>0</v>
      </c>
      <c r="P189" s="251">
        <f t="shared" si="12"/>
        <v>0</v>
      </c>
      <c r="Q189" s="247">
        <v>0</v>
      </c>
      <c r="R189" s="249">
        <v>0</v>
      </c>
      <c r="S189" s="252">
        <f t="shared" si="11"/>
        <v>0</v>
      </c>
      <c r="T189" s="247"/>
      <c r="U189" s="249">
        <v>0</v>
      </c>
      <c r="V189" s="252">
        <f t="shared" si="13"/>
        <v>0</v>
      </c>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row>
    <row r="190" spans="1:126" s="124" customFormat="1" ht="15.75" hidden="1">
      <c r="A190" s="57"/>
      <c r="B190" s="46"/>
      <c r="C190" s="61"/>
      <c r="D190" s="46"/>
      <c r="E190" s="44">
        <v>0</v>
      </c>
      <c r="F190" s="55">
        <v>0</v>
      </c>
      <c r="G190" s="56">
        <f t="shared" si="10"/>
        <v>0</v>
      </c>
      <c r="H190" s="55">
        <v>0</v>
      </c>
      <c r="I190" s="55">
        <v>0</v>
      </c>
      <c r="J190" s="55">
        <v>0</v>
      </c>
      <c r="K190" s="56">
        <f t="array" ref="K190">SUM(ROUND(H190:J190,2))</f>
        <v>0</v>
      </c>
      <c r="L190" s="67"/>
      <c r="M190" s="200"/>
      <c r="N190" s="247"/>
      <c r="O190" s="249">
        <v>0</v>
      </c>
      <c r="P190" s="251">
        <f t="shared" si="12"/>
        <v>0</v>
      </c>
      <c r="Q190" s="247">
        <v>0</v>
      </c>
      <c r="R190" s="249">
        <v>0</v>
      </c>
      <c r="S190" s="252">
        <f t="shared" si="11"/>
        <v>0</v>
      </c>
      <c r="T190" s="247"/>
      <c r="U190" s="249">
        <v>0</v>
      </c>
      <c r="V190" s="252">
        <f t="shared" si="13"/>
        <v>0</v>
      </c>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row>
    <row r="191" spans="1:126" s="124" customFormat="1" ht="15.75" hidden="1">
      <c r="A191" s="57"/>
      <c r="B191" s="46"/>
      <c r="C191" s="61"/>
      <c r="D191" s="46"/>
      <c r="E191" s="44">
        <v>0</v>
      </c>
      <c r="F191" s="55">
        <v>0</v>
      </c>
      <c r="G191" s="56">
        <f t="shared" si="10"/>
        <v>0</v>
      </c>
      <c r="H191" s="55">
        <v>0</v>
      </c>
      <c r="I191" s="55">
        <v>0</v>
      </c>
      <c r="J191" s="55">
        <v>0</v>
      </c>
      <c r="K191" s="56">
        <f t="array" ref="K191">SUM(ROUND(H191:J191,2))</f>
        <v>0</v>
      </c>
      <c r="L191" s="67"/>
      <c r="M191" s="200"/>
      <c r="N191" s="247"/>
      <c r="O191" s="249">
        <v>0</v>
      </c>
      <c r="P191" s="251">
        <f t="shared" si="12"/>
        <v>0</v>
      </c>
      <c r="Q191" s="247">
        <v>0</v>
      </c>
      <c r="R191" s="249">
        <v>0</v>
      </c>
      <c r="S191" s="252">
        <f t="shared" si="11"/>
        <v>0</v>
      </c>
      <c r="T191" s="247"/>
      <c r="U191" s="249">
        <v>0</v>
      </c>
      <c r="V191" s="252">
        <f t="shared" si="13"/>
        <v>0</v>
      </c>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row>
    <row r="192" spans="1:126" s="124" customFormat="1" ht="15.75" hidden="1">
      <c r="A192" s="57"/>
      <c r="B192" s="46"/>
      <c r="C192" s="61"/>
      <c r="D192" s="46"/>
      <c r="E192" s="44">
        <v>0</v>
      </c>
      <c r="F192" s="55">
        <v>0</v>
      </c>
      <c r="G192" s="56">
        <f t="shared" si="10"/>
        <v>0</v>
      </c>
      <c r="H192" s="55">
        <v>0</v>
      </c>
      <c r="I192" s="55">
        <v>0</v>
      </c>
      <c r="J192" s="55">
        <v>0</v>
      </c>
      <c r="K192" s="56">
        <f t="array" ref="K192">SUM(ROUND(H192:J192,2))</f>
        <v>0</v>
      </c>
      <c r="L192" s="67"/>
      <c r="M192" s="200"/>
      <c r="N192" s="247"/>
      <c r="O192" s="249">
        <v>0</v>
      </c>
      <c r="P192" s="251">
        <f t="shared" si="12"/>
        <v>0</v>
      </c>
      <c r="Q192" s="247">
        <v>0</v>
      </c>
      <c r="R192" s="249">
        <v>0</v>
      </c>
      <c r="S192" s="252">
        <f t="shared" si="11"/>
        <v>0</v>
      </c>
      <c r="T192" s="247"/>
      <c r="U192" s="249">
        <v>0</v>
      </c>
      <c r="V192" s="252">
        <f t="shared" si="13"/>
        <v>0</v>
      </c>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row>
    <row r="193" spans="1:126" s="124" customFormat="1" ht="15.75" hidden="1">
      <c r="A193" s="57"/>
      <c r="B193" s="46"/>
      <c r="C193" s="61"/>
      <c r="D193" s="46"/>
      <c r="E193" s="44">
        <v>0</v>
      </c>
      <c r="F193" s="55">
        <v>0</v>
      </c>
      <c r="G193" s="56">
        <f t="shared" si="10"/>
        <v>0</v>
      </c>
      <c r="H193" s="55">
        <v>0</v>
      </c>
      <c r="I193" s="55">
        <v>0</v>
      </c>
      <c r="J193" s="55">
        <v>0</v>
      </c>
      <c r="K193" s="56">
        <f t="array" ref="K193">SUM(ROUND(H193:J193,2))</f>
        <v>0</v>
      </c>
      <c r="L193" s="67"/>
      <c r="M193" s="200"/>
      <c r="N193" s="247"/>
      <c r="O193" s="249">
        <v>0</v>
      </c>
      <c r="P193" s="251">
        <f t="shared" si="12"/>
        <v>0</v>
      </c>
      <c r="Q193" s="247">
        <v>0</v>
      </c>
      <c r="R193" s="249">
        <v>0</v>
      </c>
      <c r="S193" s="252">
        <f t="shared" si="11"/>
        <v>0</v>
      </c>
      <c r="T193" s="247"/>
      <c r="U193" s="249">
        <v>0</v>
      </c>
      <c r="V193" s="252">
        <f t="shared" si="13"/>
        <v>0</v>
      </c>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row>
    <row r="194" spans="1:126" s="124" customFormat="1" ht="15.75" hidden="1">
      <c r="A194" s="57"/>
      <c r="B194" s="46"/>
      <c r="C194" s="61"/>
      <c r="D194" s="46"/>
      <c r="E194" s="44">
        <v>0</v>
      </c>
      <c r="F194" s="55">
        <v>0</v>
      </c>
      <c r="G194" s="56">
        <f t="shared" si="10"/>
        <v>0</v>
      </c>
      <c r="H194" s="55">
        <v>0</v>
      </c>
      <c r="I194" s="55">
        <v>0</v>
      </c>
      <c r="J194" s="55">
        <v>0</v>
      </c>
      <c r="K194" s="56">
        <f t="array" ref="K194">SUM(ROUND(H194:J194,2))</f>
        <v>0</v>
      </c>
      <c r="L194" s="67"/>
      <c r="M194" s="200"/>
      <c r="N194" s="247"/>
      <c r="O194" s="249">
        <v>0</v>
      </c>
      <c r="P194" s="251">
        <f t="shared" si="12"/>
        <v>0</v>
      </c>
      <c r="Q194" s="247">
        <v>0</v>
      </c>
      <c r="R194" s="249">
        <v>0</v>
      </c>
      <c r="S194" s="252">
        <f t="shared" si="11"/>
        <v>0</v>
      </c>
      <c r="T194" s="247"/>
      <c r="U194" s="249">
        <v>0</v>
      </c>
      <c r="V194" s="252">
        <f t="shared" si="13"/>
        <v>0</v>
      </c>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152"/>
      <c r="DL194" s="152"/>
      <c r="DM194" s="152"/>
      <c r="DN194" s="152"/>
      <c r="DO194" s="152"/>
      <c r="DP194" s="152"/>
      <c r="DQ194" s="152"/>
      <c r="DR194" s="152"/>
      <c r="DS194" s="152"/>
      <c r="DT194" s="152"/>
      <c r="DU194" s="152"/>
      <c r="DV194" s="152"/>
    </row>
    <row r="195" spans="1:126" s="124" customFormat="1" ht="15.75" hidden="1">
      <c r="A195" s="57"/>
      <c r="B195" s="46"/>
      <c r="C195" s="61"/>
      <c r="D195" s="46"/>
      <c r="E195" s="44">
        <v>0</v>
      </c>
      <c r="F195" s="55">
        <v>0</v>
      </c>
      <c r="G195" s="56">
        <f t="shared" si="10"/>
        <v>0</v>
      </c>
      <c r="H195" s="55">
        <v>0</v>
      </c>
      <c r="I195" s="55">
        <v>0</v>
      </c>
      <c r="J195" s="55">
        <v>0</v>
      </c>
      <c r="K195" s="56">
        <f t="array" ref="K195">SUM(ROUND(H195:J195,2))</f>
        <v>0</v>
      </c>
      <c r="L195" s="67"/>
      <c r="M195" s="200"/>
      <c r="N195" s="247"/>
      <c r="O195" s="249">
        <v>0</v>
      </c>
      <c r="P195" s="251">
        <f t="shared" si="12"/>
        <v>0</v>
      </c>
      <c r="Q195" s="247">
        <v>0</v>
      </c>
      <c r="R195" s="249">
        <v>0</v>
      </c>
      <c r="S195" s="252">
        <f t="shared" si="11"/>
        <v>0</v>
      </c>
      <c r="T195" s="247"/>
      <c r="U195" s="249">
        <v>0</v>
      </c>
      <c r="V195" s="252">
        <f t="shared" si="13"/>
        <v>0</v>
      </c>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row>
    <row r="196" spans="1:126" s="124" customFormat="1" ht="15.75" hidden="1">
      <c r="A196" s="57"/>
      <c r="B196" s="46"/>
      <c r="C196" s="61"/>
      <c r="D196" s="46"/>
      <c r="E196" s="44">
        <v>0</v>
      </c>
      <c r="F196" s="55">
        <v>0</v>
      </c>
      <c r="G196" s="56">
        <f t="shared" si="10"/>
        <v>0</v>
      </c>
      <c r="H196" s="55">
        <v>0</v>
      </c>
      <c r="I196" s="55">
        <v>0</v>
      </c>
      <c r="J196" s="55">
        <v>0</v>
      </c>
      <c r="K196" s="56">
        <f t="array" ref="K196">SUM(ROUND(H196:J196,2))</f>
        <v>0</v>
      </c>
      <c r="L196" s="67"/>
      <c r="M196" s="200"/>
      <c r="N196" s="247"/>
      <c r="O196" s="249">
        <v>0</v>
      </c>
      <c r="P196" s="251">
        <f t="shared" si="12"/>
        <v>0</v>
      </c>
      <c r="Q196" s="247">
        <v>0</v>
      </c>
      <c r="R196" s="249">
        <v>0</v>
      </c>
      <c r="S196" s="252">
        <f t="shared" si="11"/>
        <v>0</v>
      </c>
      <c r="T196" s="247"/>
      <c r="U196" s="249">
        <v>0</v>
      </c>
      <c r="V196" s="252">
        <f t="shared" si="13"/>
        <v>0</v>
      </c>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row>
    <row r="197" spans="1:126" s="124" customFormat="1" ht="15.75" hidden="1">
      <c r="A197" s="57"/>
      <c r="B197" s="46"/>
      <c r="C197" s="61"/>
      <c r="D197" s="46"/>
      <c r="E197" s="44">
        <v>0</v>
      </c>
      <c r="F197" s="55">
        <v>0</v>
      </c>
      <c r="G197" s="56">
        <f t="shared" si="10"/>
        <v>0</v>
      </c>
      <c r="H197" s="55">
        <v>0</v>
      </c>
      <c r="I197" s="55">
        <v>0</v>
      </c>
      <c r="J197" s="55">
        <v>0</v>
      </c>
      <c r="K197" s="56">
        <f t="array" ref="K197">SUM(ROUND(H197:J197,2))</f>
        <v>0</v>
      </c>
      <c r="L197" s="67"/>
      <c r="M197" s="200"/>
      <c r="N197" s="247"/>
      <c r="O197" s="249">
        <v>0</v>
      </c>
      <c r="P197" s="251">
        <f t="shared" si="12"/>
        <v>0</v>
      </c>
      <c r="Q197" s="247">
        <v>0</v>
      </c>
      <c r="R197" s="249">
        <v>0</v>
      </c>
      <c r="S197" s="252">
        <f t="shared" si="11"/>
        <v>0</v>
      </c>
      <c r="T197" s="247"/>
      <c r="U197" s="249">
        <v>0</v>
      </c>
      <c r="V197" s="252">
        <f t="shared" si="13"/>
        <v>0</v>
      </c>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row>
    <row r="198" spans="1:126" s="124" customFormat="1" ht="15.75" hidden="1">
      <c r="A198" s="57"/>
      <c r="B198" s="46"/>
      <c r="C198" s="61"/>
      <c r="D198" s="46"/>
      <c r="E198" s="44">
        <v>0</v>
      </c>
      <c r="F198" s="55">
        <v>0</v>
      </c>
      <c r="G198" s="56">
        <f t="shared" si="10"/>
        <v>0</v>
      </c>
      <c r="H198" s="55">
        <v>0</v>
      </c>
      <c r="I198" s="55">
        <v>0</v>
      </c>
      <c r="J198" s="55">
        <v>0</v>
      </c>
      <c r="K198" s="56">
        <f t="array" ref="K198">SUM(ROUND(H198:J198,2))</f>
        <v>0</v>
      </c>
      <c r="L198" s="67"/>
      <c r="M198" s="200"/>
      <c r="N198" s="247"/>
      <c r="O198" s="249">
        <v>0</v>
      </c>
      <c r="P198" s="251">
        <f t="shared" si="12"/>
        <v>0</v>
      </c>
      <c r="Q198" s="247">
        <v>0</v>
      </c>
      <c r="R198" s="249">
        <v>0</v>
      </c>
      <c r="S198" s="252">
        <f t="shared" si="11"/>
        <v>0</v>
      </c>
      <c r="T198" s="247"/>
      <c r="U198" s="249">
        <v>0</v>
      </c>
      <c r="V198" s="252">
        <f t="shared" si="13"/>
        <v>0</v>
      </c>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row>
    <row r="199" spans="1:126" s="124" customFormat="1" ht="15.75" hidden="1">
      <c r="A199" s="57"/>
      <c r="B199" s="46"/>
      <c r="C199" s="61"/>
      <c r="D199" s="46"/>
      <c r="E199" s="44">
        <v>0</v>
      </c>
      <c r="F199" s="55">
        <v>0</v>
      </c>
      <c r="G199" s="56">
        <f t="shared" ref="G199:G206" si="14">IF(OR(E199="Redacted",F199="Redacted"),"Redacted",IF(OR(T(E199)&lt;&gt;"",T(F199)&lt;&gt;""),"Varies",ROUND(E199*F199,2)))</f>
        <v>0</v>
      </c>
      <c r="H199" s="55">
        <v>0</v>
      </c>
      <c r="I199" s="55">
        <v>0</v>
      </c>
      <c r="J199" s="55">
        <v>0</v>
      </c>
      <c r="K199" s="56">
        <f t="array" ref="K199">SUM(ROUND(H199:J199,2))</f>
        <v>0</v>
      </c>
      <c r="L199" s="67"/>
      <c r="M199" s="200"/>
      <c r="N199" s="247"/>
      <c r="O199" s="249">
        <v>0</v>
      </c>
      <c r="P199" s="251">
        <f t="shared" si="12"/>
        <v>0</v>
      </c>
      <c r="Q199" s="247">
        <v>0</v>
      </c>
      <c r="R199" s="249">
        <v>0</v>
      </c>
      <c r="S199" s="252">
        <f t="shared" ref="S199:S207" si="15">ROUND(IF(Q199="yes",I199*R199,0),2)</f>
        <v>0</v>
      </c>
      <c r="T199" s="247"/>
      <c r="U199" s="249">
        <v>0</v>
      </c>
      <c r="V199" s="252">
        <f t="shared" si="13"/>
        <v>0</v>
      </c>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152"/>
      <c r="DL199" s="152"/>
      <c r="DM199" s="152"/>
      <c r="DN199" s="152"/>
      <c r="DO199" s="152"/>
      <c r="DP199" s="152"/>
      <c r="DQ199" s="152"/>
      <c r="DR199" s="152"/>
      <c r="DS199" s="152"/>
      <c r="DT199" s="152"/>
      <c r="DU199" s="152"/>
      <c r="DV199" s="152"/>
    </row>
    <row r="200" spans="1:126" s="124" customFormat="1" ht="15.75" hidden="1">
      <c r="A200" s="57"/>
      <c r="B200" s="46"/>
      <c r="C200" s="61"/>
      <c r="D200" s="46"/>
      <c r="E200" s="44">
        <v>0</v>
      </c>
      <c r="F200" s="55">
        <v>0</v>
      </c>
      <c r="G200" s="56">
        <f t="shared" si="14"/>
        <v>0</v>
      </c>
      <c r="H200" s="55">
        <v>0</v>
      </c>
      <c r="I200" s="55">
        <v>0</v>
      </c>
      <c r="J200" s="55">
        <v>0</v>
      </c>
      <c r="K200" s="56">
        <f t="array" ref="K200">SUM(ROUND(H200:J200,2))</f>
        <v>0</v>
      </c>
      <c r="L200" s="67"/>
      <c r="M200" s="200"/>
      <c r="N200" s="247"/>
      <c r="O200" s="249">
        <v>0</v>
      </c>
      <c r="P200" s="251">
        <f t="shared" ref="P200:P207" si="16">ROUND(IF(N200="yes",H200*O200,0),2)</f>
        <v>0</v>
      </c>
      <c r="Q200" s="247">
        <v>0</v>
      </c>
      <c r="R200" s="249">
        <v>0</v>
      </c>
      <c r="S200" s="252">
        <f t="shared" si="15"/>
        <v>0</v>
      </c>
      <c r="T200" s="247"/>
      <c r="U200" s="249">
        <v>0</v>
      </c>
      <c r="V200" s="252">
        <f t="shared" ref="V200:V207" si="17">ROUND(IF(T200="yes",J200*U200,0),2)</f>
        <v>0</v>
      </c>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row>
    <row r="201" spans="1:126" s="124" customFormat="1" ht="15.75" hidden="1">
      <c r="A201" s="57"/>
      <c r="B201" s="46"/>
      <c r="C201" s="61"/>
      <c r="D201" s="46"/>
      <c r="E201" s="44">
        <v>0</v>
      </c>
      <c r="F201" s="55">
        <v>0</v>
      </c>
      <c r="G201" s="56">
        <f t="shared" si="14"/>
        <v>0</v>
      </c>
      <c r="H201" s="55">
        <v>0</v>
      </c>
      <c r="I201" s="55">
        <v>0</v>
      </c>
      <c r="J201" s="55">
        <v>0</v>
      </c>
      <c r="K201" s="56">
        <f t="array" ref="K201">SUM(ROUND(H201:J201,2))</f>
        <v>0</v>
      </c>
      <c r="L201" s="67"/>
      <c r="M201" s="200"/>
      <c r="N201" s="247"/>
      <c r="O201" s="249">
        <v>0</v>
      </c>
      <c r="P201" s="251">
        <f t="shared" si="16"/>
        <v>0</v>
      </c>
      <c r="Q201" s="247">
        <v>0</v>
      </c>
      <c r="R201" s="249">
        <v>0</v>
      </c>
      <c r="S201" s="252">
        <f t="shared" si="15"/>
        <v>0</v>
      </c>
      <c r="T201" s="247"/>
      <c r="U201" s="249">
        <v>0</v>
      </c>
      <c r="V201" s="252">
        <f t="shared" si="17"/>
        <v>0</v>
      </c>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152"/>
      <c r="DL201" s="152"/>
      <c r="DM201" s="152"/>
      <c r="DN201" s="152"/>
      <c r="DO201" s="152"/>
      <c r="DP201" s="152"/>
      <c r="DQ201" s="152"/>
      <c r="DR201" s="152"/>
      <c r="DS201" s="152"/>
      <c r="DT201" s="152"/>
      <c r="DU201" s="152"/>
      <c r="DV201" s="152"/>
    </row>
    <row r="202" spans="1:126" s="124" customFormat="1" ht="15.75" hidden="1">
      <c r="A202" s="57"/>
      <c r="B202" s="46"/>
      <c r="C202" s="61"/>
      <c r="D202" s="46"/>
      <c r="E202" s="44">
        <v>0</v>
      </c>
      <c r="F202" s="55">
        <v>0</v>
      </c>
      <c r="G202" s="56">
        <f t="shared" si="14"/>
        <v>0</v>
      </c>
      <c r="H202" s="55">
        <v>0</v>
      </c>
      <c r="I202" s="55">
        <v>0</v>
      </c>
      <c r="J202" s="55">
        <v>0</v>
      </c>
      <c r="K202" s="56">
        <f t="array" ref="K202">SUM(ROUND(H202:J202,2))</f>
        <v>0</v>
      </c>
      <c r="L202" s="67"/>
      <c r="M202" s="200"/>
      <c r="N202" s="247"/>
      <c r="O202" s="249">
        <v>0</v>
      </c>
      <c r="P202" s="251">
        <f t="shared" si="16"/>
        <v>0</v>
      </c>
      <c r="Q202" s="247">
        <v>0</v>
      </c>
      <c r="R202" s="249">
        <v>0</v>
      </c>
      <c r="S202" s="252">
        <f t="shared" si="15"/>
        <v>0</v>
      </c>
      <c r="T202" s="247"/>
      <c r="U202" s="249">
        <v>0</v>
      </c>
      <c r="V202" s="252">
        <f t="shared" si="17"/>
        <v>0</v>
      </c>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row>
    <row r="203" spans="1:126" s="124" customFormat="1" ht="15.75" hidden="1">
      <c r="A203" s="57"/>
      <c r="B203" s="46"/>
      <c r="C203" s="61"/>
      <c r="D203" s="46"/>
      <c r="E203" s="44">
        <v>0</v>
      </c>
      <c r="F203" s="55">
        <v>0</v>
      </c>
      <c r="G203" s="56">
        <f t="shared" si="14"/>
        <v>0</v>
      </c>
      <c r="H203" s="55">
        <v>0</v>
      </c>
      <c r="I203" s="55">
        <v>0</v>
      </c>
      <c r="J203" s="55">
        <v>0</v>
      </c>
      <c r="K203" s="56">
        <f t="array" ref="K203">SUM(ROUND(H203:J203,2))</f>
        <v>0</v>
      </c>
      <c r="L203" s="67"/>
      <c r="M203" s="200"/>
      <c r="N203" s="247"/>
      <c r="O203" s="249">
        <v>0</v>
      </c>
      <c r="P203" s="251">
        <f t="shared" si="16"/>
        <v>0</v>
      </c>
      <c r="Q203" s="247">
        <v>0</v>
      </c>
      <c r="R203" s="249">
        <v>0</v>
      </c>
      <c r="S203" s="252">
        <f t="shared" si="15"/>
        <v>0</v>
      </c>
      <c r="T203" s="247"/>
      <c r="U203" s="249">
        <v>0</v>
      </c>
      <c r="V203" s="252">
        <f t="shared" si="17"/>
        <v>0</v>
      </c>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row>
    <row r="204" spans="1:126" s="124" customFormat="1" ht="15.75" hidden="1">
      <c r="A204" s="57"/>
      <c r="B204" s="46"/>
      <c r="C204" s="61"/>
      <c r="D204" s="46"/>
      <c r="E204" s="44">
        <v>0</v>
      </c>
      <c r="F204" s="55">
        <v>0</v>
      </c>
      <c r="G204" s="56">
        <f t="shared" si="14"/>
        <v>0</v>
      </c>
      <c r="H204" s="55">
        <v>0</v>
      </c>
      <c r="I204" s="55">
        <v>0</v>
      </c>
      <c r="J204" s="55">
        <v>0</v>
      </c>
      <c r="K204" s="56">
        <f t="array" ref="K204">SUM(ROUND(H204:J204,2))</f>
        <v>0</v>
      </c>
      <c r="L204" s="67"/>
      <c r="M204" s="200"/>
      <c r="N204" s="247"/>
      <c r="O204" s="249">
        <v>0</v>
      </c>
      <c r="P204" s="251">
        <f t="shared" si="16"/>
        <v>0</v>
      </c>
      <c r="Q204" s="247">
        <v>0</v>
      </c>
      <c r="R204" s="249">
        <v>0</v>
      </c>
      <c r="S204" s="252">
        <f t="shared" si="15"/>
        <v>0</v>
      </c>
      <c r="T204" s="247"/>
      <c r="U204" s="249">
        <v>0</v>
      </c>
      <c r="V204" s="252">
        <f t="shared" si="17"/>
        <v>0</v>
      </c>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row>
    <row r="205" spans="1:126" s="124" customFormat="1" ht="15.75" hidden="1">
      <c r="A205" s="57"/>
      <c r="B205" s="46"/>
      <c r="C205" s="61"/>
      <c r="D205" s="46"/>
      <c r="E205" s="44">
        <v>0</v>
      </c>
      <c r="F205" s="55">
        <v>0</v>
      </c>
      <c r="G205" s="56">
        <f t="shared" si="14"/>
        <v>0</v>
      </c>
      <c r="H205" s="55">
        <v>0</v>
      </c>
      <c r="I205" s="55">
        <v>0</v>
      </c>
      <c r="J205" s="55">
        <v>0</v>
      </c>
      <c r="K205" s="56">
        <f t="array" ref="K205">SUM(ROUND(H205:J205,2))</f>
        <v>0</v>
      </c>
      <c r="L205" s="67"/>
      <c r="M205" s="200"/>
      <c r="N205" s="247"/>
      <c r="O205" s="249">
        <v>0</v>
      </c>
      <c r="P205" s="251">
        <f t="shared" si="16"/>
        <v>0</v>
      </c>
      <c r="Q205" s="247">
        <v>0</v>
      </c>
      <c r="R205" s="249">
        <v>0</v>
      </c>
      <c r="S205" s="252">
        <f t="shared" si="15"/>
        <v>0</v>
      </c>
      <c r="T205" s="247"/>
      <c r="U205" s="249">
        <v>0</v>
      </c>
      <c r="V205" s="252">
        <f t="shared" si="17"/>
        <v>0</v>
      </c>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row>
    <row r="206" spans="1:126" s="124" customFormat="1" ht="15.75" hidden="1">
      <c r="A206" s="57"/>
      <c r="B206" s="46" t="s">
        <v>155</v>
      </c>
      <c r="C206" s="61"/>
      <c r="D206" s="46"/>
      <c r="E206" s="44">
        <v>0</v>
      </c>
      <c r="F206" s="55">
        <v>0</v>
      </c>
      <c r="G206" s="56">
        <f t="shared" si="14"/>
        <v>0</v>
      </c>
      <c r="H206" s="55">
        <v>0</v>
      </c>
      <c r="I206" s="55">
        <v>0</v>
      </c>
      <c r="J206" s="55">
        <v>0</v>
      </c>
      <c r="K206" s="56">
        <f t="array" ref="K206">SUM(ROUND(H206:J206,2))</f>
        <v>0</v>
      </c>
      <c r="L206" s="67"/>
      <c r="M206" s="200"/>
      <c r="N206" s="247"/>
      <c r="O206" s="249">
        <v>0</v>
      </c>
      <c r="P206" s="251">
        <f t="shared" si="16"/>
        <v>0</v>
      </c>
      <c r="Q206" s="247">
        <v>0</v>
      </c>
      <c r="R206" s="249">
        <v>0</v>
      </c>
      <c r="S206" s="252">
        <f t="shared" si="15"/>
        <v>0</v>
      </c>
      <c r="T206" s="247"/>
      <c r="U206" s="249">
        <v>0</v>
      </c>
      <c r="V206" s="252">
        <f t="shared" si="17"/>
        <v>0</v>
      </c>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row>
    <row r="207" spans="1:126" s="124" customFormat="1" ht="16.5" hidden="1" thickBot="1">
      <c r="A207" s="68"/>
      <c r="B207" s="47" t="s">
        <v>155</v>
      </c>
      <c r="C207" s="69"/>
      <c r="D207" s="47"/>
      <c r="E207" s="45">
        <v>0</v>
      </c>
      <c r="F207" s="62">
        <v>0</v>
      </c>
      <c r="G207" s="70">
        <f>IF(OR(E207="Redacted",F207="Redacted"),"Redacted",IF(OR(T(E207)&lt;&gt;"",T(F207)&lt;&gt;""),"Varies",ROUND(E207*F207,2)))</f>
        <v>0</v>
      </c>
      <c r="H207" s="62">
        <v>0</v>
      </c>
      <c r="I207" s="55">
        <v>0</v>
      </c>
      <c r="J207" s="62">
        <v>0</v>
      </c>
      <c r="K207" s="70">
        <f t="array" ref="K207">SUM(ROUND(H207:J207,2))</f>
        <v>0</v>
      </c>
      <c r="L207" s="67"/>
      <c r="M207" s="201"/>
      <c r="N207" s="254"/>
      <c r="O207" s="255">
        <v>0</v>
      </c>
      <c r="P207" s="256">
        <f t="shared" si="16"/>
        <v>0</v>
      </c>
      <c r="Q207" s="254">
        <v>0</v>
      </c>
      <c r="R207" s="255">
        <v>0</v>
      </c>
      <c r="S207" s="257">
        <f t="shared" si="15"/>
        <v>0</v>
      </c>
      <c r="T207" s="254"/>
      <c r="U207" s="255">
        <v>0</v>
      </c>
      <c r="V207" s="257">
        <f t="shared" si="17"/>
        <v>0</v>
      </c>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row>
    <row r="208" spans="1:126" ht="16.5" thickBot="1">
      <c r="A208" s="391" t="s">
        <v>106</v>
      </c>
      <c r="B208" s="392"/>
      <c r="C208" s="392"/>
      <c r="D208" s="392"/>
      <c r="E208" s="392"/>
      <c r="F208" s="392"/>
      <c r="G208" s="53">
        <f>SUM(G6:G207)</f>
        <v>32624.33</v>
      </c>
      <c r="H208" s="53">
        <f t="array" ref="H208">SUM(ROUND(H6:H207,2))</f>
        <v>51413</v>
      </c>
      <c r="I208" s="53">
        <f t="array" ref="I208">SUM(ROUND(I6:I207,2))</f>
        <v>0</v>
      </c>
      <c r="J208" s="53">
        <f t="array" ref="J208">SUM(ROUND(J6:J207,2))</f>
        <v>39413.82</v>
      </c>
      <c r="K208" s="54">
        <f>SUM(K6:K207)</f>
        <v>90826.82</v>
      </c>
      <c r="L208" s="71"/>
      <c r="M208" s="71"/>
      <c r="N208" s="71"/>
      <c r="O208" s="71"/>
      <c r="P208" s="54">
        <f>SUM(P6:P207)</f>
        <v>6447.5499999999993</v>
      </c>
      <c r="S208" s="54">
        <f>SUM(S6:S207)</f>
        <v>0</v>
      </c>
      <c r="T208" s="71"/>
      <c r="U208" s="71"/>
      <c r="V208" s="54">
        <f>SUM(V6:V207)</f>
        <v>1344.15</v>
      </c>
    </row>
    <row r="210" spans="1:126" s="129" customFormat="1" ht="30" customHeight="1">
      <c r="A210" s="370" t="s">
        <v>156</v>
      </c>
      <c r="B210" s="370"/>
      <c r="C210" s="370"/>
      <c r="D210" s="370"/>
      <c r="E210" s="370"/>
      <c r="F210" s="370"/>
      <c r="G210" s="370"/>
      <c r="H210" s="370"/>
      <c r="I210" s="370"/>
      <c r="J210" s="370"/>
      <c r="K210" s="370"/>
      <c r="L210" s="370"/>
      <c r="M210" s="370"/>
      <c r="N210" s="184"/>
      <c r="O210" s="184"/>
      <c r="P210" s="184"/>
      <c r="Q210" s="184"/>
      <c r="R210" s="184"/>
      <c r="S210" s="184"/>
      <c r="T210" s="184"/>
      <c r="U210" s="184"/>
      <c r="V210" s="184"/>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row>
    <row r="211" spans="1:126" s="129" customFormat="1" ht="36" customHeight="1">
      <c r="A211" s="393" t="s">
        <v>175</v>
      </c>
      <c r="B211" s="352"/>
      <c r="C211" s="352"/>
      <c r="D211" s="352"/>
      <c r="E211" s="352"/>
      <c r="F211" s="352"/>
      <c r="G211" s="352"/>
      <c r="H211" s="352"/>
      <c r="I211" s="352"/>
      <c r="J211" s="352"/>
      <c r="K211" s="352"/>
      <c r="L211" s="352"/>
      <c r="M211" s="353"/>
      <c r="N211" s="185"/>
      <c r="O211" s="185"/>
      <c r="P211" s="185"/>
      <c r="Q211" s="185"/>
      <c r="R211" s="185"/>
      <c r="S211" s="185"/>
      <c r="T211" s="185"/>
      <c r="U211" s="185"/>
      <c r="V211" s="185"/>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152"/>
      <c r="DL211" s="152"/>
      <c r="DM211" s="152"/>
      <c r="DN211" s="152"/>
      <c r="DO211" s="152"/>
      <c r="DP211" s="152"/>
      <c r="DQ211" s="152"/>
      <c r="DR211" s="152"/>
      <c r="DS211" s="152"/>
      <c r="DT211" s="152"/>
      <c r="DU211" s="152"/>
      <c r="DV211" s="152"/>
    </row>
    <row r="212" spans="1:126" ht="36" customHeight="1">
      <c r="A212" s="386" t="s">
        <v>176</v>
      </c>
      <c r="B212" s="387"/>
      <c r="C212" s="387"/>
      <c r="D212" s="387"/>
      <c r="E212" s="387"/>
      <c r="F212" s="387"/>
      <c r="G212" s="387"/>
      <c r="H212" s="387"/>
      <c r="I212" s="387"/>
      <c r="J212" s="387"/>
      <c r="K212" s="387"/>
      <c r="L212" s="387"/>
      <c r="M212" s="387"/>
      <c r="N212" s="212"/>
      <c r="O212" s="212"/>
      <c r="P212" s="212"/>
      <c r="Q212" s="212"/>
      <c r="R212" s="212"/>
      <c r="S212" s="212"/>
      <c r="T212" s="212"/>
      <c r="U212" s="212"/>
      <c r="V212" s="212"/>
    </row>
  </sheetData>
  <sheetProtection algorithmName="SHA-512" hashValue="T+LVfdyzpVfUy4amBGK2r7vGYP5g4Trqk4m+82CXak367txcePuhIO0yOt9kYDU8sru4JCyLapzNhQ5h8DU+SA==" saltValue="dCKEykVh+sutBWFiUsctSA==" spinCount="100000" sheet="1" formatColumns="0" formatRows="0"/>
  <mergeCells count="32">
    <mergeCell ref="N3:P3"/>
    <mergeCell ref="T3:V3"/>
    <mergeCell ref="N4:N5"/>
    <mergeCell ref="O4:O5"/>
    <mergeCell ref="P4:P5"/>
    <mergeCell ref="T4:T5"/>
    <mergeCell ref="U4:U5"/>
    <mergeCell ref="V4:V5"/>
    <mergeCell ref="Q3:S3"/>
    <mergeCell ref="Q4:Q5"/>
    <mergeCell ref="R4:R5"/>
    <mergeCell ref="S4:S5"/>
    <mergeCell ref="A2:M2"/>
    <mergeCell ref="A3:M3"/>
    <mergeCell ref="A1:B1"/>
    <mergeCell ref="C1:M1"/>
    <mergeCell ref="A211:M211"/>
    <mergeCell ref="I4:I5"/>
    <mergeCell ref="A212:M212"/>
    <mergeCell ref="L4:M4"/>
    <mergeCell ref="K4:K5"/>
    <mergeCell ref="J4:J5"/>
    <mergeCell ref="H4:H5"/>
    <mergeCell ref="D4:D5"/>
    <mergeCell ref="C4:C5"/>
    <mergeCell ref="A4:A5"/>
    <mergeCell ref="B4:B5"/>
    <mergeCell ref="E4:E5"/>
    <mergeCell ref="F4:F5"/>
    <mergeCell ref="A210:M210"/>
    <mergeCell ref="G4:G5"/>
    <mergeCell ref="A208:F208"/>
  </mergeCells>
  <conditionalFormatting sqref="B6:G207">
    <cfRule type="containsText" dxfId="3" priority="2" operator="containsText" text="Redact">
      <formula>NOT(ISERROR(SEARCH("Redact",B6)))</formula>
    </cfRule>
  </conditionalFormatting>
  <conditionalFormatting sqref="G6:G207">
    <cfRule type="cellIs" dxfId="2" priority="1" operator="equal">
      <formula>"Varies"</formula>
    </cfRule>
    <cfRule type="cellIs" dxfId="1" priority="17" operator="greaterThanOrEqual">
      <formula>5000</formula>
    </cfRule>
  </conditionalFormatting>
  <conditionalFormatting sqref="K6:K207">
    <cfRule type="cellIs" dxfId="0" priority="20" operator="greaterThanOrEqual">
      <formula>5000</formula>
    </cfRule>
  </conditionalFormatting>
  <dataValidations count="12">
    <dataValidation allowBlank="1" showErrorMessage="1" prompt="Please enter the corresponding reference identification from the budget worksheet " sqref="A6:A207" xr:uid="{B117CFCB-20B5-403D-A0C5-55FCE54BBCFC}"/>
    <dataValidation allowBlank="1" showErrorMessage="1" prompt="Please enter the vendor's name this item is being purchased from" sqref="B6:B207" xr:uid="{63C9AD5A-6EB3-4AC7-821B-B7A6962FAC8B}"/>
    <dataValidation allowBlank="1" showErrorMessage="1" prompt="Please enter the amount of this item to be reimbursed with C E C funds " sqref="H6:I207" xr:uid="{1FD14F49-E7C7-44B0-9021-8B8145E38B50}"/>
    <dataValidation allowBlank="1" showErrorMessage="1" prompt="Please enter the amount of this item to be reimbursed with match funds " sqref="J6:J207" xr:uid="{0461613E-5575-4C7C-837A-375C12D7B20F}"/>
    <dataValidation allowBlank="1" showErrorMessage="1" prompt="Please enter payment amounts and the C E C invoice number for prior payments" sqref="M6:M207 U6:V207 O6:P207 R6:S207" xr:uid="{94667C61-DA5A-430C-8CF3-5F4F8E91AB09}"/>
    <dataValidation allowBlank="1" showErrorMessage="1" prompt="This cell is intentionally left blank" sqref="L208:O208 T208:U208" xr:uid="{CEB41B21-24EA-46F8-B975-D464E14CDDED}"/>
    <dataValidation allowBlank="1" showErrorMessage="1" prompt="Please enter the description of this material and miscellaneous item" sqref="C6:C207" xr:uid="{10030593-54CC-449F-83C7-781F8062DD6C}"/>
    <dataValidation allowBlank="1" showErrorMessage="1" prompt="Please enter the purpose of this material and miscellaneous item" sqref="D6:D207" xr:uid="{3E4C6712-B5A9-463F-B621-64B70D92F409}"/>
    <dataValidation allowBlank="1" showErrorMessage="1" prompt="Training invoice equipment sheet" sqref="E2:G2" xr:uid="{60F8616F-E6D1-4722-A937-44B6D2EA04B2}"/>
    <dataValidation allowBlank="1" showErrorMessage="1" prompt="Please enter the cost per unit" sqref="F6:F207" xr:uid="{7BD1F1EB-8B11-493F-9FD8-2BEABA1B7E1C}"/>
    <dataValidation allowBlank="1" showErrorMessage="1" prompt="Please enter the number of units being purchased" sqref="E6:E207" xr:uid="{EC23CFE1-4DED-4AF6-BCD7-BA3B0FFDED32}"/>
    <dataValidation allowBlank="1" showErrorMessage="1" prompt="standard invoice materials and miscellaneous sheet" sqref="H2:V2 A2:D2" xr:uid="{F8CE8BEF-B2F6-4D64-91DA-B13FDADE5CF3}"/>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2">
        <x14:dataValidation type="list" showErrorMessage="1" prompt="Please check this box if expense is a partial payment" xr:uid="{06A015B1-E183-4101-90EF-9F941DA7C971}">
          <x14:formula1>
            <xm:f>Lists!$A$32:$A$33</xm:f>
          </x14:formula1>
          <xm:sqref>L6:L207</xm:sqref>
        </x14:dataValidation>
        <x14:dataValidation type="list" allowBlank="1" showErrorMessage="1" prompt="Please enter payment amounts and the C E C invoice number for prior payments" xr:uid="{A1E40221-45E2-4229-A35E-3013A28B58B5}">
          <x14:formula1>
            <xm:f>Lists!$A$35:$A$37</xm:f>
          </x14:formula1>
          <xm:sqref>T6:T207 Q6:Q207 N6:N207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DR323"/>
  <sheetViews>
    <sheetView tabSelected="1" zoomScaleNormal="100" zoomScaleSheetLayoutView="100" workbookViewId="0">
      <pane xSplit="2" ySplit="5" topLeftCell="C32" activePane="bottomRight" state="frozen"/>
      <selection pane="topRight" activeCell="A2" sqref="A2"/>
      <selection pane="bottomLeft" activeCell="A2" sqref="A2"/>
      <selection pane="bottomRight" activeCell="A6" sqref="A6:A8"/>
    </sheetView>
  </sheetViews>
  <sheetFormatPr defaultColWidth="8.88671875" defaultRowHeight="15"/>
  <cols>
    <col min="1" max="1" width="13.33203125" bestFit="1" customWidth="1"/>
    <col min="2" max="2" width="13.33203125" customWidth="1"/>
    <col min="3" max="3" width="18.88671875" bestFit="1" customWidth="1"/>
    <col min="4" max="4" width="13.109375" customWidth="1"/>
    <col min="5" max="5" width="14.5546875" customWidth="1"/>
    <col min="6" max="6" width="13.6640625" customWidth="1"/>
    <col min="7" max="7" width="14" customWidth="1"/>
    <col min="8" max="8" width="15.77734375" customWidth="1"/>
    <col min="9" max="9" width="14.77734375" customWidth="1"/>
    <col min="10" max="12" width="13.88671875" customWidth="1"/>
    <col min="13" max="13" width="14.77734375" hidden="1" customWidth="1"/>
    <col min="14" max="15" width="13.88671875" hidden="1" customWidth="1"/>
    <col min="16" max="16" width="14.77734375" bestFit="1" customWidth="1"/>
    <col min="17" max="18" width="13.88671875" customWidth="1"/>
    <col min="19" max="22" width="2.77734375" customWidth="1"/>
    <col min="23" max="28" width="11.88671875" style="152" customWidth="1"/>
    <col min="29" max="122" width="8.88671875" style="152"/>
  </cols>
  <sheetData>
    <row r="1" spans="1:122">
      <c r="A1" s="349" t="str">
        <f>'Invoice Payment Cover Sheet'!$A$1</f>
        <v>Template Version 09/23/25</v>
      </c>
      <c r="B1" s="349"/>
      <c r="C1" s="350" t="str">
        <f>CONCATENATE('Invoice Payment Cover Sheet'!$D$12,":  ",'Invoice Payment Cover Sheet'!$A$13)</f>
        <v>EPC-19-000:  Organization Name</v>
      </c>
      <c r="D1" s="350"/>
      <c r="E1" s="350"/>
      <c r="F1" s="350"/>
      <c r="G1" s="350"/>
      <c r="H1" s="216"/>
      <c r="I1" s="216"/>
      <c r="J1" s="234"/>
      <c r="K1" s="234"/>
      <c r="L1" s="234"/>
      <c r="M1" s="234"/>
      <c r="N1" s="234"/>
      <c r="O1" s="234"/>
      <c r="P1" s="234"/>
      <c r="Q1" s="234"/>
      <c r="R1" s="234"/>
      <c r="W1" s="151" t="s">
        <v>0</v>
      </c>
    </row>
    <row r="2" spans="1:122" ht="24.95" customHeight="1">
      <c r="A2" s="354" t="s">
        <v>118</v>
      </c>
      <c r="B2" s="354"/>
      <c r="C2" s="354"/>
      <c r="D2" s="354"/>
      <c r="E2" s="354"/>
      <c r="F2" s="354"/>
      <c r="G2" s="354"/>
      <c r="H2" s="354"/>
      <c r="I2" s="354"/>
      <c r="J2" s="235"/>
      <c r="K2" s="235"/>
      <c r="L2" s="235"/>
      <c r="M2" s="235"/>
      <c r="N2" s="235"/>
      <c r="O2" s="235"/>
      <c r="P2" s="235"/>
      <c r="Q2" s="235"/>
      <c r="R2" s="235"/>
      <c r="S2" s="125"/>
      <c r="T2" s="125"/>
      <c r="W2" s="157"/>
    </row>
    <row r="3" spans="1:122" ht="21.95" customHeight="1" thickBot="1">
      <c r="A3" s="414" t="s">
        <v>177</v>
      </c>
      <c r="B3" s="414"/>
      <c r="C3" s="414"/>
      <c r="D3" s="414"/>
      <c r="E3" s="414"/>
      <c r="F3" s="414"/>
      <c r="G3" s="414"/>
      <c r="H3" s="414"/>
      <c r="I3" s="414"/>
      <c r="J3" s="211"/>
      <c r="K3" s="211"/>
      <c r="L3" s="211"/>
      <c r="M3" s="211"/>
      <c r="N3" s="211"/>
      <c r="O3" s="211"/>
      <c r="P3" s="211"/>
      <c r="Q3" s="211"/>
      <c r="R3" s="211"/>
      <c r="S3" s="130"/>
      <c r="W3" s="153"/>
    </row>
    <row r="4" spans="1:122" ht="21.95" customHeight="1" thickBot="1">
      <c r="A4" s="394" t="s">
        <v>178</v>
      </c>
      <c r="B4" s="395"/>
      <c r="C4" s="395"/>
      <c r="D4" s="395"/>
      <c r="E4" s="395"/>
      <c r="F4" s="395"/>
      <c r="G4" s="395"/>
      <c r="H4" s="395"/>
      <c r="I4" s="396"/>
      <c r="J4" s="394" t="s">
        <v>120</v>
      </c>
      <c r="K4" s="395"/>
      <c r="L4" s="396"/>
      <c r="M4" s="397" t="str">
        <f>'Invoice Summary'!$A$24</f>
        <v>[Other Entity] Share</v>
      </c>
      <c r="N4" s="398"/>
      <c r="O4" s="399"/>
      <c r="P4" s="394" t="s">
        <v>121</v>
      </c>
      <c r="Q4" s="395"/>
      <c r="R4" s="396"/>
    </row>
    <row r="5" spans="1:122" s="132" customFormat="1" ht="63.75" thickBot="1">
      <c r="A5" s="41" t="s">
        <v>122</v>
      </c>
      <c r="B5" s="239" t="s">
        <v>179</v>
      </c>
      <c r="C5" s="39" t="s">
        <v>180</v>
      </c>
      <c r="D5" s="39" t="s">
        <v>181</v>
      </c>
      <c r="E5" s="39" t="s">
        <v>182</v>
      </c>
      <c r="F5" s="39" t="s">
        <v>183</v>
      </c>
      <c r="G5" s="40" t="s">
        <v>184</v>
      </c>
      <c r="H5" s="147" t="s">
        <v>185</v>
      </c>
      <c r="I5" s="148" t="s">
        <v>186</v>
      </c>
      <c r="J5" s="213" t="s">
        <v>132</v>
      </c>
      <c r="K5" s="239" t="s">
        <v>133</v>
      </c>
      <c r="L5" s="75" t="s">
        <v>134</v>
      </c>
      <c r="M5" s="230" t="s">
        <v>132</v>
      </c>
      <c r="N5" s="39" t="s">
        <v>133</v>
      </c>
      <c r="O5" s="40" t="s">
        <v>134</v>
      </c>
      <c r="P5" s="230" t="s">
        <v>132</v>
      </c>
      <c r="Q5" s="39" t="s">
        <v>133</v>
      </c>
      <c r="R5" s="40" t="s">
        <v>134</v>
      </c>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row>
    <row r="6" spans="1:122">
      <c r="A6" s="404" t="s">
        <v>187</v>
      </c>
      <c r="B6" s="407" t="s">
        <v>188</v>
      </c>
      <c r="C6" s="133" t="s">
        <v>189</v>
      </c>
      <c r="D6" s="86">
        <v>90000.49</v>
      </c>
      <c r="E6" s="80">
        <v>9257.26</v>
      </c>
      <c r="F6" s="80">
        <v>15636.523999999999</v>
      </c>
      <c r="G6" s="171">
        <f>ROUND(D6,0)-ROUND(F6,2)</f>
        <v>74363.48</v>
      </c>
      <c r="H6" s="410" t="s">
        <v>109</v>
      </c>
      <c r="I6" s="419">
        <f>IF(H6="Yes",ROUND(E6,2),0)</f>
        <v>0</v>
      </c>
      <c r="J6" s="440" t="s">
        <v>143</v>
      </c>
      <c r="K6" s="442">
        <v>0.5</v>
      </c>
      <c r="L6" s="444">
        <f>ROUND(IF(J6="yes",E6*K6,0),2)</f>
        <v>4628.63</v>
      </c>
      <c r="M6" s="410" t="s">
        <v>190</v>
      </c>
      <c r="N6" s="442">
        <v>0</v>
      </c>
      <c r="O6" s="449">
        <f>ROUND(IF(M6="yes",E7*N6,0),2)</f>
        <v>0</v>
      </c>
      <c r="P6" s="411" t="s">
        <v>190</v>
      </c>
      <c r="Q6" s="446">
        <v>0.75</v>
      </c>
      <c r="R6" s="447">
        <f>ROUND(IF(P6="yes",E8*Q6,0),2)</f>
        <v>3853.21</v>
      </c>
    </row>
    <row r="7" spans="1:122" hidden="1">
      <c r="A7" s="405"/>
      <c r="B7" s="408"/>
      <c r="C7" s="167" t="str">
        <f>'Invoice Summary'!$A$24</f>
        <v>[Other Entity] Share</v>
      </c>
      <c r="D7" s="168">
        <v>0</v>
      </c>
      <c r="E7" s="169">
        <v>0</v>
      </c>
      <c r="F7" s="169">
        <v>0</v>
      </c>
      <c r="G7" s="240">
        <f>ROUND(D7,0)-ROUND(F7,2)</f>
        <v>0</v>
      </c>
      <c r="H7" s="411"/>
      <c r="I7" s="420"/>
      <c r="J7" s="441"/>
      <c r="K7" s="443"/>
      <c r="L7" s="445"/>
      <c r="M7" s="400"/>
      <c r="N7" s="443"/>
      <c r="O7" s="448"/>
      <c r="P7" s="400"/>
      <c r="Q7" s="443"/>
      <c r="R7" s="448"/>
    </row>
    <row r="8" spans="1:122" ht="15.75" thickBot="1">
      <c r="A8" s="406"/>
      <c r="B8" s="409"/>
      <c r="C8" s="134" t="s">
        <v>191</v>
      </c>
      <c r="D8" s="105">
        <v>30000</v>
      </c>
      <c r="E8" s="81">
        <v>5137.6099999999997</v>
      </c>
      <c r="F8" s="81">
        <v>7717.5499999999993</v>
      </c>
      <c r="G8" s="243">
        <f t="shared" ref="G8:G102" si="0">ROUND(D8,0)-ROUND(F8,2)</f>
        <v>22282.45</v>
      </c>
      <c r="H8" s="400"/>
      <c r="I8" s="415"/>
      <c r="J8" s="441"/>
      <c r="K8" s="443"/>
      <c r="L8" s="445"/>
      <c r="M8" s="400"/>
      <c r="N8" s="443"/>
      <c r="O8" s="448"/>
      <c r="P8" s="400"/>
      <c r="Q8" s="443"/>
      <c r="R8" s="448"/>
    </row>
    <row r="9" spans="1:122">
      <c r="A9" s="404" t="s">
        <v>192</v>
      </c>
      <c r="B9" s="407" t="s">
        <v>193</v>
      </c>
      <c r="C9" s="133" t="s">
        <v>189</v>
      </c>
      <c r="D9" s="86">
        <v>90000.49</v>
      </c>
      <c r="E9" s="80">
        <v>11635.71</v>
      </c>
      <c r="F9" s="80">
        <v>17103.939999999999</v>
      </c>
      <c r="G9" s="244">
        <f t="shared" si="0"/>
        <v>72896.06</v>
      </c>
      <c r="H9" s="400" t="s">
        <v>190</v>
      </c>
      <c r="I9" s="415">
        <f>IF(H9="Yes",ROUND(E9,2),0)</f>
        <v>11635.71</v>
      </c>
      <c r="J9" s="441" t="s">
        <v>152</v>
      </c>
      <c r="K9" s="443">
        <v>0</v>
      </c>
      <c r="L9" s="445">
        <f>ROUND(IF(J9="yes",E9*K9,0),2)</f>
        <v>0</v>
      </c>
      <c r="M9" s="400" t="s">
        <v>114</v>
      </c>
      <c r="N9" s="443">
        <v>0</v>
      </c>
      <c r="O9" s="448">
        <f t="shared" ref="O9" si="1">ROUND(IF(M9="yes",E10*N9,0),2)</f>
        <v>0</v>
      </c>
      <c r="P9" s="400" t="s">
        <v>114</v>
      </c>
      <c r="Q9" s="443">
        <v>0</v>
      </c>
      <c r="R9" s="448">
        <f>ROUND(IF(P9="yes",E11*Q9,0),2)</f>
        <v>0</v>
      </c>
    </row>
    <row r="10" spans="1:122" hidden="1">
      <c r="A10" s="405"/>
      <c r="B10" s="408"/>
      <c r="C10" s="167" t="str">
        <f>'Invoice Summary'!$A$24</f>
        <v>[Other Entity] Share</v>
      </c>
      <c r="D10" s="168">
        <v>0</v>
      </c>
      <c r="E10" s="169">
        <v>0</v>
      </c>
      <c r="F10" s="169">
        <v>0</v>
      </c>
      <c r="G10" s="240">
        <f>ROUND(D10,0)-ROUND(F10,2)</f>
        <v>0</v>
      </c>
      <c r="H10" s="400"/>
      <c r="I10" s="415"/>
      <c r="J10" s="441"/>
      <c r="K10" s="443"/>
      <c r="L10" s="445"/>
      <c r="M10" s="400"/>
      <c r="N10" s="443"/>
      <c r="O10" s="448"/>
      <c r="P10" s="400"/>
      <c r="Q10" s="443"/>
      <c r="R10" s="448"/>
    </row>
    <row r="11" spans="1:122" ht="15.75" thickBot="1">
      <c r="A11" s="406"/>
      <c r="B11" s="409"/>
      <c r="C11" s="134" t="s">
        <v>191</v>
      </c>
      <c r="D11" s="105">
        <v>90000.49</v>
      </c>
      <c r="E11" s="81">
        <v>8267.43</v>
      </c>
      <c r="F11" s="81">
        <v>9952.2999999999993</v>
      </c>
      <c r="G11" s="243">
        <f t="shared" si="0"/>
        <v>80047.7</v>
      </c>
      <c r="H11" s="400"/>
      <c r="I11" s="415"/>
      <c r="J11" s="441"/>
      <c r="K11" s="443"/>
      <c r="L11" s="445"/>
      <c r="M11" s="400"/>
      <c r="N11" s="443"/>
      <c r="O11" s="448"/>
      <c r="P11" s="400"/>
      <c r="Q11" s="443"/>
      <c r="R11" s="448"/>
    </row>
    <row r="12" spans="1:122">
      <c r="A12" s="404" t="s">
        <v>194</v>
      </c>
      <c r="B12" s="407" t="s">
        <v>195</v>
      </c>
      <c r="C12" s="133" t="s">
        <v>189</v>
      </c>
      <c r="D12" s="86">
        <v>200000</v>
      </c>
      <c r="E12" s="80">
        <v>13975.34</v>
      </c>
      <c r="F12" s="80">
        <v>87536.94</v>
      </c>
      <c r="G12" s="244">
        <f t="shared" si="0"/>
        <v>112463.06</v>
      </c>
      <c r="H12" s="400" t="s">
        <v>190</v>
      </c>
      <c r="I12" s="415">
        <f>IF(H12="Yes",ROUND(E12,2),0)</f>
        <v>13975.34</v>
      </c>
      <c r="J12" s="441" t="s">
        <v>152</v>
      </c>
      <c r="K12" s="443">
        <v>0</v>
      </c>
      <c r="L12" s="445">
        <f t="shared" ref="L12" si="2">ROUND(IF(J12="yes",E12*K12,0),2)</f>
        <v>0</v>
      </c>
      <c r="M12" s="400" t="s">
        <v>114</v>
      </c>
      <c r="N12" s="443">
        <v>0</v>
      </c>
      <c r="O12" s="448">
        <f t="shared" ref="O12" si="3">ROUND(IF(M12="yes",E13*N12,0),2)</f>
        <v>0</v>
      </c>
      <c r="P12" s="400" t="s">
        <v>114</v>
      </c>
      <c r="Q12" s="443">
        <v>0</v>
      </c>
      <c r="R12" s="448">
        <f t="shared" ref="R12" si="4">ROUND(IF(P12="yes",E14*Q12,0),2)</f>
        <v>0</v>
      </c>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row>
    <row r="13" spans="1:122" hidden="1">
      <c r="A13" s="405"/>
      <c r="B13" s="408"/>
      <c r="C13" s="167" t="str">
        <f>'Invoice Summary'!$A$24</f>
        <v>[Other Entity] Share</v>
      </c>
      <c r="D13" s="168">
        <v>0</v>
      </c>
      <c r="E13" s="169">
        <v>0</v>
      </c>
      <c r="F13" s="169">
        <v>0</v>
      </c>
      <c r="G13" s="240">
        <f>ROUND(D13,0)-ROUND(F13,2)</f>
        <v>0</v>
      </c>
      <c r="H13" s="400"/>
      <c r="I13" s="415"/>
      <c r="J13" s="441"/>
      <c r="K13" s="443"/>
      <c r="L13" s="445"/>
      <c r="M13" s="400"/>
      <c r="N13" s="443"/>
      <c r="O13" s="448"/>
      <c r="P13" s="400"/>
      <c r="Q13" s="443"/>
      <c r="R13" s="448"/>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c r="CZ13" s="154"/>
      <c r="DA13" s="154"/>
      <c r="DB13" s="154"/>
      <c r="DC13" s="154"/>
      <c r="DD13" s="154"/>
      <c r="DE13" s="154"/>
      <c r="DF13" s="154"/>
      <c r="DG13" s="154"/>
      <c r="DH13" s="154"/>
      <c r="DI13" s="154"/>
      <c r="DJ13" s="154"/>
      <c r="DK13" s="154"/>
      <c r="DL13" s="154"/>
      <c r="DM13" s="154"/>
      <c r="DN13" s="154"/>
      <c r="DO13" s="154"/>
      <c r="DP13" s="154"/>
      <c r="DQ13" s="154"/>
      <c r="DR13" s="154"/>
    </row>
    <row r="14" spans="1:122" ht="15.75" thickBot="1">
      <c r="A14" s="406"/>
      <c r="B14" s="409"/>
      <c r="C14" s="134" t="s">
        <v>191</v>
      </c>
      <c r="D14" s="105">
        <v>50000</v>
      </c>
      <c r="E14" s="81">
        <v>17854.36</v>
      </c>
      <c r="F14" s="81">
        <v>23876.12</v>
      </c>
      <c r="G14" s="243">
        <f t="shared" si="0"/>
        <v>26123.88</v>
      </c>
      <c r="H14" s="400"/>
      <c r="I14" s="415"/>
      <c r="J14" s="441"/>
      <c r="K14" s="443"/>
      <c r="L14" s="445"/>
      <c r="M14" s="400"/>
      <c r="N14" s="443"/>
      <c r="O14" s="448"/>
      <c r="P14" s="400"/>
      <c r="Q14" s="443"/>
      <c r="R14" s="448"/>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154"/>
      <c r="DL14" s="154"/>
      <c r="DM14" s="154"/>
      <c r="DN14" s="154"/>
      <c r="DO14" s="154"/>
      <c r="DP14" s="154"/>
      <c r="DQ14" s="154"/>
      <c r="DR14" s="154"/>
    </row>
    <row r="15" spans="1:122">
      <c r="A15" s="404"/>
      <c r="B15" s="407" t="s">
        <v>196</v>
      </c>
      <c r="C15" s="133" t="s">
        <v>189</v>
      </c>
      <c r="D15" s="86">
        <v>0</v>
      </c>
      <c r="E15" s="80">
        <v>0</v>
      </c>
      <c r="F15" s="80">
        <v>0</v>
      </c>
      <c r="G15" s="244">
        <f t="shared" si="0"/>
        <v>0</v>
      </c>
      <c r="H15" s="400" t="s">
        <v>114</v>
      </c>
      <c r="I15" s="415">
        <f>IF(H15="Yes",ROUND(E15,2),0)</f>
        <v>0</v>
      </c>
      <c r="J15" s="441" t="s">
        <v>152</v>
      </c>
      <c r="K15" s="443">
        <v>0</v>
      </c>
      <c r="L15" s="445">
        <f t="shared" ref="L15" si="5">ROUND(IF(J15="yes",E15*K15,0),2)</f>
        <v>0</v>
      </c>
      <c r="M15" s="400" t="s">
        <v>114</v>
      </c>
      <c r="N15" s="443">
        <v>0</v>
      </c>
      <c r="O15" s="448">
        <f t="shared" ref="O15" si="6">ROUND(IF(M15="yes",E16*N15,0),2)</f>
        <v>0</v>
      </c>
      <c r="P15" s="400" t="s">
        <v>114</v>
      </c>
      <c r="Q15" s="443">
        <v>0</v>
      </c>
      <c r="R15" s="448">
        <f t="shared" ref="R15" si="7">ROUND(IF(P15="yes",E17*Q15,0),2)</f>
        <v>0</v>
      </c>
    </row>
    <row r="16" spans="1:122" hidden="1">
      <c r="A16" s="405"/>
      <c r="B16" s="408"/>
      <c r="C16" s="167" t="str">
        <f>'Invoice Summary'!$A$24</f>
        <v>[Other Entity] Share</v>
      </c>
      <c r="D16" s="168">
        <v>0</v>
      </c>
      <c r="E16" s="169">
        <v>0</v>
      </c>
      <c r="F16" s="169">
        <v>0</v>
      </c>
      <c r="G16" s="240">
        <f>ROUND(D16,0)-ROUND(F16,2)</f>
        <v>0</v>
      </c>
      <c r="H16" s="400"/>
      <c r="I16" s="415"/>
      <c r="J16" s="441"/>
      <c r="K16" s="443"/>
      <c r="L16" s="445"/>
      <c r="M16" s="400"/>
      <c r="N16" s="443"/>
      <c r="O16" s="448"/>
      <c r="P16" s="400"/>
      <c r="Q16" s="443"/>
      <c r="R16" s="448"/>
    </row>
    <row r="17" spans="1:19" ht="15.75" thickBot="1">
      <c r="A17" s="406"/>
      <c r="B17" s="409"/>
      <c r="C17" s="134" t="s">
        <v>191</v>
      </c>
      <c r="D17" s="105">
        <v>0</v>
      </c>
      <c r="E17" s="81">
        <v>0</v>
      </c>
      <c r="F17" s="81">
        <v>0</v>
      </c>
      <c r="G17" s="243">
        <f t="shared" si="0"/>
        <v>0</v>
      </c>
      <c r="H17" s="400"/>
      <c r="I17" s="415"/>
      <c r="J17" s="441"/>
      <c r="K17" s="443"/>
      <c r="L17" s="445"/>
      <c r="M17" s="400"/>
      <c r="N17" s="443"/>
      <c r="O17" s="448"/>
      <c r="P17" s="400"/>
      <c r="Q17" s="443"/>
      <c r="R17" s="448"/>
    </row>
    <row r="18" spans="1:19">
      <c r="A18" s="404"/>
      <c r="B18" s="407" t="s">
        <v>197</v>
      </c>
      <c r="C18" s="133" t="s">
        <v>189</v>
      </c>
      <c r="D18" s="86">
        <v>0</v>
      </c>
      <c r="E18" s="80">
        <v>0</v>
      </c>
      <c r="F18" s="80">
        <v>0</v>
      </c>
      <c r="G18" s="244">
        <f t="shared" si="0"/>
        <v>0</v>
      </c>
      <c r="H18" s="400" t="s">
        <v>114</v>
      </c>
      <c r="I18" s="415">
        <f>IF(H18="Yes",ROUND(E18,2),0)</f>
        <v>0</v>
      </c>
      <c r="J18" s="441" t="s">
        <v>152</v>
      </c>
      <c r="K18" s="443">
        <v>0</v>
      </c>
      <c r="L18" s="445">
        <f t="shared" ref="L18" si="8">ROUND(IF(J18="yes",E18*K18,0),2)</f>
        <v>0</v>
      </c>
      <c r="M18" s="400" t="s">
        <v>114</v>
      </c>
      <c r="N18" s="443">
        <v>0</v>
      </c>
      <c r="O18" s="448">
        <f t="shared" ref="O18" si="9">ROUND(IF(M18="yes",E19*N18,0),2)</f>
        <v>0</v>
      </c>
      <c r="P18" s="400" t="s">
        <v>114</v>
      </c>
      <c r="Q18" s="443">
        <v>0</v>
      </c>
      <c r="R18" s="448">
        <f t="shared" ref="R18" si="10">ROUND(IF(P18="yes",E20*Q18,0),2)</f>
        <v>0</v>
      </c>
    </row>
    <row r="19" spans="1:19" hidden="1">
      <c r="A19" s="405"/>
      <c r="B19" s="408"/>
      <c r="C19" s="167" t="str">
        <f>'Invoice Summary'!$A$24</f>
        <v>[Other Entity] Share</v>
      </c>
      <c r="D19" s="168">
        <v>0</v>
      </c>
      <c r="E19" s="169">
        <v>0</v>
      </c>
      <c r="F19" s="169">
        <v>0</v>
      </c>
      <c r="G19" s="240">
        <f>ROUND(D19,0)-ROUND(F19,2)</f>
        <v>0</v>
      </c>
      <c r="H19" s="400"/>
      <c r="I19" s="415"/>
      <c r="J19" s="441"/>
      <c r="K19" s="443"/>
      <c r="L19" s="445"/>
      <c r="M19" s="400"/>
      <c r="N19" s="443"/>
      <c r="O19" s="448"/>
      <c r="P19" s="400"/>
      <c r="Q19" s="443"/>
      <c r="R19" s="448"/>
    </row>
    <row r="20" spans="1:19" ht="15.75" thickBot="1">
      <c r="A20" s="406"/>
      <c r="B20" s="409"/>
      <c r="C20" s="134" t="s">
        <v>191</v>
      </c>
      <c r="D20" s="105">
        <v>0</v>
      </c>
      <c r="E20" s="81">
        <v>0</v>
      </c>
      <c r="F20" s="81">
        <v>0</v>
      </c>
      <c r="G20" s="243">
        <f t="shared" si="0"/>
        <v>0</v>
      </c>
      <c r="H20" s="400"/>
      <c r="I20" s="415"/>
      <c r="J20" s="441"/>
      <c r="K20" s="443"/>
      <c r="L20" s="445"/>
      <c r="M20" s="400"/>
      <c r="N20" s="443"/>
      <c r="O20" s="448"/>
      <c r="P20" s="400"/>
      <c r="Q20" s="443"/>
      <c r="R20" s="448"/>
    </row>
    <row r="21" spans="1:19">
      <c r="A21" s="404"/>
      <c r="B21" s="407" t="s">
        <v>198</v>
      </c>
      <c r="C21" s="133" t="s">
        <v>189</v>
      </c>
      <c r="D21" s="86">
        <v>0</v>
      </c>
      <c r="E21" s="80">
        <v>0</v>
      </c>
      <c r="F21" s="80">
        <v>0</v>
      </c>
      <c r="G21" s="244">
        <f t="shared" si="0"/>
        <v>0</v>
      </c>
      <c r="H21" s="400" t="s">
        <v>114</v>
      </c>
      <c r="I21" s="415">
        <f>IF(H21="Yes",ROUND(E21,2),0)</f>
        <v>0</v>
      </c>
      <c r="J21" s="441" t="s">
        <v>152</v>
      </c>
      <c r="K21" s="443">
        <v>0</v>
      </c>
      <c r="L21" s="445">
        <f t="shared" ref="L21" si="11">ROUND(IF(J21="yes",E21*K21,0),2)</f>
        <v>0</v>
      </c>
      <c r="M21" s="400" t="s">
        <v>114</v>
      </c>
      <c r="N21" s="443">
        <v>0</v>
      </c>
      <c r="O21" s="448">
        <f t="shared" ref="O21" si="12">ROUND(IF(M21="yes",E22*N21,0),2)</f>
        <v>0</v>
      </c>
      <c r="P21" s="400" t="s">
        <v>114</v>
      </c>
      <c r="Q21" s="443">
        <v>0</v>
      </c>
      <c r="R21" s="448">
        <f t="shared" ref="R21" si="13">ROUND(IF(P21="yes",E23*Q21,0),2)</f>
        <v>0</v>
      </c>
      <c r="S21" s="16"/>
    </row>
    <row r="22" spans="1:19" hidden="1">
      <c r="A22" s="405"/>
      <c r="B22" s="408"/>
      <c r="C22" s="167" t="str">
        <f>'Invoice Summary'!$A$24</f>
        <v>[Other Entity] Share</v>
      </c>
      <c r="D22" s="168">
        <v>0</v>
      </c>
      <c r="E22" s="169">
        <v>0</v>
      </c>
      <c r="F22" s="169">
        <v>0</v>
      </c>
      <c r="G22" s="240">
        <f>ROUND(D22,0)-ROUND(F22,2)</f>
        <v>0</v>
      </c>
      <c r="H22" s="400"/>
      <c r="I22" s="415"/>
      <c r="J22" s="441"/>
      <c r="K22" s="443"/>
      <c r="L22" s="445"/>
      <c r="M22" s="400"/>
      <c r="N22" s="443"/>
      <c r="O22" s="448"/>
      <c r="P22" s="400"/>
      <c r="Q22" s="443"/>
      <c r="R22" s="448"/>
      <c r="S22" s="16"/>
    </row>
    <row r="23" spans="1:19" ht="15.75" thickBot="1">
      <c r="A23" s="406"/>
      <c r="B23" s="409"/>
      <c r="C23" s="134" t="s">
        <v>191</v>
      </c>
      <c r="D23" s="105">
        <v>0</v>
      </c>
      <c r="E23" s="81">
        <v>0</v>
      </c>
      <c r="F23" s="81">
        <v>0</v>
      </c>
      <c r="G23" s="243">
        <f t="shared" si="0"/>
        <v>0</v>
      </c>
      <c r="H23" s="400"/>
      <c r="I23" s="415"/>
      <c r="J23" s="441"/>
      <c r="K23" s="443"/>
      <c r="L23" s="445"/>
      <c r="M23" s="400"/>
      <c r="N23" s="443"/>
      <c r="O23" s="448"/>
      <c r="P23" s="400"/>
      <c r="Q23" s="443"/>
      <c r="R23" s="448"/>
    </row>
    <row r="24" spans="1:19">
      <c r="A24" s="404"/>
      <c r="B24" s="407" t="s">
        <v>199</v>
      </c>
      <c r="C24" s="133" t="s">
        <v>189</v>
      </c>
      <c r="D24" s="86">
        <v>0</v>
      </c>
      <c r="E24" s="80">
        <v>0</v>
      </c>
      <c r="F24" s="80">
        <v>0</v>
      </c>
      <c r="G24" s="244">
        <f t="shared" si="0"/>
        <v>0</v>
      </c>
      <c r="H24" s="400" t="s">
        <v>114</v>
      </c>
      <c r="I24" s="415">
        <f>IF(H24="Yes",ROUND(E24,2),0)</f>
        <v>0</v>
      </c>
      <c r="J24" s="441" t="s">
        <v>152</v>
      </c>
      <c r="K24" s="443">
        <v>0</v>
      </c>
      <c r="L24" s="445">
        <f t="shared" ref="L24" si="14">ROUND(IF(J24="yes",E24*K24,0),2)</f>
        <v>0</v>
      </c>
      <c r="M24" s="400" t="s">
        <v>114</v>
      </c>
      <c r="N24" s="443">
        <v>0</v>
      </c>
      <c r="O24" s="448">
        <f t="shared" ref="O24" si="15">ROUND(IF(M24="yes",E25*N24,0),2)</f>
        <v>0</v>
      </c>
      <c r="P24" s="400" t="s">
        <v>114</v>
      </c>
      <c r="Q24" s="443">
        <v>0</v>
      </c>
      <c r="R24" s="448">
        <f t="shared" ref="R24" si="16">ROUND(IF(P24="yes",E26*Q24,0),2)</f>
        <v>0</v>
      </c>
    </row>
    <row r="25" spans="1:19" hidden="1">
      <c r="A25" s="405"/>
      <c r="B25" s="408"/>
      <c r="C25" s="167" t="str">
        <f>'Invoice Summary'!$A$24</f>
        <v>[Other Entity] Share</v>
      </c>
      <c r="D25" s="168">
        <v>0</v>
      </c>
      <c r="E25" s="169">
        <v>0</v>
      </c>
      <c r="F25" s="169">
        <v>0</v>
      </c>
      <c r="G25" s="240">
        <f>ROUND(D25,0)-ROUND(F25,2)</f>
        <v>0</v>
      </c>
      <c r="H25" s="400"/>
      <c r="I25" s="415"/>
      <c r="J25" s="441"/>
      <c r="K25" s="443"/>
      <c r="L25" s="445"/>
      <c r="M25" s="400"/>
      <c r="N25" s="443"/>
      <c r="O25" s="448"/>
      <c r="P25" s="400"/>
      <c r="Q25" s="443"/>
      <c r="R25" s="448"/>
    </row>
    <row r="26" spans="1:19" ht="15.75" thickBot="1">
      <c r="A26" s="406"/>
      <c r="B26" s="409"/>
      <c r="C26" s="134" t="s">
        <v>191</v>
      </c>
      <c r="D26" s="105">
        <v>0</v>
      </c>
      <c r="E26" s="81">
        <v>0</v>
      </c>
      <c r="F26" s="81">
        <v>0</v>
      </c>
      <c r="G26" s="243">
        <f t="shared" si="0"/>
        <v>0</v>
      </c>
      <c r="H26" s="400"/>
      <c r="I26" s="415"/>
      <c r="J26" s="441"/>
      <c r="K26" s="443"/>
      <c r="L26" s="445"/>
      <c r="M26" s="400"/>
      <c r="N26" s="443"/>
      <c r="O26" s="448"/>
      <c r="P26" s="400"/>
      <c r="Q26" s="443"/>
      <c r="R26" s="448"/>
    </row>
    <row r="27" spans="1:19">
      <c r="A27" s="404"/>
      <c r="B27" s="407" t="s">
        <v>200</v>
      </c>
      <c r="C27" s="133" t="s">
        <v>189</v>
      </c>
      <c r="D27" s="86">
        <v>0</v>
      </c>
      <c r="E27" s="80">
        <v>0</v>
      </c>
      <c r="F27" s="80">
        <v>0</v>
      </c>
      <c r="G27" s="244">
        <f t="shared" si="0"/>
        <v>0</v>
      </c>
      <c r="H27" s="400" t="s">
        <v>114</v>
      </c>
      <c r="I27" s="415">
        <f>IF(H27="Yes",ROUND(E27,2),0)</f>
        <v>0</v>
      </c>
      <c r="J27" s="441" t="s">
        <v>152</v>
      </c>
      <c r="K27" s="443">
        <v>0</v>
      </c>
      <c r="L27" s="445">
        <f t="shared" ref="L27" si="17">ROUND(IF(J27="yes",E27*K27,0),2)</f>
        <v>0</v>
      </c>
      <c r="M27" s="400" t="s">
        <v>114</v>
      </c>
      <c r="N27" s="443">
        <v>0</v>
      </c>
      <c r="O27" s="448">
        <f t="shared" ref="O27" si="18">ROUND(IF(M27="yes",E28*N27,0),2)</f>
        <v>0</v>
      </c>
      <c r="P27" s="400" t="s">
        <v>114</v>
      </c>
      <c r="Q27" s="443">
        <v>0</v>
      </c>
      <c r="R27" s="448">
        <f t="shared" ref="R27" si="19">ROUND(IF(P27="yes",E29*Q27,0),2)</f>
        <v>0</v>
      </c>
    </row>
    <row r="28" spans="1:19" hidden="1">
      <c r="A28" s="405"/>
      <c r="B28" s="408"/>
      <c r="C28" s="167" t="str">
        <f>'Invoice Summary'!$A$24</f>
        <v>[Other Entity] Share</v>
      </c>
      <c r="D28" s="168">
        <v>0</v>
      </c>
      <c r="E28" s="169">
        <v>0</v>
      </c>
      <c r="F28" s="169">
        <v>0</v>
      </c>
      <c r="G28" s="240">
        <f>ROUND(D28,0)-ROUND(F28,2)</f>
        <v>0</v>
      </c>
      <c r="H28" s="400"/>
      <c r="I28" s="415"/>
      <c r="J28" s="441"/>
      <c r="K28" s="443"/>
      <c r="L28" s="445"/>
      <c r="M28" s="400"/>
      <c r="N28" s="443"/>
      <c r="O28" s="448"/>
      <c r="P28" s="400"/>
      <c r="Q28" s="443"/>
      <c r="R28" s="448"/>
    </row>
    <row r="29" spans="1:19" ht="15.75" thickBot="1">
      <c r="A29" s="406"/>
      <c r="B29" s="409"/>
      <c r="C29" s="134" t="s">
        <v>191</v>
      </c>
      <c r="D29" s="105">
        <v>0</v>
      </c>
      <c r="E29" s="81">
        <v>0</v>
      </c>
      <c r="F29" s="81">
        <v>0</v>
      </c>
      <c r="G29" s="243">
        <f t="shared" si="0"/>
        <v>0</v>
      </c>
      <c r="H29" s="400"/>
      <c r="I29" s="415"/>
      <c r="J29" s="441"/>
      <c r="K29" s="443"/>
      <c r="L29" s="445"/>
      <c r="M29" s="400"/>
      <c r="N29" s="443"/>
      <c r="O29" s="448"/>
      <c r="P29" s="400"/>
      <c r="Q29" s="443"/>
      <c r="R29" s="448"/>
    </row>
    <row r="30" spans="1:19">
      <c r="A30" s="404"/>
      <c r="B30" s="407" t="s">
        <v>201</v>
      </c>
      <c r="C30" s="133" t="s">
        <v>189</v>
      </c>
      <c r="D30" s="86">
        <v>0</v>
      </c>
      <c r="E30" s="80">
        <v>0</v>
      </c>
      <c r="F30" s="80">
        <v>0</v>
      </c>
      <c r="G30" s="244">
        <f t="shared" si="0"/>
        <v>0</v>
      </c>
      <c r="H30" s="400" t="s">
        <v>114</v>
      </c>
      <c r="I30" s="415">
        <f>IF(H30="Yes",ROUND(E30,2),0)</f>
        <v>0</v>
      </c>
      <c r="J30" s="441" t="s">
        <v>152</v>
      </c>
      <c r="K30" s="443">
        <v>0</v>
      </c>
      <c r="L30" s="445">
        <f t="shared" ref="L30" si="20">ROUND(IF(J30="yes",E30*K30,0),2)</f>
        <v>0</v>
      </c>
      <c r="M30" s="400" t="s">
        <v>114</v>
      </c>
      <c r="N30" s="443">
        <v>0</v>
      </c>
      <c r="O30" s="448">
        <f t="shared" ref="O30" si="21">ROUND(IF(M30="yes",E31*N30,0),2)</f>
        <v>0</v>
      </c>
      <c r="P30" s="400" t="s">
        <v>114</v>
      </c>
      <c r="Q30" s="443">
        <v>0</v>
      </c>
      <c r="R30" s="448">
        <f t="shared" ref="R30" si="22">ROUND(IF(P30="yes",E32*Q30,0),2)</f>
        <v>0</v>
      </c>
    </row>
    <row r="31" spans="1:19" hidden="1">
      <c r="A31" s="405"/>
      <c r="B31" s="408"/>
      <c r="C31" s="167" t="str">
        <f>'Invoice Summary'!$A$24</f>
        <v>[Other Entity] Share</v>
      </c>
      <c r="D31" s="168">
        <v>0</v>
      </c>
      <c r="E31" s="169">
        <v>0</v>
      </c>
      <c r="F31" s="169">
        <v>0</v>
      </c>
      <c r="G31" s="240">
        <f>ROUND(D31,0)-ROUND(F31,2)</f>
        <v>0</v>
      </c>
      <c r="H31" s="400"/>
      <c r="I31" s="415"/>
      <c r="J31" s="441"/>
      <c r="K31" s="443"/>
      <c r="L31" s="445"/>
      <c r="M31" s="400"/>
      <c r="N31" s="443"/>
      <c r="O31" s="448"/>
      <c r="P31" s="400"/>
      <c r="Q31" s="443"/>
      <c r="R31" s="448"/>
    </row>
    <row r="32" spans="1:19" ht="15.75" thickBot="1">
      <c r="A32" s="406"/>
      <c r="B32" s="409"/>
      <c r="C32" s="134" t="s">
        <v>191</v>
      </c>
      <c r="D32" s="105">
        <v>0</v>
      </c>
      <c r="E32" s="81">
        <v>0</v>
      </c>
      <c r="F32" s="81">
        <v>0</v>
      </c>
      <c r="G32" s="243">
        <f t="shared" si="0"/>
        <v>0</v>
      </c>
      <c r="H32" s="400"/>
      <c r="I32" s="415"/>
      <c r="J32" s="441"/>
      <c r="K32" s="443"/>
      <c r="L32" s="445"/>
      <c r="M32" s="400"/>
      <c r="N32" s="443"/>
      <c r="O32" s="448"/>
      <c r="P32" s="400"/>
      <c r="Q32" s="443"/>
      <c r="R32" s="448"/>
    </row>
    <row r="33" spans="1:19">
      <c r="A33" s="404"/>
      <c r="B33" s="407" t="s">
        <v>202</v>
      </c>
      <c r="C33" s="133" t="s">
        <v>189</v>
      </c>
      <c r="D33" s="86">
        <v>0</v>
      </c>
      <c r="E33" s="80">
        <v>0</v>
      </c>
      <c r="F33" s="80">
        <v>0</v>
      </c>
      <c r="G33" s="244">
        <f t="shared" si="0"/>
        <v>0</v>
      </c>
      <c r="H33" s="400" t="s">
        <v>114</v>
      </c>
      <c r="I33" s="415">
        <f>IF(H33="Yes",ROUND(E33,2),0)</f>
        <v>0</v>
      </c>
      <c r="J33" s="441" t="s">
        <v>152</v>
      </c>
      <c r="K33" s="443">
        <v>0</v>
      </c>
      <c r="L33" s="445">
        <f t="shared" ref="L33" si="23">ROUND(IF(J33="yes",E33*K33,0),2)</f>
        <v>0</v>
      </c>
      <c r="M33" s="400" t="s">
        <v>114</v>
      </c>
      <c r="N33" s="443">
        <v>0</v>
      </c>
      <c r="O33" s="448">
        <f t="shared" ref="O33" si="24">ROUND(IF(M33="yes",E34*N33,0),2)</f>
        <v>0</v>
      </c>
      <c r="P33" s="400" t="s">
        <v>114</v>
      </c>
      <c r="Q33" s="443">
        <v>0</v>
      </c>
      <c r="R33" s="448">
        <f t="shared" ref="R33" si="25">ROUND(IF(P33="yes",E35*Q33,0),2)</f>
        <v>0</v>
      </c>
    </row>
    <row r="34" spans="1:19" hidden="1">
      <c r="A34" s="405"/>
      <c r="B34" s="408"/>
      <c r="C34" s="167" t="str">
        <f>'Invoice Summary'!$A$24</f>
        <v>[Other Entity] Share</v>
      </c>
      <c r="D34" s="168">
        <v>0</v>
      </c>
      <c r="E34" s="169">
        <v>0</v>
      </c>
      <c r="F34" s="169">
        <v>0</v>
      </c>
      <c r="G34" s="240">
        <f>ROUND(D34,0)-ROUND(F34,2)</f>
        <v>0</v>
      </c>
      <c r="H34" s="400"/>
      <c r="I34" s="415"/>
      <c r="J34" s="441"/>
      <c r="K34" s="443"/>
      <c r="L34" s="445"/>
      <c r="M34" s="400"/>
      <c r="N34" s="443"/>
      <c r="O34" s="448"/>
      <c r="P34" s="400"/>
      <c r="Q34" s="443"/>
      <c r="R34" s="448"/>
    </row>
    <row r="35" spans="1:19" ht="15.75" thickBot="1">
      <c r="A35" s="406"/>
      <c r="B35" s="409"/>
      <c r="C35" s="134" t="s">
        <v>191</v>
      </c>
      <c r="D35" s="105">
        <v>0</v>
      </c>
      <c r="E35" s="81">
        <v>0</v>
      </c>
      <c r="F35" s="81">
        <v>0</v>
      </c>
      <c r="G35" s="243">
        <f t="shared" si="0"/>
        <v>0</v>
      </c>
      <c r="H35" s="400"/>
      <c r="I35" s="415"/>
      <c r="J35" s="441"/>
      <c r="K35" s="443"/>
      <c r="L35" s="445"/>
      <c r="M35" s="400"/>
      <c r="N35" s="443"/>
      <c r="O35" s="448"/>
      <c r="P35" s="400"/>
      <c r="Q35" s="443"/>
      <c r="R35" s="448"/>
    </row>
    <row r="36" spans="1:19" hidden="1">
      <c r="A36" s="404"/>
      <c r="B36" s="407" t="s">
        <v>203</v>
      </c>
      <c r="C36" s="133" t="s">
        <v>189</v>
      </c>
      <c r="D36" s="86">
        <v>0</v>
      </c>
      <c r="E36" s="80">
        <v>0</v>
      </c>
      <c r="F36" s="80">
        <v>0</v>
      </c>
      <c r="G36" s="244">
        <f t="shared" si="0"/>
        <v>0</v>
      </c>
      <c r="H36" s="400" t="s">
        <v>114</v>
      </c>
      <c r="I36" s="415">
        <f>IF(H36="Yes",ROUND(E36,2),0)</f>
        <v>0</v>
      </c>
      <c r="J36" s="441" t="s">
        <v>152</v>
      </c>
      <c r="K36" s="443">
        <v>0</v>
      </c>
      <c r="L36" s="445">
        <f t="shared" ref="L36" si="26">ROUND(IF(J36="yes",E36*K36,0),2)</f>
        <v>0</v>
      </c>
      <c r="M36" s="400" t="s">
        <v>114</v>
      </c>
      <c r="N36" s="443">
        <v>0</v>
      </c>
      <c r="O36" s="448">
        <f t="shared" ref="O36" si="27">ROUND(IF(M36="yes",E37*N36,0),2)</f>
        <v>0</v>
      </c>
      <c r="P36" s="400" t="s">
        <v>114</v>
      </c>
      <c r="Q36" s="443">
        <v>0</v>
      </c>
      <c r="R36" s="448">
        <f t="shared" ref="R36" si="28">ROUND(IF(P36="yes",E38*Q36,0),2)</f>
        <v>0</v>
      </c>
    </row>
    <row r="37" spans="1:19" hidden="1">
      <c r="A37" s="405"/>
      <c r="B37" s="408"/>
      <c r="C37" s="167" t="str">
        <f>'Invoice Summary'!$A$24</f>
        <v>[Other Entity] Share</v>
      </c>
      <c r="D37" s="168">
        <v>0</v>
      </c>
      <c r="E37" s="169">
        <v>0</v>
      </c>
      <c r="F37" s="169">
        <v>0</v>
      </c>
      <c r="G37" s="240">
        <f>ROUND(D37,0)-ROUND(F37,2)</f>
        <v>0</v>
      </c>
      <c r="H37" s="400"/>
      <c r="I37" s="415"/>
      <c r="J37" s="441"/>
      <c r="K37" s="443"/>
      <c r="L37" s="445"/>
      <c r="M37" s="400"/>
      <c r="N37" s="443"/>
      <c r="O37" s="448"/>
      <c r="P37" s="400"/>
      <c r="Q37" s="443"/>
      <c r="R37" s="448"/>
    </row>
    <row r="38" spans="1:19" ht="15.75" hidden="1" thickBot="1">
      <c r="A38" s="406"/>
      <c r="B38" s="409"/>
      <c r="C38" s="134" t="s">
        <v>191</v>
      </c>
      <c r="D38" s="105">
        <v>0</v>
      </c>
      <c r="E38" s="81">
        <v>0</v>
      </c>
      <c r="F38" s="81">
        <v>0</v>
      </c>
      <c r="G38" s="243">
        <f t="shared" si="0"/>
        <v>0</v>
      </c>
      <c r="H38" s="400"/>
      <c r="I38" s="415"/>
      <c r="J38" s="441"/>
      <c r="K38" s="443"/>
      <c r="L38" s="445"/>
      <c r="M38" s="400"/>
      <c r="N38" s="443"/>
      <c r="O38" s="448"/>
      <c r="P38" s="400"/>
      <c r="Q38" s="443"/>
      <c r="R38" s="448"/>
    </row>
    <row r="39" spans="1:19" hidden="1">
      <c r="A39" s="404"/>
      <c r="B39" s="407" t="s">
        <v>204</v>
      </c>
      <c r="C39" s="133" t="s">
        <v>189</v>
      </c>
      <c r="D39" s="86">
        <v>0</v>
      </c>
      <c r="E39" s="80">
        <v>0</v>
      </c>
      <c r="F39" s="80">
        <v>0</v>
      </c>
      <c r="G39" s="244">
        <f t="shared" si="0"/>
        <v>0</v>
      </c>
      <c r="H39" s="400" t="s">
        <v>114</v>
      </c>
      <c r="I39" s="415">
        <f>IF(H39="Yes",ROUND(E39,2),0)</f>
        <v>0</v>
      </c>
      <c r="J39" s="441" t="s">
        <v>152</v>
      </c>
      <c r="K39" s="443">
        <v>0</v>
      </c>
      <c r="L39" s="445">
        <f t="shared" ref="L39" si="29">ROUND(IF(J39="yes",E39*K39,0),2)</f>
        <v>0</v>
      </c>
      <c r="M39" s="400" t="s">
        <v>114</v>
      </c>
      <c r="N39" s="443">
        <v>0</v>
      </c>
      <c r="O39" s="448">
        <f t="shared" ref="O39" si="30">ROUND(IF(M39="yes",E40*N39,0),2)</f>
        <v>0</v>
      </c>
      <c r="P39" s="400" t="s">
        <v>114</v>
      </c>
      <c r="Q39" s="443">
        <v>0</v>
      </c>
      <c r="R39" s="448">
        <f t="shared" ref="R39" si="31">ROUND(IF(P39="yes",E41*Q39,0),2)</f>
        <v>0</v>
      </c>
    </row>
    <row r="40" spans="1:19" hidden="1">
      <c r="A40" s="405"/>
      <c r="B40" s="408"/>
      <c r="C40" s="167" t="str">
        <f>'Invoice Summary'!$A$24</f>
        <v>[Other Entity] Share</v>
      </c>
      <c r="D40" s="168">
        <v>0</v>
      </c>
      <c r="E40" s="169">
        <v>0</v>
      </c>
      <c r="F40" s="169">
        <v>0</v>
      </c>
      <c r="G40" s="240">
        <f>ROUND(D40,0)-ROUND(F40,2)</f>
        <v>0</v>
      </c>
      <c r="H40" s="400"/>
      <c r="I40" s="415"/>
      <c r="J40" s="441"/>
      <c r="K40" s="443"/>
      <c r="L40" s="445"/>
      <c r="M40" s="400"/>
      <c r="N40" s="443"/>
      <c r="O40" s="448"/>
      <c r="P40" s="400"/>
      <c r="Q40" s="443"/>
      <c r="R40" s="448"/>
    </row>
    <row r="41" spans="1:19" ht="15.75" hidden="1" thickBot="1">
      <c r="A41" s="406"/>
      <c r="B41" s="409"/>
      <c r="C41" s="134" t="s">
        <v>191</v>
      </c>
      <c r="D41" s="105">
        <v>0</v>
      </c>
      <c r="E41" s="81">
        <v>0</v>
      </c>
      <c r="F41" s="81">
        <v>0</v>
      </c>
      <c r="G41" s="243">
        <f t="shared" si="0"/>
        <v>0</v>
      </c>
      <c r="H41" s="400"/>
      <c r="I41" s="415"/>
      <c r="J41" s="441"/>
      <c r="K41" s="443"/>
      <c r="L41" s="445"/>
      <c r="M41" s="400"/>
      <c r="N41" s="443"/>
      <c r="O41" s="448"/>
      <c r="P41" s="400"/>
      <c r="Q41" s="443"/>
      <c r="R41" s="448"/>
    </row>
    <row r="42" spans="1:19" hidden="1">
      <c r="A42" s="404"/>
      <c r="B42" s="407" t="s">
        <v>205</v>
      </c>
      <c r="C42" s="133" t="s">
        <v>189</v>
      </c>
      <c r="D42" s="86">
        <v>0</v>
      </c>
      <c r="E42" s="80">
        <v>0</v>
      </c>
      <c r="F42" s="80">
        <v>0</v>
      </c>
      <c r="G42" s="244">
        <f t="shared" si="0"/>
        <v>0</v>
      </c>
      <c r="H42" s="400" t="s">
        <v>114</v>
      </c>
      <c r="I42" s="415">
        <f>IF(H42="Yes",ROUND(E42,2),0)</f>
        <v>0</v>
      </c>
      <c r="J42" s="441" t="s">
        <v>152</v>
      </c>
      <c r="K42" s="443">
        <v>0</v>
      </c>
      <c r="L42" s="445">
        <f t="shared" ref="L42" si="32">ROUND(IF(J42="yes",E42*K42,0),2)</f>
        <v>0</v>
      </c>
      <c r="M42" s="400" t="s">
        <v>114</v>
      </c>
      <c r="N42" s="443">
        <v>0</v>
      </c>
      <c r="O42" s="448">
        <f t="shared" ref="O42" si="33">ROUND(IF(M42="yes",E43*N42,0),2)</f>
        <v>0</v>
      </c>
      <c r="P42" s="400" t="s">
        <v>114</v>
      </c>
      <c r="Q42" s="443">
        <v>0</v>
      </c>
      <c r="R42" s="448">
        <f t="shared" ref="R42" si="34">ROUND(IF(P42="yes",E44*Q42,0),2)</f>
        <v>0</v>
      </c>
      <c r="S42" s="16"/>
    </row>
    <row r="43" spans="1:19" hidden="1">
      <c r="A43" s="405"/>
      <c r="B43" s="408"/>
      <c r="C43" s="167" t="str">
        <f>'Invoice Summary'!$A$24</f>
        <v>[Other Entity] Share</v>
      </c>
      <c r="D43" s="168">
        <v>0</v>
      </c>
      <c r="E43" s="169">
        <v>0</v>
      </c>
      <c r="F43" s="169">
        <v>0</v>
      </c>
      <c r="G43" s="240">
        <f>ROUND(D43,0)-ROUND(F43,2)</f>
        <v>0</v>
      </c>
      <c r="H43" s="400"/>
      <c r="I43" s="415"/>
      <c r="J43" s="441"/>
      <c r="K43" s="443"/>
      <c r="L43" s="445"/>
      <c r="M43" s="400"/>
      <c r="N43" s="443"/>
      <c r="O43" s="448"/>
      <c r="P43" s="400"/>
      <c r="Q43" s="443"/>
      <c r="R43" s="448"/>
      <c r="S43" s="16"/>
    </row>
    <row r="44" spans="1:19" ht="15.75" hidden="1" thickBot="1">
      <c r="A44" s="406"/>
      <c r="B44" s="409"/>
      <c r="C44" s="134" t="s">
        <v>191</v>
      </c>
      <c r="D44" s="105">
        <v>0</v>
      </c>
      <c r="E44" s="81">
        <v>0</v>
      </c>
      <c r="F44" s="81">
        <v>0</v>
      </c>
      <c r="G44" s="243">
        <f t="shared" si="0"/>
        <v>0</v>
      </c>
      <c r="H44" s="400"/>
      <c r="I44" s="415"/>
      <c r="J44" s="441"/>
      <c r="K44" s="443"/>
      <c r="L44" s="445"/>
      <c r="M44" s="400"/>
      <c r="N44" s="443"/>
      <c r="O44" s="448"/>
      <c r="P44" s="400"/>
      <c r="Q44" s="443"/>
      <c r="R44" s="448"/>
    </row>
    <row r="45" spans="1:19" hidden="1">
      <c r="A45" s="404"/>
      <c r="B45" s="407" t="s">
        <v>206</v>
      </c>
      <c r="C45" s="133" t="s">
        <v>189</v>
      </c>
      <c r="D45" s="86">
        <v>0</v>
      </c>
      <c r="E45" s="80">
        <v>0</v>
      </c>
      <c r="F45" s="80">
        <v>0</v>
      </c>
      <c r="G45" s="244">
        <f t="shared" si="0"/>
        <v>0</v>
      </c>
      <c r="H45" s="400" t="s">
        <v>114</v>
      </c>
      <c r="I45" s="415">
        <f>IF(H45="Yes",ROUND(E45,2),0)</f>
        <v>0</v>
      </c>
      <c r="J45" s="441" t="s">
        <v>152</v>
      </c>
      <c r="K45" s="443">
        <v>0</v>
      </c>
      <c r="L45" s="445">
        <f t="shared" ref="L45" si="35">ROUND(IF(J45="yes",E45*K45,0),2)</f>
        <v>0</v>
      </c>
      <c r="M45" s="400" t="s">
        <v>114</v>
      </c>
      <c r="N45" s="443">
        <v>0</v>
      </c>
      <c r="O45" s="448">
        <f t="shared" ref="O45" si="36">ROUND(IF(M45="yes",E46*N45,0),2)</f>
        <v>0</v>
      </c>
      <c r="P45" s="400" t="s">
        <v>114</v>
      </c>
      <c r="Q45" s="443">
        <v>0</v>
      </c>
      <c r="R45" s="448">
        <f t="shared" ref="R45" si="37">ROUND(IF(P45="yes",E47*Q45,0),2)</f>
        <v>0</v>
      </c>
    </row>
    <row r="46" spans="1:19" hidden="1">
      <c r="A46" s="405"/>
      <c r="B46" s="408"/>
      <c r="C46" s="167" t="str">
        <f>'Invoice Summary'!$A$24</f>
        <v>[Other Entity] Share</v>
      </c>
      <c r="D46" s="168">
        <v>0</v>
      </c>
      <c r="E46" s="169">
        <v>0</v>
      </c>
      <c r="F46" s="169">
        <v>0</v>
      </c>
      <c r="G46" s="240">
        <f>ROUND(D46,0)-ROUND(F46,2)</f>
        <v>0</v>
      </c>
      <c r="H46" s="400"/>
      <c r="I46" s="415"/>
      <c r="J46" s="441"/>
      <c r="K46" s="443"/>
      <c r="L46" s="445"/>
      <c r="M46" s="400"/>
      <c r="N46" s="443"/>
      <c r="O46" s="448"/>
      <c r="P46" s="400"/>
      <c r="Q46" s="443"/>
      <c r="R46" s="448"/>
    </row>
    <row r="47" spans="1:19" ht="15.75" hidden="1" thickBot="1">
      <c r="A47" s="406"/>
      <c r="B47" s="409"/>
      <c r="C47" s="134" t="s">
        <v>191</v>
      </c>
      <c r="D47" s="105">
        <v>0</v>
      </c>
      <c r="E47" s="81">
        <v>0</v>
      </c>
      <c r="F47" s="81">
        <v>0</v>
      </c>
      <c r="G47" s="243">
        <f t="shared" si="0"/>
        <v>0</v>
      </c>
      <c r="H47" s="400"/>
      <c r="I47" s="415"/>
      <c r="J47" s="441"/>
      <c r="K47" s="443"/>
      <c r="L47" s="445"/>
      <c r="M47" s="400"/>
      <c r="N47" s="443"/>
      <c r="O47" s="448"/>
      <c r="P47" s="400"/>
      <c r="Q47" s="443"/>
      <c r="R47" s="448"/>
    </row>
    <row r="48" spans="1:19" hidden="1">
      <c r="A48" s="404"/>
      <c r="B48" s="407" t="s">
        <v>207</v>
      </c>
      <c r="C48" s="133" t="s">
        <v>189</v>
      </c>
      <c r="D48" s="86">
        <v>0</v>
      </c>
      <c r="E48" s="80">
        <v>0</v>
      </c>
      <c r="F48" s="80">
        <v>0</v>
      </c>
      <c r="G48" s="244">
        <f t="shared" si="0"/>
        <v>0</v>
      </c>
      <c r="H48" s="400" t="s">
        <v>114</v>
      </c>
      <c r="I48" s="415">
        <f>IF(H48="Yes",ROUND(E48,2),0)</f>
        <v>0</v>
      </c>
      <c r="J48" s="441" t="s">
        <v>152</v>
      </c>
      <c r="K48" s="443">
        <v>0</v>
      </c>
      <c r="L48" s="445">
        <f t="shared" ref="L48" si="38">ROUND(IF(J48="yes",E48*K48,0),2)</f>
        <v>0</v>
      </c>
      <c r="M48" s="400" t="s">
        <v>114</v>
      </c>
      <c r="N48" s="443">
        <v>0</v>
      </c>
      <c r="O48" s="448">
        <f t="shared" ref="O48" si="39">ROUND(IF(M48="yes",E49*N48,0),2)</f>
        <v>0</v>
      </c>
      <c r="P48" s="400" t="s">
        <v>114</v>
      </c>
      <c r="Q48" s="443">
        <v>0</v>
      </c>
      <c r="R48" s="448">
        <f t="shared" ref="R48" si="40">ROUND(IF(P48="yes",E50*Q48,0),2)</f>
        <v>0</v>
      </c>
    </row>
    <row r="49" spans="1:19" hidden="1">
      <c r="A49" s="405"/>
      <c r="B49" s="408"/>
      <c r="C49" s="167" t="str">
        <f>'Invoice Summary'!$A$24</f>
        <v>[Other Entity] Share</v>
      </c>
      <c r="D49" s="168">
        <v>0</v>
      </c>
      <c r="E49" s="169">
        <v>0</v>
      </c>
      <c r="F49" s="169">
        <v>0</v>
      </c>
      <c r="G49" s="240">
        <f>ROUND(D49,0)-ROUND(F49,2)</f>
        <v>0</v>
      </c>
      <c r="H49" s="400"/>
      <c r="I49" s="415"/>
      <c r="J49" s="441"/>
      <c r="K49" s="443"/>
      <c r="L49" s="445"/>
      <c r="M49" s="400"/>
      <c r="N49" s="443"/>
      <c r="O49" s="448"/>
      <c r="P49" s="400"/>
      <c r="Q49" s="443"/>
      <c r="R49" s="448"/>
    </row>
    <row r="50" spans="1:19" ht="15.75" hidden="1" thickBot="1">
      <c r="A50" s="406"/>
      <c r="B50" s="409"/>
      <c r="C50" s="134" t="s">
        <v>191</v>
      </c>
      <c r="D50" s="105">
        <v>0</v>
      </c>
      <c r="E50" s="81">
        <v>0</v>
      </c>
      <c r="F50" s="81">
        <v>0</v>
      </c>
      <c r="G50" s="243">
        <f t="shared" si="0"/>
        <v>0</v>
      </c>
      <c r="H50" s="400"/>
      <c r="I50" s="415"/>
      <c r="J50" s="441"/>
      <c r="K50" s="443"/>
      <c r="L50" s="445"/>
      <c r="M50" s="400"/>
      <c r="N50" s="443"/>
      <c r="O50" s="448"/>
      <c r="P50" s="400"/>
      <c r="Q50" s="443"/>
      <c r="R50" s="448"/>
    </row>
    <row r="51" spans="1:19" hidden="1">
      <c r="A51" s="404"/>
      <c r="B51" s="407" t="s">
        <v>208</v>
      </c>
      <c r="C51" s="133" t="s">
        <v>189</v>
      </c>
      <c r="D51" s="86">
        <v>0</v>
      </c>
      <c r="E51" s="80">
        <v>0</v>
      </c>
      <c r="F51" s="80">
        <v>0</v>
      </c>
      <c r="G51" s="244">
        <f t="shared" si="0"/>
        <v>0</v>
      </c>
      <c r="H51" s="400" t="s">
        <v>114</v>
      </c>
      <c r="I51" s="415">
        <f>IF(H51="Yes",ROUND(E51,2),0)</f>
        <v>0</v>
      </c>
      <c r="J51" s="441" t="s">
        <v>152</v>
      </c>
      <c r="K51" s="443">
        <v>0</v>
      </c>
      <c r="L51" s="445">
        <f t="shared" ref="L51" si="41">ROUND(IF(J51="yes",E51*K51,0),2)</f>
        <v>0</v>
      </c>
      <c r="M51" s="400" t="s">
        <v>114</v>
      </c>
      <c r="N51" s="443">
        <v>0</v>
      </c>
      <c r="O51" s="448">
        <f t="shared" ref="O51" si="42">ROUND(IF(M51="yes",E52*N51,0),2)</f>
        <v>0</v>
      </c>
      <c r="P51" s="400" t="s">
        <v>114</v>
      </c>
      <c r="Q51" s="443">
        <v>0</v>
      </c>
      <c r="R51" s="448">
        <f t="shared" ref="R51" si="43">ROUND(IF(P51="yes",E53*Q51,0),2)</f>
        <v>0</v>
      </c>
    </row>
    <row r="52" spans="1:19" hidden="1">
      <c r="A52" s="405"/>
      <c r="B52" s="408"/>
      <c r="C52" s="167" t="str">
        <f>'Invoice Summary'!$A$24</f>
        <v>[Other Entity] Share</v>
      </c>
      <c r="D52" s="168">
        <v>0</v>
      </c>
      <c r="E52" s="169">
        <v>0</v>
      </c>
      <c r="F52" s="169">
        <v>0</v>
      </c>
      <c r="G52" s="240">
        <f>ROUND(D52,0)-ROUND(F52,2)</f>
        <v>0</v>
      </c>
      <c r="H52" s="400"/>
      <c r="I52" s="415"/>
      <c r="J52" s="441"/>
      <c r="K52" s="443"/>
      <c r="L52" s="445"/>
      <c r="M52" s="400"/>
      <c r="N52" s="443"/>
      <c r="O52" s="448"/>
      <c r="P52" s="400"/>
      <c r="Q52" s="443"/>
      <c r="R52" s="448"/>
    </row>
    <row r="53" spans="1:19" ht="15.75" hidden="1" thickBot="1">
      <c r="A53" s="406"/>
      <c r="B53" s="409"/>
      <c r="C53" s="134" t="s">
        <v>191</v>
      </c>
      <c r="D53" s="105">
        <v>0</v>
      </c>
      <c r="E53" s="81">
        <v>0</v>
      </c>
      <c r="F53" s="81">
        <v>0</v>
      </c>
      <c r="G53" s="243">
        <f t="shared" si="0"/>
        <v>0</v>
      </c>
      <c r="H53" s="400"/>
      <c r="I53" s="415"/>
      <c r="J53" s="441"/>
      <c r="K53" s="443"/>
      <c r="L53" s="445"/>
      <c r="M53" s="400"/>
      <c r="N53" s="443"/>
      <c r="O53" s="448"/>
      <c r="P53" s="400"/>
      <c r="Q53" s="443"/>
      <c r="R53" s="448"/>
    </row>
    <row r="54" spans="1:19" hidden="1">
      <c r="A54" s="404"/>
      <c r="B54" s="407" t="s">
        <v>209</v>
      </c>
      <c r="C54" s="133" t="s">
        <v>189</v>
      </c>
      <c r="D54" s="86">
        <v>0</v>
      </c>
      <c r="E54" s="80">
        <v>0</v>
      </c>
      <c r="F54" s="80">
        <v>0</v>
      </c>
      <c r="G54" s="244">
        <f t="shared" si="0"/>
        <v>0</v>
      </c>
      <c r="H54" s="400" t="s">
        <v>114</v>
      </c>
      <c r="I54" s="415">
        <f>IF(H54="Yes",ROUND(E54,2),0)</f>
        <v>0</v>
      </c>
      <c r="J54" s="441" t="s">
        <v>152</v>
      </c>
      <c r="K54" s="443">
        <v>0</v>
      </c>
      <c r="L54" s="445">
        <f t="shared" ref="L54" si="44">ROUND(IF(J54="yes",E54*K54,0),2)</f>
        <v>0</v>
      </c>
      <c r="M54" s="400" t="s">
        <v>114</v>
      </c>
      <c r="N54" s="443">
        <v>0</v>
      </c>
      <c r="O54" s="448">
        <f t="shared" ref="O54" si="45">ROUND(IF(M54="yes",E55*N54,0),2)</f>
        <v>0</v>
      </c>
      <c r="P54" s="400" t="s">
        <v>114</v>
      </c>
      <c r="Q54" s="443">
        <v>0</v>
      </c>
      <c r="R54" s="448">
        <f t="shared" ref="R54" si="46">ROUND(IF(P54="yes",E56*Q54,0),2)</f>
        <v>0</v>
      </c>
    </row>
    <row r="55" spans="1:19" hidden="1">
      <c r="A55" s="405"/>
      <c r="B55" s="408"/>
      <c r="C55" s="167" t="str">
        <f>'Invoice Summary'!$A$24</f>
        <v>[Other Entity] Share</v>
      </c>
      <c r="D55" s="168">
        <v>0</v>
      </c>
      <c r="E55" s="169">
        <v>0</v>
      </c>
      <c r="F55" s="169">
        <v>0</v>
      </c>
      <c r="G55" s="240">
        <f>ROUND(D55,0)-ROUND(F55,2)</f>
        <v>0</v>
      </c>
      <c r="H55" s="400"/>
      <c r="I55" s="415"/>
      <c r="J55" s="441"/>
      <c r="K55" s="443"/>
      <c r="L55" s="445"/>
      <c r="M55" s="400"/>
      <c r="N55" s="443"/>
      <c r="O55" s="448"/>
      <c r="P55" s="400"/>
      <c r="Q55" s="443"/>
      <c r="R55" s="448"/>
    </row>
    <row r="56" spans="1:19" ht="15.75" hidden="1" thickBot="1">
      <c r="A56" s="406"/>
      <c r="B56" s="409"/>
      <c r="C56" s="134" t="s">
        <v>191</v>
      </c>
      <c r="D56" s="105">
        <v>0</v>
      </c>
      <c r="E56" s="81">
        <v>0</v>
      </c>
      <c r="F56" s="81">
        <v>0</v>
      </c>
      <c r="G56" s="243">
        <f t="shared" si="0"/>
        <v>0</v>
      </c>
      <c r="H56" s="400"/>
      <c r="I56" s="415"/>
      <c r="J56" s="441"/>
      <c r="K56" s="443"/>
      <c r="L56" s="445"/>
      <c r="M56" s="400"/>
      <c r="N56" s="443"/>
      <c r="O56" s="448"/>
      <c r="P56" s="400"/>
      <c r="Q56" s="443"/>
      <c r="R56" s="448"/>
    </row>
    <row r="57" spans="1:19" hidden="1">
      <c r="A57" s="404"/>
      <c r="B57" s="407" t="s">
        <v>210</v>
      </c>
      <c r="C57" s="133" t="s">
        <v>189</v>
      </c>
      <c r="D57" s="86">
        <v>0</v>
      </c>
      <c r="E57" s="80">
        <v>0</v>
      </c>
      <c r="F57" s="80">
        <v>0</v>
      </c>
      <c r="G57" s="244">
        <f t="shared" si="0"/>
        <v>0</v>
      </c>
      <c r="H57" s="400" t="s">
        <v>114</v>
      </c>
      <c r="I57" s="415">
        <f>IF(H57="Yes",ROUND(E57,2),0)</f>
        <v>0</v>
      </c>
      <c r="J57" s="441" t="s">
        <v>152</v>
      </c>
      <c r="K57" s="443">
        <v>0</v>
      </c>
      <c r="L57" s="445">
        <f t="shared" ref="L57" si="47">ROUND(IF(J57="yes",E57*K57,0),2)</f>
        <v>0</v>
      </c>
      <c r="M57" s="400" t="s">
        <v>114</v>
      </c>
      <c r="N57" s="443">
        <v>0</v>
      </c>
      <c r="O57" s="448">
        <f t="shared" ref="O57" si="48">ROUND(IF(M57="yes",E58*N57,0),2)</f>
        <v>0</v>
      </c>
      <c r="P57" s="400" t="s">
        <v>114</v>
      </c>
      <c r="Q57" s="443">
        <v>0</v>
      </c>
      <c r="R57" s="448">
        <f t="shared" ref="R57" si="49">ROUND(IF(P57="yes",E59*Q57,0),2)</f>
        <v>0</v>
      </c>
    </row>
    <row r="58" spans="1:19" hidden="1">
      <c r="A58" s="405"/>
      <c r="B58" s="408"/>
      <c r="C58" s="167" t="str">
        <f>'Invoice Summary'!$A$24</f>
        <v>[Other Entity] Share</v>
      </c>
      <c r="D58" s="168">
        <v>0</v>
      </c>
      <c r="E58" s="169">
        <v>0</v>
      </c>
      <c r="F58" s="169">
        <v>0</v>
      </c>
      <c r="G58" s="240">
        <f>ROUND(D58,0)-ROUND(F58,2)</f>
        <v>0</v>
      </c>
      <c r="H58" s="400"/>
      <c r="I58" s="415"/>
      <c r="J58" s="441"/>
      <c r="K58" s="443"/>
      <c r="L58" s="445"/>
      <c r="M58" s="400"/>
      <c r="N58" s="443"/>
      <c r="O58" s="448"/>
      <c r="P58" s="400"/>
      <c r="Q58" s="443"/>
      <c r="R58" s="448"/>
    </row>
    <row r="59" spans="1:19" ht="15.75" hidden="1" thickBot="1">
      <c r="A59" s="406"/>
      <c r="B59" s="409"/>
      <c r="C59" s="134" t="s">
        <v>191</v>
      </c>
      <c r="D59" s="105">
        <v>0</v>
      </c>
      <c r="E59" s="81">
        <v>0</v>
      </c>
      <c r="F59" s="81">
        <v>0</v>
      </c>
      <c r="G59" s="243">
        <f t="shared" si="0"/>
        <v>0</v>
      </c>
      <c r="H59" s="400"/>
      <c r="I59" s="415"/>
      <c r="J59" s="441"/>
      <c r="K59" s="443"/>
      <c r="L59" s="445"/>
      <c r="M59" s="400"/>
      <c r="N59" s="443"/>
      <c r="O59" s="448"/>
      <c r="P59" s="400"/>
      <c r="Q59" s="443"/>
      <c r="R59" s="448"/>
    </row>
    <row r="60" spans="1:19" hidden="1">
      <c r="A60" s="404"/>
      <c r="B60" s="407" t="s">
        <v>211</v>
      </c>
      <c r="C60" s="133" t="s">
        <v>189</v>
      </c>
      <c r="D60" s="86">
        <v>0</v>
      </c>
      <c r="E60" s="80">
        <v>0</v>
      </c>
      <c r="F60" s="80">
        <v>0</v>
      </c>
      <c r="G60" s="244">
        <f t="shared" si="0"/>
        <v>0</v>
      </c>
      <c r="H60" s="400" t="s">
        <v>114</v>
      </c>
      <c r="I60" s="415">
        <f>IF(H60="Yes",ROUND(E60,2),0)</f>
        <v>0</v>
      </c>
      <c r="J60" s="441" t="s">
        <v>152</v>
      </c>
      <c r="K60" s="443">
        <v>0</v>
      </c>
      <c r="L60" s="445">
        <f t="shared" ref="L60" si="50">ROUND(IF(J60="yes",E60*K60,0),2)</f>
        <v>0</v>
      </c>
      <c r="M60" s="400" t="s">
        <v>114</v>
      </c>
      <c r="N60" s="443">
        <v>0</v>
      </c>
      <c r="O60" s="448">
        <f t="shared" ref="O60" si="51">ROUND(IF(M60="yes",E61*N60,0),2)</f>
        <v>0</v>
      </c>
      <c r="P60" s="400" t="s">
        <v>114</v>
      </c>
      <c r="Q60" s="443">
        <v>0</v>
      </c>
      <c r="R60" s="448">
        <f t="shared" ref="R60" si="52">ROUND(IF(P60="yes",E62*Q60,0),2)</f>
        <v>0</v>
      </c>
    </row>
    <row r="61" spans="1:19" hidden="1">
      <c r="A61" s="405"/>
      <c r="B61" s="408"/>
      <c r="C61" s="167" t="str">
        <f>'Invoice Summary'!$A$24</f>
        <v>[Other Entity] Share</v>
      </c>
      <c r="D61" s="168">
        <v>0</v>
      </c>
      <c r="E61" s="169">
        <v>0</v>
      </c>
      <c r="F61" s="169">
        <v>0</v>
      </c>
      <c r="G61" s="240">
        <f>ROUND(D61,0)-ROUND(F61,2)</f>
        <v>0</v>
      </c>
      <c r="H61" s="400"/>
      <c r="I61" s="415"/>
      <c r="J61" s="441"/>
      <c r="K61" s="443"/>
      <c r="L61" s="445"/>
      <c r="M61" s="400"/>
      <c r="N61" s="443"/>
      <c r="O61" s="448"/>
      <c r="P61" s="400"/>
      <c r="Q61" s="443"/>
      <c r="R61" s="448"/>
    </row>
    <row r="62" spans="1:19" ht="15.75" hidden="1" thickBot="1">
      <c r="A62" s="406"/>
      <c r="B62" s="409"/>
      <c r="C62" s="134" t="s">
        <v>191</v>
      </c>
      <c r="D62" s="105">
        <v>0</v>
      </c>
      <c r="E62" s="81">
        <v>0</v>
      </c>
      <c r="F62" s="81">
        <v>0</v>
      </c>
      <c r="G62" s="243">
        <f t="shared" si="0"/>
        <v>0</v>
      </c>
      <c r="H62" s="400"/>
      <c r="I62" s="415"/>
      <c r="J62" s="441"/>
      <c r="K62" s="443"/>
      <c r="L62" s="445"/>
      <c r="M62" s="400"/>
      <c r="N62" s="443"/>
      <c r="O62" s="448"/>
      <c r="P62" s="400"/>
      <c r="Q62" s="443"/>
      <c r="R62" s="448"/>
    </row>
    <row r="63" spans="1:19" hidden="1">
      <c r="A63" s="404"/>
      <c r="B63" s="407" t="s">
        <v>212</v>
      </c>
      <c r="C63" s="133" t="s">
        <v>189</v>
      </c>
      <c r="D63" s="86">
        <v>0</v>
      </c>
      <c r="E63" s="80">
        <v>0</v>
      </c>
      <c r="F63" s="80">
        <v>0</v>
      </c>
      <c r="G63" s="244">
        <f t="shared" si="0"/>
        <v>0</v>
      </c>
      <c r="H63" s="400" t="s">
        <v>114</v>
      </c>
      <c r="I63" s="415">
        <f>IF(H63="Yes",ROUND(E63,2),0)</f>
        <v>0</v>
      </c>
      <c r="J63" s="441" t="s">
        <v>152</v>
      </c>
      <c r="K63" s="443">
        <v>0</v>
      </c>
      <c r="L63" s="445">
        <f t="shared" ref="L63" si="53">ROUND(IF(J63="yes",E63*K63,0),2)</f>
        <v>0</v>
      </c>
      <c r="M63" s="400" t="s">
        <v>114</v>
      </c>
      <c r="N63" s="443">
        <v>0</v>
      </c>
      <c r="O63" s="448">
        <f t="shared" ref="O63" si="54">ROUND(IF(M63="yes",E64*N63,0),2)</f>
        <v>0</v>
      </c>
      <c r="P63" s="400" t="s">
        <v>114</v>
      </c>
      <c r="Q63" s="443">
        <v>0</v>
      </c>
      <c r="R63" s="448">
        <f t="shared" ref="R63" si="55">ROUND(IF(P63="yes",E65*Q63,0),2)</f>
        <v>0</v>
      </c>
      <c r="S63" s="16"/>
    </row>
    <row r="64" spans="1:19" hidden="1">
      <c r="A64" s="405"/>
      <c r="B64" s="408"/>
      <c r="C64" s="167" t="str">
        <f>'Invoice Summary'!$A$24</f>
        <v>[Other Entity] Share</v>
      </c>
      <c r="D64" s="168">
        <v>0</v>
      </c>
      <c r="E64" s="169">
        <v>0</v>
      </c>
      <c r="F64" s="169">
        <v>0</v>
      </c>
      <c r="G64" s="240">
        <f>ROUND(D64,0)-ROUND(F64,2)</f>
        <v>0</v>
      </c>
      <c r="H64" s="400"/>
      <c r="I64" s="415"/>
      <c r="J64" s="441"/>
      <c r="K64" s="443"/>
      <c r="L64" s="445"/>
      <c r="M64" s="400"/>
      <c r="N64" s="443"/>
      <c r="O64" s="448"/>
      <c r="P64" s="400"/>
      <c r="Q64" s="443"/>
      <c r="R64" s="448"/>
      <c r="S64" s="16"/>
    </row>
    <row r="65" spans="1:18" ht="15.75" hidden="1" thickBot="1">
      <c r="A65" s="406"/>
      <c r="B65" s="409"/>
      <c r="C65" s="134" t="s">
        <v>191</v>
      </c>
      <c r="D65" s="105">
        <v>0</v>
      </c>
      <c r="E65" s="81">
        <v>0</v>
      </c>
      <c r="F65" s="81">
        <v>0</v>
      </c>
      <c r="G65" s="243">
        <f t="shared" si="0"/>
        <v>0</v>
      </c>
      <c r="H65" s="400"/>
      <c r="I65" s="415"/>
      <c r="J65" s="441"/>
      <c r="K65" s="443"/>
      <c r="L65" s="445"/>
      <c r="M65" s="400"/>
      <c r="N65" s="443"/>
      <c r="O65" s="448"/>
      <c r="P65" s="400"/>
      <c r="Q65" s="443"/>
      <c r="R65" s="448"/>
    </row>
    <row r="66" spans="1:18" hidden="1">
      <c r="A66" s="404"/>
      <c r="B66" s="407" t="s">
        <v>213</v>
      </c>
      <c r="C66" s="133" t="s">
        <v>189</v>
      </c>
      <c r="D66" s="86">
        <v>0</v>
      </c>
      <c r="E66" s="80">
        <v>0</v>
      </c>
      <c r="F66" s="80">
        <v>0</v>
      </c>
      <c r="G66" s="244">
        <f t="shared" si="0"/>
        <v>0</v>
      </c>
      <c r="H66" s="400" t="s">
        <v>114</v>
      </c>
      <c r="I66" s="415">
        <f>IF(H66="Yes",ROUND(E66,2),0)</f>
        <v>0</v>
      </c>
      <c r="J66" s="441" t="s">
        <v>152</v>
      </c>
      <c r="K66" s="443">
        <v>0</v>
      </c>
      <c r="L66" s="445">
        <f t="shared" ref="L66" si="56">ROUND(IF(J66="yes",E66*K66,0),2)</f>
        <v>0</v>
      </c>
      <c r="M66" s="400" t="s">
        <v>114</v>
      </c>
      <c r="N66" s="443">
        <v>0</v>
      </c>
      <c r="O66" s="448">
        <f t="shared" ref="O66" si="57">ROUND(IF(M66="yes",E67*N66,0),2)</f>
        <v>0</v>
      </c>
      <c r="P66" s="400" t="s">
        <v>114</v>
      </c>
      <c r="Q66" s="443">
        <v>0</v>
      </c>
      <c r="R66" s="448">
        <f t="shared" ref="R66" si="58">ROUND(IF(P66="yes",E68*Q66,0),2)</f>
        <v>0</v>
      </c>
    </row>
    <row r="67" spans="1:18" hidden="1">
      <c r="A67" s="405"/>
      <c r="B67" s="408"/>
      <c r="C67" s="167" t="str">
        <f>'Invoice Summary'!$A$24</f>
        <v>[Other Entity] Share</v>
      </c>
      <c r="D67" s="168">
        <v>0</v>
      </c>
      <c r="E67" s="169">
        <v>0</v>
      </c>
      <c r="F67" s="169">
        <v>0</v>
      </c>
      <c r="G67" s="240">
        <f>ROUND(D67,0)-ROUND(F67,2)</f>
        <v>0</v>
      </c>
      <c r="H67" s="400"/>
      <c r="I67" s="415"/>
      <c r="J67" s="441"/>
      <c r="K67" s="443"/>
      <c r="L67" s="445"/>
      <c r="M67" s="400"/>
      <c r="N67" s="443"/>
      <c r="O67" s="448"/>
      <c r="P67" s="400"/>
      <c r="Q67" s="443"/>
      <c r="R67" s="448"/>
    </row>
    <row r="68" spans="1:18" ht="15.75" hidden="1" thickBot="1">
      <c r="A68" s="406"/>
      <c r="B68" s="409"/>
      <c r="C68" s="134" t="s">
        <v>191</v>
      </c>
      <c r="D68" s="105">
        <v>0</v>
      </c>
      <c r="E68" s="81">
        <v>0</v>
      </c>
      <c r="F68" s="81">
        <v>0</v>
      </c>
      <c r="G68" s="243">
        <f t="shared" si="0"/>
        <v>0</v>
      </c>
      <c r="H68" s="400"/>
      <c r="I68" s="415"/>
      <c r="J68" s="441"/>
      <c r="K68" s="443"/>
      <c r="L68" s="445"/>
      <c r="M68" s="400"/>
      <c r="N68" s="443"/>
      <c r="O68" s="448"/>
      <c r="P68" s="400"/>
      <c r="Q68" s="443"/>
      <c r="R68" s="448"/>
    </row>
    <row r="69" spans="1:18" hidden="1">
      <c r="A69" s="404"/>
      <c r="B69" s="407" t="s">
        <v>214</v>
      </c>
      <c r="C69" s="133" t="s">
        <v>189</v>
      </c>
      <c r="D69" s="86">
        <v>0</v>
      </c>
      <c r="E69" s="80">
        <v>0</v>
      </c>
      <c r="F69" s="80">
        <v>0</v>
      </c>
      <c r="G69" s="244">
        <f t="shared" si="0"/>
        <v>0</v>
      </c>
      <c r="H69" s="400" t="s">
        <v>114</v>
      </c>
      <c r="I69" s="415">
        <f>IF(H69="Yes",ROUND(E69,2),0)</f>
        <v>0</v>
      </c>
      <c r="J69" s="441" t="s">
        <v>152</v>
      </c>
      <c r="K69" s="443">
        <v>0</v>
      </c>
      <c r="L69" s="445">
        <f t="shared" ref="L69" si="59">ROUND(IF(J69="yes",E69*K69,0),2)</f>
        <v>0</v>
      </c>
      <c r="M69" s="400" t="s">
        <v>114</v>
      </c>
      <c r="N69" s="443">
        <v>0</v>
      </c>
      <c r="O69" s="448">
        <f t="shared" ref="O69" si="60">ROUND(IF(M69="yes",E70*N69,0),2)</f>
        <v>0</v>
      </c>
      <c r="P69" s="400" t="s">
        <v>114</v>
      </c>
      <c r="Q69" s="443">
        <v>0</v>
      </c>
      <c r="R69" s="448">
        <f t="shared" ref="R69" si="61">ROUND(IF(P69="yes",E71*Q69,0),2)</f>
        <v>0</v>
      </c>
    </row>
    <row r="70" spans="1:18" hidden="1">
      <c r="A70" s="405"/>
      <c r="B70" s="408"/>
      <c r="C70" s="167" t="str">
        <f>'Invoice Summary'!$A$24</f>
        <v>[Other Entity] Share</v>
      </c>
      <c r="D70" s="168">
        <v>0</v>
      </c>
      <c r="E70" s="169">
        <v>0</v>
      </c>
      <c r="F70" s="169">
        <v>0</v>
      </c>
      <c r="G70" s="240">
        <f>ROUND(D70,0)-ROUND(F70,2)</f>
        <v>0</v>
      </c>
      <c r="H70" s="400"/>
      <c r="I70" s="415"/>
      <c r="J70" s="441"/>
      <c r="K70" s="443"/>
      <c r="L70" s="445"/>
      <c r="M70" s="400"/>
      <c r="N70" s="443"/>
      <c r="O70" s="448"/>
      <c r="P70" s="400"/>
      <c r="Q70" s="443"/>
      <c r="R70" s="448"/>
    </row>
    <row r="71" spans="1:18" ht="15.75" hidden="1" thickBot="1">
      <c r="A71" s="406"/>
      <c r="B71" s="409"/>
      <c r="C71" s="134" t="s">
        <v>191</v>
      </c>
      <c r="D71" s="105">
        <v>0</v>
      </c>
      <c r="E71" s="81">
        <v>0</v>
      </c>
      <c r="F71" s="81">
        <v>0</v>
      </c>
      <c r="G71" s="243">
        <f t="shared" si="0"/>
        <v>0</v>
      </c>
      <c r="H71" s="400"/>
      <c r="I71" s="415"/>
      <c r="J71" s="441"/>
      <c r="K71" s="443"/>
      <c r="L71" s="445"/>
      <c r="M71" s="400"/>
      <c r="N71" s="443"/>
      <c r="O71" s="448"/>
      <c r="P71" s="400"/>
      <c r="Q71" s="443"/>
      <c r="R71" s="448"/>
    </row>
    <row r="72" spans="1:18" hidden="1">
      <c r="A72" s="404"/>
      <c r="B72" s="407" t="s">
        <v>215</v>
      </c>
      <c r="C72" s="133" t="s">
        <v>189</v>
      </c>
      <c r="D72" s="86">
        <v>0</v>
      </c>
      <c r="E72" s="80">
        <v>0</v>
      </c>
      <c r="F72" s="80">
        <v>0</v>
      </c>
      <c r="G72" s="244">
        <f t="shared" si="0"/>
        <v>0</v>
      </c>
      <c r="H72" s="400" t="s">
        <v>114</v>
      </c>
      <c r="I72" s="415">
        <f>IF(H72="Yes",ROUND(E72,2),0)</f>
        <v>0</v>
      </c>
      <c r="J72" s="441" t="s">
        <v>152</v>
      </c>
      <c r="K72" s="443">
        <v>0</v>
      </c>
      <c r="L72" s="445">
        <f t="shared" ref="L72" si="62">ROUND(IF(J72="yes",E72*K72,0),2)</f>
        <v>0</v>
      </c>
      <c r="M72" s="400" t="s">
        <v>114</v>
      </c>
      <c r="N72" s="443">
        <v>0</v>
      </c>
      <c r="O72" s="448">
        <f t="shared" ref="O72" si="63">ROUND(IF(M72="yes",E73*N72,0),2)</f>
        <v>0</v>
      </c>
      <c r="P72" s="400" t="s">
        <v>114</v>
      </c>
      <c r="Q72" s="443">
        <v>0</v>
      </c>
      <c r="R72" s="448">
        <f t="shared" ref="R72" si="64">ROUND(IF(P72="yes",E74*Q72,0),2)</f>
        <v>0</v>
      </c>
    </row>
    <row r="73" spans="1:18" hidden="1">
      <c r="A73" s="405"/>
      <c r="B73" s="408"/>
      <c r="C73" s="167" t="str">
        <f>'Invoice Summary'!$A$24</f>
        <v>[Other Entity] Share</v>
      </c>
      <c r="D73" s="168">
        <v>0</v>
      </c>
      <c r="E73" s="169">
        <v>0</v>
      </c>
      <c r="F73" s="169">
        <v>0</v>
      </c>
      <c r="G73" s="240">
        <f>ROUND(D73,0)-ROUND(F73,2)</f>
        <v>0</v>
      </c>
      <c r="H73" s="400"/>
      <c r="I73" s="415"/>
      <c r="J73" s="441"/>
      <c r="K73" s="443"/>
      <c r="L73" s="445"/>
      <c r="M73" s="400"/>
      <c r="N73" s="443"/>
      <c r="O73" s="448"/>
      <c r="P73" s="400"/>
      <c r="Q73" s="443"/>
      <c r="R73" s="448"/>
    </row>
    <row r="74" spans="1:18" ht="15.75" hidden="1" thickBot="1">
      <c r="A74" s="406"/>
      <c r="B74" s="409"/>
      <c r="C74" s="134" t="s">
        <v>191</v>
      </c>
      <c r="D74" s="105">
        <v>0</v>
      </c>
      <c r="E74" s="81">
        <v>0</v>
      </c>
      <c r="F74" s="81">
        <v>0</v>
      </c>
      <c r="G74" s="243">
        <f t="shared" si="0"/>
        <v>0</v>
      </c>
      <c r="H74" s="400"/>
      <c r="I74" s="415"/>
      <c r="J74" s="441"/>
      <c r="K74" s="443"/>
      <c r="L74" s="445"/>
      <c r="M74" s="400"/>
      <c r="N74" s="443"/>
      <c r="O74" s="448"/>
      <c r="P74" s="400"/>
      <c r="Q74" s="443"/>
      <c r="R74" s="448"/>
    </row>
    <row r="75" spans="1:18" hidden="1">
      <c r="A75" s="404"/>
      <c r="B75" s="407" t="s">
        <v>216</v>
      </c>
      <c r="C75" s="133" t="s">
        <v>189</v>
      </c>
      <c r="D75" s="86">
        <v>0</v>
      </c>
      <c r="E75" s="80">
        <v>0</v>
      </c>
      <c r="F75" s="80">
        <v>0</v>
      </c>
      <c r="G75" s="244">
        <f t="shared" si="0"/>
        <v>0</v>
      </c>
      <c r="H75" s="400" t="s">
        <v>114</v>
      </c>
      <c r="I75" s="415">
        <f>IF(H75="Yes",ROUND(E75,2),0)</f>
        <v>0</v>
      </c>
      <c r="J75" s="441" t="s">
        <v>152</v>
      </c>
      <c r="K75" s="443">
        <v>0</v>
      </c>
      <c r="L75" s="445">
        <f t="shared" ref="L75" si="65">ROUND(IF(J75="yes",E75*K75,0),2)</f>
        <v>0</v>
      </c>
      <c r="M75" s="400" t="s">
        <v>114</v>
      </c>
      <c r="N75" s="443">
        <v>0</v>
      </c>
      <c r="O75" s="448">
        <f t="shared" ref="O75" si="66">ROUND(IF(M75="yes",E76*N75,0),2)</f>
        <v>0</v>
      </c>
      <c r="P75" s="400" t="s">
        <v>114</v>
      </c>
      <c r="Q75" s="443">
        <v>0</v>
      </c>
      <c r="R75" s="448">
        <f t="shared" ref="R75" si="67">ROUND(IF(P75="yes",E77*Q75,0),2)</f>
        <v>0</v>
      </c>
    </row>
    <row r="76" spans="1:18" hidden="1">
      <c r="A76" s="405"/>
      <c r="B76" s="408"/>
      <c r="C76" s="167" t="str">
        <f>'Invoice Summary'!$A$24</f>
        <v>[Other Entity] Share</v>
      </c>
      <c r="D76" s="168">
        <v>0</v>
      </c>
      <c r="E76" s="169">
        <v>0</v>
      </c>
      <c r="F76" s="169">
        <v>0</v>
      </c>
      <c r="G76" s="240">
        <f>ROUND(D76,0)-ROUND(F76,2)</f>
        <v>0</v>
      </c>
      <c r="H76" s="400"/>
      <c r="I76" s="415"/>
      <c r="J76" s="441"/>
      <c r="K76" s="443"/>
      <c r="L76" s="445"/>
      <c r="M76" s="400"/>
      <c r="N76" s="443"/>
      <c r="O76" s="448"/>
      <c r="P76" s="400"/>
      <c r="Q76" s="443"/>
      <c r="R76" s="448"/>
    </row>
    <row r="77" spans="1:18" ht="15.75" hidden="1" thickBot="1">
      <c r="A77" s="406"/>
      <c r="B77" s="409"/>
      <c r="C77" s="134" t="s">
        <v>191</v>
      </c>
      <c r="D77" s="105">
        <v>0</v>
      </c>
      <c r="E77" s="81">
        <v>0</v>
      </c>
      <c r="F77" s="81">
        <v>0</v>
      </c>
      <c r="G77" s="243">
        <f t="shared" si="0"/>
        <v>0</v>
      </c>
      <c r="H77" s="400"/>
      <c r="I77" s="415"/>
      <c r="J77" s="441"/>
      <c r="K77" s="443"/>
      <c r="L77" s="445"/>
      <c r="M77" s="400"/>
      <c r="N77" s="443"/>
      <c r="O77" s="448"/>
      <c r="P77" s="400"/>
      <c r="Q77" s="443"/>
      <c r="R77" s="448"/>
    </row>
    <row r="78" spans="1:18" hidden="1">
      <c r="A78" s="404"/>
      <c r="B78" s="407" t="s">
        <v>217</v>
      </c>
      <c r="C78" s="133" t="s">
        <v>189</v>
      </c>
      <c r="D78" s="86">
        <v>0</v>
      </c>
      <c r="E78" s="80">
        <v>0</v>
      </c>
      <c r="F78" s="80">
        <v>0</v>
      </c>
      <c r="G78" s="244">
        <f t="shared" si="0"/>
        <v>0</v>
      </c>
      <c r="H78" s="400" t="s">
        <v>114</v>
      </c>
      <c r="I78" s="415">
        <f>IF(H78="Yes",ROUND(E78,2),0)</f>
        <v>0</v>
      </c>
      <c r="J78" s="441" t="s">
        <v>152</v>
      </c>
      <c r="K78" s="443">
        <v>0</v>
      </c>
      <c r="L78" s="445">
        <f t="shared" ref="L78" si="68">ROUND(IF(J78="yes",E78*K78,0),2)</f>
        <v>0</v>
      </c>
      <c r="M78" s="400" t="s">
        <v>114</v>
      </c>
      <c r="N78" s="443">
        <v>0</v>
      </c>
      <c r="O78" s="448">
        <f t="shared" ref="O78" si="69">ROUND(IF(M78="yes",E79*N78,0),2)</f>
        <v>0</v>
      </c>
      <c r="P78" s="400" t="s">
        <v>114</v>
      </c>
      <c r="Q78" s="443">
        <v>0</v>
      </c>
      <c r="R78" s="448">
        <f t="shared" ref="R78" si="70">ROUND(IF(P78="yes",E80*Q78,0),2)</f>
        <v>0</v>
      </c>
    </row>
    <row r="79" spans="1:18" hidden="1">
      <c r="A79" s="405"/>
      <c r="B79" s="408"/>
      <c r="C79" s="167" t="str">
        <f>'Invoice Summary'!$A$24</f>
        <v>[Other Entity] Share</v>
      </c>
      <c r="D79" s="168">
        <v>0</v>
      </c>
      <c r="E79" s="169">
        <v>0</v>
      </c>
      <c r="F79" s="169">
        <v>0</v>
      </c>
      <c r="G79" s="240">
        <f>ROUND(D79,0)-ROUND(F79,2)</f>
        <v>0</v>
      </c>
      <c r="H79" s="400"/>
      <c r="I79" s="415"/>
      <c r="J79" s="441"/>
      <c r="K79" s="443"/>
      <c r="L79" s="445"/>
      <c r="M79" s="400"/>
      <c r="N79" s="443"/>
      <c r="O79" s="448"/>
      <c r="P79" s="400"/>
      <c r="Q79" s="443"/>
      <c r="R79" s="448"/>
    </row>
    <row r="80" spans="1:18" ht="15.75" hidden="1" thickBot="1">
      <c r="A80" s="406"/>
      <c r="B80" s="409"/>
      <c r="C80" s="134" t="s">
        <v>191</v>
      </c>
      <c r="D80" s="105">
        <v>0</v>
      </c>
      <c r="E80" s="81">
        <v>0</v>
      </c>
      <c r="F80" s="81">
        <v>0</v>
      </c>
      <c r="G80" s="243">
        <f t="shared" si="0"/>
        <v>0</v>
      </c>
      <c r="H80" s="400"/>
      <c r="I80" s="415"/>
      <c r="J80" s="441"/>
      <c r="K80" s="443"/>
      <c r="L80" s="445"/>
      <c r="M80" s="400"/>
      <c r="N80" s="443"/>
      <c r="O80" s="448"/>
      <c r="P80" s="400"/>
      <c r="Q80" s="443"/>
      <c r="R80" s="448"/>
    </row>
    <row r="81" spans="1:19" hidden="1">
      <c r="A81" s="404"/>
      <c r="B81" s="407" t="s">
        <v>218</v>
      </c>
      <c r="C81" s="133" t="s">
        <v>189</v>
      </c>
      <c r="D81" s="86">
        <v>0</v>
      </c>
      <c r="E81" s="80">
        <v>0</v>
      </c>
      <c r="F81" s="80">
        <v>0</v>
      </c>
      <c r="G81" s="244">
        <f t="shared" si="0"/>
        <v>0</v>
      </c>
      <c r="H81" s="400" t="s">
        <v>114</v>
      </c>
      <c r="I81" s="415">
        <f>IF(H81="Yes",ROUND(E81,2),0)</f>
        <v>0</v>
      </c>
      <c r="J81" s="441" t="s">
        <v>152</v>
      </c>
      <c r="K81" s="443">
        <v>0</v>
      </c>
      <c r="L81" s="445">
        <f t="shared" ref="L81" si="71">ROUND(IF(J81="yes",E81*K81,0),2)</f>
        <v>0</v>
      </c>
      <c r="M81" s="400" t="s">
        <v>114</v>
      </c>
      <c r="N81" s="443">
        <v>0</v>
      </c>
      <c r="O81" s="448">
        <f t="shared" ref="O81" si="72">ROUND(IF(M81="yes",E82*N81,0),2)</f>
        <v>0</v>
      </c>
      <c r="P81" s="400" t="s">
        <v>114</v>
      </c>
      <c r="Q81" s="443">
        <v>0</v>
      </c>
      <c r="R81" s="448">
        <f t="shared" ref="R81" si="73">ROUND(IF(P81="yes",E83*Q81,0),2)</f>
        <v>0</v>
      </c>
    </row>
    <row r="82" spans="1:19" hidden="1">
      <c r="A82" s="405"/>
      <c r="B82" s="408"/>
      <c r="C82" s="167" t="str">
        <f>'Invoice Summary'!$A$24</f>
        <v>[Other Entity] Share</v>
      </c>
      <c r="D82" s="168">
        <v>0</v>
      </c>
      <c r="E82" s="169">
        <v>0</v>
      </c>
      <c r="F82" s="169">
        <v>0</v>
      </c>
      <c r="G82" s="240">
        <f>ROUND(D82,0)-ROUND(F82,2)</f>
        <v>0</v>
      </c>
      <c r="H82" s="400"/>
      <c r="I82" s="415"/>
      <c r="J82" s="441"/>
      <c r="K82" s="443"/>
      <c r="L82" s="445"/>
      <c r="M82" s="400"/>
      <c r="N82" s="443"/>
      <c r="O82" s="448"/>
      <c r="P82" s="400"/>
      <c r="Q82" s="443"/>
      <c r="R82" s="448"/>
    </row>
    <row r="83" spans="1:19" ht="15.75" hidden="1" thickBot="1">
      <c r="A83" s="406"/>
      <c r="B83" s="409"/>
      <c r="C83" s="134" t="s">
        <v>191</v>
      </c>
      <c r="D83" s="105">
        <v>0</v>
      </c>
      <c r="E83" s="81">
        <v>0</v>
      </c>
      <c r="F83" s="81">
        <v>0</v>
      </c>
      <c r="G83" s="243">
        <f t="shared" si="0"/>
        <v>0</v>
      </c>
      <c r="H83" s="400"/>
      <c r="I83" s="415"/>
      <c r="J83" s="441"/>
      <c r="K83" s="443"/>
      <c r="L83" s="445"/>
      <c r="M83" s="400"/>
      <c r="N83" s="443"/>
      <c r="O83" s="448"/>
      <c r="P83" s="400"/>
      <c r="Q83" s="443"/>
      <c r="R83" s="448"/>
    </row>
    <row r="84" spans="1:19" hidden="1">
      <c r="A84" s="404"/>
      <c r="B84" s="407" t="s">
        <v>219</v>
      </c>
      <c r="C84" s="133" t="s">
        <v>189</v>
      </c>
      <c r="D84" s="86">
        <v>0</v>
      </c>
      <c r="E84" s="80">
        <v>0</v>
      </c>
      <c r="F84" s="80">
        <v>0</v>
      </c>
      <c r="G84" s="244">
        <f t="shared" si="0"/>
        <v>0</v>
      </c>
      <c r="H84" s="400" t="s">
        <v>114</v>
      </c>
      <c r="I84" s="415">
        <f>IF(H84="Yes",ROUND(E84,2),0)</f>
        <v>0</v>
      </c>
      <c r="J84" s="441" t="s">
        <v>152</v>
      </c>
      <c r="K84" s="443">
        <v>0</v>
      </c>
      <c r="L84" s="445">
        <f t="shared" ref="L84" si="74">ROUND(IF(J84="yes",E84*K84,0),2)</f>
        <v>0</v>
      </c>
      <c r="M84" s="400" t="s">
        <v>114</v>
      </c>
      <c r="N84" s="443">
        <v>0</v>
      </c>
      <c r="O84" s="448">
        <f t="shared" ref="O84" si="75">ROUND(IF(M84="yes",E85*N84,0),2)</f>
        <v>0</v>
      </c>
      <c r="P84" s="400" t="s">
        <v>114</v>
      </c>
      <c r="Q84" s="443">
        <v>0</v>
      </c>
      <c r="R84" s="448">
        <f t="shared" ref="R84" si="76">ROUND(IF(P84="yes",E86*Q84,0),2)</f>
        <v>0</v>
      </c>
      <c r="S84" s="16"/>
    </row>
    <row r="85" spans="1:19" hidden="1">
      <c r="A85" s="405"/>
      <c r="B85" s="408"/>
      <c r="C85" s="167" t="str">
        <f>'Invoice Summary'!$A$24</f>
        <v>[Other Entity] Share</v>
      </c>
      <c r="D85" s="168">
        <v>0</v>
      </c>
      <c r="E85" s="169">
        <v>0</v>
      </c>
      <c r="F85" s="169">
        <v>0</v>
      </c>
      <c r="G85" s="240">
        <f>ROUND(D85,0)-ROUND(F85,2)</f>
        <v>0</v>
      </c>
      <c r="H85" s="400"/>
      <c r="I85" s="415"/>
      <c r="J85" s="441"/>
      <c r="K85" s="443"/>
      <c r="L85" s="445"/>
      <c r="M85" s="400"/>
      <c r="N85" s="443"/>
      <c r="O85" s="448"/>
      <c r="P85" s="400"/>
      <c r="Q85" s="443"/>
      <c r="R85" s="448"/>
      <c r="S85" s="16"/>
    </row>
    <row r="86" spans="1:19" ht="15.75" hidden="1" thickBot="1">
      <c r="A86" s="406"/>
      <c r="B86" s="409"/>
      <c r="C86" s="134" t="s">
        <v>191</v>
      </c>
      <c r="D86" s="105">
        <v>0</v>
      </c>
      <c r="E86" s="81">
        <v>0</v>
      </c>
      <c r="F86" s="81">
        <v>0</v>
      </c>
      <c r="G86" s="243">
        <f t="shared" si="0"/>
        <v>0</v>
      </c>
      <c r="H86" s="400"/>
      <c r="I86" s="415"/>
      <c r="J86" s="441"/>
      <c r="K86" s="443"/>
      <c r="L86" s="445"/>
      <c r="M86" s="400"/>
      <c r="N86" s="443"/>
      <c r="O86" s="448"/>
      <c r="P86" s="400"/>
      <c r="Q86" s="443"/>
      <c r="R86" s="448"/>
    </row>
    <row r="87" spans="1:19" hidden="1">
      <c r="A87" s="404"/>
      <c r="B87" s="407" t="s">
        <v>220</v>
      </c>
      <c r="C87" s="133" t="s">
        <v>189</v>
      </c>
      <c r="D87" s="86">
        <v>0</v>
      </c>
      <c r="E87" s="80">
        <v>0</v>
      </c>
      <c r="F87" s="80">
        <v>0</v>
      </c>
      <c r="G87" s="244">
        <f t="shared" si="0"/>
        <v>0</v>
      </c>
      <c r="H87" s="400" t="s">
        <v>114</v>
      </c>
      <c r="I87" s="415">
        <f>IF(H87="Yes",ROUND(E87,2),0)</f>
        <v>0</v>
      </c>
      <c r="J87" s="441" t="s">
        <v>152</v>
      </c>
      <c r="K87" s="443">
        <v>0</v>
      </c>
      <c r="L87" s="445">
        <f t="shared" ref="L87" si="77">ROUND(IF(J87="yes",E87*K87,0),2)</f>
        <v>0</v>
      </c>
      <c r="M87" s="400" t="s">
        <v>114</v>
      </c>
      <c r="N87" s="443">
        <v>0</v>
      </c>
      <c r="O87" s="448">
        <f t="shared" ref="O87" si="78">ROUND(IF(M87="yes",E88*N87,0),2)</f>
        <v>0</v>
      </c>
      <c r="P87" s="400" t="s">
        <v>114</v>
      </c>
      <c r="Q87" s="443">
        <v>0</v>
      </c>
      <c r="R87" s="448">
        <f t="shared" ref="R87" si="79">ROUND(IF(P87="yes",E89*Q87,0),2)</f>
        <v>0</v>
      </c>
    </row>
    <row r="88" spans="1:19" hidden="1">
      <c r="A88" s="405"/>
      <c r="B88" s="408"/>
      <c r="C88" s="167" t="str">
        <f>'Invoice Summary'!$A$24</f>
        <v>[Other Entity] Share</v>
      </c>
      <c r="D88" s="168">
        <v>0</v>
      </c>
      <c r="E88" s="169">
        <v>0</v>
      </c>
      <c r="F88" s="169">
        <v>0</v>
      </c>
      <c r="G88" s="240">
        <f>ROUND(D88,0)-ROUND(F88,2)</f>
        <v>0</v>
      </c>
      <c r="H88" s="400"/>
      <c r="I88" s="415"/>
      <c r="J88" s="441"/>
      <c r="K88" s="443"/>
      <c r="L88" s="445"/>
      <c r="M88" s="400"/>
      <c r="N88" s="443"/>
      <c r="O88" s="448"/>
      <c r="P88" s="400"/>
      <c r="Q88" s="443"/>
      <c r="R88" s="448"/>
    </row>
    <row r="89" spans="1:19" ht="15.75" hidden="1" thickBot="1">
      <c r="A89" s="406"/>
      <c r="B89" s="409"/>
      <c r="C89" s="134" t="s">
        <v>191</v>
      </c>
      <c r="D89" s="105">
        <v>0</v>
      </c>
      <c r="E89" s="81">
        <v>0</v>
      </c>
      <c r="F89" s="81">
        <v>0</v>
      </c>
      <c r="G89" s="243">
        <f t="shared" si="0"/>
        <v>0</v>
      </c>
      <c r="H89" s="400"/>
      <c r="I89" s="415"/>
      <c r="J89" s="441"/>
      <c r="K89" s="443"/>
      <c r="L89" s="445"/>
      <c r="M89" s="400"/>
      <c r="N89" s="443"/>
      <c r="O89" s="448"/>
      <c r="P89" s="400"/>
      <c r="Q89" s="443"/>
      <c r="R89" s="448"/>
    </row>
    <row r="90" spans="1:19" hidden="1">
      <c r="A90" s="404"/>
      <c r="B90" s="407" t="s">
        <v>221</v>
      </c>
      <c r="C90" s="133" t="s">
        <v>189</v>
      </c>
      <c r="D90" s="86">
        <v>0</v>
      </c>
      <c r="E90" s="80">
        <v>0</v>
      </c>
      <c r="F90" s="80">
        <v>0</v>
      </c>
      <c r="G90" s="244">
        <f t="shared" si="0"/>
        <v>0</v>
      </c>
      <c r="H90" s="400" t="s">
        <v>114</v>
      </c>
      <c r="I90" s="415">
        <f>IF(H90="Yes",ROUND(E90,2),0)</f>
        <v>0</v>
      </c>
      <c r="J90" s="441" t="s">
        <v>152</v>
      </c>
      <c r="K90" s="443">
        <v>0</v>
      </c>
      <c r="L90" s="445">
        <f t="shared" ref="L90" si="80">ROUND(IF(J90="yes",E90*K90,0),2)</f>
        <v>0</v>
      </c>
      <c r="M90" s="400" t="s">
        <v>114</v>
      </c>
      <c r="N90" s="443">
        <v>0</v>
      </c>
      <c r="O90" s="448">
        <f t="shared" ref="O90" si="81">ROUND(IF(M90="yes",E91*N90,0),2)</f>
        <v>0</v>
      </c>
      <c r="P90" s="400" t="s">
        <v>114</v>
      </c>
      <c r="Q90" s="443">
        <v>0</v>
      </c>
      <c r="R90" s="448">
        <f t="shared" ref="R90" si="82">ROUND(IF(P90="yes",E92*Q90,0),2)</f>
        <v>0</v>
      </c>
    </row>
    <row r="91" spans="1:19" hidden="1">
      <c r="A91" s="405"/>
      <c r="B91" s="408"/>
      <c r="C91" s="167" t="str">
        <f>'Invoice Summary'!$A$24</f>
        <v>[Other Entity] Share</v>
      </c>
      <c r="D91" s="168">
        <v>0</v>
      </c>
      <c r="E91" s="169">
        <v>0</v>
      </c>
      <c r="F91" s="169">
        <v>0</v>
      </c>
      <c r="G91" s="240">
        <f>ROUND(D91,0)-ROUND(F91,2)</f>
        <v>0</v>
      </c>
      <c r="H91" s="400"/>
      <c r="I91" s="415"/>
      <c r="J91" s="441"/>
      <c r="K91" s="443"/>
      <c r="L91" s="445"/>
      <c r="M91" s="400"/>
      <c r="N91" s="443"/>
      <c r="O91" s="448"/>
      <c r="P91" s="400"/>
      <c r="Q91" s="443"/>
      <c r="R91" s="448"/>
    </row>
    <row r="92" spans="1:19" ht="15.75" hidden="1" thickBot="1">
      <c r="A92" s="406"/>
      <c r="B92" s="409"/>
      <c r="C92" s="134" t="s">
        <v>191</v>
      </c>
      <c r="D92" s="105">
        <v>0</v>
      </c>
      <c r="E92" s="81">
        <v>0</v>
      </c>
      <c r="F92" s="81">
        <v>0</v>
      </c>
      <c r="G92" s="243">
        <f t="shared" si="0"/>
        <v>0</v>
      </c>
      <c r="H92" s="400"/>
      <c r="I92" s="415"/>
      <c r="J92" s="441"/>
      <c r="K92" s="443"/>
      <c r="L92" s="445"/>
      <c r="M92" s="400"/>
      <c r="N92" s="443"/>
      <c r="O92" s="448"/>
      <c r="P92" s="400"/>
      <c r="Q92" s="443"/>
      <c r="R92" s="448"/>
    </row>
    <row r="93" spans="1:19" hidden="1">
      <c r="A93" s="404"/>
      <c r="B93" s="407" t="s">
        <v>222</v>
      </c>
      <c r="C93" s="133" t="s">
        <v>189</v>
      </c>
      <c r="D93" s="86">
        <v>0</v>
      </c>
      <c r="E93" s="80">
        <v>0</v>
      </c>
      <c r="F93" s="80">
        <v>0</v>
      </c>
      <c r="G93" s="244">
        <f t="shared" si="0"/>
        <v>0</v>
      </c>
      <c r="H93" s="400" t="s">
        <v>114</v>
      </c>
      <c r="I93" s="415">
        <f>IF(H93="Yes",ROUND(E93,2),0)</f>
        <v>0</v>
      </c>
      <c r="J93" s="441" t="s">
        <v>152</v>
      </c>
      <c r="K93" s="443">
        <v>0</v>
      </c>
      <c r="L93" s="445">
        <f t="shared" ref="L93" si="83">ROUND(IF(J93="yes",E93*K93,0),2)</f>
        <v>0</v>
      </c>
      <c r="M93" s="400" t="s">
        <v>114</v>
      </c>
      <c r="N93" s="443">
        <v>0</v>
      </c>
      <c r="O93" s="448">
        <f t="shared" ref="O93" si="84">ROUND(IF(M93="yes",E94*N93,0),2)</f>
        <v>0</v>
      </c>
      <c r="P93" s="400" t="s">
        <v>114</v>
      </c>
      <c r="Q93" s="443">
        <v>0</v>
      </c>
      <c r="R93" s="448">
        <f t="shared" ref="R93" si="85">ROUND(IF(P93="yes",E95*Q93,0),2)</f>
        <v>0</v>
      </c>
    </row>
    <row r="94" spans="1:19" hidden="1">
      <c r="A94" s="405"/>
      <c r="B94" s="408"/>
      <c r="C94" s="167" t="str">
        <f>'Invoice Summary'!$A$24</f>
        <v>[Other Entity] Share</v>
      </c>
      <c r="D94" s="168">
        <v>0</v>
      </c>
      <c r="E94" s="169">
        <v>0</v>
      </c>
      <c r="F94" s="169">
        <v>0</v>
      </c>
      <c r="G94" s="240">
        <f>ROUND(D94,0)-ROUND(F94,2)</f>
        <v>0</v>
      </c>
      <c r="H94" s="400"/>
      <c r="I94" s="415"/>
      <c r="J94" s="441"/>
      <c r="K94" s="443"/>
      <c r="L94" s="445"/>
      <c r="M94" s="400"/>
      <c r="N94" s="443"/>
      <c r="O94" s="448"/>
      <c r="P94" s="400"/>
      <c r="Q94" s="443"/>
      <c r="R94" s="448"/>
    </row>
    <row r="95" spans="1:19" ht="15.75" hidden="1" thickBot="1">
      <c r="A95" s="406"/>
      <c r="B95" s="409"/>
      <c r="C95" s="134" t="s">
        <v>191</v>
      </c>
      <c r="D95" s="105">
        <v>0</v>
      </c>
      <c r="E95" s="81">
        <v>0</v>
      </c>
      <c r="F95" s="81">
        <v>0</v>
      </c>
      <c r="G95" s="243">
        <f t="shared" si="0"/>
        <v>0</v>
      </c>
      <c r="H95" s="400"/>
      <c r="I95" s="415"/>
      <c r="J95" s="441"/>
      <c r="K95" s="443"/>
      <c r="L95" s="445"/>
      <c r="M95" s="400"/>
      <c r="N95" s="443"/>
      <c r="O95" s="448"/>
      <c r="P95" s="400"/>
      <c r="Q95" s="443"/>
      <c r="R95" s="448"/>
    </row>
    <row r="96" spans="1:19" hidden="1">
      <c r="A96" s="404"/>
      <c r="B96" s="407" t="s">
        <v>223</v>
      </c>
      <c r="C96" s="133" t="s">
        <v>189</v>
      </c>
      <c r="D96" s="86">
        <v>0</v>
      </c>
      <c r="E96" s="80">
        <v>0</v>
      </c>
      <c r="F96" s="80">
        <v>0</v>
      </c>
      <c r="G96" s="244">
        <f t="shared" si="0"/>
        <v>0</v>
      </c>
      <c r="H96" s="400" t="s">
        <v>114</v>
      </c>
      <c r="I96" s="415">
        <f>IF(H96="Yes",ROUND(E96,2),0)</f>
        <v>0</v>
      </c>
      <c r="J96" s="441" t="s">
        <v>152</v>
      </c>
      <c r="K96" s="443">
        <v>0</v>
      </c>
      <c r="L96" s="445">
        <f t="shared" ref="L96" si="86">ROUND(IF(J96="yes",E96*K96,0),2)</f>
        <v>0</v>
      </c>
      <c r="M96" s="400" t="s">
        <v>114</v>
      </c>
      <c r="N96" s="443">
        <v>0</v>
      </c>
      <c r="O96" s="448">
        <f t="shared" ref="O96" si="87">ROUND(IF(M96="yes",E97*N96,0),2)</f>
        <v>0</v>
      </c>
      <c r="P96" s="400" t="s">
        <v>114</v>
      </c>
      <c r="Q96" s="443">
        <v>0</v>
      </c>
      <c r="R96" s="448">
        <f t="shared" ref="R96" si="88">ROUND(IF(P96="yes",E98*Q96,0),2)</f>
        <v>0</v>
      </c>
    </row>
    <row r="97" spans="1:19" hidden="1">
      <c r="A97" s="405"/>
      <c r="B97" s="408"/>
      <c r="C97" s="167" t="str">
        <f>'Invoice Summary'!$A$24</f>
        <v>[Other Entity] Share</v>
      </c>
      <c r="D97" s="168">
        <v>0</v>
      </c>
      <c r="E97" s="169">
        <v>0</v>
      </c>
      <c r="F97" s="169">
        <v>0</v>
      </c>
      <c r="G97" s="240">
        <f>ROUND(D97,0)-ROUND(F97,2)</f>
        <v>0</v>
      </c>
      <c r="H97" s="400"/>
      <c r="I97" s="415"/>
      <c r="J97" s="441"/>
      <c r="K97" s="443"/>
      <c r="L97" s="445"/>
      <c r="M97" s="400"/>
      <c r="N97" s="443"/>
      <c r="O97" s="448"/>
      <c r="P97" s="400"/>
      <c r="Q97" s="443"/>
      <c r="R97" s="448"/>
    </row>
    <row r="98" spans="1:19" ht="15.75" hidden="1" thickBot="1">
      <c r="A98" s="406"/>
      <c r="B98" s="409"/>
      <c r="C98" s="134" t="s">
        <v>191</v>
      </c>
      <c r="D98" s="105">
        <v>0</v>
      </c>
      <c r="E98" s="81">
        <v>0</v>
      </c>
      <c r="F98" s="81">
        <v>0</v>
      </c>
      <c r="G98" s="243">
        <f t="shared" si="0"/>
        <v>0</v>
      </c>
      <c r="H98" s="400"/>
      <c r="I98" s="415"/>
      <c r="J98" s="441"/>
      <c r="K98" s="443"/>
      <c r="L98" s="445"/>
      <c r="M98" s="400"/>
      <c r="N98" s="443"/>
      <c r="O98" s="448"/>
      <c r="P98" s="400"/>
      <c r="Q98" s="443"/>
      <c r="R98" s="448"/>
    </row>
    <row r="99" spans="1:19" hidden="1">
      <c r="A99" s="404"/>
      <c r="B99" s="407" t="s">
        <v>224</v>
      </c>
      <c r="C99" s="133" t="s">
        <v>189</v>
      </c>
      <c r="D99" s="86">
        <v>0</v>
      </c>
      <c r="E99" s="80">
        <v>0</v>
      </c>
      <c r="F99" s="80">
        <v>0</v>
      </c>
      <c r="G99" s="244">
        <f t="shared" si="0"/>
        <v>0</v>
      </c>
      <c r="H99" s="400" t="s">
        <v>114</v>
      </c>
      <c r="I99" s="415">
        <f>IF(H99="Yes",ROUND(E99,2),0)</f>
        <v>0</v>
      </c>
      <c r="J99" s="441" t="s">
        <v>152</v>
      </c>
      <c r="K99" s="443">
        <v>0</v>
      </c>
      <c r="L99" s="445">
        <f t="shared" ref="L99" si="89">ROUND(IF(J99="yes",E99*K99,0),2)</f>
        <v>0</v>
      </c>
      <c r="M99" s="400" t="s">
        <v>114</v>
      </c>
      <c r="N99" s="443">
        <v>0</v>
      </c>
      <c r="O99" s="448">
        <f t="shared" ref="O99" si="90">ROUND(IF(M99="yes",E100*N99,0),2)</f>
        <v>0</v>
      </c>
      <c r="P99" s="400" t="s">
        <v>114</v>
      </c>
      <c r="Q99" s="443">
        <v>0</v>
      </c>
      <c r="R99" s="448">
        <f t="shared" ref="R99" si="91">ROUND(IF(P99="yes",E101*Q99,0),2)</f>
        <v>0</v>
      </c>
    </row>
    <row r="100" spans="1:19" hidden="1">
      <c r="A100" s="405"/>
      <c r="B100" s="408"/>
      <c r="C100" s="167" t="str">
        <f>'Invoice Summary'!$A$24</f>
        <v>[Other Entity] Share</v>
      </c>
      <c r="D100" s="168">
        <v>0</v>
      </c>
      <c r="E100" s="169">
        <v>0</v>
      </c>
      <c r="F100" s="169">
        <v>0</v>
      </c>
      <c r="G100" s="240">
        <f>ROUND(D100,0)-ROUND(F100,2)</f>
        <v>0</v>
      </c>
      <c r="H100" s="400"/>
      <c r="I100" s="415"/>
      <c r="J100" s="441"/>
      <c r="K100" s="443"/>
      <c r="L100" s="445"/>
      <c r="M100" s="400"/>
      <c r="N100" s="443"/>
      <c r="O100" s="448"/>
      <c r="P100" s="400"/>
      <c r="Q100" s="443"/>
      <c r="R100" s="448"/>
    </row>
    <row r="101" spans="1:19" ht="15.75" hidden="1" thickBot="1">
      <c r="A101" s="406"/>
      <c r="B101" s="409"/>
      <c r="C101" s="134" t="s">
        <v>191</v>
      </c>
      <c r="D101" s="105">
        <v>0</v>
      </c>
      <c r="E101" s="81">
        <v>0</v>
      </c>
      <c r="F101" s="81">
        <v>0</v>
      </c>
      <c r="G101" s="243">
        <f t="shared" si="0"/>
        <v>0</v>
      </c>
      <c r="H101" s="400"/>
      <c r="I101" s="415"/>
      <c r="J101" s="441"/>
      <c r="K101" s="443"/>
      <c r="L101" s="445"/>
      <c r="M101" s="400"/>
      <c r="N101" s="443"/>
      <c r="O101" s="448"/>
      <c r="P101" s="400"/>
      <c r="Q101" s="443"/>
      <c r="R101" s="448"/>
    </row>
    <row r="102" spans="1:19" hidden="1">
      <c r="A102" s="404"/>
      <c r="B102" s="407" t="s">
        <v>225</v>
      </c>
      <c r="C102" s="133" t="s">
        <v>189</v>
      </c>
      <c r="D102" s="86">
        <v>0</v>
      </c>
      <c r="E102" s="80">
        <v>0</v>
      </c>
      <c r="F102" s="80">
        <v>0</v>
      </c>
      <c r="G102" s="244">
        <f t="shared" si="0"/>
        <v>0</v>
      </c>
      <c r="H102" s="400" t="s">
        <v>114</v>
      </c>
      <c r="I102" s="415">
        <f>IF(H102="Yes",ROUND(E102,2),0)</f>
        <v>0</v>
      </c>
      <c r="J102" s="441" t="s">
        <v>152</v>
      </c>
      <c r="K102" s="443">
        <v>0</v>
      </c>
      <c r="L102" s="445">
        <f t="shared" ref="L102" si="92">ROUND(IF(J102="yes",E102*K102,0),2)</f>
        <v>0</v>
      </c>
      <c r="M102" s="400" t="s">
        <v>114</v>
      </c>
      <c r="N102" s="443">
        <v>0</v>
      </c>
      <c r="O102" s="448">
        <f t="shared" ref="O102" si="93">ROUND(IF(M102="yes",E103*N102,0),2)</f>
        <v>0</v>
      </c>
      <c r="P102" s="400" t="s">
        <v>114</v>
      </c>
      <c r="Q102" s="443">
        <v>0</v>
      </c>
      <c r="R102" s="448">
        <f t="shared" ref="R102" si="94">ROUND(IF(P102="yes",E104*Q102,0),2)</f>
        <v>0</v>
      </c>
    </row>
    <row r="103" spans="1:19" hidden="1">
      <c r="A103" s="405"/>
      <c r="B103" s="408"/>
      <c r="C103" s="167" t="str">
        <f>'Invoice Summary'!$A$24</f>
        <v>[Other Entity] Share</v>
      </c>
      <c r="D103" s="168">
        <v>0</v>
      </c>
      <c r="E103" s="169">
        <v>0</v>
      </c>
      <c r="F103" s="169">
        <v>0</v>
      </c>
      <c r="G103" s="240">
        <f>ROUND(D103,0)-ROUND(F103,2)</f>
        <v>0</v>
      </c>
      <c r="H103" s="400"/>
      <c r="I103" s="415"/>
      <c r="J103" s="441"/>
      <c r="K103" s="443"/>
      <c r="L103" s="445"/>
      <c r="M103" s="400"/>
      <c r="N103" s="443"/>
      <c r="O103" s="448"/>
      <c r="P103" s="400"/>
      <c r="Q103" s="443"/>
      <c r="R103" s="448"/>
    </row>
    <row r="104" spans="1:19" ht="15.75" hidden="1" thickBot="1">
      <c r="A104" s="406"/>
      <c r="B104" s="409"/>
      <c r="C104" s="134" t="s">
        <v>191</v>
      </c>
      <c r="D104" s="105">
        <v>0</v>
      </c>
      <c r="E104" s="81">
        <v>0</v>
      </c>
      <c r="F104" s="81">
        <v>0</v>
      </c>
      <c r="G104" s="243">
        <f t="shared" ref="G104:G153" si="95">ROUND(D104,0)-ROUND(F104,2)</f>
        <v>0</v>
      </c>
      <c r="H104" s="400"/>
      <c r="I104" s="415"/>
      <c r="J104" s="441"/>
      <c r="K104" s="443"/>
      <c r="L104" s="445"/>
      <c r="M104" s="400"/>
      <c r="N104" s="443"/>
      <c r="O104" s="448"/>
      <c r="P104" s="400"/>
      <c r="Q104" s="443"/>
      <c r="R104" s="448"/>
    </row>
    <row r="105" spans="1:19" hidden="1">
      <c r="A105" s="404"/>
      <c r="B105" s="407" t="s">
        <v>226</v>
      </c>
      <c r="C105" s="133" t="s">
        <v>189</v>
      </c>
      <c r="D105" s="86">
        <v>0</v>
      </c>
      <c r="E105" s="80">
        <v>0</v>
      </c>
      <c r="F105" s="80">
        <v>0</v>
      </c>
      <c r="G105" s="244">
        <f t="shared" si="95"/>
        <v>0</v>
      </c>
      <c r="H105" s="400" t="s">
        <v>114</v>
      </c>
      <c r="I105" s="415">
        <f>IF(H105="Yes",ROUND(E105,2),0)</f>
        <v>0</v>
      </c>
      <c r="J105" s="441" t="s">
        <v>152</v>
      </c>
      <c r="K105" s="443">
        <v>0</v>
      </c>
      <c r="L105" s="445">
        <f t="shared" ref="L105" si="96">ROUND(IF(J105="yes",E105*K105,0),2)</f>
        <v>0</v>
      </c>
      <c r="M105" s="400" t="s">
        <v>114</v>
      </c>
      <c r="N105" s="443">
        <v>0</v>
      </c>
      <c r="O105" s="448">
        <f t="shared" ref="O105" si="97">ROUND(IF(M105="yes",E106*N105,0),2)</f>
        <v>0</v>
      </c>
      <c r="P105" s="400" t="s">
        <v>114</v>
      </c>
      <c r="Q105" s="443">
        <v>0</v>
      </c>
      <c r="R105" s="448">
        <f t="shared" ref="R105" si="98">ROUND(IF(P105="yes",E107*Q105,0),2)</f>
        <v>0</v>
      </c>
      <c r="S105" s="16"/>
    </row>
    <row r="106" spans="1:19" hidden="1">
      <c r="A106" s="405"/>
      <c r="B106" s="408"/>
      <c r="C106" s="167" t="str">
        <f>'Invoice Summary'!$A$24</f>
        <v>[Other Entity] Share</v>
      </c>
      <c r="D106" s="168">
        <v>0</v>
      </c>
      <c r="E106" s="169">
        <v>0</v>
      </c>
      <c r="F106" s="169">
        <v>0</v>
      </c>
      <c r="G106" s="240">
        <f>ROUND(D106,0)-ROUND(F106,2)</f>
        <v>0</v>
      </c>
      <c r="H106" s="400"/>
      <c r="I106" s="415"/>
      <c r="J106" s="441"/>
      <c r="K106" s="443"/>
      <c r="L106" s="445"/>
      <c r="M106" s="400"/>
      <c r="N106" s="443"/>
      <c r="O106" s="448"/>
      <c r="P106" s="400"/>
      <c r="Q106" s="443"/>
      <c r="R106" s="448"/>
      <c r="S106" s="16"/>
    </row>
    <row r="107" spans="1:19" ht="15.75" hidden="1" thickBot="1">
      <c r="A107" s="406"/>
      <c r="B107" s="409"/>
      <c r="C107" s="134" t="s">
        <v>191</v>
      </c>
      <c r="D107" s="105">
        <v>0</v>
      </c>
      <c r="E107" s="81">
        <v>0</v>
      </c>
      <c r="F107" s="81">
        <v>0</v>
      </c>
      <c r="G107" s="243">
        <f t="shared" si="95"/>
        <v>0</v>
      </c>
      <c r="H107" s="400"/>
      <c r="I107" s="415"/>
      <c r="J107" s="441"/>
      <c r="K107" s="443"/>
      <c r="L107" s="445"/>
      <c r="M107" s="400"/>
      <c r="N107" s="443"/>
      <c r="O107" s="448"/>
      <c r="P107" s="400"/>
      <c r="Q107" s="443"/>
      <c r="R107" s="448"/>
    </row>
    <row r="108" spans="1:19" hidden="1">
      <c r="A108" s="404"/>
      <c r="B108" s="407" t="s">
        <v>227</v>
      </c>
      <c r="C108" s="133" t="s">
        <v>189</v>
      </c>
      <c r="D108" s="86">
        <v>0</v>
      </c>
      <c r="E108" s="80">
        <v>0</v>
      </c>
      <c r="F108" s="80">
        <v>0</v>
      </c>
      <c r="G108" s="244">
        <f t="shared" si="95"/>
        <v>0</v>
      </c>
      <c r="H108" s="400" t="s">
        <v>114</v>
      </c>
      <c r="I108" s="415">
        <f>IF(H108="Yes",ROUND(E108,2),0)</f>
        <v>0</v>
      </c>
      <c r="J108" s="441" t="s">
        <v>152</v>
      </c>
      <c r="K108" s="443">
        <v>0</v>
      </c>
      <c r="L108" s="445">
        <f t="shared" ref="L108" si="99">ROUND(IF(J108="yes",E108*K108,0),2)</f>
        <v>0</v>
      </c>
      <c r="M108" s="400" t="s">
        <v>114</v>
      </c>
      <c r="N108" s="443">
        <v>0</v>
      </c>
      <c r="O108" s="448">
        <f t="shared" ref="O108" si="100">ROUND(IF(M108="yes",E109*N108,0),2)</f>
        <v>0</v>
      </c>
      <c r="P108" s="400" t="s">
        <v>114</v>
      </c>
      <c r="Q108" s="443">
        <v>0</v>
      </c>
      <c r="R108" s="448">
        <f t="shared" ref="R108" si="101">ROUND(IF(P108="yes",E110*Q108,0),2)</f>
        <v>0</v>
      </c>
    </row>
    <row r="109" spans="1:19" hidden="1">
      <c r="A109" s="405"/>
      <c r="B109" s="408"/>
      <c r="C109" s="167" t="str">
        <f>'Invoice Summary'!$A$24</f>
        <v>[Other Entity] Share</v>
      </c>
      <c r="D109" s="168">
        <v>0</v>
      </c>
      <c r="E109" s="169">
        <v>0</v>
      </c>
      <c r="F109" s="169">
        <v>0</v>
      </c>
      <c r="G109" s="240">
        <f>ROUND(D109,0)-ROUND(F109,2)</f>
        <v>0</v>
      </c>
      <c r="H109" s="400"/>
      <c r="I109" s="415"/>
      <c r="J109" s="441"/>
      <c r="K109" s="443"/>
      <c r="L109" s="445"/>
      <c r="M109" s="400"/>
      <c r="N109" s="443"/>
      <c r="O109" s="448"/>
      <c r="P109" s="400"/>
      <c r="Q109" s="443"/>
      <c r="R109" s="448"/>
    </row>
    <row r="110" spans="1:19" ht="15.75" hidden="1" thickBot="1">
      <c r="A110" s="406"/>
      <c r="B110" s="409"/>
      <c r="C110" s="134" t="s">
        <v>191</v>
      </c>
      <c r="D110" s="105">
        <v>0</v>
      </c>
      <c r="E110" s="81">
        <v>0</v>
      </c>
      <c r="F110" s="81">
        <v>0</v>
      </c>
      <c r="G110" s="243">
        <f t="shared" si="95"/>
        <v>0</v>
      </c>
      <c r="H110" s="400"/>
      <c r="I110" s="415"/>
      <c r="J110" s="441"/>
      <c r="K110" s="443"/>
      <c r="L110" s="445"/>
      <c r="M110" s="400"/>
      <c r="N110" s="443"/>
      <c r="O110" s="448"/>
      <c r="P110" s="400"/>
      <c r="Q110" s="443"/>
      <c r="R110" s="448"/>
    </row>
    <row r="111" spans="1:19" hidden="1">
      <c r="A111" s="404"/>
      <c r="B111" s="407" t="s">
        <v>228</v>
      </c>
      <c r="C111" s="133" t="s">
        <v>189</v>
      </c>
      <c r="D111" s="86">
        <v>0</v>
      </c>
      <c r="E111" s="80">
        <v>0</v>
      </c>
      <c r="F111" s="80">
        <v>0</v>
      </c>
      <c r="G111" s="244">
        <f t="shared" si="95"/>
        <v>0</v>
      </c>
      <c r="H111" s="400" t="s">
        <v>114</v>
      </c>
      <c r="I111" s="415">
        <f>IF(H111="Yes",ROUND(E111,2),0)</f>
        <v>0</v>
      </c>
      <c r="J111" s="441" t="s">
        <v>152</v>
      </c>
      <c r="K111" s="443">
        <v>0</v>
      </c>
      <c r="L111" s="445">
        <f t="shared" ref="L111" si="102">ROUND(IF(J111="yes",E111*K111,0),2)</f>
        <v>0</v>
      </c>
      <c r="M111" s="400" t="s">
        <v>114</v>
      </c>
      <c r="N111" s="443">
        <v>0</v>
      </c>
      <c r="O111" s="448">
        <f t="shared" ref="O111" si="103">ROUND(IF(M111="yes",E112*N111,0),2)</f>
        <v>0</v>
      </c>
      <c r="P111" s="400" t="s">
        <v>114</v>
      </c>
      <c r="Q111" s="443">
        <v>0</v>
      </c>
      <c r="R111" s="448">
        <f t="shared" ref="R111" si="104">ROUND(IF(P111="yes",E113*Q111,0),2)</f>
        <v>0</v>
      </c>
    </row>
    <row r="112" spans="1:19" hidden="1">
      <c r="A112" s="405"/>
      <c r="B112" s="408"/>
      <c r="C112" s="167" t="str">
        <f>'Invoice Summary'!$A$24</f>
        <v>[Other Entity] Share</v>
      </c>
      <c r="D112" s="168">
        <v>0</v>
      </c>
      <c r="E112" s="169">
        <v>0</v>
      </c>
      <c r="F112" s="169">
        <v>0</v>
      </c>
      <c r="G112" s="240">
        <f>ROUND(D112,0)-ROUND(F112,2)</f>
        <v>0</v>
      </c>
      <c r="H112" s="400"/>
      <c r="I112" s="415"/>
      <c r="J112" s="441"/>
      <c r="K112" s="443"/>
      <c r="L112" s="445"/>
      <c r="M112" s="400"/>
      <c r="N112" s="443"/>
      <c r="O112" s="448"/>
      <c r="P112" s="400"/>
      <c r="Q112" s="443"/>
      <c r="R112" s="448"/>
    </row>
    <row r="113" spans="1:19" ht="15.75" hidden="1" thickBot="1">
      <c r="A113" s="406"/>
      <c r="B113" s="409"/>
      <c r="C113" s="134" t="s">
        <v>191</v>
      </c>
      <c r="D113" s="105">
        <v>0</v>
      </c>
      <c r="E113" s="81">
        <v>0</v>
      </c>
      <c r="F113" s="81">
        <v>0</v>
      </c>
      <c r="G113" s="243">
        <f t="shared" si="95"/>
        <v>0</v>
      </c>
      <c r="H113" s="400"/>
      <c r="I113" s="415"/>
      <c r="J113" s="441"/>
      <c r="K113" s="443"/>
      <c r="L113" s="445"/>
      <c r="M113" s="400"/>
      <c r="N113" s="443"/>
      <c r="O113" s="448"/>
      <c r="P113" s="400"/>
      <c r="Q113" s="443"/>
      <c r="R113" s="448"/>
    </row>
    <row r="114" spans="1:19" hidden="1">
      <c r="A114" s="404"/>
      <c r="B114" s="407" t="s">
        <v>229</v>
      </c>
      <c r="C114" s="133" t="s">
        <v>189</v>
      </c>
      <c r="D114" s="86">
        <v>0</v>
      </c>
      <c r="E114" s="80">
        <v>0</v>
      </c>
      <c r="F114" s="80">
        <v>0</v>
      </c>
      <c r="G114" s="244">
        <f t="shared" si="95"/>
        <v>0</v>
      </c>
      <c r="H114" s="400" t="s">
        <v>114</v>
      </c>
      <c r="I114" s="415">
        <f>IF(H114="Yes",ROUND(E114,2),0)</f>
        <v>0</v>
      </c>
      <c r="J114" s="441" t="s">
        <v>152</v>
      </c>
      <c r="K114" s="443">
        <v>0</v>
      </c>
      <c r="L114" s="445">
        <f t="shared" ref="L114" si="105">ROUND(IF(J114="yes",E114*K114,0),2)</f>
        <v>0</v>
      </c>
      <c r="M114" s="400" t="s">
        <v>114</v>
      </c>
      <c r="N114" s="443">
        <v>0</v>
      </c>
      <c r="O114" s="448">
        <f t="shared" ref="O114" si="106">ROUND(IF(M114="yes",E115*N114,0),2)</f>
        <v>0</v>
      </c>
      <c r="P114" s="400" t="s">
        <v>114</v>
      </c>
      <c r="Q114" s="443">
        <v>0</v>
      </c>
      <c r="R114" s="448">
        <f t="shared" ref="R114" si="107">ROUND(IF(P114="yes",E116*Q114,0),2)</f>
        <v>0</v>
      </c>
    </row>
    <row r="115" spans="1:19" hidden="1">
      <c r="A115" s="405"/>
      <c r="B115" s="408"/>
      <c r="C115" s="167" t="str">
        <f>'Invoice Summary'!$A$24</f>
        <v>[Other Entity] Share</v>
      </c>
      <c r="D115" s="168">
        <v>0</v>
      </c>
      <c r="E115" s="169">
        <v>0</v>
      </c>
      <c r="F115" s="169">
        <v>0</v>
      </c>
      <c r="G115" s="240">
        <f>ROUND(D115,0)-ROUND(F115,2)</f>
        <v>0</v>
      </c>
      <c r="H115" s="400"/>
      <c r="I115" s="415"/>
      <c r="J115" s="441"/>
      <c r="K115" s="443"/>
      <c r="L115" s="445"/>
      <c r="M115" s="400"/>
      <c r="N115" s="443"/>
      <c r="O115" s="448"/>
      <c r="P115" s="400"/>
      <c r="Q115" s="443"/>
      <c r="R115" s="448"/>
    </row>
    <row r="116" spans="1:19" ht="15.75" hidden="1" thickBot="1">
      <c r="A116" s="406"/>
      <c r="B116" s="409"/>
      <c r="C116" s="134" t="s">
        <v>191</v>
      </c>
      <c r="D116" s="105">
        <v>0</v>
      </c>
      <c r="E116" s="81">
        <v>0</v>
      </c>
      <c r="F116" s="81">
        <v>0</v>
      </c>
      <c r="G116" s="243">
        <f t="shared" si="95"/>
        <v>0</v>
      </c>
      <c r="H116" s="400"/>
      <c r="I116" s="415"/>
      <c r="J116" s="441"/>
      <c r="K116" s="443"/>
      <c r="L116" s="445"/>
      <c r="M116" s="400"/>
      <c r="N116" s="443"/>
      <c r="O116" s="448"/>
      <c r="P116" s="400"/>
      <c r="Q116" s="443"/>
      <c r="R116" s="448"/>
    </row>
    <row r="117" spans="1:19" hidden="1">
      <c r="A117" s="404"/>
      <c r="B117" s="407" t="s">
        <v>230</v>
      </c>
      <c r="C117" s="133" t="s">
        <v>189</v>
      </c>
      <c r="D117" s="86">
        <v>0</v>
      </c>
      <c r="E117" s="80">
        <v>0</v>
      </c>
      <c r="F117" s="80">
        <v>0</v>
      </c>
      <c r="G117" s="244">
        <f t="shared" si="95"/>
        <v>0</v>
      </c>
      <c r="H117" s="400" t="s">
        <v>114</v>
      </c>
      <c r="I117" s="415">
        <f>IF(H117="Yes",ROUND(E117,2),0)</f>
        <v>0</v>
      </c>
      <c r="J117" s="441" t="s">
        <v>152</v>
      </c>
      <c r="K117" s="443">
        <v>0</v>
      </c>
      <c r="L117" s="445">
        <f t="shared" ref="L117" si="108">ROUND(IF(J117="yes",E117*K117,0),2)</f>
        <v>0</v>
      </c>
      <c r="M117" s="400" t="s">
        <v>114</v>
      </c>
      <c r="N117" s="443">
        <v>0</v>
      </c>
      <c r="O117" s="448">
        <f t="shared" ref="O117" si="109">ROUND(IF(M117="yes",E118*N117,0),2)</f>
        <v>0</v>
      </c>
      <c r="P117" s="400" t="s">
        <v>114</v>
      </c>
      <c r="Q117" s="443">
        <v>0</v>
      </c>
      <c r="R117" s="448">
        <f t="shared" ref="R117" si="110">ROUND(IF(P117="yes",E119*Q117,0),2)</f>
        <v>0</v>
      </c>
    </row>
    <row r="118" spans="1:19" hidden="1">
      <c r="A118" s="405"/>
      <c r="B118" s="408"/>
      <c r="C118" s="167" t="str">
        <f>'Invoice Summary'!$A$24</f>
        <v>[Other Entity] Share</v>
      </c>
      <c r="D118" s="168">
        <v>0</v>
      </c>
      <c r="E118" s="169">
        <v>0</v>
      </c>
      <c r="F118" s="169">
        <v>0</v>
      </c>
      <c r="G118" s="240">
        <f>ROUND(D118,0)-ROUND(F118,2)</f>
        <v>0</v>
      </c>
      <c r="H118" s="400"/>
      <c r="I118" s="415"/>
      <c r="J118" s="441"/>
      <c r="K118" s="443"/>
      <c r="L118" s="445"/>
      <c r="M118" s="400"/>
      <c r="N118" s="443"/>
      <c r="O118" s="448"/>
      <c r="P118" s="400"/>
      <c r="Q118" s="443"/>
      <c r="R118" s="448"/>
    </row>
    <row r="119" spans="1:19" ht="15.75" hidden="1" thickBot="1">
      <c r="A119" s="406"/>
      <c r="B119" s="409"/>
      <c r="C119" s="134" t="s">
        <v>191</v>
      </c>
      <c r="D119" s="105">
        <v>0</v>
      </c>
      <c r="E119" s="81">
        <v>0</v>
      </c>
      <c r="F119" s="81">
        <v>0</v>
      </c>
      <c r="G119" s="243">
        <f t="shared" si="95"/>
        <v>0</v>
      </c>
      <c r="H119" s="400"/>
      <c r="I119" s="415"/>
      <c r="J119" s="441"/>
      <c r="K119" s="443"/>
      <c r="L119" s="445"/>
      <c r="M119" s="400"/>
      <c r="N119" s="443"/>
      <c r="O119" s="448"/>
      <c r="P119" s="400"/>
      <c r="Q119" s="443"/>
      <c r="R119" s="448"/>
    </row>
    <row r="120" spans="1:19" hidden="1">
      <c r="A120" s="404"/>
      <c r="B120" s="407" t="s">
        <v>231</v>
      </c>
      <c r="C120" s="133" t="s">
        <v>189</v>
      </c>
      <c r="D120" s="86">
        <v>0</v>
      </c>
      <c r="E120" s="80">
        <v>0</v>
      </c>
      <c r="F120" s="80">
        <v>0</v>
      </c>
      <c r="G120" s="244">
        <f t="shared" si="95"/>
        <v>0</v>
      </c>
      <c r="H120" s="400" t="s">
        <v>114</v>
      </c>
      <c r="I120" s="415">
        <f>IF(H120="Yes",ROUND(E120,2),0)</f>
        <v>0</v>
      </c>
      <c r="J120" s="441" t="s">
        <v>152</v>
      </c>
      <c r="K120" s="443">
        <v>0</v>
      </c>
      <c r="L120" s="445">
        <f t="shared" ref="L120" si="111">ROUND(IF(J120="yes",E120*K120,0),2)</f>
        <v>0</v>
      </c>
      <c r="M120" s="400" t="s">
        <v>114</v>
      </c>
      <c r="N120" s="443">
        <v>0</v>
      </c>
      <c r="O120" s="448">
        <f t="shared" ref="O120" si="112">ROUND(IF(M120="yes",E121*N120,0),2)</f>
        <v>0</v>
      </c>
      <c r="P120" s="400" t="s">
        <v>114</v>
      </c>
      <c r="Q120" s="443">
        <v>0</v>
      </c>
      <c r="R120" s="448">
        <f t="shared" ref="R120" si="113">ROUND(IF(P120="yes",E122*Q120,0),2)</f>
        <v>0</v>
      </c>
    </row>
    <row r="121" spans="1:19" hidden="1">
      <c r="A121" s="405"/>
      <c r="B121" s="408"/>
      <c r="C121" s="167" t="str">
        <f>'Invoice Summary'!$A$24</f>
        <v>[Other Entity] Share</v>
      </c>
      <c r="D121" s="168">
        <v>0</v>
      </c>
      <c r="E121" s="169">
        <v>0</v>
      </c>
      <c r="F121" s="169">
        <v>0</v>
      </c>
      <c r="G121" s="240">
        <f>ROUND(D121,0)-ROUND(F121,2)</f>
        <v>0</v>
      </c>
      <c r="H121" s="400"/>
      <c r="I121" s="415"/>
      <c r="J121" s="441"/>
      <c r="K121" s="443"/>
      <c r="L121" s="445"/>
      <c r="M121" s="400"/>
      <c r="N121" s="443"/>
      <c r="O121" s="448"/>
      <c r="P121" s="400"/>
      <c r="Q121" s="443"/>
      <c r="R121" s="448"/>
    </row>
    <row r="122" spans="1:19" ht="15.75" hidden="1" thickBot="1">
      <c r="A122" s="406"/>
      <c r="B122" s="409"/>
      <c r="C122" s="134" t="s">
        <v>191</v>
      </c>
      <c r="D122" s="105">
        <v>0</v>
      </c>
      <c r="E122" s="81">
        <v>0</v>
      </c>
      <c r="F122" s="81">
        <v>0</v>
      </c>
      <c r="G122" s="243">
        <f t="shared" si="95"/>
        <v>0</v>
      </c>
      <c r="H122" s="400"/>
      <c r="I122" s="415"/>
      <c r="J122" s="441"/>
      <c r="K122" s="443"/>
      <c r="L122" s="445"/>
      <c r="M122" s="400"/>
      <c r="N122" s="443"/>
      <c r="O122" s="448"/>
      <c r="P122" s="400"/>
      <c r="Q122" s="443"/>
      <c r="R122" s="448"/>
    </row>
    <row r="123" spans="1:19" hidden="1">
      <c r="A123" s="404"/>
      <c r="B123" s="407" t="s">
        <v>232</v>
      </c>
      <c r="C123" s="133" t="s">
        <v>189</v>
      </c>
      <c r="D123" s="86">
        <v>0</v>
      </c>
      <c r="E123" s="80">
        <v>0</v>
      </c>
      <c r="F123" s="80">
        <v>0</v>
      </c>
      <c r="G123" s="244">
        <f t="shared" si="95"/>
        <v>0</v>
      </c>
      <c r="H123" s="400" t="s">
        <v>114</v>
      </c>
      <c r="I123" s="415">
        <f>IF(H123="Yes",ROUND(E123,2),0)</f>
        <v>0</v>
      </c>
      <c r="J123" s="441" t="s">
        <v>152</v>
      </c>
      <c r="K123" s="443">
        <v>0</v>
      </c>
      <c r="L123" s="445">
        <f t="shared" ref="L123" si="114">ROUND(IF(J123="yes",E123*K123,0),2)</f>
        <v>0</v>
      </c>
      <c r="M123" s="400" t="s">
        <v>114</v>
      </c>
      <c r="N123" s="443">
        <v>0</v>
      </c>
      <c r="O123" s="448">
        <f t="shared" ref="O123" si="115">ROUND(IF(M123="yes",E124*N123,0),2)</f>
        <v>0</v>
      </c>
      <c r="P123" s="400" t="s">
        <v>114</v>
      </c>
      <c r="Q123" s="443">
        <v>0</v>
      </c>
      <c r="R123" s="448">
        <f t="shared" ref="R123" si="116">ROUND(IF(P123="yes",E125*Q123,0),2)</f>
        <v>0</v>
      </c>
    </row>
    <row r="124" spans="1:19" hidden="1">
      <c r="A124" s="405"/>
      <c r="B124" s="408"/>
      <c r="C124" s="167" t="str">
        <f>'Invoice Summary'!$A$24</f>
        <v>[Other Entity] Share</v>
      </c>
      <c r="D124" s="168">
        <v>0</v>
      </c>
      <c r="E124" s="169">
        <v>0</v>
      </c>
      <c r="F124" s="169">
        <v>0</v>
      </c>
      <c r="G124" s="240">
        <f>ROUND(D124,0)-ROUND(F124,2)</f>
        <v>0</v>
      </c>
      <c r="H124" s="400"/>
      <c r="I124" s="415"/>
      <c r="J124" s="441"/>
      <c r="K124" s="443"/>
      <c r="L124" s="445"/>
      <c r="M124" s="400"/>
      <c r="N124" s="443"/>
      <c r="O124" s="448"/>
      <c r="P124" s="400"/>
      <c r="Q124" s="443"/>
      <c r="R124" s="448"/>
    </row>
    <row r="125" spans="1:19" ht="15.75" hidden="1" thickBot="1">
      <c r="A125" s="406"/>
      <c r="B125" s="409"/>
      <c r="C125" s="134" t="s">
        <v>191</v>
      </c>
      <c r="D125" s="105">
        <v>0</v>
      </c>
      <c r="E125" s="81">
        <v>0</v>
      </c>
      <c r="F125" s="81">
        <v>0</v>
      </c>
      <c r="G125" s="243">
        <f t="shared" si="95"/>
        <v>0</v>
      </c>
      <c r="H125" s="400"/>
      <c r="I125" s="415"/>
      <c r="J125" s="441"/>
      <c r="K125" s="443"/>
      <c r="L125" s="445"/>
      <c r="M125" s="400"/>
      <c r="N125" s="443"/>
      <c r="O125" s="448"/>
      <c r="P125" s="400"/>
      <c r="Q125" s="443"/>
      <c r="R125" s="448"/>
    </row>
    <row r="126" spans="1:19" hidden="1">
      <c r="A126" s="404"/>
      <c r="B126" s="407" t="s">
        <v>233</v>
      </c>
      <c r="C126" s="133" t="s">
        <v>189</v>
      </c>
      <c r="D126" s="86">
        <v>0</v>
      </c>
      <c r="E126" s="80">
        <v>0</v>
      </c>
      <c r="F126" s="80">
        <v>0</v>
      </c>
      <c r="G126" s="244">
        <f t="shared" si="95"/>
        <v>0</v>
      </c>
      <c r="H126" s="400" t="s">
        <v>114</v>
      </c>
      <c r="I126" s="415">
        <f>IF(H126="Yes",ROUND(E126,2),0)</f>
        <v>0</v>
      </c>
      <c r="J126" s="441" t="s">
        <v>152</v>
      </c>
      <c r="K126" s="443">
        <v>0</v>
      </c>
      <c r="L126" s="445">
        <f t="shared" ref="L126" si="117">ROUND(IF(J126="yes",E126*K126,0),2)</f>
        <v>0</v>
      </c>
      <c r="M126" s="400" t="s">
        <v>114</v>
      </c>
      <c r="N126" s="443">
        <v>0</v>
      </c>
      <c r="O126" s="448">
        <f t="shared" ref="O126" si="118">ROUND(IF(M126="yes",E127*N126,0),2)</f>
        <v>0</v>
      </c>
      <c r="P126" s="400" t="s">
        <v>114</v>
      </c>
      <c r="Q126" s="443">
        <v>0</v>
      </c>
      <c r="R126" s="448">
        <f t="shared" ref="R126" si="119">ROUND(IF(P126="yes",E128*Q126,0),2)</f>
        <v>0</v>
      </c>
      <c r="S126" s="16"/>
    </row>
    <row r="127" spans="1:19" hidden="1">
      <c r="A127" s="405"/>
      <c r="B127" s="408"/>
      <c r="C127" s="167" t="str">
        <f>'Invoice Summary'!$A$24</f>
        <v>[Other Entity] Share</v>
      </c>
      <c r="D127" s="168">
        <v>0</v>
      </c>
      <c r="E127" s="169">
        <v>0</v>
      </c>
      <c r="F127" s="169">
        <v>0</v>
      </c>
      <c r="G127" s="240">
        <f>ROUND(D127,0)-ROUND(F127,2)</f>
        <v>0</v>
      </c>
      <c r="H127" s="400"/>
      <c r="I127" s="415"/>
      <c r="J127" s="441"/>
      <c r="K127" s="443"/>
      <c r="L127" s="445"/>
      <c r="M127" s="400"/>
      <c r="N127" s="443"/>
      <c r="O127" s="448"/>
      <c r="P127" s="400"/>
      <c r="Q127" s="443"/>
      <c r="R127" s="448"/>
      <c r="S127" s="16"/>
    </row>
    <row r="128" spans="1:19" ht="15.75" hidden="1" thickBot="1">
      <c r="A128" s="406"/>
      <c r="B128" s="409"/>
      <c r="C128" s="134" t="s">
        <v>191</v>
      </c>
      <c r="D128" s="105">
        <v>0</v>
      </c>
      <c r="E128" s="81">
        <v>0</v>
      </c>
      <c r="F128" s="81">
        <v>0</v>
      </c>
      <c r="G128" s="243">
        <f t="shared" si="95"/>
        <v>0</v>
      </c>
      <c r="H128" s="400"/>
      <c r="I128" s="415"/>
      <c r="J128" s="441"/>
      <c r="K128" s="443"/>
      <c r="L128" s="445"/>
      <c r="M128" s="400"/>
      <c r="N128" s="443"/>
      <c r="O128" s="448"/>
      <c r="P128" s="400"/>
      <c r="Q128" s="443"/>
      <c r="R128" s="448"/>
    </row>
    <row r="129" spans="1:18" hidden="1">
      <c r="A129" s="404"/>
      <c r="B129" s="407" t="s">
        <v>234</v>
      </c>
      <c r="C129" s="133" t="s">
        <v>189</v>
      </c>
      <c r="D129" s="86">
        <v>0</v>
      </c>
      <c r="E129" s="80">
        <v>0</v>
      </c>
      <c r="F129" s="80">
        <v>0</v>
      </c>
      <c r="G129" s="244">
        <f t="shared" si="95"/>
        <v>0</v>
      </c>
      <c r="H129" s="400" t="s">
        <v>114</v>
      </c>
      <c r="I129" s="415">
        <f>IF(H129="Yes",ROUND(E129,2),0)</f>
        <v>0</v>
      </c>
      <c r="J129" s="441" t="s">
        <v>152</v>
      </c>
      <c r="K129" s="443">
        <v>0</v>
      </c>
      <c r="L129" s="445">
        <f t="shared" ref="L129" si="120">ROUND(IF(J129="yes",E129*K129,0),2)</f>
        <v>0</v>
      </c>
      <c r="M129" s="400" t="s">
        <v>114</v>
      </c>
      <c r="N129" s="443">
        <v>0</v>
      </c>
      <c r="O129" s="448">
        <f t="shared" ref="O129" si="121">ROUND(IF(M129="yes",E130*N129,0),2)</f>
        <v>0</v>
      </c>
      <c r="P129" s="400" t="s">
        <v>114</v>
      </c>
      <c r="Q129" s="443">
        <v>0</v>
      </c>
      <c r="R129" s="448">
        <f t="shared" ref="R129" si="122">ROUND(IF(P129="yes",E131*Q129,0),2)</f>
        <v>0</v>
      </c>
    </row>
    <row r="130" spans="1:18" hidden="1">
      <c r="A130" s="405"/>
      <c r="B130" s="408"/>
      <c r="C130" s="167" t="str">
        <f>'Invoice Summary'!$A$24</f>
        <v>[Other Entity] Share</v>
      </c>
      <c r="D130" s="168">
        <v>0</v>
      </c>
      <c r="E130" s="169">
        <v>0</v>
      </c>
      <c r="F130" s="169">
        <v>0</v>
      </c>
      <c r="G130" s="240">
        <f>ROUND(D130,0)-ROUND(F130,2)</f>
        <v>0</v>
      </c>
      <c r="H130" s="400"/>
      <c r="I130" s="415"/>
      <c r="J130" s="441"/>
      <c r="K130" s="443"/>
      <c r="L130" s="445"/>
      <c r="M130" s="400"/>
      <c r="N130" s="443"/>
      <c r="O130" s="448"/>
      <c r="P130" s="400"/>
      <c r="Q130" s="443"/>
      <c r="R130" s="448"/>
    </row>
    <row r="131" spans="1:18" ht="15.75" hidden="1" thickBot="1">
      <c r="A131" s="406"/>
      <c r="B131" s="409"/>
      <c r="C131" s="134" t="s">
        <v>191</v>
      </c>
      <c r="D131" s="105">
        <v>0</v>
      </c>
      <c r="E131" s="81">
        <v>0</v>
      </c>
      <c r="F131" s="81">
        <v>0</v>
      </c>
      <c r="G131" s="243">
        <f t="shared" si="95"/>
        <v>0</v>
      </c>
      <c r="H131" s="400"/>
      <c r="I131" s="415"/>
      <c r="J131" s="441"/>
      <c r="K131" s="443"/>
      <c r="L131" s="445"/>
      <c r="M131" s="400"/>
      <c r="N131" s="443"/>
      <c r="O131" s="448"/>
      <c r="P131" s="400"/>
      <c r="Q131" s="443"/>
      <c r="R131" s="448"/>
    </row>
    <row r="132" spans="1:18" hidden="1">
      <c r="A132" s="404"/>
      <c r="B132" s="407" t="s">
        <v>235</v>
      </c>
      <c r="C132" s="133" t="s">
        <v>189</v>
      </c>
      <c r="D132" s="86">
        <v>0</v>
      </c>
      <c r="E132" s="80">
        <v>0</v>
      </c>
      <c r="F132" s="80">
        <v>0</v>
      </c>
      <c r="G132" s="244">
        <f t="shared" si="95"/>
        <v>0</v>
      </c>
      <c r="H132" s="400" t="s">
        <v>114</v>
      </c>
      <c r="I132" s="415">
        <f>IF(H132="Yes",ROUND(E132,2),0)</f>
        <v>0</v>
      </c>
      <c r="J132" s="441" t="s">
        <v>152</v>
      </c>
      <c r="K132" s="443">
        <v>0</v>
      </c>
      <c r="L132" s="445">
        <f t="shared" ref="L132" si="123">ROUND(IF(J132="yes",E132*K132,0),2)</f>
        <v>0</v>
      </c>
      <c r="M132" s="400" t="s">
        <v>114</v>
      </c>
      <c r="N132" s="443">
        <v>0</v>
      </c>
      <c r="O132" s="448">
        <f t="shared" ref="O132" si="124">ROUND(IF(M132="yes",E133*N132,0),2)</f>
        <v>0</v>
      </c>
      <c r="P132" s="400" t="s">
        <v>114</v>
      </c>
      <c r="Q132" s="443">
        <v>0</v>
      </c>
      <c r="R132" s="448">
        <f t="shared" ref="R132" si="125">ROUND(IF(P132="yes",E134*Q132,0),2)</f>
        <v>0</v>
      </c>
    </row>
    <row r="133" spans="1:18" hidden="1">
      <c r="A133" s="405"/>
      <c r="B133" s="408"/>
      <c r="C133" s="167" t="str">
        <f>'Invoice Summary'!$A$24</f>
        <v>[Other Entity] Share</v>
      </c>
      <c r="D133" s="168">
        <v>0</v>
      </c>
      <c r="E133" s="169">
        <v>0</v>
      </c>
      <c r="F133" s="169">
        <v>0</v>
      </c>
      <c r="G133" s="240">
        <f>ROUND(D133,0)-ROUND(F133,2)</f>
        <v>0</v>
      </c>
      <c r="H133" s="400"/>
      <c r="I133" s="415"/>
      <c r="J133" s="441"/>
      <c r="K133" s="443"/>
      <c r="L133" s="445"/>
      <c r="M133" s="400"/>
      <c r="N133" s="443"/>
      <c r="O133" s="448"/>
      <c r="P133" s="400"/>
      <c r="Q133" s="443"/>
      <c r="R133" s="448"/>
    </row>
    <row r="134" spans="1:18" ht="15.75" hidden="1" thickBot="1">
      <c r="A134" s="406"/>
      <c r="B134" s="409"/>
      <c r="C134" s="134" t="s">
        <v>191</v>
      </c>
      <c r="D134" s="105">
        <v>0</v>
      </c>
      <c r="E134" s="81">
        <v>0</v>
      </c>
      <c r="F134" s="81">
        <v>0</v>
      </c>
      <c r="G134" s="243">
        <f t="shared" si="95"/>
        <v>0</v>
      </c>
      <c r="H134" s="400"/>
      <c r="I134" s="415"/>
      <c r="J134" s="441"/>
      <c r="K134" s="443"/>
      <c r="L134" s="445"/>
      <c r="M134" s="400"/>
      <c r="N134" s="443"/>
      <c r="O134" s="448"/>
      <c r="P134" s="400"/>
      <c r="Q134" s="443"/>
      <c r="R134" s="448"/>
    </row>
    <row r="135" spans="1:18" hidden="1">
      <c r="A135" s="404"/>
      <c r="B135" s="407" t="s">
        <v>236</v>
      </c>
      <c r="C135" s="133" t="s">
        <v>189</v>
      </c>
      <c r="D135" s="86">
        <v>0</v>
      </c>
      <c r="E135" s="80">
        <v>0</v>
      </c>
      <c r="F135" s="80">
        <v>0</v>
      </c>
      <c r="G135" s="244">
        <f t="shared" si="95"/>
        <v>0</v>
      </c>
      <c r="H135" s="400" t="s">
        <v>114</v>
      </c>
      <c r="I135" s="415">
        <f>IF(H135="Yes",ROUND(E135,2),0)</f>
        <v>0</v>
      </c>
      <c r="J135" s="441" t="s">
        <v>152</v>
      </c>
      <c r="K135" s="443">
        <v>0</v>
      </c>
      <c r="L135" s="445">
        <f t="shared" ref="L135" si="126">ROUND(IF(J135="yes",E135*K135,0),2)</f>
        <v>0</v>
      </c>
      <c r="M135" s="400" t="s">
        <v>114</v>
      </c>
      <c r="N135" s="443">
        <v>0</v>
      </c>
      <c r="O135" s="448">
        <f t="shared" ref="O135" si="127">ROUND(IF(M135="yes",E136*N135,0),2)</f>
        <v>0</v>
      </c>
      <c r="P135" s="400" t="s">
        <v>114</v>
      </c>
      <c r="Q135" s="443">
        <v>0</v>
      </c>
      <c r="R135" s="448">
        <f t="shared" ref="R135" si="128">ROUND(IF(P135="yes",E137*Q135,0),2)</f>
        <v>0</v>
      </c>
    </row>
    <row r="136" spans="1:18" hidden="1">
      <c r="A136" s="405"/>
      <c r="B136" s="408"/>
      <c r="C136" s="167" t="str">
        <f>'Invoice Summary'!$A$24</f>
        <v>[Other Entity] Share</v>
      </c>
      <c r="D136" s="168">
        <v>0</v>
      </c>
      <c r="E136" s="169">
        <v>0</v>
      </c>
      <c r="F136" s="169">
        <v>0</v>
      </c>
      <c r="G136" s="240">
        <f>ROUND(D136,0)-ROUND(F136,2)</f>
        <v>0</v>
      </c>
      <c r="H136" s="400"/>
      <c r="I136" s="415"/>
      <c r="J136" s="441"/>
      <c r="K136" s="443"/>
      <c r="L136" s="445"/>
      <c r="M136" s="400"/>
      <c r="N136" s="443"/>
      <c r="O136" s="448"/>
      <c r="P136" s="400"/>
      <c r="Q136" s="443"/>
      <c r="R136" s="448"/>
    </row>
    <row r="137" spans="1:18" ht="15.75" hidden="1" thickBot="1">
      <c r="A137" s="406"/>
      <c r="B137" s="409"/>
      <c r="C137" s="134" t="s">
        <v>191</v>
      </c>
      <c r="D137" s="105">
        <v>0</v>
      </c>
      <c r="E137" s="81">
        <v>0</v>
      </c>
      <c r="F137" s="81">
        <v>0</v>
      </c>
      <c r="G137" s="243">
        <f t="shared" si="95"/>
        <v>0</v>
      </c>
      <c r="H137" s="400"/>
      <c r="I137" s="415"/>
      <c r="J137" s="441"/>
      <c r="K137" s="443"/>
      <c r="L137" s="445"/>
      <c r="M137" s="400"/>
      <c r="N137" s="443"/>
      <c r="O137" s="448"/>
      <c r="P137" s="400"/>
      <c r="Q137" s="443"/>
      <c r="R137" s="448"/>
    </row>
    <row r="138" spans="1:18" hidden="1">
      <c r="A138" s="404"/>
      <c r="B138" s="407" t="s">
        <v>237</v>
      </c>
      <c r="C138" s="133" t="s">
        <v>189</v>
      </c>
      <c r="D138" s="86">
        <v>0</v>
      </c>
      <c r="E138" s="80">
        <v>0</v>
      </c>
      <c r="F138" s="80">
        <v>0</v>
      </c>
      <c r="G138" s="244">
        <f t="shared" si="95"/>
        <v>0</v>
      </c>
      <c r="H138" s="400" t="s">
        <v>114</v>
      </c>
      <c r="I138" s="415">
        <f>IF(H138="Yes",ROUND(E138,2),0)</f>
        <v>0</v>
      </c>
      <c r="J138" s="441" t="s">
        <v>152</v>
      </c>
      <c r="K138" s="443">
        <v>0</v>
      </c>
      <c r="L138" s="445">
        <f t="shared" ref="L138" si="129">ROUND(IF(J138="yes",E138*K138,0),2)</f>
        <v>0</v>
      </c>
      <c r="M138" s="400" t="s">
        <v>114</v>
      </c>
      <c r="N138" s="443">
        <v>0</v>
      </c>
      <c r="O138" s="448">
        <f t="shared" ref="O138" si="130">ROUND(IF(M138="yes",E139*N138,0),2)</f>
        <v>0</v>
      </c>
      <c r="P138" s="400" t="s">
        <v>114</v>
      </c>
      <c r="Q138" s="443">
        <v>0</v>
      </c>
      <c r="R138" s="448">
        <f t="shared" ref="R138" si="131">ROUND(IF(P138="yes",E140*Q138,0),2)</f>
        <v>0</v>
      </c>
    </row>
    <row r="139" spans="1:18" hidden="1">
      <c r="A139" s="405"/>
      <c r="B139" s="408"/>
      <c r="C139" s="167" t="str">
        <f>'Invoice Summary'!$A$24</f>
        <v>[Other Entity] Share</v>
      </c>
      <c r="D139" s="168">
        <v>0</v>
      </c>
      <c r="E139" s="169">
        <v>0</v>
      </c>
      <c r="F139" s="169">
        <v>0</v>
      </c>
      <c r="G139" s="240">
        <f>ROUND(D139,0)-ROUND(F139,2)</f>
        <v>0</v>
      </c>
      <c r="H139" s="400"/>
      <c r="I139" s="415"/>
      <c r="J139" s="441"/>
      <c r="K139" s="443"/>
      <c r="L139" s="445"/>
      <c r="M139" s="400"/>
      <c r="N139" s="443"/>
      <c r="O139" s="448"/>
      <c r="P139" s="400"/>
      <c r="Q139" s="443"/>
      <c r="R139" s="448"/>
    </row>
    <row r="140" spans="1:18" ht="15.75" hidden="1" thickBot="1">
      <c r="A140" s="406"/>
      <c r="B140" s="409"/>
      <c r="C140" s="134" t="s">
        <v>191</v>
      </c>
      <c r="D140" s="105">
        <v>0</v>
      </c>
      <c r="E140" s="81">
        <v>0</v>
      </c>
      <c r="F140" s="81">
        <v>0</v>
      </c>
      <c r="G140" s="243">
        <f t="shared" si="95"/>
        <v>0</v>
      </c>
      <c r="H140" s="400"/>
      <c r="I140" s="415"/>
      <c r="J140" s="441"/>
      <c r="K140" s="443"/>
      <c r="L140" s="445"/>
      <c r="M140" s="400"/>
      <c r="N140" s="443"/>
      <c r="O140" s="448"/>
      <c r="P140" s="400"/>
      <c r="Q140" s="443"/>
      <c r="R140" s="448"/>
    </row>
    <row r="141" spans="1:18" hidden="1">
      <c r="A141" s="404"/>
      <c r="B141" s="407" t="s">
        <v>238</v>
      </c>
      <c r="C141" s="133" t="s">
        <v>189</v>
      </c>
      <c r="D141" s="86">
        <v>0</v>
      </c>
      <c r="E141" s="80">
        <v>0</v>
      </c>
      <c r="F141" s="80">
        <v>0</v>
      </c>
      <c r="G141" s="244">
        <f t="shared" si="95"/>
        <v>0</v>
      </c>
      <c r="H141" s="400" t="s">
        <v>114</v>
      </c>
      <c r="I141" s="415">
        <f>IF(H141="Yes",ROUND(E141,2),0)</f>
        <v>0</v>
      </c>
      <c r="J141" s="441" t="s">
        <v>152</v>
      </c>
      <c r="K141" s="443">
        <v>0</v>
      </c>
      <c r="L141" s="445">
        <f t="shared" ref="L141" si="132">ROUND(IF(J141="yes",E141*K141,0),2)</f>
        <v>0</v>
      </c>
      <c r="M141" s="400" t="s">
        <v>114</v>
      </c>
      <c r="N141" s="443">
        <v>0</v>
      </c>
      <c r="O141" s="448">
        <f t="shared" ref="O141" si="133">ROUND(IF(M141="yes",E142*N141,0),2)</f>
        <v>0</v>
      </c>
      <c r="P141" s="400" t="s">
        <v>114</v>
      </c>
      <c r="Q141" s="443">
        <v>0</v>
      </c>
      <c r="R141" s="448">
        <f t="shared" ref="R141" si="134">ROUND(IF(P141="yes",E143*Q141,0),2)</f>
        <v>0</v>
      </c>
    </row>
    <row r="142" spans="1:18" hidden="1">
      <c r="A142" s="405"/>
      <c r="B142" s="408"/>
      <c r="C142" s="167" t="str">
        <f>'Invoice Summary'!$A$24</f>
        <v>[Other Entity] Share</v>
      </c>
      <c r="D142" s="168">
        <v>0</v>
      </c>
      <c r="E142" s="169">
        <v>0</v>
      </c>
      <c r="F142" s="169">
        <v>0</v>
      </c>
      <c r="G142" s="240">
        <f>ROUND(D142,0)-ROUND(F142,2)</f>
        <v>0</v>
      </c>
      <c r="H142" s="400"/>
      <c r="I142" s="415"/>
      <c r="J142" s="441"/>
      <c r="K142" s="443"/>
      <c r="L142" s="445"/>
      <c r="M142" s="400"/>
      <c r="N142" s="443"/>
      <c r="O142" s="448"/>
      <c r="P142" s="400"/>
      <c r="Q142" s="443"/>
      <c r="R142" s="448"/>
    </row>
    <row r="143" spans="1:18" ht="15.75" hidden="1" thickBot="1">
      <c r="A143" s="406"/>
      <c r="B143" s="409"/>
      <c r="C143" s="134" t="s">
        <v>191</v>
      </c>
      <c r="D143" s="105">
        <v>0</v>
      </c>
      <c r="E143" s="81">
        <v>0</v>
      </c>
      <c r="F143" s="81">
        <v>0</v>
      </c>
      <c r="G143" s="243">
        <f t="shared" si="95"/>
        <v>0</v>
      </c>
      <c r="H143" s="400"/>
      <c r="I143" s="415"/>
      <c r="J143" s="441"/>
      <c r="K143" s="443"/>
      <c r="L143" s="445"/>
      <c r="M143" s="400"/>
      <c r="N143" s="443"/>
      <c r="O143" s="448"/>
      <c r="P143" s="400"/>
      <c r="Q143" s="443"/>
      <c r="R143" s="448"/>
    </row>
    <row r="144" spans="1:18" hidden="1">
      <c r="A144" s="404"/>
      <c r="B144" s="407" t="s">
        <v>239</v>
      </c>
      <c r="C144" s="133" t="s">
        <v>189</v>
      </c>
      <c r="D144" s="86">
        <v>0</v>
      </c>
      <c r="E144" s="80">
        <v>0</v>
      </c>
      <c r="F144" s="80">
        <v>0</v>
      </c>
      <c r="G144" s="244">
        <f t="shared" si="95"/>
        <v>0</v>
      </c>
      <c r="H144" s="400" t="s">
        <v>114</v>
      </c>
      <c r="I144" s="415">
        <f>IF(H144="Yes",ROUND(E144,2),0)</f>
        <v>0</v>
      </c>
      <c r="J144" s="441" t="s">
        <v>152</v>
      </c>
      <c r="K144" s="443">
        <v>0</v>
      </c>
      <c r="L144" s="445">
        <f t="shared" ref="L144" si="135">ROUND(IF(J144="yes",E144*K144,0),2)</f>
        <v>0</v>
      </c>
      <c r="M144" s="400" t="s">
        <v>114</v>
      </c>
      <c r="N144" s="443">
        <v>0</v>
      </c>
      <c r="O144" s="448">
        <f t="shared" ref="O144" si="136">ROUND(IF(M144="yes",E145*N144,0),2)</f>
        <v>0</v>
      </c>
      <c r="P144" s="400" t="s">
        <v>114</v>
      </c>
      <c r="Q144" s="443">
        <v>0</v>
      </c>
      <c r="R144" s="448">
        <f t="shared" ref="R144" si="137">ROUND(IF(P144="yes",E146*Q144,0),2)</f>
        <v>0</v>
      </c>
    </row>
    <row r="145" spans="1:19" hidden="1">
      <c r="A145" s="405"/>
      <c r="B145" s="408"/>
      <c r="C145" s="167" t="str">
        <f>'Invoice Summary'!$A$24</f>
        <v>[Other Entity] Share</v>
      </c>
      <c r="D145" s="168">
        <v>0</v>
      </c>
      <c r="E145" s="169">
        <v>0</v>
      </c>
      <c r="F145" s="169">
        <v>0</v>
      </c>
      <c r="G145" s="240">
        <f>ROUND(D145,0)-ROUND(F145,2)</f>
        <v>0</v>
      </c>
      <c r="H145" s="400"/>
      <c r="I145" s="415"/>
      <c r="J145" s="441"/>
      <c r="K145" s="443"/>
      <c r="L145" s="445"/>
      <c r="M145" s="400"/>
      <c r="N145" s="443"/>
      <c r="O145" s="448"/>
      <c r="P145" s="400"/>
      <c r="Q145" s="443"/>
      <c r="R145" s="448"/>
    </row>
    <row r="146" spans="1:19" ht="15.75" hidden="1" thickBot="1">
      <c r="A146" s="406"/>
      <c r="B146" s="409"/>
      <c r="C146" s="134" t="s">
        <v>191</v>
      </c>
      <c r="D146" s="105">
        <v>0</v>
      </c>
      <c r="E146" s="81">
        <v>0</v>
      </c>
      <c r="F146" s="81">
        <v>0</v>
      </c>
      <c r="G146" s="243">
        <f t="shared" si="95"/>
        <v>0</v>
      </c>
      <c r="H146" s="400"/>
      <c r="I146" s="415"/>
      <c r="J146" s="441"/>
      <c r="K146" s="443"/>
      <c r="L146" s="445"/>
      <c r="M146" s="400"/>
      <c r="N146" s="443"/>
      <c r="O146" s="448"/>
      <c r="P146" s="400"/>
      <c r="Q146" s="443"/>
      <c r="R146" s="448"/>
    </row>
    <row r="147" spans="1:19" hidden="1">
      <c r="A147" s="404"/>
      <c r="B147" s="407" t="s">
        <v>240</v>
      </c>
      <c r="C147" s="133" t="s">
        <v>189</v>
      </c>
      <c r="D147" s="86">
        <v>0</v>
      </c>
      <c r="E147" s="80">
        <v>0</v>
      </c>
      <c r="F147" s="80">
        <v>0</v>
      </c>
      <c r="G147" s="244">
        <f t="shared" si="95"/>
        <v>0</v>
      </c>
      <c r="H147" s="400" t="s">
        <v>114</v>
      </c>
      <c r="I147" s="415">
        <f>IF(H147="Yes",ROUND(E147,2),0)</f>
        <v>0</v>
      </c>
      <c r="J147" s="441" t="s">
        <v>152</v>
      </c>
      <c r="K147" s="443">
        <v>0</v>
      </c>
      <c r="L147" s="445">
        <f t="shared" ref="L147" si="138">ROUND(IF(J147="yes",E147*K147,0),2)</f>
        <v>0</v>
      </c>
      <c r="M147" s="400" t="s">
        <v>114</v>
      </c>
      <c r="N147" s="443">
        <v>0</v>
      </c>
      <c r="O147" s="448">
        <f t="shared" ref="O147" si="139">ROUND(IF(M147="yes",E148*N147,0),2)</f>
        <v>0</v>
      </c>
      <c r="P147" s="400" t="s">
        <v>114</v>
      </c>
      <c r="Q147" s="443">
        <v>0</v>
      </c>
      <c r="R147" s="448">
        <f t="shared" ref="R147" si="140">ROUND(IF(P147="yes",E149*Q147,0),2)</f>
        <v>0</v>
      </c>
      <c r="S147" s="16"/>
    </row>
    <row r="148" spans="1:19" hidden="1">
      <c r="A148" s="405"/>
      <c r="B148" s="408"/>
      <c r="C148" s="167" t="str">
        <f>'Invoice Summary'!$A$24</f>
        <v>[Other Entity] Share</v>
      </c>
      <c r="D148" s="168">
        <v>0</v>
      </c>
      <c r="E148" s="169">
        <v>0</v>
      </c>
      <c r="F148" s="169">
        <v>0</v>
      </c>
      <c r="G148" s="240">
        <f>ROUND(D148,0)-ROUND(F148,2)</f>
        <v>0</v>
      </c>
      <c r="H148" s="400"/>
      <c r="I148" s="415"/>
      <c r="J148" s="441"/>
      <c r="K148" s="443"/>
      <c r="L148" s="445"/>
      <c r="M148" s="400"/>
      <c r="N148" s="443"/>
      <c r="O148" s="448"/>
      <c r="P148" s="400"/>
      <c r="Q148" s="443"/>
      <c r="R148" s="448"/>
      <c r="S148" s="16"/>
    </row>
    <row r="149" spans="1:19" ht="15.75" hidden="1" thickBot="1">
      <c r="A149" s="406"/>
      <c r="B149" s="409"/>
      <c r="C149" s="134" t="s">
        <v>191</v>
      </c>
      <c r="D149" s="105">
        <v>0</v>
      </c>
      <c r="E149" s="81">
        <v>0</v>
      </c>
      <c r="F149" s="81">
        <v>0</v>
      </c>
      <c r="G149" s="243">
        <f t="shared" si="95"/>
        <v>0</v>
      </c>
      <c r="H149" s="400"/>
      <c r="I149" s="415"/>
      <c r="J149" s="441"/>
      <c r="K149" s="443"/>
      <c r="L149" s="445"/>
      <c r="M149" s="400"/>
      <c r="N149" s="443"/>
      <c r="O149" s="448"/>
      <c r="P149" s="400"/>
      <c r="Q149" s="443"/>
      <c r="R149" s="448"/>
    </row>
    <row r="150" spans="1:19" hidden="1">
      <c r="A150" s="404" t="s">
        <v>155</v>
      </c>
      <c r="B150" s="407" t="s">
        <v>241</v>
      </c>
      <c r="C150" s="133" t="s">
        <v>189</v>
      </c>
      <c r="D150" s="86">
        <v>0</v>
      </c>
      <c r="E150" s="80">
        <v>0</v>
      </c>
      <c r="F150" s="80">
        <v>0</v>
      </c>
      <c r="G150" s="244">
        <f t="shared" si="95"/>
        <v>0</v>
      </c>
      <c r="H150" s="400" t="s">
        <v>114</v>
      </c>
      <c r="I150" s="415">
        <f>IF(H150="Yes",ROUND(E150,2),0)</f>
        <v>0</v>
      </c>
      <c r="J150" s="441" t="s">
        <v>152</v>
      </c>
      <c r="K150" s="443">
        <v>0</v>
      </c>
      <c r="L150" s="445">
        <f t="shared" ref="L150" si="141">ROUND(IF(J150="yes",E150*K150,0),2)</f>
        <v>0</v>
      </c>
      <c r="M150" s="400" t="s">
        <v>114</v>
      </c>
      <c r="N150" s="443">
        <v>0</v>
      </c>
      <c r="O150" s="448">
        <f t="shared" ref="O150" si="142">ROUND(IF(M150="yes",E151*N150,0),2)</f>
        <v>0</v>
      </c>
      <c r="P150" s="400" t="s">
        <v>114</v>
      </c>
      <c r="Q150" s="443">
        <v>0</v>
      </c>
      <c r="R150" s="448">
        <f t="shared" ref="R150" si="143">ROUND(IF(P150="yes",E152*Q150,0),2)</f>
        <v>0</v>
      </c>
    </row>
    <row r="151" spans="1:19" hidden="1">
      <c r="A151" s="405"/>
      <c r="B151" s="408"/>
      <c r="C151" s="167" t="str">
        <f>'Invoice Summary'!$A$24</f>
        <v>[Other Entity] Share</v>
      </c>
      <c r="D151" s="168">
        <v>0</v>
      </c>
      <c r="E151" s="169">
        <v>0</v>
      </c>
      <c r="F151" s="169">
        <v>0</v>
      </c>
      <c r="G151" s="240">
        <f>ROUND(D151,0)-ROUND(F151,2)</f>
        <v>0</v>
      </c>
      <c r="H151" s="400"/>
      <c r="I151" s="415"/>
      <c r="J151" s="441"/>
      <c r="K151" s="443"/>
      <c r="L151" s="445"/>
      <c r="M151" s="400"/>
      <c r="N151" s="443"/>
      <c r="O151" s="448"/>
      <c r="P151" s="400"/>
      <c r="Q151" s="443"/>
      <c r="R151" s="448"/>
    </row>
    <row r="152" spans="1:19" ht="15.75" hidden="1" thickBot="1">
      <c r="A152" s="406"/>
      <c r="B152" s="409"/>
      <c r="C152" s="134" t="s">
        <v>191</v>
      </c>
      <c r="D152" s="105">
        <v>0</v>
      </c>
      <c r="E152" s="81">
        <v>0</v>
      </c>
      <c r="F152" s="81">
        <v>0</v>
      </c>
      <c r="G152" s="243">
        <f t="shared" si="95"/>
        <v>0</v>
      </c>
      <c r="H152" s="400"/>
      <c r="I152" s="415"/>
      <c r="J152" s="441"/>
      <c r="K152" s="443"/>
      <c r="L152" s="445"/>
      <c r="M152" s="400"/>
      <c r="N152" s="443"/>
      <c r="O152" s="448"/>
      <c r="P152" s="400"/>
      <c r="Q152" s="443"/>
      <c r="R152" s="448"/>
    </row>
    <row r="153" spans="1:19" hidden="1">
      <c r="A153" s="404" t="s">
        <v>155</v>
      </c>
      <c r="B153" s="407" t="s">
        <v>242</v>
      </c>
      <c r="C153" s="133" t="s">
        <v>189</v>
      </c>
      <c r="D153" s="86">
        <v>0</v>
      </c>
      <c r="E153" s="80">
        <v>0</v>
      </c>
      <c r="F153" s="80">
        <v>0</v>
      </c>
      <c r="G153" s="244">
        <f t="shared" si="95"/>
        <v>0</v>
      </c>
      <c r="H153" s="400" t="s">
        <v>114</v>
      </c>
      <c r="I153" s="415">
        <f>IF(H153="Yes",ROUND(E153,2),0)</f>
        <v>0</v>
      </c>
      <c r="J153" s="441" t="s">
        <v>152</v>
      </c>
      <c r="K153" s="443">
        <v>0</v>
      </c>
      <c r="L153" s="445">
        <f t="shared" ref="L153" si="144">ROUND(IF(J153="yes",E153*K153,0),2)</f>
        <v>0</v>
      </c>
      <c r="M153" s="400" t="s">
        <v>114</v>
      </c>
      <c r="N153" s="443">
        <v>0</v>
      </c>
      <c r="O153" s="448">
        <f t="shared" ref="O153" si="145">ROUND(IF(M153="yes",E154*N153,0),2)</f>
        <v>0</v>
      </c>
      <c r="P153" s="400" t="s">
        <v>114</v>
      </c>
      <c r="Q153" s="443">
        <v>0</v>
      </c>
      <c r="R153" s="448">
        <f t="shared" ref="R153" si="146">ROUND(IF(P153="yes",E155*Q153,0),2)</f>
        <v>0</v>
      </c>
    </row>
    <row r="154" spans="1:19" hidden="1">
      <c r="A154" s="405"/>
      <c r="B154" s="408"/>
      <c r="C154" s="167" t="str">
        <f>'Invoice Summary'!$A$24</f>
        <v>[Other Entity] Share</v>
      </c>
      <c r="D154" s="168">
        <v>0</v>
      </c>
      <c r="E154" s="169">
        <v>0</v>
      </c>
      <c r="F154" s="169">
        <v>0</v>
      </c>
      <c r="G154" s="240">
        <f>ROUND(D154,0)-ROUND(F154,2)</f>
        <v>0</v>
      </c>
      <c r="H154" s="402"/>
      <c r="I154" s="417"/>
      <c r="J154" s="441"/>
      <c r="K154" s="443"/>
      <c r="L154" s="445"/>
      <c r="M154" s="400"/>
      <c r="N154" s="443"/>
      <c r="O154" s="448"/>
      <c r="P154" s="400"/>
      <c r="Q154" s="443"/>
      <c r="R154" s="448"/>
    </row>
    <row r="155" spans="1:19" ht="15.75" hidden="1" thickBot="1">
      <c r="A155" s="406"/>
      <c r="B155" s="409"/>
      <c r="C155" s="134" t="s">
        <v>191</v>
      </c>
      <c r="D155" s="105">
        <v>0</v>
      </c>
      <c r="E155" s="81">
        <v>0</v>
      </c>
      <c r="F155" s="81">
        <v>0</v>
      </c>
      <c r="G155" s="243">
        <f>ROUND(D155,0)-ROUND(F155,2)</f>
        <v>0</v>
      </c>
      <c r="H155" s="416"/>
      <c r="I155" s="418"/>
      <c r="J155" s="450"/>
      <c r="K155" s="451"/>
      <c r="L155" s="452"/>
      <c r="M155" s="416"/>
      <c r="N155" s="451"/>
      <c r="O155" s="453"/>
      <c r="P155" s="416"/>
      <c r="Q155" s="451"/>
      <c r="R155" s="453"/>
    </row>
    <row r="156" spans="1:19" ht="16.5" thickBot="1">
      <c r="A156" s="431" t="s">
        <v>243</v>
      </c>
      <c r="B156" s="432"/>
      <c r="C156" s="78" t="s">
        <v>189</v>
      </c>
      <c r="D156" s="172">
        <f>ROUND(D6,0)+ROUND(D9,0)+ROUND(D12,0)+ROUND(D15,0)+ROUND(D18,0)+ROUND(D21,0)+ROUND(D24,0)+ROUND(D27,0)+ROUND(D30,0)+ROUND(D33,0)+ROUND(D36,0)+ROUND(D39,0)+ROUND(D42,0)+ROUND(D45,0)+ROUND(D48,0)+ROUND(D51,0)+ROUND(D54,0)+ROUND(D57,0)+ROUND(D60,0)+ROUND(D63,0)+ROUND(D66,0)+ROUND(D69,0)+ROUND(D72,0)+ROUND(D75,0)+ROUND(D78,0)+ROUND(D81,0)+ROUND(D84,0)+ROUND(D87,0)+ROUND(D90,0)+ROUND(D93,0)+ROUND(D96,0)+ROUND(D99,0)+ROUND(D102,0)+ROUND(D105,0)+ROUND(D108,0)+ROUND(D111,0)+ROUND(D114,0)+ROUND(D117,0)+ROUND(D120,0)+ROUND(D123,0)+ROUND(D126,0)+ROUND(D129,0)+ROUND(D132,0)+ROUND(D135,0)+ROUND(D138,0)+ROUND(D141,0)+ROUND(D144,0)+ROUND(D147,0)+ROUND(D150,0)+ROUND(D153,0)</f>
        <v>380000</v>
      </c>
      <c r="E156" s="173">
        <f>ROUND(E6,2)+ROUND(E9,2)+ROUND(E12,2)+ROUND(E15,2)+ROUND(E18,2)+ROUND(E21,2)+ROUND(E24,2)+ROUND(E27,2)+ROUND(E30,2)+ROUND(E33,2)+ROUND(E36,2)+ROUND(E39,2)+ROUND(E42,2)+ROUND(E45,2)+ROUND(E48,2)+ROUND(E51,2)+ROUND(E54,2)+ROUND(E57,2)+ROUND(E60,2)+ROUND(E63,2)+ROUND(E66,2)+ROUND(E69,2)+ROUND(E72,2)+ROUND(E75,2)+ROUND(E78,2)+ROUND(E81,2)+ROUND(E84,2)+ROUND(E87,2)+ROUND(E90,2)+ROUND(E93,2)+ROUND(E96,2)+ROUND(E99,2)+ROUND(E102,2)+ROUND(E105,2)+ROUND(E108,2)+ROUND(E111,2)+ROUND(E114,2)+ROUND(E117,2)+ROUND(E120,2)+ROUND(E123,2)+ROUND(E126,2)+ROUND(E129,2)+ROUND(E132,2)+ROUND(E135,2)+ROUND(E138,2)+ROUND(E141,2)+ROUND(E144,2)+ROUND(E147,2)+ROUND(E150,2)+ROUND(E153,2)</f>
        <v>34868.31</v>
      </c>
      <c r="F156" s="173">
        <f t="shared" ref="E156:F158" si="147">ROUND(F6,2)+ROUND(F9,2)+ROUND(F12,2)+ROUND(F15,2)+ROUND(F18,2)+ROUND(F21,2)+ROUND(F24,2)+ROUND(F27,2)+ROUND(F30,2)+ROUND(F33,2)+ROUND(F36,2)+ROUND(F39,2)+ROUND(F42,2)+ROUND(F45,2)+ROUND(F48,2)+ROUND(F51,2)+ROUND(F54,2)+ROUND(F57,2)+ROUND(F60,2)+ROUND(F63,2)+ROUND(F66,2)+ROUND(F69,2)+ROUND(F72,2)+ROUND(F75,2)+ROUND(F78,2)+ROUND(F81,2)+ROUND(F84,2)+ROUND(F87,2)+ROUND(F90,2)+ROUND(F93,2)+ROUND(F96,2)+ROUND(F99,2)+ROUND(F102,2)+ROUND(F105,2)+ROUND(F108,2)+ROUND(F111,2)+ROUND(F114,2)+ROUND(F117,2)+ROUND(F120,2)+ROUND(F123,2)+ROUND(F126,2)+ROUND(F129,2)+ROUND(F132,2)+ROUND(F135,2)+ROUND(F138,2)+ROUND(F141,2)+ROUND(F144,2)+ROUND(F147,2)+ROUND(F150,2)+ROUND(F153,2)</f>
        <v>120277.4</v>
      </c>
      <c r="G156" s="174">
        <f>ROUND(D156,0)-ROUND(F156,2)</f>
        <v>259722.6</v>
      </c>
      <c r="H156" s="150" t="s">
        <v>244</v>
      </c>
      <c r="I156" s="149">
        <f>SUM(I6:I155)</f>
        <v>25611.05</v>
      </c>
      <c r="K156" s="150" t="s">
        <v>244</v>
      </c>
      <c r="L156" s="149">
        <f>SUM(L6:L155)</f>
        <v>4628.63</v>
      </c>
      <c r="N156" s="150" t="s">
        <v>244</v>
      </c>
      <c r="O156" s="149">
        <f>SUM(O6:O155)</f>
        <v>0</v>
      </c>
      <c r="Q156" s="150" t="s">
        <v>244</v>
      </c>
      <c r="R156" s="149">
        <f>SUM(R6:R155)</f>
        <v>3853.21</v>
      </c>
    </row>
    <row r="157" spans="1:19" ht="15.75" hidden="1">
      <c r="A157" s="433"/>
      <c r="B157" s="434"/>
      <c r="C157" s="228" t="str">
        <f>'Invoice Summary'!$A$24</f>
        <v>[Other Entity] Share</v>
      </c>
      <c r="D157" s="104">
        <f>ROUND(D7,0)+ROUND(D10,0)+ROUND(D13,0)+ROUND(D16,0)+ROUND(D19,0)+ROUND(D22,0)+ROUND(D25,0)+ROUND(D28,0)+ROUND(D31,0)+ROUND(D34,0)+ROUND(D37,0)+ROUND(D40,0)+ROUND(D43,0)+ROUND(D46,0)+ROUND(D49,0)+ROUND(D52,0)+ROUND(D55,0)+ROUND(D58,0)+ROUND(D61,0)+ROUND(D64,0)+ROUND(D67,0)+ROUND(D70,0)+ROUND(D73,0)+ROUND(D76,0)+ROUND(D79,0)+ROUND(D82,0)+ROUND(D85,0)+ROUND(D88,0)+ROUND(D91,0)+ROUND(D94,0)+ROUND(D97,0)+ROUND(D100,0)+ROUND(D103,0)+ROUND(D106,0)+ROUND(D109,0)+ROUND(D112,0)+ROUND(D115,0)+ROUND(D118,0)+ROUND(D121,0)+ROUND(D124,0)+ROUND(D127,0)+ROUND(D130,0)+ROUND(D133,0)+ROUND(D136,0)+ROUND(D139,0)+ROUND(D142,0)+ROUND(D145,0)+ROUND(D148,0)+ROUND(D151,0)+ROUND(D154,0)</f>
        <v>0</v>
      </c>
      <c r="E157" s="92">
        <f>ROUND(E7,2)+ROUND(E10,2)+ROUND(E13,2)+ROUND(E16,2)+ROUND(E19,2)+ROUND(E22,2)+ROUND(E25,2)+ROUND(E28,2)+ROUND(E31,2)+ROUND(E34,2)+ROUND(E37,2)+ROUND(E40,2)+ROUND(E43,2)+ROUND(E46,2)+ROUND(E49,2)+ROUND(E52,2)+ROUND(E55,2)+ROUND(E58,2)+ROUND(E61,2)+ROUND(E64,2)+ROUND(E67,2)+ROUND(E70,2)+ROUND(E73,2)+ROUND(E76,2)+ROUND(E79,2)+ROUND(E82,2)+ROUND(E85,2)+ROUND(E88,2)+ROUND(E91,2)+ROUND(E94,2)+ROUND(E97,2)+ROUND(E100,2)+ROUND(E103,2)+ROUND(E106,2)+ROUND(E109,2)+ROUND(E112,2)+ROUND(E115,2)+ROUND(E118,2)+ROUND(E121,2)+ROUND(E124,2)+ROUND(E127,2)+ROUND(E130,2)+ROUND(E133,2)+ROUND(E136,2)+ROUND(E139,2)+ROUND(E142,2)+ROUND(E145,2)+ROUND(E148,2)+ROUND(E151,2)+ROUND(E154,2)</f>
        <v>0</v>
      </c>
      <c r="F157" s="92">
        <f t="shared" si="147"/>
        <v>0</v>
      </c>
      <c r="G157" s="175">
        <f t="shared" ref="G157" si="148">ROUND(D157,0)-ROUND(F157,2)</f>
        <v>0</v>
      </c>
      <c r="H157" s="245"/>
      <c r="I157" s="144"/>
    </row>
    <row r="158" spans="1:19" ht="16.5" thickBot="1">
      <c r="A158" s="435"/>
      <c r="B158" s="436"/>
      <c r="C158" s="79" t="s">
        <v>191</v>
      </c>
      <c r="D158" s="106">
        <f>ROUND(D8,0)+ROUND(D11,0)+ROUND(D14,0)+ROUND(D17,0)+ROUND(D20,0)+ROUND(D23,0)+ROUND(D26,0)+ROUND(D29,0)+ROUND(D32,0)+ROUND(D35,0)+ROUND(D38,0)+ROUND(D41,0)+ROUND(D44,0)+ROUND(D47,0)+ROUND(D50,0)+ROUND(D53,0)+ROUND(D56,0)+ROUND(D59,0)+ROUND(D62,0)+ROUND(D65,0)+ROUND(D68,0)+ROUND(D71,0)+ROUND(D74,0)+ROUND(D77,0)+ROUND(D80,0)+ROUND(D83,0)+ROUND(D86,0)+ROUND(D89,0)+ROUND(D92,0)+ROUND(D95,0)+ROUND(D98,0)+ROUND(D101,0)+ROUND(D104,0)+ROUND(D107,0)+ROUND(D110,0)+ROUND(D113,0)+ROUND(D116,0)+ROUND(D119,0)+ROUND(D122,0)+ROUND(D125,0)+ROUND(D128,0)+ROUND(D131,0)+ROUND(D134,0)+ROUND(D137,0)+ROUND(D140,0)+ROUND(D143,0)+ROUND(D146,0)+ROUND(D149,0)+ROUND(D152,0)+ROUND(D155,0)</f>
        <v>170000</v>
      </c>
      <c r="E158" s="83">
        <f t="shared" si="147"/>
        <v>31259.4</v>
      </c>
      <c r="F158" s="83">
        <f t="shared" si="147"/>
        <v>41545.97</v>
      </c>
      <c r="G158" s="84">
        <f>ROUND(D158,0)-ROUND(F158,2)</f>
        <v>128454.03</v>
      </c>
      <c r="H158" s="132"/>
      <c r="I158" s="144"/>
    </row>
    <row r="159" spans="1:19" ht="18.95" customHeight="1" thickBot="1">
      <c r="A159" s="72"/>
      <c r="B159" s="72"/>
      <c r="C159" s="4"/>
      <c r="D159" s="73"/>
      <c r="E159" s="73"/>
      <c r="F159" s="73"/>
      <c r="G159" s="73"/>
    </row>
    <row r="160" spans="1:19" ht="21.95" customHeight="1" thickBot="1">
      <c r="A160" s="421" t="s">
        <v>245</v>
      </c>
      <c r="B160" s="398"/>
      <c r="C160" s="398"/>
      <c r="D160" s="398"/>
      <c r="E160" s="398"/>
      <c r="F160" s="398"/>
      <c r="G160" s="399"/>
      <c r="J160" s="394" t="s">
        <v>120</v>
      </c>
      <c r="K160" s="395"/>
      <c r="L160" s="396"/>
      <c r="M160" s="397" t="str">
        <f>'Invoice Summary'!$A$24</f>
        <v>[Other Entity] Share</v>
      </c>
      <c r="N160" s="398"/>
      <c r="O160" s="399"/>
      <c r="P160" s="394" t="s">
        <v>121</v>
      </c>
      <c r="Q160" s="395"/>
      <c r="R160" s="396"/>
    </row>
    <row r="161" spans="1:18" ht="63.75" thickBot="1">
      <c r="A161" s="41" t="s">
        <v>122</v>
      </c>
      <c r="B161" s="239" t="s">
        <v>246</v>
      </c>
      <c r="C161" s="39" t="s">
        <v>180</v>
      </c>
      <c r="D161" s="39" t="s">
        <v>247</v>
      </c>
      <c r="E161" s="39" t="s">
        <v>248</v>
      </c>
      <c r="F161" s="39" t="s">
        <v>249</v>
      </c>
      <c r="G161" s="40" t="s">
        <v>250</v>
      </c>
      <c r="H161" s="147" t="s">
        <v>185</v>
      </c>
      <c r="I161" s="148" t="s">
        <v>186</v>
      </c>
      <c r="J161" s="213" t="s">
        <v>132</v>
      </c>
      <c r="K161" s="239" t="s">
        <v>133</v>
      </c>
      <c r="L161" s="75" t="s">
        <v>134</v>
      </c>
      <c r="M161" s="213" t="s">
        <v>132</v>
      </c>
      <c r="N161" s="239" t="s">
        <v>133</v>
      </c>
      <c r="O161" s="75" t="s">
        <v>134</v>
      </c>
      <c r="P161" s="213" t="s">
        <v>132</v>
      </c>
      <c r="Q161" s="239" t="s">
        <v>133</v>
      </c>
      <c r="R161" s="75" t="s">
        <v>134</v>
      </c>
    </row>
    <row r="162" spans="1:18">
      <c r="A162" s="404" t="s">
        <v>251</v>
      </c>
      <c r="B162" s="407" t="s">
        <v>252</v>
      </c>
      <c r="C162" s="135" t="s">
        <v>189</v>
      </c>
      <c r="D162" s="86">
        <v>150000.49</v>
      </c>
      <c r="E162" s="80">
        <v>19382.36</v>
      </c>
      <c r="F162" s="80">
        <v>32793.449999999997</v>
      </c>
      <c r="G162" s="241">
        <f>ROUND(D162,0)-ROUND(F162,2)</f>
        <v>117206.55</v>
      </c>
      <c r="H162" s="410" t="s">
        <v>190</v>
      </c>
      <c r="I162" s="412">
        <f>IF(H162="Yes",ROUND(E162,2),0)</f>
        <v>19382.36</v>
      </c>
      <c r="J162" s="440" t="s">
        <v>143</v>
      </c>
      <c r="K162" s="442">
        <v>0.5</v>
      </c>
      <c r="L162" s="444">
        <f>ROUND(IF(J162="yes",E162*K162,0),2)</f>
        <v>9691.18</v>
      </c>
      <c r="M162" s="410" t="s">
        <v>190</v>
      </c>
      <c r="N162" s="442">
        <v>0</v>
      </c>
      <c r="O162" s="444">
        <f t="shared" ref="O162" si="149">ROUND(IF(M162="yes",E163*N162,0),2)</f>
        <v>0</v>
      </c>
      <c r="P162" s="410" t="s">
        <v>190</v>
      </c>
      <c r="Q162" s="442">
        <v>0.75</v>
      </c>
      <c r="R162" s="449">
        <f>ROUND(IF(P162="yes",E164*Q162,0),2)</f>
        <v>1420.34</v>
      </c>
    </row>
    <row r="163" spans="1:18" hidden="1">
      <c r="A163" s="405"/>
      <c r="B163" s="408"/>
      <c r="C163" s="167" t="str">
        <f>'Invoice Summary'!$A$24</f>
        <v>[Other Entity] Share</v>
      </c>
      <c r="D163" s="168">
        <v>0</v>
      </c>
      <c r="E163" s="169">
        <v>0</v>
      </c>
      <c r="F163" s="169">
        <v>0</v>
      </c>
      <c r="G163" s="240">
        <f>ROUND(D163,0)-ROUND(F163,2)</f>
        <v>0</v>
      </c>
      <c r="H163" s="411"/>
      <c r="I163" s="413"/>
      <c r="J163" s="441"/>
      <c r="K163" s="443"/>
      <c r="L163" s="445"/>
      <c r="M163" s="400"/>
      <c r="N163" s="443"/>
      <c r="O163" s="445"/>
      <c r="P163" s="400"/>
      <c r="Q163" s="443"/>
      <c r="R163" s="448"/>
    </row>
    <row r="164" spans="1:18" ht="15.75" thickBot="1">
      <c r="A164" s="406"/>
      <c r="B164" s="409"/>
      <c r="C164" s="136" t="s">
        <v>191</v>
      </c>
      <c r="D164" s="105">
        <v>50000.49</v>
      </c>
      <c r="E164" s="81">
        <v>1893.79</v>
      </c>
      <c r="F164" s="81">
        <v>8569.1200000000008</v>
      </c>
      <c r="G164" s="82">
        <f>ROUND(D164,0)-ROUND(F164,2)</f>
        <v>41430.879999999997</v>
      </c>
      <c r="H164" s="400"/>
      <c r="I164" s="401"/>
      <c r="J164" s="441"/>
      <c r="K164" s="443"/>
      <c r="L164" s="445"/>
      <c r="M164" s="400"/>
      <c r="N164" s="443"/>
      <c r="O164" s="445"/>
      <c r="P164" s="400"/>
      <c r="Q164" s="443"/>
      <c r="R164" s="448"/>
    </row>
    <row r="165" spans="1:18">
      <c r="A165" s="404"/>
      <c r="B165" s="407" t="s">
        <v>253</v>
      </c>
      <c r="C165" s="135" t="s">
        <v>189</v>
      </c>
      <c r="D165" s="86">
        <v>0</v>
      </c>
      <c r="E165" s="80">
        <v>0</v>
      </c>
      <c r="F165" s="80">
        <v>0</v>
      </c>
      <c r="G165" s="241">
        <f t="shared" ref="G165:G257" si="150">ROUND(D165,0)-ROUND(F165,2)</f>
        <v>0</v>
      </c>
      <c r="H165" s="400" t="s">
        <v>114</v>
      </c>
      <c r="I165" s="401">
        <f>IF(H165="Yes",ROUND(E165,2),0)</f>
        <v>0</v>
      </c>
      <c r="J165" s="441" t="s">
        <v>152</v>
      </c>
      <c r="K165" s="443">
        <v>0</v>
      </c>
      <c r="L165" s="445">
        <f>ROUND(IF(J165="yes",E165*K165,0),2)</f>
        <v>0</v>
      </c>
      <c r="M165" s="400" t="s">
        <v>114</v>
      </c>
      <c r="N165" s="443">
        <v>0</v>
      </c>
      <c r="O165" s="445">
        <f t="shared" ref="O165" si="151">ROUND(IF(M165="yes",E166*N165,0),2)</f>
        <v>0</v>
      </c>
      <c r="P165" s="400" t="s">
        <v>114</v>
      </c>
      <c r="Q165" s="443">
        <v>0</v>
      </c>
      <c r="R165" s="448">
        <f>ROUND(IF(P165="yes",E167*Q165,0),2)</f>
        <v>0</v>
      </c>
    </row>
    <row r="166" spans="1:18" hidden="1">
      <c r="A166" s="405"/>
      <c r="B166" s="408"/>
      <c r="C166" s="167" t="str">
        <f>'Invoice Summary'!$A$24</f>
        <v>[Other Entity] Share</v>
      </c>
      <c r="D166" s="168">
        <v>0</v>
      </c>
      <c r="E166" s="169">
        <v>0</v>
      </c>
      <c r="F166" s="169">
        <v>0</v>
      </c>
      <c r="G166" s="240">
        <f>ROUND(D166,0)-ROUND(F166,2)</f>
        <v>0</v>
      </c>
      <c r="H166" s="400"/>
      <c r="I166" s="401"/>
      <c r="J166" s="441"/>
      <c r="K166" s="443"/>
      <c r="L166" s="445"/>
      <c r="M166" s="400"/>
      <c r="N166" s="443"/>
      <c r="O166" s="445"/>
      <c r="P166" s="400"/>
      <c r="Q166" s="443"/>
      <c r="R166" s="448"/>
    </row>
    <row r="167" spans="1:18" ht="15.75" thickBot="1">
      <c r="A167" s="406"/>
      <c r="B167" s="409"/>
      <c r="C167" s="136" t="s">
        <v>191</v>
      </c>
      <c r="D167" s="105">
        <v>0</v>
      </c>
      <c r="E167" s="81">
        <v>0</v>
      </c>
      <c r="F167" s="81">
        <v>0</v>
      </c>
      <c r="G167" s="82">
        <f t="shared" si="150"/>
        <v>0</v>
      </c>
      <c r="H167" s="400"/>
      <c r="I167" s="401"/>
      <c r="J167" s="441"/>
      <c r="K167" s="443"/>
      <c r="L167" s="445"/>
      <c r="M167" s="400"/>
      <c r="N167" s="443"/>
      <c r="O167" s="445"/>
      <c r="P167" s="400"/>
      <c r="Q167" s="443"/>
      <c r="R167" s="448"/>
    </row>
    <row r="168" spans="1:18">
      <c r="A168" s="404"/>
      <c r="B168" s="407" t="s">
        <v>254</v>
      </c>
      <c r="C168" s="135" t="s">
        <v>189</v>
      </c>
      <c r="D168" s="86">
        <v>0</v>
      </c>
      <c r="E168" s="80">
        <v>0</v>
      </c>
      <c r="F168" s="80">
        <v>0</v>
      </c>
      <c r="G168" s="241">
        <f t="shared" si="150"/>
        <v>0</v>
      </c>
      <c r="H168" s="400" t="s">
        <v>114</v>
      </c>
      <c r="I168" s="401">
        <f>IF(H168="Yes",ROUND(E168,2),0)</f>
        <v>0</v>
      </c>
      <c r="J168" s="441" t="s">
        <v>152</v>
      </c>
      <c r="K168" s="443">
        <v>0</v>
      </c>
      <c r="L168" s="445">
        <f t="shared" ref="L168" si="152">ROUND(IF(J168="yes",E168*K168,0),2)</f>
        <v>0</v>
      </c>
      <c r="M168" s="400" t="s">
        <v>114</v>
      </c>
      <c r="N168" s="443">
        <v>0</v>
      </c>
      <c r="O168" s="445">
        <f t="shared" ref="O168" si="153">ROUND(IF(M168="yes",E169*N168,0),2)</f>
        <v>0</v>
      </c>
      <c r="P168" s="400" t="s">
        <v>114</v>
      </c>
      <c r="Q168" s="443">
        <v>0</v>
      </c>
      <c r="R168" s="448">
        <f t="shared" ref="R168" si="154">ROUND(IF(P168="yes",E170*Q168,0),2)</f>
        <v>0</v>
      </c>
    </row>
    <row r="169" spans="1:18" hidden="1">
      <c r="A169" s="405"/>
      <c r="B169" s="408"/>
      <c r="C169" s="167" t="str">
        <f>'Invoice Summary'!$A$24</f>
        <v>[Other Entity] Share</v>
      </c>
      <c r="D169" s="168">
        <v>0</v>
      </c>
      <c r="E169" s="169">
        <v>0</v>
      </c>
      <c r="F169" s="169">
        <v>0</v>
      </c>
      <c r="G169" s="240">
        <f>ROUND(D169,0)-ROUND(F169,2)</f>
        <v>0</v>
      </c>
      <c r="H169" s="400"/>
      <c r="I169" s="401"/>
      <c r="J169" s="441"/>
      <c r="K169" s="443"/>
      <c r="L169" s="445"/>
      <c r="M169" s="400"/>
      <c r="N169" s="443"/>
      <c r="O169" s="445"/>
      <c r="P169" s="400"/>
      <c r="Q169" s="443"/>
      <c r="R169" s="448"/>
    </row>
    <row r="170" spans="1:18" ht="15.75" thickBot="1">
      <c r="A170" s="406"/>
      <c r="B170" s="409"/>
      <c r="C170" s="136" t="s">
        <v>191</v>
      </c>
      <c r="D170" s="105">
        <v>0</v>
      </c>
      <c r="E170" s="81">
        <v>0</v>
      </c>
      <c r="F170" s="81">
        <v>0</v>
      </c>
      <c r="G170" s="82">
        <f t="shared" si="150"/>
        <v>0</v>
      </c>
      <c r="H170" s="400"/>
      <c r="I170" s="401"/>
      <c r="J170" s="441"/>
      <c r="K170" s="443"/>
      <c r="L170" s="445"/>
      <c r="M170" s="400"/>
      <c r="N170" s="443"/>
      <c r="O170" s="445"/>
      <c r="P170" s="400"/>
      <c r="Q170" s="443"/>
      <c r="R170" s="448"/>
    </row>
    <row r="171" spans="1:18">
      <c r="A171" s="404"/>
      <c r="B171" s="407" t="s">
        <v>255</v>
      </c>
      <c r="C171" s="135" t="s">
        <v>189</v>
      </c>
      <c r="D171" s="86">
        <v>0</v>
      </c>
      <c r="E171" s="80">
        <v>0</v>
      </c>
      <c r="F171" s="80">
        <v>0</v>
      </c>
      <c r="G171" s="241">
        <f t="shared" si="150"/>
        <v>0</v>
      </c>
      <c r="H171" s="400" t="s">
        <v>114</v>
      </c>
      <c r="I171" s="401">
        <f>IF(H171="Yes",ROUND(E171,2),0)</f>
        <v>0</v>
      </c>
      <c r="J171" s="441" t="s">
        <v>152</v>
      </c>
      <c r="K171" s="443">
        <v>0</v>
      </c>
      <c r="L171" s="445">
        <f t="shared" ref="L171" si="155">ROUND(IF(J171="yes",E171*K171,0),2)</f>
        <v>0</v>
      </c>
      <c r="M171" s="400" t="s">
        <v>114</v>
      </c>
      <c r="N171" s="443">
        <v>0</v>
      </c>
      <c r="O171" s="445">
        <f t="shared" ref="O171" si="156">ROUND(IF(M171="yes",E172*N171,0),2)</f>
        <v>0</v>
      </c>
      <c r="P171" s="400" t="s">
        <v>114</v>
      </c>
      <c r="Q171" s="443">
        <v>0</v>
      </c>
      <c r="R171" s="448">
        <f t="shared" ref="R171" si="157">ROUND(IF(P171="yes",E173*Q171,0),2)</f>
        <v>0</v>
      </c>
    </row>
    <row r="172" spans="1:18" hidden="1">
      <c r="A172" s="405"/>
      <c r="B172" s="408"/>
      <c r="C172" s="167" t="str">
        <f>'Invoice Summary'!$A$24</f>
        <v>[Other Entity] Share</v>
      </c>
      <c r="D172" s="168">
        <v>0</v>
      </c>
      <c r="E172" s="169">
        <v>0</v>
      </c>
      <c r="F172" s="169">
        <v>0</v>
      </c>
      <c r="G172" s="240">
        <f>ROUND(D172,0)-ROUND(F172,2)</f>
        <v>0</v>
      </c>
      <c r="H172" s="400"/>
      <c r="I172" s="401"/>
      <c r="J172" s="441"/>
      <c r="K172" s="443"/>
      <c r="L172" s="445"/>
      <c r="M172" s="400"/>
      <c r="N172" s="443"/>
      <c r="O172" s="445"/>
      <c r="P172" s="400"/>
      <c r="Q172" s="443"/>
      <c r="R172" s="448"/>
    </row>
    <row r="173" spans="1:18" ht="15.75" thickBot="1">
      <c r="A173" s="406"/>
      <c r="B173" s="409"/>
      <c r="C173" s="136" t="s">
        <v>191</v>
      </c>
      <c r="D173" s="105">
        <v>0</v>
      </c>
      <c r="E173" s="81">
        <v>0</v>
      </c>
      <c r="F173" s="81">
        <v>0</v>
      </c>
      <c r="G173" s="82">
        <f t="shared" si="150"/>
        <v>0</v>
      </c>
      <c r="H173" s="400"/>
      <c r="I173" s="401"/>
      <c r="J173" s="441"/>
      <c r="K173" s="443"/>
      <c r="L173" s="445"/>
      <c r="M173" s="400"/>
      <c r="N173" s="443"/>
      <c r="O173" s="445"/>
      <c r="P173" s="400"/>
      <c r="Q173" s="443"/>
      <c r="R173" s="448"/>
    </row>
    <row r="174" spans="1:18">
      <c r="A174" s="404"/>
      <c r="B174" s="407" t="s">
        <v>256</v>
      </c>
      <c r="C174" s="135" t="s">
        <v>189</v>
      </c>
      <c r="D174" s="86">
        <v>0</v>
      </c>
      <c r="E174" s="80">
        <v>0</v>
      </c>
      <c r="F174" s="80">
        <v>0</v>
      </c>
      <c r="G174" s="241">
        <f t="shared" si="150"/>
        <v>0</v>
      </c>
      <c r="H174" s="400" t="s">
        <v>114</v>
      </c>
      <c r="I174" s="401">
        <f t="shared" ref="I174" si="158">IF(H174="Yes",ROUND(E174,2),0)</f>
        <v>0</v>
      </c>
      <c r="J174" s="441" t="s">
        <v>152</v>
      </c>
      <c r="K174" s="443">
        <v>0</v>
      </c>
      <c r="L174" s="445">
        <f t="shared" ref="L174" si="159">ROUND(IF(J174="yes",E174*K174,0),2)</f>
        <v>0</v>
      </c>
      <c r="M174" s="400" t="s">
        <v>114</v>
      </c>
      <c r="N174" s="443">
        <v>0</v>
      </c>
      <c r="O174" s="445">
        <f t="shared" ref="O174" si="160">ROUND(IF(M174="yes",E175*N174,0),2)</f>
        <v>0</v>
      </c>
      <c r="P174" s="400" t="s">
        <v>114</v>
      </c>
      <c r="Q174" s="443">
        <v>0</v>
      </c>
      <c r="R174" s="448">
        <f t="shared" ref="R174" si="161">ROUND(IF(P174="yes",E176*Q174,0),2)</f>
        <v>0</v>
      </c>
    </row>
    <row r="175" spans="1:18" hidden="1">
      <c r="A175" s="405"/>
      <c r="B175" s="408"/>
      <c r="C175" s="167" t="str">
        <f>'Invoice Summary'!$A$24</f>
        <v>[Other Entity] Share</v>
      </c>
      <c r="D175" s="168">
        <v>0</v>
      </c>
      <c r="E175" s="169">
        <v>0</v>
      </c>
      <c r="F175" s="169">
        <v>0</v>
      </c>
      <c r="G175" s="240">
        <f>ROUND(D175,0)-ROUND(F175,2)</f>
        <v>0</v>
      </c>
      <c r="H175" s="400"/>
      <c r="I175" s="401"/>
      <c r="J175" s="441"/>
      <c r="K175" s="443"/>
      <c r="L175" s="445"/>
      <c r="M175" s="400"/>
      <c r="N175" s="443"/>
      <c r="O175" s="445"/>
      <c r="P175" s="400"/>
      <c r="Q175" s="443"/>
      <c r="R175" s="448"/>
    </row>
    <row r="176" spans="1:18" ht="15.75" thickBot="1">
      <c r="A176" s="406"/>
      <c r="B176" s="409"/>
      <c r="C176" s="136" t="s">
        <v>191</v>
      </c>
      <c r="D176" s="105">
        <v>0</v>
      </c>
      <c r="E176" s="81">
        <v>0</v>
      </c>
      <c r="F176" s="81">
        <v>0</v>
      </c>
      <c r="G176" s="82">
        <f t="shared" si="150"/>
        <v>0</v>
      </c>
      <c r="H176" s="400"/>
      <c r="I176" s="401"/>
      <c r="J176" s="441"/>
      <c r="K176" s="443"/>
      <c r="L176" s="445"/>
      <c r="M176" s="400"/>
      <c r="N176" s="443"/>
      <c r="O176" s="445"/>
      <c r="P176" s="400"/>
      <c r="Q176" s="443"/>
      <c r="R176" s="448"/>
    </row>
    <row r="177" spans="1:18">
      <c r="A177" s="404"/>
      <c r="B177" s="407" t="s">
        <v>257</v>
      </c>
      <c r="C177" s="135" t="s">
        <v>189</v>
      </c>
      <c r="D177" s="86">
        <v>0</v>
      </c>
      <c r="E177" s="80">
        <v>0</v>
      </c>
      <c r="F177" s="80">
        <v>0</v>
      </c>
      <c r="G177" s="241">
        <f t="shared" si="150"/>
        <v>0</v>
      </c>
      <c r="H177" s="400" t="s">
        <v>114</v>
      </c>
      <c r="I177" s="401">
        <f t="shared" ref="I177" si="162">IF(H177="Yes",ROUND(E177,2),0)</f>
        <v>0</v>
      </c>
      <c r="J177" s="441" t="s">
        <v>152</v>
      </c>
      <c r="K177" s="443">
        <v>0</v>
      </c>
      <c r="L177" s="445">
        <f t="shared" ref="L177" si="163">ROUND(IF(J177="yes",E177*K177,0),2)</f>
        <v>0</v>
      </c>
      <c r="M177" s="400" t="s">
        <v>114</v>
      </c>
      <c r="N177" s="443">
        <v>0</v>
      </c>
      <c r="O177" s="445">
        <f t="shared" ref="O177" si="164">ROUND(IF(M177="yes",E178*N177,0),2)</f>
        <v>0</v>
      </c>
      <c r="P177" s="400" t="s">
        <v>114</v>
      </c>
      <c r="Q177" s="443">
        <v>0</v>
      </c>
      <c r="R177" s="448">
        <f t="shared" ref="R177" si="165">ROUND(IF(P177="yes",E179*Q177,0),2)</f>
        <v>0</v>
      </c>
    </row>
    <row r="178" spans="1:18" hidden="1">
      <c r="A178" s="405"/>
      <c r="B178" s="408"/>
      <c r="C178" s="167" t="str">
        <f>'Invoice Summary'!$A$24</f>
        <v>[Other Entity] Share</v>
      </c>
      <c r="D178" s="168">
        <v>0</v>
      </c>
      <c r="E178" s="169">
        <v>0</v>
      </c>
      <c r="F178" s="169">
        <v>0</v>
      </c>
      <c r="G178" s="240">
        <f>ROUND(D178,0)-ROUND(F178,2)</f>
        <v>0</v>
      </c>
      <c r="H178" s="400"/>
      <c r="I178" s="401"/>
      <c r="J178" s="441"/>
      <c r="K178" s="443"/>
      <c r="L178" s="445"/>
      <c r="M178" s="400"/>
      <c r="N178" s="443"/>
      <c r="O178" s="445"/>
      <c r="P178" s="400"/>
      <c r="Q178" s="443"/>
      <c r="R178" s="448"/>
    </row>
    <row r="179" spans="1:18" ht="15.75" thickBot="1">
      <c r="A179" s="406"/>
      <c r="B179" s="409"/>
      <c r="C179" s="136" t="s">
        <v>191</v>
      </c>
      <c r="D179" s="105">
        <v>0</v>
      </c>
      <c r="E179" s="81">
        <v>0</v>
      </c>
      <c r="F179" s="81">
        <v>0</v>
      </c>
      <c r="G179" s="82">
        <f t="shared" si="150"/>
        <v>0</v>
      </c>
      <c r="H179" s="400"/>
      <c r="I179" s="401"/>
      <c r="J179" s="441"/>
      <c r="K179" s="443"/>
      <c r="L179" s="445"/>
      <c r="M179" s="400"/>
      <c r="N179" s="443"/>
      <c r="O179" s="445"/>
      <c r="P179" s="400"/>
      <c r="Q179" s="443"/>
      <c r="R179" s="448"/>
    </row>
    <row r="180" spans="1:18">
      <c r="A180" s="404"/>
      <c r="B180" s="407" t="s">
        <v>258</v>
      </c>
      <c r="C180" s="135" t="s">
        <v>189</v>
      </c>
      <c r="D180" s="86">
        <v>0</v>
      </c>
      <c r="E180" s="80">
        <v>0</v>
      </c>
      <c r="F180" s="80">
        <v>0</v>
      </c>
      <c r="G180" s="241">
        <f t="shared" si="150"/>
        <v>0</v>
      </c>
      <c r="H180" s="400" t="s">
        <v>114</v>
      </c>
      <c r="I180" s="401">
        <f t="shared" ref="I180" si="166">IF(H180="Yes",ROUND(E180,2),0)</f>
        <v>0</v>
      </c>
      <c r="J180" s="441" t="s">
        <v>152</v>
      </c>
      <c r="K180" s="443">
        <v>0</v>
      </c>
      <c r="L180" s="445">
        <f t="shared" ref="L180" si="167">ROUND(IF(J180="yes",E180*K180,0),2)</f>
        <v>0</v>
      </c>
      <c r="M180" s="400" t="s">
        <v>114</v>
      </c>
      <c r="N180" s="443">
        <v>0</v>
      </c>
      <c r="O180" s="445">
        <f t="shared" ref="O180" si="168">ROUND(IF(M180="yes",E181*N180,0),2)</f>
        <v>0</v>
      </c>
      <c r="P180" s="400" t="s">
        <v>114</v>
      </c>
      <c r="Q180" s="443">
        <v>0</v>
      </c>
      <c r="R180" s="448">
        <f t="shared" ref="R180" si="169">ROUND(IF(P180="yes",E182*Q180,0),2)</f>
        <v>0</v>
      </c>
    </row>
    <row r="181" spans="1:18" hidden="1">
      <c r="A181" s="405"/>
      <c r="B181" s="408"/>
      <c r="C181" s="167" t="str">
        <f>'Invoice Summary'!$A$24</f>
        <v>[Other Entity] Share</v>
      </c>
      <c r="D181" s="168">
        <v>0</v>
      </c>
      <c r="E181" s="169">
        <v>0</v>
      </c>
      <c r="F181" s="169">
        <v>0</v>
      </c>
      <c r="G181" s="240">
        <f>ROUND(D181,0)-ROUND(F181,2)</f>
        <v>0</v>
      </c>
      <c r="H181" s="400"/>
      <c r="I181" s="401"/>
      <c r="J181" s="441"/>
      <c r="K181" s="443"/>
      <c r="L181" s="445"/>
      <c r="M181" s="400"/>
      <c r="N181" s="443"/>
      <c r="O181" s="445"/>
      <c r="P181" s="400"/>
      <c r="Q181" s="443"/>
      <c r="R181" s="448"/>
    </row>
    <row r="182" spans="1:18" ht="15.75" thickBot="1">
      <c r="A182" s="406"/>
      <c r="B182" s="409"/>
      <c r="C182" s="136" t="s">
        <v>191</v>
      </c>
      <c r="D182" s="105">
        <v>0</v>
      </c>
      <c r="E182" s="81">
        <v>0</v>
      </c>
      <c r="F182" s="81">
        <v>0</v>
      </c>
      <c r="G182" s="82">
        <f t="shared" si="150"/>
        <v>0</v>
      </c>
      <c r="H182" s="400"/>
      <c r="I182" s="401"/>
      <c r="J182" s="441"/>
      <c r="K182" s="443"/>
      <c r="L182" s="445"/>
      <c r="M182" s="400"/>
      <c r="N182" s="443"/>
      <c r="O182" s="445"/>
      <c r="P182" s="400"/>
      <c r="Q182" s="443"/>
      <c r="R182" s="448"/>
    </row>
    <row r="183" spans="1:18">
      <c r="A183" s="404"/>
      <c r="B183" s="407" t="s">
        <v>259</v>
      </c>
      <c r="C183" s="135" t="s">
        <v>189</v>
      </c>
      <c r="D183" s="86">
        <v>0</v>
      </c>
      <c r="E183" s="80">
        <v>0</v>
      </c>
      <c r="F183" s="80">
        <v>0</v>
      </c>
      <c r="G183" s="241">
        <f t="shared" si="150"/>
        <v>0</v>
      </c>
      <c r="H183" s="400" t="s">
        <v>114</v>
      </c>
      <c r="I183" s="401">
        <f t="shared" ref="I183" si="170">IF(H183="Yes",ROUND(E183,2),0)</f>
        <v>0</v>
      </c>
      <c r="J183" s="441" t="s">
        <v>152</v>
      </c>
      <c r="K183" s="443">
        <v>0</v>
      </c>
      <c r="L183" s="445">
        <f t="shared" ref="L183" si="171">ROUND(IF(J183="yes",E183*K183,0),2)</f>
        <v>0</v>
      </c>
      <c r="M183" s="400" t="s">
        <v>114</v>
      </c>
      <c r="N183" s="443">
        <v>0</v>
      </c>
      <c r="O183" s="445">
        <f t="shared" ref="O183" si="172">ROUND(IF(M183="yes",E184*N183,0),2)</f>
        <v>0</v>
      </c>
      <c r="P183" s="400" t="s">
        <v>114</v>
      </c>
      <c r="Q183" s="443">
        <v>0</v>
      </c>
      <c r="R183" s="448">
        <f t="shared" ref="R183" si="173">ROUND(IF(P183="yes",E185*Q183,0),2)</f>
        <v>0</v>
      </c>
    </row>
    <row r="184" spans="1:18" hidden="1">
      <c r="A184" s="405"/>
      <c r="B184" s="408"/>
      <c r="C184" s="167" t="str">
        <f>'Invoice Summary'!$A$24</f>
        <v>[Other Entity] Share</v>
      </c>
      <c r="D184" s="168">
        <v>0</v>
      </c>
      <c r="E184" s="169">
        <v>0</v>
      </c>
      <c r="F184" s="169">
        <v>0</v>
      </c>
      <c r="G184" s="240">
        <f>ROUND(D184,0)-ROUND(F184,2)</f>
        <v>0</v>
      </c>
      <c r="H184" s="400"/>
      <c r="I184" s="401"/>
      <c r="J184" s="441"/>
      <c r="K184" s="443"/>
      <c r="L184" s="445"/>
      <c r="M184" s="400"/>
      <c r="N184" s="443"/>
      <c r="O184" s="445"/>
      <c r="P184" s="400"/>
      <c r="Q184" s="443"/>
      <c r="R184" s="448"/>
    </row>
    <row r="185" spans="1:18" ht="15.75" thickBot="1">
      <c r="A185" s="406"/>
      <c r="B185" s="409"/>
      <c r="C185" s="136" t="s">
        <v>191</v>
      </c>
      <c r="D185" s="105">
        <v>0</v>
      </c>
      <c r="E185" s="81">
        <v>0</v>
      </c>
      <c r="F185" s="81">
        <v>0</v>
      </c>
      <c r="G185" s="82">
        <f t="shared" si="150"/>
        <v>0</v>
      </c>
      <c r="H185" s="400"/>
      <c r="I185" s="401"/>
      <c r="J185" s="441"/>
      <c r="K185" s="443"/>
      <c r="L185" s="445"/>
      <c r="M185" s="400"/>
      <c r="N185" s="443"/>
      <c r="O185" s="445"/>
      <c r="P185" s="400"/>
      <c r="Q185" s="443"/>
      <c r="R185" s="448"/>
    </row>
    <row r="186" spans="1:18">
      <c r="A186" s="404"/>
      <c r="B186" s="407" t="s">
        <v>260</v>
      </c>
      <c r="C186" s="135" t="s">
        <v>189</v>
      </c>
      <c r="D186" s="86">
        <v>0</v>
      </c>
      <c r="E186" s="80">
        <v>0</v>
      </c>
      <c r="F186" s="80">
        <v>0</v>
      </c>
      <c r="G186" s="241">
        <f t="shared" si="150"/>
        <v>0</v>
      </c>
      <c r="H186" s="400" t="s">
        <v>114</v>
      </c>
      <c r="I186" s="401">
        <f t="shared" ref="I186" si="174">IF(H186="Yes",ROUND(E186,2),0)</f>
        <v>0</v>
      </c>
      <c r="J186" s="441" t="s">
        <v>152</v>
      </c>
      <c r="K186" s="443">
        <v>0</v>
      </c>
      <c r="L186" s="445">
        <f t="shared" ref="L186" si="175">ROUND(IF(J186="yes",E186*K186,0),2)</f>
        <v>0</v>
      </c>
      <c r="M186" s="400" t="s">
        <v>114</v>
      </c>
      <c r="N186" s="443">
        <v>0</v>
      </c>
      <c r="O186" s="445">
        <f t="shared" ref="O186" si="176">ROUND(IF(M186="yes",E187*N186,0),2)</f>
        <v>0</v>
      </c>
      <c r="P186" s="400" t="s">
        <v>114</v>
      </c>
      <c r="Q186" s="443">
        <v>0</v>
      </c>
      <c r="R186" s="448">
        <f t="shared" ref="R186" si="177">ROUND(IF(P186="yes",E188*Q186,0),2)</f>
        <v>0</v>
      </c>
    </row>
    <row r="187" spans="1:18" hidden="1">
      <c r="A187" s="405"/>
      <c r="B187" s="408"/>
      <c r="C187" s="167" t="str">
        <f>'Invoice Summary'!$A$24</f>
        <v>[Other Entity] Share</v>
      </c>
      <c r="D187" s="168">
        <v>0</v>
      </c>
      <c r="E187" s="169">
        <v>0</v>
      </c>
      <c r="F187" s="169">
        <v>0</v>
      </c>
      <c r="G187" s="240">
        <f>ROUND(D187,0)-ROUND(F187,2)</f>
        <v>0</v>
      </c>
      <c r="H187" s="400"/>
      <c r="I187" s="401"/>
      <c r="J187" s="441"/>
      <c r="K187" s="443"/>
      <c r="L187" s="445"/>
      <c r="M187" s="400"/>
      <c r="N187" s="443"/>
      <c r="O187" s="445"/>
      <c r="P187" s="400"/>
      <c r="Q187" s="443"/>
      <c r="R187" s="448"/>
    </row>
    <row r="188" spans="1:18" ht="15.75" thickBot="1">
      <c r="A188" s="406"/>
      <c r="B188" s="409"/>
      <c r="C188" s="136" t="s">
        <v>191</v>
      </c>
      <c r="D188" s="105">
        <v>0</v>
      </c>
      <c r="E188" s="81">
        <v>0</v>
      </c>
      <c r="F188" s="81">
        <v>0</v>
      </c>
      <c r="G188" s="82">
        <f t="shared" si="150"/>
        <v>0</v>
      </c>
      <c r="H188" s="400"/>
      <c r="I188" s="401"/>
      <c r="J188" s="441"/>
      <c r="K188" s="443"/>
      <c r="L188" s="445"/>
      <c r="M188" s="400"/>
      <c r="N188" s="443"/>
      <c r="O188" s="445"/>
      <c r="P188" s="400"/>
      <c r="Q188" s="443"/>
      <c r="R188" s="448"/>
    </row>
    <row r="189" spans="1:18">
      <c r="A189" s="404"/>
      <c r="B189" s="407" t="s">
        <v>261</v>
      </c>
      <c r="C189" s="135" t="s">
        <v>189</v>
      </c>
      <c r="D189" s="86">
        <v>0</v>
      </c>
      <c r="E189" s="80">
        <v>0</v>
      </c>
      <c r="F189" s="80">
        <v>0</v>
      </c>
      <c r="G189" s="241">
        <f t="shared" si="150"/>
        <v>0</v>
      </c>
      <c r="H189" s="400" t="s">
        <v>114</v>
      </c>
      <c r="I189" s="401">
        <f t="shared" ref="I189" si="178">IF(H189="Yes",ROUND(E189,2),0)</f>
        <v>0</v>
      </c>
      <c r="J189" s="441" t="s">
        <v>152</v>
      </c>
      <c r="K189" s="443">
        <v>0</v>
      </c>
      <c r="L189" s="445">
        <f t="shared" ref="L189" si="179">ROUND(IF(J189="yes",E189*K189,0),2)</f>
        <v>0</v>
      </c>
      <c r="M189" s="400" t="s">
        <v>114</v>
      </c>
      <c r="N189" s="443">
        <v>0</v>
      </c>
      <c r="O189" s="445">
        <f t="shared" ref="O189" si="180">ROUND(IF(M189="yes",E190*N189,0),2)</f>
        <v>0</v>
      </c>
      <c r="P189" s="400" t="s">
        <v>114</v>
      </c>
      <c r="Q189" s="443">
        <v>0</v>
      </c>
      <c r="R189" s="448">
        <f t="shared" ref="R189" si="181">ROUND(IF(P189="yes",E191*Q189,0),2)</f>
        <v>0</v>
      </c>
    </row>
    <row r="190" spans="1:18" hidden="1">
      <c r="A190" s="405"/>
      <c r="B190" s="408"/>
      <c r="C190" s="167" t="str">
        <f>'Invoice Summary'!$A$24</f>
        <v>[Other Entity] Share</v>
      </c>
      <c r="D190" s="168">
        <v>0</v>
      </c>
      <c r="E190" s="169">
        <v>0</v>
      </c>
      <c r="F190" s="169">
        <v>0</v>
      </c>
      <c r="G190" s="240">
        <f>ROUND(D190,0)-ROUND(F190,2)</f>
        <v>0</v>
      </c>
      <c r="H190" s="400"/>
      <c r="I190" s="401"/>
      <c r="J190" s="441"/>
      <c r="K190" s="443"/>
      <c r="L190" s="445"/>
      <c r="M190" s="400"/>
      <c r="N190" s="443"/>
      <c r="O190" s="445"/>
      <c r="P190" s="400"/>
      <c r="Q190" s="443"/>
      <c r="R190" s="448"/>
    </row>
    <row r="191" spans="1:18" ht="15.75" thickBot="1">
      <c r="A191" s="406"/>
      <c r="B191" s="409"/>
      <c r="C191" s="136" t="s">
        <v>191</v>
      </c>
      <c r="D191" s="105">
        <v>0</v>
      </c>
      <c r="E191" s="81">
        <v>0</v>
      </c>
      <c r="F191" s="81">
        <v>0</v>
      </c>
      <c r="G191" s="82">
        <f t="shared" si="150"/>
        <v>0</v>
      </c>
      <c r="H191" s="400"/>
      <c r="I191" s="401"/>
      <c r="J191" s="441"/>
      <c r="K191" s="443"/>
      <c r="L191" s="445"/>
      <c r="M191" s="400"/>
      <c r="N191" s="443"/>
      <c r="O191" s="445"/>
      <c r="P191" s="400"/>
      <c r="Q191" s="443"/>
      <c r="R191" s="448"/>
    </row>
    <row r="192" spans="1:18" hidden="1">
      <c r="A192" s="404"/>
      <c r="B192" s="407" t="s">
        <v>262</v>
      </c>
      <c r="C192" s="135" t="s">
        <v>189</v>
      </c>
      <c r="D192" s="86">
        <v>0</v>
      </c>
      <c r="E192" s="80">
        <v>0</v>
      </c>
      <c r="F192" s="80">
        <v>0</v>
      </c>
      <c r="G192" s="241">
        <f t="shared" si="150"/>
        <v>0</v>
      </c>
      <c r="H192" s="400" t="s">
        <v>114</v>
      </c>
      <c r="I192" s="401">
        <f t="shared" ref="I192" si="182">IF(H192="Yes",ROUND(E192,2),0)</f>
        <v>0</v>
      </c>
      <c r="J192" s="441" t="s">
        <v>152</v>
      </c>
      <c r="K192" s="443">
        <v>0</v>
      </c>
      <c r="L192" s="445">
        <f t="shared" ref="L192" si="183">ROUND(IF(J192="yes",E192*K192,0),2)</f>
        <v>0</v>
      </c>
      <c r="M192" s="400" t="s">
        <v>114</v>
      </c>
      <c r="N192" s="443">
        <v>0</v>
      </c>
      <c r="O192" s="445">
        <f t="shared" ref="O192" si="184">ROUND(IF(M192="yes",E193*N192,0),2)</f>
        <v>0</v>
      </c>
      <c r="P192" s="400" t="s">
        <v>114</v>
      </c>
      <c r="Q192" s="443">
        <v>0</v>
      </c>
      <c r="R192" s="448">
        <f t="shared" ref="R192" si="185">ROUND(IF(P192="yes",E194*Q192,0),2)</f>
        <v>0</v>
      </c>
    </row>
    <row r="193" spans="1:19" hidden="1">
      <c r="A193" s="405"/>
      <c r="B193" s="408"/>
      <c r="C193" s="167" t="str">
        <f>'Invoice Summary'!$A$24</f>
        <v>[Other Entity] Share</v>
      </c>
      <c r="D193" s="168">
        <v>0</v>
      </c>
      <c r="E193" s="169">
        <v>0</v>
      </c>
      <c r="F193" s="169">
        <v>0</v>
      </c>
      <c r="G193" s="240">
        <f>ROUND(D193,0)-ROUND(F193,2)</f>
        <v>0</v>
      </c>
      <c r="H193" s="400"/>
      <c r="I193" s="401"/>
      <c r="J193" s="441"/>
      <c r="K193" s="443"/>
      <c r="L193" s="445"/>
      <c r="M193" s="400"/>
      <c r="N193" s="443"/>
      <c r="O193" s="445"/>
      <c r="P193" s="400"/>
      <c r="Q193" s="443"/>
      <c r="R193" s="448"/>
    </row>
    <row r="194" spans="1:19" ht="15.75" hidden="1" thickBot="1">
      <c r="A194" s="406"/>
      <c r="B194" s="409"/>
      <c r="C194" s="136" t="s">
        <v>191</v>
      </c>
      <c r="D194" s="105">
        <v>0</v>
      </c>
      <c r="E194" s="81">
        <v>0</v>
      </c>
      <c r="F194" s="81">
        <v>0</v>
      </c>
      <c r="G194" s="82">
        <f t="shared" si="150"/>
        <v>0</v>
      </c>
      <c r="H194" s="400"/>
      <c r="I194" s="401"/>
      <c r="J194" s="441"/>
      <c r="K194" s="443"/>
      <c r="L194" s="445"/>
      <c r="M194" s="400"/>
      <c r="N194" s="443"/>
      <c r="O194" s="445"/>
      <c r="P194" s="400"/>
      <c r="Q194" s="443"/>
      <c r="R194" s="448"/>
    </row>
    <row r="195" spans="1:19" hidden="1">
      <c r="A195" s="404"/>
      <c r="B195" s="407" t="s">
        <v>263</v>
      </c>
      <c r="C195" s="135" t="s">
        <v>189</v>
      </c>
      <c r="D195" s="86">
        <v>0</v>
      </c>
      <c r="E195" s="80">
        <v>0</v>
      </c>
      <c r="F195" s="80">
        <v>0</v>
      </c>
      <c r="G195" s="241">
        <f t="shared" si="150"/>
        <v>0</v>
      </c>
      <c r="H195" s="400" t="s">
        <v>114</v>
      </c>
      <c r="I195" s="401">
        <f t="shared" ref="I195" si="186">IF(H195="Yes",ROUND(E195,2),0)</f>
        <v>0</v>
      </c>
      <c r="J195" s="441" t="s">
        <v>152</v>
      </c>
      <c r="K195" s="443">
        <v>0</v>
      </c>
      <c r="L195" s="445">
        <f t="shared" ref="L195" si="187">ROUND(IF(J195="yes",E195*K195,0),2)</f>
        <v>0</v>
      </c>
      <c r="M195" s="400" t="s">
        <v>114</v>
      </c>
      <c r="N195" s="443">
        <v>0</v>
      </c>
      <c r="O195" s="445">
        <f t="shared" ref="O195" si="188">ROUND(IF(M195="yes",E196*N195,0),2)</f>
        <v>0</v>
      </c>
      <c r="P195" s="400" t="s">
        <v>114</v>
      </c>
      <c r="Q195" s="443">
        <v>0</v>
      </c>
      <c r="R195" s="448">
        <f t="shared" ref="R195" si="189">ROUND(IF(P195="yes",E197*Q195,0),2)</f>
        <v>0</v>
      </c>
    </row>
    <row r="196" spans="1:19" hidden="1">
      <c r="A196" s="405"/>
      <c r="B196" s="408"/>
      <c r="C196" s="167" t="str">
        <f>'Invoice Summary'!$A$24</f>
        <v>[Other Entity] Share</v>
      </c>
      <c r="D196" s="168">
        <v>0</v>
      </c>
      <c r="E196" s="169">
        <v>0</v>
      </c>
      <c r="F196" s="169">
        <v>0</v>
      </c>
      <c r="G196" s="240">
        <f>ROUND(D196,0)-ROUND(F196,2)</f>
        <v>0</v>
      </c>
      <c r="H196" s="400"/>
      <c r="I196" s="401"/>
      <c r="J196" s="441"/>
      <c r="K196" s="443"/>
      <c r="L196" s="445"/>
      <c r="M196" s="400"/>
      <c r="N196" s="443"/>
      <c r="O196" s="445"/>
      <c r="P196" s="400"/>
      <c r="Q196" s="443"/>
      <c r="R196" s="448"/>
    </row>
    <row r="197" spans="1:19" ht="15.75" hidden="1" thickBot="1">
      <c r="A197" s="406"/>
      <c r="B197" s="409"/>
      <c r="C197" s="136" t="s">
        <v>191</v>
      </c>
      <c r="D197" s="105">
        <v>0</v>
      </c>
      <c r="E197" s="81">
        <v>0</v>
      </c>
      <c r="F197" s="81">
        <v>0</v>
      </c>
      <c r="G197" s="82">
        <f t="shared" si="150"/>
        <v>0</v>
      </c>
      <c r="H197" s="400"/>
      <c r="I197" s="401"/>
      <c r="J197" s="441"/>
      <c r="K197" s="443"/>
      <c r="L197" s="445"/>
      <c r="M197" s="400"/>
      <c r="N197" s="443"/>
      <c r="O197" s="445"/>
      <c r="P197" s="400"/>
      <c r="Q197" s="443"/>
      <c r="R197" s="448"/>
    </row>
    <row r="198" spans="1:19" hidden="1">
      <c r="A198" s="404"/>
      <c r="B198" s="407" t="s">
        <v>264</v>
      </c>
      <c r="C198" s="135" t="s">
        <v>189</v>
      </c>
      <c r="D198" s="86">
        <v>0</v>
      </c>
      <c r="E198" s="80">
        <v>0</v>
      </c>
      <c r="F198" s="80">
        <v>0</v>
      </c>
      <c r="G198" s="241">
        <f t="shared" si="150"/>
        <v>0</v>
      </c>
      <c r="H198" s="400" t="s">
        <v>114</v>
      </c>
      <c r="I198" s="401">
        <f t="shared" ref="I198" si="190">IF(H198="Yes",ROUND(E198,2),0)</f>
        <v>0</v>
      </c>
      <c r="J198" s="441" t="s">
        <v>152</v>
      </c>
      <c r="K198" s="443">
        <v>0</v>
      </c>
      <c r="L198" s="445">
        <f t="shared" ref="L198" si="191">ROUND(IF(J198="yes",E198*K198,0),2)</f>
        <v>0</v>
      </c>
      <c r="M198" s="400" t="s">
        <v>114</v>
      </c>
      <c r="N198" s="443">
        <v>0</v>
      </c>
      <c r="O198" s="445">
        <f t="shared" ref="O198" si="192">ROUND(IF(M198="yes",E199*N198,0),2)</f>
        <v>0</v>
      </c>
      <c r="P198" s="400" t="s">
        <v>114</v>
      </c>
      <c r="Q198" s="443">
        <v>0</v>
      </c>
      <c r="R198" s="448">
        <f t="shared" ref="R198" si="193">ROUND(IF(P198="yes",E200*Q198,0),2)</f>
        <v>0</v>
      </c>
      <c r="S198" s="16"/>
    </row>
    <row r="199" spans="1:19" hidden="1">
      <c r="A199" s="405"/>
      <c r="B199" s="408"/>
      <c r="C199" s="167" t="str">
        <f>'Invoice Summary'!$A$24</f>
        <v>[Other Entity] Share</v>
      </c>
      <c r="D199" s="168">
        <v>0</v>
      </c>
      <c r="E199" s="169">
        <v>0</v>
      </c>
      <c r="F199" s="169">
        <v>0</v>
      </c>
      <c r="G199" s="240">
        <f>ROUND(D199,0)-ROUND(F199,2)</f>
        <v>0</v>
      </c>
      <c r="H199" s="400"/>
      <c r="I199" s="401"/>
      <c r="J199" s="441"/>
      <c r="K199" s="443"/>
      <c r="L199" s="445"/>
      <c r="M199" s="400"/>
      <c r="N199" s="443"/>
      <c r="O199" s="445"/>
      <c r="P199" s="400"/>
      <c r="Q199" s="443"/>
      <c r="R199" s="448"/>
      <c r="S199" s="16"/>
    </row>
    <row r="200" spans="1:19" ht="15.75" hidden="1" thickBot="1">
      <c r="A200" s="406"/>
      <c r="B200" s="409"/>
      <c r="C200" s="136" t="s">
        <v>191</v>
      </c>
      <c r="D200" s="105">
        <v>0</v>
      </c>
      <c r="E200" s="81">
        <v>0</v>
      </c>
      <c r="F200" s="81">
        <v>0</v>
      </c>
      <c r="G200" s="82">
        <f t="shared" si="150"/>
        <v>0</v>
      </c>
      <c r="H200" s="400"/>
      <c r="I200" s="401"/>
      <c r="J200" s="441"/>
      <c r="K200" s="443"/>
      <c r="L200" s="445"/>
      <c r="M200" s="400"/>
      <c r="N200" s="443"/>
      <c r="O200" s="445"/>
      <c r="P200" s="400"/>
      <c r="Q200" s="443"/>
      <c r="R200" s="448"/>
    </row>
    <row r="201" spans="1:19" hidden="1">
      <c r="A201" s="404"/>
      <c r="B201" s="407" t="s">
        <v>265</v>
      </c>
      <c r="C201" s="135" t="s">
        <v>189</v>
      </c>
      <c r="D201" s="86">
        <v>0</v>
      </c>
      <c r="E201" s="80">
        <v>0</v>
      </c>
      <c r="F201" s="80">
        <v>0</v>
      </c>
      <c r="G201" s="241">
        <f t="shared" si="150"/>
        <v>0</v>
      </c>
      <c r="H201" s="400" t="s">
        <v>114</v>
      </c>
      <c r="I201" s="401">
        <f t="shared" ref="I201" si="194">IF(H201="Yes",ROUND(E201,2),0)</f>
        <v>0</v>
      </c>
      <c r="J201" s="441" t="s">
        <v>152</v>
      </c>
      <c r="K201" s="443">
        <v>0</v>
      </c>
      <c r="L201" s="445">
        <f t="shared" ref="L201" si="195">ROUND(IF(J201="yes",E201*K201,0),2)</f>
        <v>0</v>
      </c>
      <c r="M201" s="400" t="s">
        <v>114</v>
      </c>
      <c r="N201" s="443">
        <v>0</v>
      </c>
      <c r="O201" s="445">
        <f t="shared" ref="O201" si="196">ROUND(IF(M201="yes",E202*N201,0),2)</f>
        <v>0</v>
      </c>
      <c r="P201" s="400" t="s">
        <v>114</v>
      </c>
      <c r="Q201" s="443">
        <v>0</v>
      </c>
      <c r="R201" s="448">
        <f t="shared" ref="R201" si="197">ROUND(IF(P201="yes",E203*Q201,0),2)</f>
        <v>0</v>
      </c>
    </row>
    <row r="202" spans="1:19" hidden="1">
      <c r="A202" s="405"/>
      <c r="B202" s="408"/>
      <c r="C202" s="167" t="str">
        <f>'Invoice Summary'!$A$24</f>
        <v>[Other Entity] Share</v>
      </c>
      <c r="D202" s="168">
        <v>0</v>
      </c>
      <c r="E202" s="169">
        <v>0</v>
      </c>
      <c r="F202" s="169">
        <v>0</v>
      </c>
      <c r="G202" s="240">
        <f>ROUND(D202,0)-ROUND(F202,2)</f>
        <v>0</v>
      </c>
      <c r="H202" s="400"/>
      <c r="I202" s="401"/>
      <c r="J202" s="441"/>
      <c r="K202" s="443"/>
      <c r="L202" s="445"/>
      <c r="M202" s="400"/>
      <c r="N202" s="443"/>
      <c r="O202" s="445"/>
      <c r="P202" s="400"/>
      <c r="Q202" s="443"/>
      <c r="R202" s="448"/>
    </row>
    <row r="203" spans="1:19" ht="15.75" hidden="1" thickBot="1">
      <c r="A203" s="406"/>
      <c r="B203" s="409"/>
      <c r="C203" s="136" t="s">
        <v>191</v>
      </c>
      <c r="D203" s="105">
        <v>0</v>
      </c>
      <c r="E203" s="81">
        <v>0</v>
      </c>
      <c r="F203" s="81">
        <v>0</v>
      </c>
      <c r="G203" s="82">
        <f t="shared" si="150"/>
        <v>0</v>
      </c>
      <c r="H203" s="400"/>
      <c r="I203" s="401"/>
      <c r="J203" s="441"/>
      <c r="K203" s="443"/>
      <c r="L203" s="445"/>
      <c r="M203" s="400"/>
      <c r="N203" s="443"/>
      <c r="O203" s="445"/>
      <c r="P203" s="400"/>
      <c r="Q203" s="443"/>
      <c r="R203" s="448"/>
    </row>
    <row r="204" spans="1:19" hidden="1">
      <c r="A204" s="404"/>
      <c r="B204" s="407" t="s">
        <v>266</v>
      </c>
      <c r="C204" s="135" t="s">
        <v>189</v>
      </c>
      <c r="D204" s="86">
        <v>0</v>
      </c>
      <c r="E204" s="80">
        <v>0</v>
      </c>
      <c r="F204" s="80">
        <v>0</v>
      </c>
      <c r="G204" s="241">
        <f t="shared" si="150"/>
        <v>0</v>
      </c>
      <c r="H204" s="400" t="s">
        <v>114</v>
      </c>
      <c r="I204" s="401">
        <f t="shared" ref="I204" si="198">IF(H204="Yes",ROUND(E204,2),0)</f>
        <v>0</v>
      </c>
      <c r="J204" s="441" t="s">
        <v>152</v>
      </c>
      <c r="K204" s="443">
        <v>0</v>
      </c>
      <c r="L204" s="445">
        <f t="shared" ref="L204" si="199">ROUND(IF(J204="yes",E204*K204,0),2)</f>
        <v>0</v>
      </c>
      <c r="M204" s="400" t="s">
        <v>114</v>
      </c>
      <c r="N204" s="443">
        <v>0</v>
      </c>
      <c r="O204" s="445">
        <f t="shared" ref="O204" si="200">ROUND(IF(M204="yes",E205*N204,0),2)</f>
        <v>0</v>
      </c>
      <c r="P204" s="400" t="s">
        <v>114</v>
      </c>
      <c r="Q204" s="443">
        <v>0</v>
      </c>
      <c r="R204" s="448">
        <f t="shared" ref="R204" si="201">ROUND(IF(P204="yes",E206*Q204,0),2)</f>
        <v>0</v>
      </c>
    </row>
    <row r="205" spans="1:19" hidden="1">
      <c r="A205" s="405"/>
      <c r="B205" s="408"/>
      <c r="C205" s="167" t="str">
        <f>'Invoice Summary'!$A$24</f>
        <v>[Other Entity] Share</v>
      </c>
      <c r="D205" s="168">
        <v>0</v>
      </c>
      <c r="E205" s="169">
        <v>0</v>
      </c>
      <c r="F205" s="169">
        <v>0</v>
      </c>
      <c r="G205" s="240">
        <f>ROUND(D205,0)-ROUND(F205,2)</f>
        <v>0</v>
      </c>
      <c r="H205" s="400"/>
      <c r="I205" s="401"/>
      <c r="J205" s="441"/>
      <c r="K205" s="443"/>
      <c r="L205" s="445"/>
      <c r="M205" s="400"/>
      <c r="N205" s="443"/>
      <c r="O205" s="445"/>
      <c r="P205" s="400"/>
      <c r="Q205" s="443"/>
      <c r="R205" s="448"/>
    </row>
    <row r="206" spans="1:19" ht="15.75" hidden="1" thickBot="1">
      <c r="A206" s="406"/>
      <c r="B206" s="409"/>
      <c r="C206" s="136" t="s">
        <v>191</v>
      </c>
      <c r="D206" s="105">
        <v>0</v>
      </c>
      <c r="E206" s="81">
        <v>0</v>
      </c>
      <c r="F206" s="81">
        <v>0</v>
      </c>
      <c r="G206" s="82">
        <f t="shared" si="150"/>
        <v>0</v>
      </c>
      <c r="H206" s="400"/>
      <c r="I206" s="401"/>
      <c r="J206" s="441"/>
      <c r="K206" s="443"/>
      <c r="L206" s="445"/>
      <c r="M206" s="400"/>
      <c r="N206" s="443"/>
      <c r="O206" s="445"/>
      <c r="P206" s="400"/>
      <c r="Q206" s="443"/>
      <c r="R206" s="448"/>
    </row>
    <row r="207" spans="1:19" hidden="1">
      <c r="A207" s="404"/>
      <c r="B207" s="407" t="s">
        <v>267</v>
      </c>
      <c r="C207" s="135" t="s">
        <v>189</v>
      </c>
      <c r="D207" s="86">
        <v>0</v>
      </c>
      <c r="E207" s="80">
        <v>0</v>
      </c>
      <c r="F207" s="80">
        <v>0</v>
      </c>
      <c r="G207" s="241">
        <f t="shared" si="150"/>
        <v>0</v>
      </c>
      <c r="H207" s="400" t="s">
        <v>114</v>
      </c>
      <c r="I207" s="401">
        <f t="shared" ref="I207" si="202">IF(H207="Yes",ROUND(E207,2),0)</f>
        <v>0</v>
      </c>
      <c r="J207" s="441" t="s">
        <v>152</v>
      </c>
      <c r="K207" s="443">
        <v>0</v>
      </c>
      <c r="L207" s="445">
        <f t="shared" ref="L207" si="203">ROUND(IF(J207="yes",E207*K207,0),2)</f>
        <v>0</v>
      </c>
      <c r="M207" s="400" t="s">
        <v>114</v>
      </c>
      <c r="N207" s="443">
        <v>0</v>
      </c>
      <c r="O207" s="445">
        <f t="shared" ref="O207" si="204">ROUND(IF(M207="yes",E208*N207,0),2)</f>
        <v>0</v>
      </c>
      <c r="P207" s="400" t="s">
        <v>114</v>
      </c>
      <c r="Q207" s="443">
        <v>0</v>
      </c>
      <c r="R207" s="448">
        <f t="shared" ref="R207" si="205">ROUND(IF(P207="yes",E209*Q207,0),2)</f>
        <v>0</v>
      </c>
    </row>
    <row r="208" spans="1:19" hidden="1">
      <c r="A208" s="405"/>
      <c r="B208" s="408"/>
      <c r="C208" s="167" t="str">
        <f>'Invoice Summary'!$A$24</f>
        <v>[Other Entity] Share</v>
      </c>
      <c r="D208" s="168">
        <v>0</v>
      </c>
      <c r="E208" s="169">
        <v>0</v>
      </c>
      <c r="F208" s="169">
        <v>0</v>
      </c>
      <c r="G208" s="240">
        <f>ROUND(D208,0)-ROUND(F208,2)</f>
        <v>0</v>
      </c>
      <c r="H208" s="400"/>
      <c r="I208" s="401"/>
      <c r="J208" s="441"/>
      <c r="K208" s="443"/>
      <c r="L208" s="445"/>
      <c r="M208" s="400"/>
      <c r="N208" s="443"/>
      <c r="O208" s="445"/>
      <c r="P208" s="400"/>
      <c r="Q208" s="443"/>
      <c r="R208" s="448"/>
    </row>
    <row r="209" spans="1:19" ht="15.75" hidden="1" thickBot="1">
      <c r="A209" s="406"/>
      <c r="B209" s="409"/>
      <c r="C209" s="136" t="s">
        <v>191</v>
      </c>
      <c r="D209" s="105">
        <v>0</v>
      </c>
      <c r="E209" s="81">
        <v>0</v>
      </c>
      <c r="F209" s="81">
        <v>0</v>
      </c>
      <c r="G209" s="82">
        <f t="shared" si="150"/>
        <v>0</v>
      </c>
      <c r="H209" s="400"/>
      <c r="I209" s="401"/>
      <c r="J209" s="441"/>
      <c r="K209" s="443"/>
      <c r="L209" s="445"/>
      <c r="M209" s="400"/>
      <c r="N209" s="443"/>
      <c r="O209" s="445"/>
      <c r="P209" s="400"/>
      <c r="Q209" s="443"/>
      <c r="R209" s="448"/>
    </row>
    <row r="210" spans="1:19" hidden="1">
      <c r="A210" s="404"/>
      <c r="B210" s="407" t="s">
        <v>268</v>
      </c>
      <c r="C210" s="135" t="s">
        <v>189</v>
      </c>
      <c r="D210" s="86">
        <v>0</v>
      </c>
      <c r="E210" s="80">
        <v>0</v>
      </c>
      <c r="F210" s="80">
        <v>0</v>
      </c>
      <c r="G210" s="241">
        <f t="shared" si="150"/>
        <v>0</v>
      </c>
      <c r="H210" s="400" t="s">
        <v>114</v>
      </c>
      <c r="I210" s="401">
        <f t="shared" ref="I210" si="206">IF(H210="Yes",ROUND(E210,2),0)</f>
        <v>0</v>
      </c>
      <c r="J210" s="441" t="s">
        <v>152</v>
      </c>
      <c r="K210" s="443">
        <v>0</v>
      </c>
      <c r="L210" s="445">
        <f t="shared" ref="L210" si="207">ROUND(IF(J210="yes",E210*K210,0),2)</f>
        <v>0</v>
      </c>
      <c r="M210" s="400" t="s">
        <v>114</v>
      </c>
      <c r="N210" s="443">
        <v>0</v>
      </c>
      <c r="O210" s="445">
        <f t="shared" ref="O210" si="208">ROUND(IF(M210="yes",E211*N210,0),2)</f>
        <v>0</v>
      </c>
      <c r="P210" s="400" t="s">
        <v>114</v>
      </c>
      <c r="Q210" s="443">
        <v>0</v>
      </c>
      <c r="R210" s="448">
        <f t="shared" ref="R210" si="209">ROUND(IF(P210="yes",E212*Q210,0),2)</f>
        <v>0</v>
      </c>
    </row>
    <row r="211" spans="1:19" hidden="1">
      <c r="A211" s="405"/>
      <c r="B211" s="408"/>
      <c r="C211" s="167" t="str">
        <f>'Invoice Summary'!$A$24</f>
        <v>[Other Entity] Share</v>
      </c>
      <c r="D211" s="168">
        <v>0</v>
      </c>
      <c r="E211" s="169">
        <v>0</v>
      </c>
      <c r="F211" s="169">
        <v>0</v>
      </c>
      <c r="G211" s="240">
        <f>ROUND(D211,0)-ROUND(F211,2)</f>
        <v>0</v>
      </c>
      <c r="H211" s="400"/>
      <c r="I211" s="401"/>
      <c r="J211" s="441"/>
      <c r="K211" s="443"/>
      <c r="L211" s="445"/>
      <c r="M211" s="400"/>
      <c r="N211" s="443"/>
      <c r="O211" s="445"/>
      <c r="P211" s="400"/>
      <c r="Q211" s="443"/>
      <c r="R211" s="448"/>
    </row>
    <row r="212" spans="1:19" ht="15.75" hidden="1" thickBot="1">
      <c r="A212" s="406"/>
      <c r="B212" s="409"/>
      <c r="C212" s="136" t="s">
        <v>191</v>
      </c>
      <c r="D212" s="105">
        <v>0</v>
      </c>
      <c r="E212" s="81">
        <v>0</v>
      </c>
      <c r="F212" s="81">
        <v>0</v>
      </c>
      <c r="G212" s="82">
        <f t="shared" si="150"/>
        <v>0</v>
      </c>
      <c r="H212" s="400"/>
      <c r="I212" s="401"/>
      <c r="J212" s="441"/>
      <c r="K212" s="443"/>
      <c r="L212" s="445"/>
      <c r="M212" s="400"/>
      <c r="N212" s="443"/>
      <c r="O212" s="445"/>
      <c r="P212" s="400"/>
      <c r="Q212" s="443"/>
      <c r="R212" s="448"/>
    </row>
    <row r="213" spans="1:19" hidden="1">
      <c r="A213" s="404"/>
      <c r="B213" s="407" t="s">
        <v>269</v>
      </c>
      <c r="C213" s="135" t="s">
        <v>189</v>
      </c>
      <c r="D213" s="86">
        <v>0</v>
      </c>
      <c r="E213" s="80">
        <v>0</v>
      </c>
      <c r="F213" s="80">
        <v>0</v>
      </c>
      <c r="G213" s="241">
        <f t="shared" si="150"/>
        <v>0</v>
      </c>
      <c r="H213" s="400" t="s">
        <v>114</v>
      </c>
      <c r="I213" s="401">
        <f t="shared" ref="I213" si="210">IF(H213="Yes",ROUND(E213,2),0)</f>
        <v>0</v>
      </c>
      <c r="J213" s="441" t="s">
        <v>152</v>
      </c>
      <c r="K213" s="443">
        <v>0</v>
      </c>
      <c r="L213" s="445">
        <f t="shared" ref="L213" si="211">ROUND(IF(J213="yes",E213*K213,0),2)</f>
        <v>0</v>
      </c>
      <c r="M213" s="400" t="s">
        <v>114</v>
      </c>
      <c r="N213" s="443">
        <v>0</v>
      </c>
      <c r="O213" s="445">
        <f t="shared" ref="O213" si="212">ROUND(IF(M213="yes",E214*N213,0),2)</f>
        <v>0</v>
      </c>
      <c r="P213" s="400" t="s">
        <v>114</v>
      </c>
      <c r="Q213" s="443">
        <v>0</v>
      </c>
      <c r="R213" s="448">
        <f t="shared" ref="R213" si="213">ROUND(IF(P213="yes",E215*Q213,0),2)</f>
        <v>0</v>
      </c>
    </row>
    <row r="214" spans="1:19" hidden="1">
      <c r="A214" s="405"/>
      <c r="B214" s="408"/>
      <c r="C214" s="167" t="str">
        <f>'Invoice Summary'!$A$24</f>
        <v>[Other Entity] Share</v>
      </c>
      <c r="D214" s="168">
        <v>0</v>
      </c>
      <c r="E214" s="169">
        <v>0</v>
      </c>
      <c r="F214" s="169">
        <v>0</v>
      </c>
      <c r="G214" s="240">
        <f>ROUND(D214,0)-ROUND(F214,2)</f>
        <v>0</v>
      </c>
      <c r="H214" s="400"/>
      <c r="I214" s="401"/>
      <c r="J214" s="441"/>
      <c r="K214" s="443"/>
      <c r="L214" s="445"/>
      <c r="M214" s="400"/>
      <c r="N214" s="443"/>
      <c r="O214" s="445"/>
      <c r="P214" s="400"/>
      <c r="Q214" s="443"/>
      <c r="R214" s="448"/>
    </row>
    <row r="215" spans="1:19" ht="15.75" hidden="1" thickBot="1">
      <c r="A215" s="406"/>
      <c r="B215" s="409"/>
      <c r="C215" s="136" t="s">
        <v>191</v>
      </c>
      <c r="D215" s="105">
        <v>0</v>
      </c>
      <c r="E215" s="81">
        <v>0</v>
      </c>
      <c r="F215" s="81">
        <v>0</v>
      </c>
      <c r="G215" s="82">
        <f t="shared" si="150"/>
        <v>0</v>
      </c>
      <c r="H215" s="400"/>
      <c r="I215" s="401"/>
      <c r="J215" s="441"/>
      <c r="K215" s="443"/>
      <c r="L215" s="445"/>
      <c r="M215" s="400"/>
      <c r="N215" s="443"/>
      <c r="O215" s="445"/>
      <c r="P215" s="400"/>
      <c r="Q215" s="443"/>
      <c r="R215" s="448"/>
    </row>
    <row r="216" spans="1:19" hidden="1">
      <c r="A216" s="404"/>
      <c r="B216" s="407" t="s">
        <v>270</v>
      </c>
      <c r="C216" s="135" t="s">
        <v>189</v>
      </c>
      <c r="D216" s="86">
        <v>0</v>
      </c>
      <c r="E216" s="80">
        <v>0</v>
      </c>
      <c r="F216" s="80">
        <v>0</v>
      </c>
      <c r="G216" s="241">
        <f t="shared" si="150"/>
        <v>0</v>
      </c>
      <c r="H216" s="400" t="s">
        <v>114</v>
      </c>
      <c r="I216" s="401">
        <f t="shared" ref="I216" si="214">IF(H216="Yes",ROUND(E216,2),0)</f>
        <v>0</v>
      </c>
      <c r="J216" s="441" t="s">
        <v>152</v>
      </c>
      <c r="K216" s="443">
        <v>0</v>
      </c>
      <c r="L216" s="445">
        <f t="shared" ref="L216" si="215">ROUND(IF(J216="yes",E216*K216,0),2)</f>
        <v>0</v>
      </c>
      <c r="M216" s="400" t="s">
        <v>114</v>
      </c>
      <c r="N216" s="443">
        <v>0</v>
      </c>
      <c r="O216" s="445">
        <f t="shared" ref="O216" si="216">ROUND(IF(M216="yes",E217*N216,0),2)</f>
        <v>0</v>
      </c>
      <c r="P216" s="400" t="s">
        <v>114</v>
      </c>
      <c r="Q216" s="443">
        <v>0</v>
      </c>
      <c r="R216" s="448">
        <f t="shared" ref="R216" si="217">ROUND(IF(P216="yes",E218*Q216,0),2)</f>
        <v>0</v>
      </c>
    </row>
    <row r="217" spans="1:19" hidden="1">
      <c r="A217" s="405"/>
      <c r="B217" s="408"/>
      <c r="C217" s="167" t="str">
        <f>'Invoice Summary'!$A$24</f>
        <v>[Other Entity] Share</v>
      </c>
      <c r="D217" s="168">
        <v>0</v>
      </c>
      <c r="E217" s="169">
        <v>0</v>
      </c>
      <c r="F217" s="169">
        <v>0</v>
      </c>
      <c r="G217" s="240">
        <f>ROUND(D217,0)-ROUND(F217,2)</f>
        <v>0</v>
      </c>
      <c r="H217" s="400"/>
      <c r="I217" s="401"/>
      <c r="J217" s="441"/>
      <c r="K217" s="443"/>
      <c r="L217" s="445"/>
      <c r="M217" s="400"/>
      <c r="N217" s="443"/>
      <c r="O217" s="445"/>
      <c r="P217" s="400"/>
      <c r="Q217" s="443"/>
      <c r="R217" s="448"/>
    </row>
    <row r="218" spans="1:19" ht="15.75" hidden="1" thickBot="1">
      <c r="A218" s="406"/>
      <c r="B218" s="409"/>
      <c r="C218" s="136" t="s">
        <v>191</v>
      </c>
      <c r="D218" s="105">
        <v>0</v>
      </c>
      <c r="E218" s="81">
        <v>0</v>
      </c>
      <c r="F218" s="81">
        <v>0</v>
      </c>
      <c r="G218" s="82">
        <f t="shared" si="150"/>
        <v>0</v>
      </c>
      <c r="H218" s="400"/>
      <c r="I218" s="401"/>
      <c r="J218" s="441"/>
      <c r="K218" s="443"/>
      <c r="L218" s="445"/>
      <c r="M218" s="400"/>
      <c r="N218" s="443"/>
      <c r="O218" s="445"/>
      <c r="P218" s="400"/>
      <c r="Q218" s="443"/>
      <c r="R218" s="448"/>
    </row>
    <row r="219" spans="1:19" hidden="1">
      <c r="A219" s="404"/>
      <c r="B219" s="407" t="s">
        <v>271</v>
      </c>
      <c r="C219" s="135" t="s">
        <v>189</v>
      </c>
      <c r="D219" s="86">
        <v>0</v>
      </c>
      <c r="E219" s="80">
        <v>0</v>
      </c>
      <c r="F219" s="80">
        <v>0</v>
      </c>
      <c r="G219" s="241">
        <f t="shared" si="150"/>
        <v>0</v>
      </c>
      <c r="H219" s="400" t="s">
        <v>114</v>
      </c>
      <c r="I219" s="401">
        <f t="shared" ref="I219" si="218">IF(H219="Yes",ROUND(E219,2),0)</f>
        <v>0</v>
      </c>
      <c r="J219" s="441" t="s">
        <v>152</v>
      </c>
      <c r="K219" s="443">
        <v>0</v>
      </c>
      <c r="L219" s="445">
        <f t="shared" ref="L219" si="219">ROUND(IF(J219="yes",E219*K219,0),2)</f>
        <v>0</v>
      </c>
      <c r="M219" s="400" t="s">
        <v>114</v>
      </c>
      <c r="N219" s="443">
        <v>0</v>
      </c>
      <c r="O219" s="445">
        <f t="shared" ref="O219" si="220">ROUND(IF(M219="yes",E220*N219,0),2)</f>
        <v>0</v>
      </c>
      <c r="P219" s="400" t="s">
        <v>114</v>
      </c>
      <c r="Q219" s="443">
        <v>0</v>
      </c>
      <c r="R219" s="448">
        <f t="shared" ref="R219" si="221">ROUND(IF(P219="yes",E221*Q219,0),2)</f>
        <v>0</v>
      </c>
      <c r="S219" s="16"/>
    </row>
    <row r="220" spans="1:19" hidden="1">
      <c r="A220" s="405"/>
      <c r="B220" s="408"/>
      <c r="C220" s="167" t="str">
        <f>'Invoice Summary'!$A$24</f>
        <v>[Other Entity] Share</v>
      </c>
      <c r="D220" s="168">
        <v>0</v>
      </c>
      <c r="E220" s="169">
        <v>0</v>
      </c>
      <c r="F220" s="169">
        <v>0</v>
      </c>
      <c r="G220" s="240">
        <f>ROUND(D220,0)-ROUND(F220,2)</f>
        <v>0</v>
      </c>
      <c r="H220" s="400"/>
      <c r="I220" s="401"/>
      <c r="J220" s="441"/>
      <c r="K220" s="443"/>
      <c r="L220" s="445"/>
      <c r="M220" s="400"/>
      <c r="N220" s="443"/>
      <c r="O220" s="445"/>
      <c r="P220" s="400"/>
      <c r="Q220" s="443"/>
      <c r="R220" s="448"/>
      <c r="S220" s="16"/>
    </row>
    <row r="221" spans="1:19" ht="15.75" hidden="1" thickBot="1">
      <c r="A221" s="406"/>
      <c r="B221" s="409"/>
      <c r="C221" s="136" t="s">
        <v>191</v>
      </c>
      <c r="D221" s="105">
        <v>0</v>
      </c>
      <c r="E221" s="81">
        <v>0</v>
      </c>
      <c r="F221" s="81">
        <v>0</v>
      </c>
      <c r="G221" s="82">
        <f t="shared" si="150"/>
        <v>0</v>
      </c>
      <c r="H221" s="400"/>
      <c r="I221" s="401"/>
      <c r="J221" s="441"/>
      <c r="K221" s="443"/>
      <c r="L221" s="445"/>
      <c r="M221" s="400"/>
      <c r="N221" s="443"/>
      <c r="O221" s="445"/>
      <c r="P221" s="400"/>
      <c r="Q221" s="443"/>
      <c r="R221" s="448"/>
    </row>
    <row r="222" spans="1:19" hidden="1">
      <c r="A222" s="404"/>
      <c r="B222" s="407" t="s">
        <v>272</v>
      </c>
      <c r="C222" s="135" t="s">
        <v>189</v>
      </c>
      <c r="D222" s="86">
        <v>0</v>
      </c>
      <c r="E222" s="80">
        <v>0</v>
      </c>
      <c r="F222" s="80">
        <v>0</v>
      </c>
      <c r="G222" s="241">
        <f t="shared" si="150"/>
        <v>0</v>
      </c>
      <c r="H222" s="400" t="s">
        <v>114</v>
      </c>
      <c r="I222" s="401">
        <f t="shared" ref="I222" si="222">IF(H222="Yes",ROUND(E222,2),0)</f>
        <v>0</v>
      </c>
      <c r="J222" s="441" t="s">
        <v>152</v>
      </c>
      <c r="K222" s="443">
        <v>0</v>
      </c>
      <c r="L222" s="445">
        <f t="shared" ref="L222" si="223">ROUND(IF(J222="yes",E222*K222,0),2)</f>
        <v>0</v>
      </c>
      <c r="M222" s="400" t="s">
        <v>114</v>
      </c>
      <c r="N222" s="443">
        <v>0</v>
      </c>
      <c r="O222" s="445">
        <f t="shared" ref="O222" si="224">ROUND(IF(M222="yes",E223*N222,0),2)</f>
        <v>0</v>
      </c>
      <c r="P222" s="400" t="s">
        <v>114</v>
      </c>
      <c r="Q222" s="443">
        <v>0</v>
      </c>
      <c r="R222" s="448">
        <f t="shared" ref="R222" si="225">ROUND(IF(P222="yes",E224*Q222,0),2)</f>
        <v>0</v>
      </c>
    </row>
    <row r="223" spans="1:19" hidden="1">
      <c r="A223" s="405"/>
      <c r="B223" s="408"/>
      <c r="C223" s="167" t="str">
        <f>'Invoice Summary'!$A$24</f>
        <v>[Other Entity] Share</v>
      </c>
      <c r="D223" s="168">
        <v>0</v>
      </c>
      <c r="E223" s="169">
        <v>0</v>
      </c>
      <c r="F223" s="169">
        <v>0</v>
      </c>
      <c r="G223" s="240">
        <f>ROUND(D223,0)-ROUND(F223,2)</f>
        <v>0</v>
      </c>
      <c r="H223" s="400"/>
      <c r="I223" s="401"/>
      <c r="J223" s="441"/>
      <c r="K223" s="443"/>
      <c r="L223" s="445"/>
      <c r="M223" s="400"/>
      <c r="N223" s="443"/>
      <c r="O223" s="445"/>
      <c r="P223" s="400"/>
      <c r="Q223" s="443"/>
      <c r="R223" s="448"/>
    </row>
    <row r="224" spans="1:19" ht="15.75" hidden="1" thickBot="1">
      <c r="A224" s="406"/>
      <c r="B224" s="409"/>
      <c r="C224" s="136" t="s">
        <v>191</v>
      </c>
      <c r="D224" s="105">
        <v>0</v>
      </c>
      <c r="E224" s="81">
        <v>0</v>
      </c>
      <c r="F224" s="81">
        <v>0</v>
      </c>
      <c r="G224" s="82">
        <f t="shared" si="150"/>
        <v>0</v>
      </c>
      <c r="H224" s="400"/>
      <c r="I224" s="401"/>
      <c r="J224" s="441"/>
      <c r="K224" s="443"/>
      <c r="L224" s="445"/>
      <c r="M224" s="400"/>
      <c r="N224" s="443"/>
      <c r="O224" s="445"/>
      <c r="P224" s="400"/>
      <c r="Q224" s="443"/>
      <c r="R224" s="448"/>
    </row>
    <row r="225" spans="1:19" hidden="1">
      <c r="A225" s="404"/>
      <c r="B225" s="407" t="s">
        <v>273</v>
      </c>
      <c r="C225" s="135" t="s">
        <v>189</v>
      </c>
      <c r="D225" s="86">
        <v>0</v>
      </c>
      <c r="E225" s="80">
        <v>0</v>
      </c>
      <c r="F225" s="80">
        <v>0</v>
      </c>
      <c r="G225" s="241">
        <f t="shared" si="150"/>
        <v>0</v>
      </c>
      <c r="H225" s="400" t="s">
        <v>114</v>
      </c>
      <c r="I225" s="401">
        <f t="shared" ref="I225" si="226">IF(H225="Yes",ROUND(E225,2),0)</f>
        <v>0</v>
      </c>
      <c r="J225" s="441" t="s">
        <v>152</v>
      </c>
      <c r="K225" s="443">
        <v>0</v>
      </c>
      <c r="L225" s="445">
        <f t="shared" ref="L225" si="227">ROUND(IF(J225="yes",E225*K225,0),2)</f>
        <v>0</v>
      </c>
      <c r="M225" s="400" t="s">
        <v>114</v>
      </c>
      <c r="N225" s="443">
        <v>0</v>
      </c>
      <c r="O225" s="445">
        <f t="shared" ref="O225" si="228">ROUND(IF(M225="yes",E226*N225,0),2)</f>
        <v>0</v>
      </c>
      <c r="P225" s="400" t="s">
        <v>114</v>
      </c>
      <c r="Q225" s="443">
        <v>0</v>
      </c>
      <c r="R225" s="448">
        <f t="shared" ref="R225" si="229">ROUND(IF(P225="yes",E227*Q225,0),2)</f>
        <v>0</v>
      </c>
    </row>
    <row r="226" spans="1:19" hidden="1">
      <c r="A226" s="405"/>
      <c r="B226" s="408"/>
      <c r="C226" s="167" t="str">
        <f>'Invoice Summary'!$A$24</f>
        <v>[Other Entity] Share</v>
      </c>
      <c r="D226" s="168">
        <v>0</v>
      </c>
      <c r="E226" s="169">
        <v>0</v>
      </c>
      <c r="F226" s="169">
        <v>0</v>
      </c>
      <c r="G226" s="240">
        <f>ROUND(D226,0)-ROUND(F226,2)</f>
        <v>0</v>
      </c>
      <c r="H226" s="400"/>
      <c r="I226" s="401"/>
      <c r="J226" s="441"/>
      <c r="K226" s="443"/>
      <c r="L226" s="445"/>
      <c r="M226" s="400"/>
      <c r="N226" s="443"/>
      <c r="O226" s="445"/>
      <c r="P226" s="400"/>
      <c r="Q226" s="443"/>
      <c r="R226" s="448"/>
    </row>
    <row r="227" spans="1:19" ht="15.75" hidden="1" thickBot="1">
      <c r="A227" s="406"/>
      <c r="B227" s="409"/>
      <c r="C227" s="136" t="s">
        <v>191</v>
      </c>
      <c r="D227" s="105">
        <v>0</v>
      </c>
      <c r="E227" s="81">
        <v>0</v>
      </c>
      <c r="F227" s="81">
        <v>0</v>
      </c>
      <c r="G227" s="82">
        <f t="shared" si="150"/>
        <v>0</v>
      </c>
      <c r="H227" s="400"/>
      <c r="I227" s="401"/>
      <c r="J227" s="441"/>
      <c r="K227" s="443"/>
      <c r="L227" s="445"/>
      <c r="M227" s="400"/>
      <c r="N227" s="443"/>
      <c r="O227" s="445"/>
      <c r="P227" s="400"/>
      <c r="Q227" s="443"/>
      <c r="R227" s="448"/>
    </row>
    <row r="228" spans="1:19" hidden="1">
      <c r="A228" s="404"/>
      <c r="B228" s="407" t="s">
        <v>274</v>
      </c>
      <c r="C228" s="135" t="s">
        <v>189</v>
      </c>
      <c r="D228" s="86">
        <v>0</v>
      </c>
      <c r="E228" s="80">
        <v>0</v>
      </c>
      <c r="F228" s="80">
        <v>0</v>
      </c>
      <c r="G228" s="241">
        <f t="shared" si="150"/>
        <v>0</v>
      </c>
      <c r="H228" s="400" t="s">
        <v>114</v>
      </c>
      <c r="I228" s="401">
        <f t="shared" ref="I228" si="230">IF(H228="Yes",ROUND(E228,2),0)</f>
        <v>0</v>
      </c>
      <c r="J228" s="441" t="s">
        <v>152</v>
      </c>
      <c r="K228" s="443">
        <v>0</v>
      </c>
      <c r="L228" s="445">
        <f t="shared" ref="L228" si="231">ROUND(IF(J228="yes",E228*K228,0),2)</f>
        <v>0</v>
      </c>
      <c r="M228" s="400" t="s">
        <v>114</v>
      </c>
      <c r="N228" s="443">
        <v>0</v>
      </c>
      <c r="O228" s="445">
        <f t="shared" ref="O228" si="232">ROUND(IF(M228="yes",E229*N228,0),2)</f>
        <v>0</v>
      </c>
      <c r="P228" s="400" t="s">
        <v>114</v>
      </c>
      <c r="Q228" s="443">
        <v>0</v>
      </c>
      <c r="R228" s="448">
        <f t="shared" ref="R228" si="233">ROUND(IF(P228="yes",E230*Q228,0),2)</f>
        <v>0</v>
      </c>
    </row>
    <row r="229" spans="1:19" hidden="1">
      <c r="A229" s="405"/>
      <c r="B229" s="408"/>
      <c r="C229" s="167" t="str">
        <f>'Invoice Summary'!$A$24</f>
        <v>[Other Entity] Share</v>
      </c>
      <c r="D229" s="168">
        <v>0</v>
      </c>
      <c r="E229" s="169">
        <v>0</v>
      </c>
      <c r="F229" s="169">
        <v>0</v>
      </c>
      <c r="G229" s="240">
        <f>ROUND(D229,0)-ROUND(F229,2)</f>
        <v>0</v>
      </c>
      <c r="H229" s="400"/>
      <c r="I229" s="401"/>
      <c r="J229" s="441"/>
      <c r="K229" s="443"/>
      <c r="L229" s="445"/>
      <c r="M229" s="400"/>
      <c r="N229" s="443"/>
      <c r="O229" s="445"/>
      <c r="P229" s="400"/>
      <c r="Q229" s="443"/>
      <c r="R229" s="448"/>
    </row>
    <row r="230" spans="1:19" ht="15.75" hidden="1" thickBot="1">
      <c r="A230" s="406"/>
      <c r="B230" s="409"/>
      <c r="C230" s="136" t="s">
        <v>191</v>
      </c>
      <c r="D230" s="105">
        <v>0</v>
      </c>
      <c r="E230" s="81">
        <v>0</v>
      </c>
      <c r="F230" s="81">
        <v>0</v>
      </c>
      <c r="G230" s="82">
        <f t="shared" si="150"/>
        <v>0</v>
      </c>
      <c r="H230" s="400"/>
      <c r="I230" s="401"/>
      <c r="J230" s="441"/>
      <c r="K230" s="443"/>
      <c r="L230" s="445"/>
      <c r="M230" s="400"/>
      <c r="N230" s="443"/>
      <c r="O230" s="445"/>
      <c r="P230" s="400"/>
      <c r="Q230" s="443"/>
      <c r="R230" s="448"/>
    </row>
    <row r="231" spans="1:19" hidden="1">
      <c r="A231" s="404"/>
      <c r="B231" s="407" t="s">
        <v>275</v>
      </c>
      <c r="C231" s="135" t="s">
        <v>189</v>
      </c>
      <c r="D231" s="86">
        <v>0</v>
      </c>
      <c r="E231" s="80">
        <v>0</v>
      </c>
      <c r="F231" s="80">
        <v>0</v>
      </c>
      <c r="G231" s="241">
        <f t="shared" si="150"/>
        <v>0</v>
      </c>
      <c r="H231" s="400" t="s">
        <v>114</v>
      </c>
      <c r="I231" s="401">
        <f t="shared" ref="I231" si="234">IF(H231="Yes",ROUND(E231,2),0)</f>
        <v>0</v>
      </c>
      <c r="J231" s="441" t="s">
        <v>152</v>
      </c>
      <c r="K231" s="443">
        <v>0</v>
      </c>
      <c r="L231" s="445">
        <f t="shared" ref="L231" si="235">ROUND(IF(J231="yes",E231*K231,0),2)</f>
        <v>0</v>
      </c>
      <c r="M231" s="400" t="s">
        <v>114</v>
      </c>
      <c r="N231" s="443">
        <v>0</v>
      </c>
      <c r="O231" s="445">
        <f t="shared" ref="O231" si="236">ROUND(IF(M231="yes",E232*N231,0),2)</f>
        <v>0</v>
      </c>
      <c r="P231" s="400" t="s">
        <v>114</v>
      </c>
      <c r="Q231" s="443">
        <v>0</v>
      </c>
      <c r="R231" s="448">
        <f t="shared" ref="R231" si="237">ROUND(IF(P231="yes",E233*Q231,0),2)</f>
        <v>0</v>
      </c>
    </row>
    <row r="232" spans="1:19" hidden="1">
      <c r="A232" s="405"/>
      <c r="B232" s="408"/>
      <c r="C232" s="167" t="str">
        <f>'Invoice Summary'!$A$24</f>
        <v>[Other Entity] Share</v>
      </c>
      <c r="D232" s="168">
        <v>0</v>
      </c>
      <c r="E232" s="169">
        <v>0</v>
      </c>
      <c r="F232" s="169">
        <v>0</v>
      </c>
      <c r="G232" s="240">
        <f>ROUND(D232,0)-ROUND(F232,2)</f>
        <v>0</v>
      </c>
      <c r="H232" s="400"/>
      <c r="I232" s="401"/>
      <c r="J232" s="441"/>
      <c r="K232" s="443"/>
      <c r="L232" s="445"/>
      <c r="M232" s="400"/>
      <c r="N232" s="443"/>
      <c r="O232" s="445"/>
      <c r="P232" s="400"/>
      <c r="Q232" s="443"/>
      <c r="R232" s="448"/>
    </row>
    <row r="233" spans="1:19" ht="15.75" hidden="1" thickBot="1">
      <c r="A233" s="406"/>
      <c r="B233" s="409"/>
      <c r="C233" s="136" t="s">
        <v>191</v>
      </c>
      <c r="D233" s="105">
        <v>0</v>
      </c>
      <c r="E233" s="81">
        <v>0</v>
      </c>
      <c r="F233" s="81">
        <v>0</v>
      </c>
      <c r="G233" s="82">
        <f t="shared" si="150"/>
        <v>0</v>
      </c>
      <c r="H233" s="400"/>
      <c r="I233" s="401"/>
      <c r="J233" s="441"/>
      <c r="K233" s="443"/>
      <c r="L233" s="445"/>
      <c r="M233" s="400"/>
      <c r="N233" s="443"/>
      <c r="O233" s="445"/>
      <c r="P233" s="400"/>
      <c r="Q233" s="443"/>
      <c r="R233" s="448"/>
    </row>
    <row r="234" spans="1:19" hidden="1">
      <c r="A234" s="404"/>
      <c r="B234" s="407" t="s">
        <v>276</v>
      </c>
      <c r="C234" s="135" t="s">
        <v>189</v>
      </c>
      <c r="D234" s="86">
        <v>0</v>
      </c>
      <c r="E234" s="80">
        <v>0</v>
      </c>
      <c r="F234" s="80">
        <v>0</v>
      </c>
      <c r="G234" s="241">
        <f t="shared" si="150"/>
        <v>0</v>
      </c>
      <c r="H234" s="400" t="s">
        <v>114</v>
      </c>
      <c r="I234" s="401">
        <f t="shared" ref="I234" si="238">IF(H234="Yes",ROUND(E234,2),0)</f>
        <v>0</v>
      </c>
      <c r="J234" s="441" t="s">
        <v>152</v>
      </c>
      <c r="K234" s="443">
        <v>0</v>
      </c>
      <c r="L234" s="445">
        <f t="shared" ref="L234" si="239">ROUND(IF(J234="yes",E234*K234,0),2)</f>
        <v>0</v>
      </c>
      <c r="M234" s="400" t="s">
        <v>114</v>
      </c>
      <c r="N234" s="443">
        <v>0</v>
      </c>
      <c r="O234" s="445">
        <f t="shared" ref="O234" si="240">ROUND(IF(M234="yes",E235*N234,0),2)</f>
        <v>0</v>
      </c>
      <c r="P234" s="400" t="s">
        <v>114</v>
      </c>
      <c r="Q234" s="443">
        <v>0</v>
      </c>
      <c r="R234" s="448">
        <f t="shared" ref="R234" si="241">ROUND(IF(P234="yes",E236*Q234,0),2)</f>
        <v>0</v>
      </c>
    </row>
    <row r="235" spans="1:19" hidden="1">
      <c r="A235" s="405"/>
      <c r="B235" s="408"/>
      <c r="C235" s="167" t="str">
        <f>'Invoice Summary'!$A$24</f>
        <v>[Other Entity] Share</v>
      </c>
      <c r="D235" s="168">
        <v>0</v>
      </c>
      <c r="E235" s="169">
        <v>0</v>
      </c>
      <c r="F235" s="169">
        <v>0</v>
      </c>
      <c r="G235" s="240">
        <f>ROUND(D235,0)-ROUND(F235,2)</f>
        <v>0</v>
      </c>
      <c r="H235" s="400"/>
      <c r="I235" s="401"/>
      <c r="J235" s="441"/>
      <c r="K235" s="443"/>
      <c r="L235" s="445"/>
      <c r="M235" s="400"/>
      <c r="N235" s="443"/>
      <c r="O235" s="445"/>
      <c r="P235" s="400"/>
      <c r="Q235" s="443"/>
      <c r="R235" s="448"/>
    </row>
    <row r="236" spans="1:19" ht="15.75" hidden="1" thickBot="1">
      <c r="A236" s="406"/>
      <c r="B236" s="409"/>
      <c r="C236" s="136" t="s">
        <v>191</v>
      </c>
      <c r="D236" s="105">
        <v>0</v>
      </c>
      <c r="E236" s="81">
        <v>0</v>
      </c>
      <c r="F236" s="81">
        <v>0</v>
      </c>
      <c r="G236" s="82">
        <f t="shared" si="150"/>
        <v>0</v>
      </c>
      <c r="H236" s="400"/>
      <c r="I236" s="401"/>
      <c r="J236" s="441"/>
      <c r="K236" s="443"/>
      <c r="L236" s="445"/>
      <c r="M236" s="400"/>
      <c r="N236" s="443"/>
      <c r="O236" s="445"/>
      <c r="P236" s="400"/>
      <c r="Q236" s="443"/>
      <c r="R236" s="448"/>
    </row>
    <row r="237" spans="1:19" hidden="1">
      <c r="A237" s="404"/>
      <c r="B237" s="407" t="s">
        <v>277</v>
      </c>
      <c r="C237" s="135" t="s">
        <v>189</v>
      </c>
      <c r="D237" s="86">
        <v>0</v>
      </c>
      <c r="E237" s="80">
        <v>0</v>
      </c>
      <c r="F237" s="80">
        <v>0</v>
      </c>
      <c r="G237" s="241">
        <f t="shared" si="150"/>
        <v>0</v>
      </c>
      <c r="H237" s="400" t="s">
        <v>114</v>
      </c>
      <c r="I237" s="401">
        <f t="shared" ref="I237" si="242">IF(H237="Yes",ROUND(E237,2),0)</f>
        <v>0</v>
      </c>
      <c r="J237" s="441" t="s">
        <v>152</v>
      </c>
      <c r="K237" s="443">
        <v>0</v>
      </c>
      <c r="L237" s="445">
        <f t="shared" ref="L237" si="243">ROUND(IF(J237="yes",E237*K237,0),2)</f>
        <v>0</v>
      </c>
      <c r="M237" s="400" t="s">
        <v>114</v>
      </c>
      <c r="N237" s="443">
        <v>0</v>
      </c>
      <c r="O237" s="445">
        <f t="shared" ref="O237" si="244">ROUND(IF(M237="yes",E238*N237,0),2)</f>
        <v>0</v>
      </c>
      <c r="P237" s="400" t="s">
        <v>114</v>
      </c>
      <c r="Q237" s="443">
        <v>0</v>
      </c>
      <c r="R237" s="448">
        <f t="shared" ref="R237" si="245">ROUND(IF(P237="yes",E239*Q237,0),2)</f>
        <v>0</v>
      </c>
    </row>
    <row r="238" spans="1:19" hidden="1">
      <c r="A238" s="405"/>
      <c r="B238" s="408"/>
      <c r="C238" s="167" t="str">
        <f>'Invoice Summary'!$A$24</f>
        <v>[Other Entity] Share</v>
      </c>
      <c r="D238" s="168">
        <v>0</v>
      </c>
      <c r="E238" s="169">
        <v>0</v>
      </c>
      <c r="F238" s="169">
        <v>0</v>
      </c>
      <c r="G238" s="240">
        <f>ROUND(D238,0)-ROUND(F238,2)</f>
        <v>0</v>
      </c>
      <c r="H238" s="400"/>
      <c r="I238" s="401"/>
      <c r="J238" s="441"/>
      <c r="K238" s="443"/>
      <c r="L238" s="445"/>
      <c r="M238" s="400"/>
      <c r="N238" s="443"/>
      <c r="O238" s="445"/>
      <c r="P238" s="400"/>
      <c r="Q238" s="443"/>
      <c r="R238" s="448"/>
    </row>
    <row r="239" spans="1:19" ht="15.75" hidden="1" thickBot="1">
      <c r="A239" s="406"/>
      <c r="B239" s="409"/>
      <c r="C239" s="136" t="s">
        <v>191</v>
      </c>
      <c r="D239" s="105">
        <v>0</v>
      </c>
      <c r="E239" s="81">
        <v>0</v>
      </c>
      <c r="F239" s="81">
        <v>0</v>
      </c>
      <c r="G239" s="82">
        <f t="shared" si="150"/>
        <v>0</v>
      </c>
      <c r="H239" s="400"/>
      <c r="I239" s="401"/>
      <c r="J239" s="441"/>
      <c r="K239" s="443"/>
      <c r="L239" s="445"/>
      <c r="M239" s="400"/>
      <c r="N239" s="443"/>
      <c r="O239" s="445"/>
      <c r="P239" s="400"/>
      <c r="Q239" s="443"/>
      <c r="R239" s="448"/>
    </row>
    <row r="240" spans="1:19" hidden="1">
      <c r="A240" s="404"/>
      <c r="B240" s="407" t="s">
        <v>278</v>
      </c>
      <c r="C240" s="135" t="s">
        <v>189</v>
      </c>
      <c r="D240" s="86">
        <v>0</v>
      </c>
      <c r="E240" s="80">
        <v>0</v>
      </c>
      <c r="F240" s="80">
        <v>0</v>
      </c>
      <c r="G240" s="241">
        <f t="shared" si="150"/>
        <v>0</v>
      </c>
      <c r="H240" s="400" t="s">
        <v>114</v>
      </c>
      <c r="I240" s="401">
        <f t="shared" ref="I240" si="246">IF(H240="Yes",ROUND(E240,2),0)</f>
        <v>0</v>
      </c>
      <c r="J240" s="441" t="s">
        <v>152</v>
      </c>
      <c r="K240" s="443">
        <v>0</v>
      </c>
      <c r="L240" s="445">
        <f t="shared" ref="L240" si="247">ROUND(IF(J240="yes",E240*K240,0),2)</f>
        <v>0</v>
      </c>
      <c r="M240" s="400" t="s">
        <v>114</v>
      </c>
      <c r="N240" s="443">
        <v>0</v>
      </c>
      <c r="O240" s="445">
        <f t="shared" ref="O240" si="248">ROUND(IF(M240="yes",E241*N240,0),2)</f>
        <v>0</v>
      </c>
      <c r="P240" s="400" t="s">
        <v>114</v>
      </c>
      <c r="Q240" s="443">
        <v>0</v>
      </c>
      <c r="R240" s="448">
        <f t="shared" ref="R240" si="249">ROUND(IF(P240="yes",E242*Q240,0),2)</f>
        <v>0</v>
      </c>
      <c r="S240" s="16"/>
    </row>
    <row r="241" spans="1:19" hidden="1">
      <c r="A241" s="405"/>
      <c r="B241" s="408"/>
      <c r="C241" s="167" t="str">
        <f>'Invoice Summary'!$A$24</f>
        <v>[Other Entity] Share</v>
      </c>
      <c r="D241" s="168">
        <v>0</v>
      </c>
      <c r="E241" s="169">
        <v>0</v>
      </c>
      <c r="F241" s="169">
        <v>0</v>
      </c>
      <c r="G241" s="240">
        <f>ROUND(D241,0)-ROUND(F241,2)</f>
        <v>0</v>
      </c>
      <c r="H241" s="400"/>
      <c r="I241" s="401"/>
      <c r="J241" s="441"/>
      <c r="K241" s="443"/>
      <c r="L241" s="445"/>
      <c r="M241" s="400"/>
      <c r="N241" s="443"/>
      <c r="O241" s="445"/>
      <c r="P241" s="400"/>
      <c r="Q241" s="443"/>
      <c r="R241" s="448"/>
      <c r="S241" s="16"/>
    </row>
    <row r="242" spans="1:19" ht="15.75" hidden="1" thickBot="1">
      <c r="A242" s="406"/>
      <c r="B242" s="409"/>
      <c r="C242" s="136" t="s">
        <v>191</v>
      </c>
      <c r="D242" s="105">
        <v>0</v>
      </c>
      <c r="E242" s="81">
        <v>0</v>
      </c>
      <c r="F242" s="81">
        <v>0</v>
      </c>
      <c r="G242" s="82">
        <f t="shared" si="150"/>
        <v>0</v>
      </c>
      <c r="H242" s="400"/>
      <c r="I242" s="401"/>
      <c r="J242" s="441"/>
      <c r="K242" s="443"/>
      <c r="L242" s="445"/>
      <c r="M242" s="400"/>
      <c r="N242" s="443"/>
      <c r="O242" s="445"/>
      <c r="P242" s="400"/>
      <c r="Q242" s="443"/>
      <c r="R242" s="448"/>
    </row>
    <row r="243" spans="1:19" hidden="1">
      <c r="A243" s="404"/>
      <c r="B243" s="407" t="s">
        <v>279</v>
      </c>
      <c r="C243" s="135" t="s">
        <v>189</v>
      </c>
      <c r="D243" s="86">
        <v>0</v>
      </c>
      <c r="E243" s="80">
        <v>0</v>
      </c>
      <c r="F243" s="80">
        <v>0</v>
      </c>
      <c r="G243" s="241">
        <f t="shared" si="150"/>
        <v>0</v>
      </c>
      <c r="H243" s="400" t="s">
        <v>114</v>
      </c>
      <c r="I243" s="401">
        <f t="shared" ref="I243" si="250">IF(H243="Yes",ROUND(E243,2),0)</f>
        <v>0</v>
      </c>
      <c r="J243" s="441" t="s">
        <v>152</v>
      </c>
      <c r="K243" s="443">
        <v>0</v>
      </c>
      <c r="L243" s="445">
        <f t="shared" ref="L243" si="251">ROUND(IF(J243="yes",E243*K243,0),2)</f>
        <v>0</v>
      </c>
      <c r="M243" s="400" t="s">
        <v>114</v>
      </c>
      <c r="N243" s="443">
        <v>0</v>
      </c>
      <c r="O243" s="445">
        <f t="shared" ref="O243" si="252">ROUND(IF(M243="yes",E244*N243,0),2)</f>
        <v>0</v>
      </c>
      <c r="P243" s="400" t="s">
        <v>114</v>
      </c>
      <c r="Q243" s="443">
        <v>0</v>
      </c>
      <c r="R243" s="448">
        <f t="shared" ref="R243" si="253">ROUND(IF(P243="yes",E245*Q243,0),2)</f>
        <v>0</v>
      </c>
    </row>
    <row r="244" spans="1:19" hidden="1">
      <c r="A244" s="405"/>
      <c r="B244" s="408"/>
      <c r="C244" s="167" t="str">
        <f>'Invoice Summary'!$A$24</f>
        <v>[Other Entity] Share</v>
      </c>
      <c r="D244" s="168">
        <v>0</v>
      </c>
      <c r="E244" s="169">
        <v>0</v>
      </c>
      <c r="F244" s="169">
        <v>0</v>
      </c>
      <c r="G244" s="240">
        <f>ROUND(D244,0)-ROUND(F244,2)</f>
        <v>0</v>
      </c>
      <c r="H244" s="400"/>
      <c r="I244" s="401"/>
      <c r="J244" s="441"/>
      <c r="K244" s="443"/>
      <c r="L244" s="445"/>
      <c r="M244" s="400"/>
      <c r="N244" s="443"/>
      <c r="O244" s="445"/>
      <c r="P244" s="400"/>
      <c r="Q244" s="443"/>
      <c r="R244" s="448"/>
    </row>
    <row r="245" spans="1:19" ht="15.75" hidden="1" thickBot="1">
      <c r="A245" s="406"/>
      <c r="B245" s="409"/>
      <c r="C245" s="136" t="s">
        <v>191</v>
      </c>
      <c r="D245" s="105">
        <v>0</v>
      </c>
      <c r="E245" s="81">
        <v>0</v>
      </c>
      <c r="F245" s="81">
        <v>0</v>
      </c>
      <c r="G245" s="82">
        <f t="shared" si="150"/>
        <v>0</v>
      </c>
      <c r="H245" s="400"/>
      <c r="I245" s="401"/>
      <c r="J245" s="441"/>
      <c r="K245" s="443"/>
      <c r="L245" s="445"/>
      <c r="M245" s="400"/>
      <c r="N245" s="443"/>
      <c r="O245" s="445"/>
      <c r="P245" s="400"/>
      <c r="Q245" s="443"/>
      <c r="R245" s="448"/>
    </row>
    <row r="246" spans="1:19" hidden="1">
      <c r="A246" s="404"/>
      <c r="B246" s="407" t="s">
        <v>280</v>
      </c>
      <c r="C246" s="135" t="s">
        <v>189</v>
      </c>
      <c r="D246" s="86">
        <v>0</v>
      </c>
      <c r="E246" s="80">
        <v>0</v>
      </c>
      <c r="F246" s="80">
        <v>0</v>
      </c>
      <c r="G246" s="241">
        <f t="shared" si="150"/>
        <v>0</v>
      </c>
      <c r="H246" s="400" t="s">
        <v>114</v>
      </c>
      <c r="I246" s="401">
        <f t="shared" ref="I246" si="254">IF(H246="Yes",ROUND(E246,2),0)</f>
        <v>0</v>
      </c>
      <c r="J246" s="441" t="s">
        <v>152</v>
      </c>
      <c r="K246" s="443">
        <v>0</v>
      </c>
      <c r="L246" s="445">
        <f t="shared" ref="L246" si="255">ROUND(IF(J246="yes",E246*K246,0),2)</f>
        <v>0</v>
      </c>
      <c r="M246" s="400" t="s">
        <v>114</v>
      </c>
      <c r="N246" s="443">
        <v>0</v>
      </c>
      <c r="O246" s="445">
        <f t="shared" ref="O246" si="256">ROUND(IF(M246="yes",E247*N246,0),2)</f>
        <v>0</v>
      </c>
      <c r="P246" s="400" t="s">
        <v>114</v>
      </c>
      <c r="Q246" s="443">
        <v>0</v>
      </c>
      <c r="R246" s="448">
        <f t="shared" ref="R246" si="257">ROUND(IF(P246="yes",E248*Q246,0),2)</f>
        <v>0</v>
      </c>
    </row>
    <row r="247" spans="1:19" hidden="1">
      <c r="A247" s="405"/>
      <c r="B247" s="408"/>
      <c r="C247" s="167" t="str">
        <f>'Invoice Summary'!$A$24</f>
        <v>[Other Entity] Share</v>
      </c>
      <c r="D247" s="168">
        <v>0</v>
      </c>
      <c r="E247" s="169">
        <v>0</v>
      </c>
      <c r="F247" s="169">
        <v>0</v>
      </c>
      <c r="G247" s="240">
        <f>ROUND(D247,0)-ROUND(F247,2)</f>
        <v>0</v>
      </c>
      <c r="H247" s="400"/>
      <c r="I247" s="401"/>
      <c r="J247" s="441"/>
      <c r="K247" s="443"/>
      <c r="L247" s="445"/>
      <c r="M247" s="400"/>
      <c r="N247" s="443"/>
      <c r="O247" s="445"/>
      <c r="P247" s="400"/>
      <c r="Q247" s="443"/>
      <c r="R247" s="448"/>
    </row>
    <row r="248" spans="1:19" ht="15.75" hidden="1" thickBot="1">
      <c r="A248" s="406"/>
      <c r="B248" s="409"/>
      <c r="C248" s="136" t="s">
        <v>191</v>
      </c>
      <c r="D248" s="105">
        <v>0</v>
      </c>
      <c r="E248" s="81">
        <v>0</v>
      </c>
      <c r="F248" s="81">
        <v>0</v>
      </c>
      <c r="G248" s="82">
        <f t="shared" si="150"/>
        <v>0</v>
      </c>
      <c r="H248" s="400"/>
      <c r="I248" s="401"/>
      <c r="J248" s="441"/>
      <c r="K248" s="443"/>
      <c r="L248" s="445"/>
      <c r="M248" s="400"/>
      <c r="N248" s="443"/>
      <c r="O248" s="445"/>
      <c r="P248" s="400"/>
      <c r="Q248" s="443"/>
      <c r="R248" s="448"/>
    </row>
    <row r="249" spans="1:19" hidden="1">
      <c r="A249" s="404"/>
      <c r="B249" s="407" t="s">
        <v>281</v>
      </c>
      <c r="C249" s="135" t="s">
        <v>189</v>
      </c>
      <c r="D249" s="86">
        <v>0</v>
      </c>
      <c r="E249" s="80">
        <v>0</v>
      </c>
      <c r="F249" s="80">
        <v>0</v>
      </c>
      <c r="G249" s="241">
        <f t="shared" si="150"/>
        <v>0</v>
      </c>
      <c r="H249" s="400" t="s">
        <v>114</v>
      </c>
      <c r="I249" s="401">
        <f t="shared" ref="I249" si="258">IF(H249="Yes",ROUND(E249,2),0)</f>
        <v>0</v>
      </c>
      <c r="J249" s="441" t="s">
        <v>152</v>
      </c>
      <c r="K249" s="443">
        <v>0</v>
      </c>
      <c r="L249" s="445">
        <f t="shared" ref="L249" si="259">ROUND(IF(J249="yes",E249*K249,0),2)</f>
        <v>0</v>
      </c>
      <c r="M249" s="400" t="s">
        <v>114</v>
      </c>
      <c r="N249" s="443">
        <v>0</v>
      </c>
      <c r="O249" s="445">
        <f t="shared" ref="O249" si="260">ROUND(IF(M249="yes",E250*N249,0),2)</f>
        <v>0</v>
      </c>
      <c r="P249" s="400" t="s">
        <v>114</v>
      </c>
      <c r="Q249" s="443">
        <v>0</v>
      </c>
      <c r="R249" s="448">
        <f t="shared" ref="R249" si="261">ROUND(IF(P249="yes",E251*Q249,0),2)</f>
        <v>0</v>
      </c>
    </row>
    <row r="250" spans="1:19" hidden="1">
      <c r="A250" s="405"/>
      <c r="B250" s="408"/>
      <c r="C250" s="167" t="str">
        <f>'Invoice Summary'!$A$24</f>
        <v>[Other Entity] Share</v>
      </c>
      <c r="D250" s="168">
        <v>0</v>
      </c>
      <c r="E250" s="169">
        <v>0</v>
      </c>
      <c r="F250" s="169">
        <v>0</v>
      </c>
      <c r="G250" s="240">
        <f>ROUND(D250,0)-ROUND(F250,2)</f>
        <v>0</v>
      </c>
      <c r="H250" s="400"/>
      <c r="I250" s="401"/>
      <c r="J250" s="441"/>
      <c r="K250" s="443"/>
      <c r="L250" s="445"/>
      <c r="M250" s="400"/>
      <c r="N250" s="443"/>
      <c r="O250" s="445"/>
      <c r="P250" s="400"/>
      <c r="Q250" s="443"/>
      <c r="R250" s="448"/>
    </row>
    <row r="251" spans="1:19" ht="15.75" hidden="1" thickBot="1">
      <c r="A251" s="406"/>
      <c r="B251" s="409"/>
      <c r="C251" s="136" t="s">
        <v>191</v>
      </c>
      <c r="D251" s="105">
        <v>0</v>
      </c>
      <c r="E251" s="81">
        <v>0</v>
      </c>
      <c r="F251" s="81">
        <v>0</v>
      </c>
      <c r="G251" s="82">
        <f t="shared" si="150"/>
        <v>0</v>
      </c>
      <c r="H251" s="400"/>
      <c r="I251" s="401"/>
      <c r="J251" s="441"/>
      <c r="K251" s="443"/>
      <c r="L251" s="445"/>
      <c r="M251" s="400"/>
      <c r="N251" s="443"/>
      <c r="O251" s="445"/>
      <c r="P251" s="400"/>
      <c r="Q251" s="443"/>
      <c r="R251" s="448"/>
    </row>
    <row r="252" spans="1:19" hidden="1">
      <c r="A252" s="404"/>
      <c r="B252" s="407" t="s">
        <v>282</v>
      </c>
      <c r="C252" s="135" t="s">
        <v>189</v>
      </c>
      <c r="D252" s="86">
        <v>0</v>
      </c>
      <c r="E252" s="80">
        <v>0</v>
      </c>
      <c r="F252" s="80">
        <v>0</v>
      </c>
      <c r="G252" s="241">
        <f t="shared" si="150"/>
        <v>0</v>
      </c>
      <c r="H252" s="400" t="s">
        <v>114</v>
      </c>
      <c r="I252" s="401">
        <f t="shared" ref="I252" si="262">IF(H252="Yes",ROUND(E252,2),0)</f>
        <v>0</v>
      </c>
      <c r="J252" s="441" t="s">
        <v>152</v>
      </c>
      <c r="K252" s="443">
        <v>0</v>
      </c>
      <c r="L252" s="445">
        <f t="shared" ref="L252" si="263">ROUND(IF(J252="yes",E252*K252,0),2)</f>
        <v>0</v>
      </c>
      <c r="M252" s="400" t="s">
        <v>114</v>
      </c>
      <c r="N252" s="443">
        <v>0</v>
      </c>
      <c r="O252" s="445">
        <f t="shared" ref="O252" si="264">ROUND(IF(M252="yes",E253*N252,0),2)</f>
        <v>0</v>
      </c>
      <c r="P252" s="400" t="s">
        <v>114</v>
      </c>
      <c r="Q252" s="443">
        <v>0</v>
      </c>
      <c r="R252" s="448">
        <f t="shared" ref="R252" si="265">ROUND(IF(P252="yes",E254*Q252,0),2)</f>
        <v>0</v>
      </c>
    </row>
    <row r="253" spans="1:19" hidden="1">
      <c r="A253" s="405"/>
      <c r="B253" s="408"/>
      <c r="C253" s="167" t="str">
        <f>'Invoice Summary'!$A$24</f>
        <v>[Other Entity] Share</v>
      </c>
      <c r="D253" s="168">
        <v>0</v>
      </c>
      <c r="E253" s="169">
        <v>0</v>
      </c>
      <c r="F253" s="169">
        <v>0</v>
      </c>
      <c r="G253" s="240">
        <f>ROUND(D253,0)-ROUND(F253,2)</f>
        <v>0</v>
      </c>
      <c r="H253" s="400"/>
      <c r="I253" s="401"/>
      <c r="J253" s="441"/>
      <c r="K253" s="443"/>
      <c r="L253" s="445"/>
      <c r="M253" s="400"/>
      <c r="N253" s="443"/>
      <c r="O253" s="445"/>
      <c r="P253" s="400"/>
      <c r="Q253" s="443"/>
      <c r="R253" s="448"/>
    </row>
    <row r="254" spans="1:19" ht="15.75" hidden="1" thickBot="1">
      <c r="A254" s="406"/>
      <c r="B254" s="409"/>
      <c r="C254" s="136" t="s">
        <v>191</v>
      </c>
      <c r="D254" s="105">
        <v>0</v>
      </c>
      <c r="E254" s="81">
        <v>0</v>
      </c>
      <c r="F254" s="81">
        <v>0</v>
      </c>
      <c r="G254" s="82">
        <f t="shared" si="150"/>
        <v>0</v>
      </c>
      <c r="H254" s="400"/>
      <c r="I254" s="401"/>
      <c r="J254" s="441"/>
      <c r="K254" s="443"/>
      <c r="L254" s="445"/>
      <c r="M254" s="400"/>
      <c r="N254" s="443"/>
      <c r="O254" s="445"/>
      <c r="P254" s="400"/>
      <c r="Q254" s="443"/>
      <c r="R254" s="448"/>
    </row>
    <row r="255" spans="1:19" hidden="1">
      <c r="A255" s="404"/>
      <c r="B255" s="407" t="s">
        <v>283</v>
      </c>
      <c r="C255" s="135" t="s">
        <v>189</v>
      </c>
      <c r="D255" s="86">
        <v>0</v>
      </c>
      <c r="E255" s="80">
        <v>0</v>
      </c>
      <c r="F255" s="80">
        <v>0</v>
      </c>
      <c r="G255" s="241">
        <f t="shared" si="150"/>
        <v>0</v>
      </c>
      <c r="H255" s="400" t="s">
        <v>114</v>
      </c>
      <c r="I255" s="401">
        <f t="shared" ref="I255" si="266">IF(H255="Yes",ROUND(E255,2),0)</f>
        <v>0</v>
      </c>
      <c r="J255" s="441" t="s">
        <v>152</v>
      </c>
      <c r="K255" s="443">
        <v>0</v>
      </c>
      <c r="L255" s="445">
        <f t="shared" ref="L255" si="267">ROUND(IF(J255="yes",E255*K255,0),2)</f>
        <v>0</v>
      </c>
      <c r="M255" s="400" t="s">
        <v>114</v>
      </c>
      <c r="N255" s="443">
        <v>0</v>
      </c>
      <c r="O255" s="445">
        <f t="shared" ref="O255" si="268">ROUND(IF(M255="yes",E256*N255,0),2)</f>
        <v>0</v>
      </c>
      <c r="P255" s="400" t="s">
        <v>114</v>
      </c>
      <c r="Q255" s="443">
        <v>0</v>
      </c>
      <c r="R255" s="448">
        <f t="shared" ref="R255" si="269">ROUND(IF(P255="yes",E257*Q255,0),2)</f>
        <v>0</v>
      </c>
    </row>
    <row r="256" spans="1:19" hidden="1">
      <c r="A256" s="405"/>
      <c r="B256" s="408"/>
      <c r="C256" s="167" t="str">
        <f>'Invoice Summary'!$A$24</f>
        <v>[Other Entity] Share</v>
      </c>
      <c r="D256" s="168">
        <v>0</v>
      </c>
      <c r="E256" s="169">
        <v>0</v>
      </c>
      <c r="F256" s="169">
        <v>0</v>
      </c>
      <c r="G256" s="240">
        <f>ROUND(D256,0)-ROUND(F256,2)</f>
        <v>0</v>
      </c>
      <c r="H256" s="400"/>
      <c r="I256" s="401"/>
      <c r="J256" s="441"/>
      <c r="K256" s="443"/>
      <c r="L256" s="445"/>
      <c r="M256" s="400"/>
      <c r="N256" s="443"/>
      <c r="O256" s="445"/>
      <c r="P256" s="400"/>
      <c r="Q256" s="443"/>
      <c r="R256" s="448"/>
    </row>
    <row r="257" spans="1:19" ht="15.75" hidden="1" thickBot="1">
      <c r="A257" s="406"/>
      <c r="B257" s="409"/>
      <c r="C257" s="136" t="s">
        <v>191</v>
      </c>
      <c r="D257" s="105">
        <v>0</v>
      </c>
      <c r="E257" s="81">
        <v>0</v>
      </c>
      <c r="F257" s="81">
        <v>0</v>
      </c>
      <c r="G257" s="82">
        <f t="shared" si="150"/>
        <v>0</v>
      </c>
      <c r="H257" s="400"/>
      <c r="I257" s="401"/>
      <c r="J257" s="441"/>
      <c r="K257" s="443"/>
      <c r="L257" s="445"/>
      <c r="M257" s="400"/>
      <c r="N257" s="443"/>
      <c r="O257" s="445"/>
      <c r="P257" s="400"/>
      <c r="Q257" s="443"/>
      <c r="R257" s="448"/>
    </row>
    <row r="258" spans="1:19" hidden="1">
      <c r="A258" s="404"/>
      <c r="B258" s="407" t="s">
        <v>284</v>
      </c>
      <c r="C258" s="135" t="s">
        <v>189</v>
      </c>
      <c r="D258" s="86">
        <v>0</v>
      </c>
      <c r="E258" s="80">
        <v>0</v>
      </c>
      <c r="F258" s="80">
        <v>0</v>
      </c>
      <c r="G258" s="241">
        <f t="shared" ref="G258:G312" si="270">ROUND(D258,0)-ROUND(F258,2)</f>
        <v>0</v>
      </c>
      <c r="H258" s="400" t="s">
        <v>114</v>
      </c>
      <c r="I258" s="401">
        <f t="shared" ref="I258" si="271">IF(H258="Yes",ROUND(E258,2),0)</f>
        <v>0</v>
      </c>
      <c r="J258" s="441" t="s">
        <v>152</v>
      </c>
      <c r="K258" s="443">
        <v>0</v>
      </c>
      <c r="L258" s="445">
        <f t="shared" ref="L258" si="272">ROUND(IF(J258="yes",E258*K258,0),2)</f>
        <v>0</v>
      </c>
      <c r="M258" s="400" t="s">
        <v>114</v>
      </c>
      <c r="N258" s="443">
        <v>0</v>
      </c>
      <c r="O258" s="445">
        <f t="shared" ref="O258" si="273">ROUND(IF(M258="yes",E259*N258,0),2)</f>
        <v>0</v>
      </c>
      <c r="P258" s="400" t="s">
        <v>114</v>
      </c>
      <c r="Q258" s="443">
        <v>0</v>
      </c>
      <c r="R258" s="448">
        <f t="shared" ref="R258" si="274">ROUND(IF(P258="yes",E260*Q258,0),2)</f>
        <v>0</v>
      </c>
    </row>
    <row r="259" spans="1:19" hidden="1">
      <c r="A259" s="405"/>
      <c r="B259" s="408"/>
      <c r="C259" s="167" t="str">
        <f>'Invoice Summary'!$A$24</f>
        <v>[Other Entity] Share</v>
      </c>
      <c r="D259" s="168">
        <v>0</v>
      </c>
      <c r="E259" s="169">
        <v>0</v>
      </c>
      <c r="F259" s="169">
        <v>0</v>
      </c>
      <c r="G259" s="240">
        <f>ROUND(D259,0)-ROUND(F259,2)</f>
        <v>0</v>
      </c>
      <c r="H259" s="400"/>
      <c r="I259" s="401"/>
      <c r="J259" s="441"/>
      <c r="K259" s="443"/>
      <c r="L259" s="445"/>
      <c r="M259" s="400"/>
      <c r="N259" s="443"/>
      <c r="O259" s="445"/>
      <c r="P259" s="400"/>
      <c r="Q259" s="443"/>
      <c r="R259" s="448"/>
    </row>
    <row r="260" spans="1:19" ht="15.75" hidden="1" thickBot="1">
      <c r="A260" s="406"/>
      <c r="B260" s="409"/>
      <c r="C260" s="136" t="s">
        <v>191</v>
      </c>
      <c r="D260" s="105">
        <v>0</v>
      </c>
      <c r="E260" s="81">
        <v>0</v>
      </c>
      <c r="F260" s="81">
        <v>0</v>
      </c>
      <c r="G260" s="82">
        <f t="shared" si="270"/>
        <v>0</v>
      </c>
      <c r="H260" s="400"/>
      <c r="I260" s="401"/>
      <c r="J260" s="441"/>
      <c r="K260" s="443"/>
      <c r="L260" s="445"/>
      <c r="M260" s="400"/>
      <c r="N260" s="443"/>
      <c r="O260" s="445"/>
      <c r="P260" s="400"/>
      <c r="Q260" s="443"/>
      <c r="R260" s="448"/>
    </row>
    <row r="261" spans="1:19" hidden="1">
      <c r="A261" s="404"/>
      <c r="B261" s="407" t="s">
        <v>285</v>
      </c>
      <c r="C261" s="135" t="s">
        <v>189</v>
      </c>
      <c r="D261" s="86">
        <v>0</v>
      </c>
      <c r="E261" s="80">
        <v>0</v>
      </c>
      <c r="F261" s="80">
        <v>0</v>
      </c>
      <c r="G261" s="241">
        <f t="shared" si="270"/>
        <v>0</v>
      </c>
      <c r="H261" s="400" t="s">
        <v>114</v>
      </c>
      <c r="I261" s="401">
        <f t="shared" ref="I261" si="275">IF(H261="Yes",ROUND(E261,2),0)</f>
        <v>0</v>
      </c>
      <c r="J261" s="441" t="s">
        <v>152</v>
      </c>
      <c r="K261" s="443">
        <v>0</v>
      </c>
      <c r="L261" s="445">
        <f t="shared" ref="L261" si="276">ROUND(IF(J261="yes",E261*K261,0),2)</f>
        <v>0</v>
      </c>
      <c r="M261" s="400" t="s">
        <v>114</v>
      </c>
      <c r="N261" s="443">
        <v>0</v>
      </c>
      <c r="O261" s="445">
        <f t="shared" ref="O261" si="277">ROUND(IF(M261="yes",E262*N261,0),2)</f>
        <v>0</v>
      </c>
      <c r="P261" s="400" t="s">
        <v>114</v>
      </c>
      <c r="Q261" s="443">
        <v>0</v>
      </c>
      <c r="R261" s="448">
        <f t="shared" ref="R261" si="278">ROUND(IF(P261="yes",E263*Q261,0),2)</f>
        <v>0</v>
      </c>
      <c r="S261" s="16"/>
    </row>
    <row r="262" spans="1:19" hidden="1">
      <c r="A262" s="405"/>
      <c r="B262" s="408"/>
      <c r="C262" s="167" t="str">
        <f>'Invoice Summary'!$A$24</f>
        <v>[Other Entity] Share</v>
      </c>
      <c r="D262" s="168">
        <v>0</v>
      </c>
      <c r="E262" s="169">
        <v>0</v>
      </c>
      <c r="F262" s="169">
        <v>0</v>
      </c>
      <c r="G262" s="240">
        <f>ROUND(D262,0)-ROUND(F262,2)</f>
        <v>0</v>
      </c>
      <c r="H262" s="400"/>
      <c r="I262" s="401"/>
      <c r="J262" s="441"/>
      <c r="K262" s="443"/>
      <c r="L262" s="445"/>
      <c r="M262" s="400"/>
      <c r="N262" s="443"/>
      <c r="O262" s="445"/>
      <c r="P262" s="400"/>
      <c r="Q262" s="443"/>
      <c r="R262" s="448"/>
      <c r="S262" s="16"/>
    </row>
    <row r="263" spans="1:19" ht="15.75" hidden="1" thickBot="1">
      <c r="A263" s="406"/>
      <c r="B263" s="409"/>
      <c r="C263" s="136" t="s">
        <v>191</v>
      </c>
      <c r="D263" s="105">
        <v>0</v>
      </c>
      <c r="E263" s="81">
        <v>0</v>
      </c>
      <c r="F263" s="81">
        <v>0</v>
      </c>
      <c r="G263" s="82">
        <f t="shared" si="270"/>
        <v>0</v>
      </c>
      <c r="H263" s="400"/>
      <c r="I263" s="401"/>
      <c r="J263" s="441"/>
      <c r="K263" s="443"/>
      <c r="L263" s="445"/>
      <c r="M263" s="400"/>
      <c r="N263" s="443"/>
      <c r="O263" s="445"/>
      <c r="P263" s="400"/>
      <c r="Q263" s="443"/>
      <c r="R263" s="448"/>
    </row>
    <row r="264" spans="1:19" hidden="1">
      <c r="A264" s="404"/>
      <c r="B264" s="407" t="s">
        <v>286</v>
      </c>
      <c r="C264" s="135" t="s">
        <v>189</v>
      </c>
      <c r="D264" s="86">
        <v>0</v>
      </c>
      <c r="E264" s="80">
        <v>0</v>
      </c>
      <c r="F264" s="80">
        <v>0</v>
      </c>
      <c r="G264" s="241">
        <f t="shared" si="270"/>
        <v>0</v>
      </c>
      <c r="H264" s="400" t="s">
        <v>114</v>
      </c>
      <c r="I264" s="401">
        <f t="shared" ref="I264" si="279">IF(H264="Yes",ROUND(E264,2),0)</f>
        <v>0</v>
      </c>
      <c r="J264" s="441" t="s">
        <v>152</v>
      </c>
      <c r="K264" s="443">
        <v>0</v>
      </c>
      <c r="L264" s="445">
        <f t="shared" ref="L264" si="280">ROUND(IF(J264="yes",E264*K264,0),2)</f>
        <v>0</v>
      </c>
      <c r="M264" s="400" t="s">
        <v>114</v>
      </c>
      <c r="N264" s="443">
        <v>0</v>
      </c>
      <c r="O264" s="445">
        <f t="shared" ref="O264" si="281">ROUND(IF(M264="yes",E265*N264,0),2)</f>
        <v>0</v>
      </c>
      <c r="P264" s="400" t="s">
        <v>114</v>
      </c>
      <c r="Q264" s="443">
        <v>0</v>
      </c>
      <c r="R264" s="448">
        <f t="shared" ref="R264" si="282">ROUND(IF(P264="yes",E266*Q264,0),2)</f>
        <v>0</v>
      </c>
    </row>
    <row r="265" spans="1:19" hidden="1">
      <c r="A265" s="405"/>
      <c r="B265" s="408"/>
      <c r="C265" s="167" t="str">
        <f>'Invoice Summary'!$A$24</f>
        <v>[Other Entity] Share</v>
      </c>
      <c r="D265" s="168">
        <v>0</v>
      </c>
      <c r="E265" s="169">
        <v>0</v>
      </c>
      <c r="F265" s="169">
        <v>0</v>
      </c>
      <c r="G265" s="240">
        <f>ROUND(D265,0)-ROUND(F265,2)</f>
        <v>0</v>
      </c>
      <c r="H265" s="400"/>
      <c r="I265" s="401"/>
      <c r="J265" s="441"/>
      <c r="K265" s="443"/>
      <c r="L265" s="445"/>
      <c r="M265" s="400"/>
      <c r="N265" s="443"/>
      <c r="O265" s="445"/>
      <c r="P265" s="400"/>
      <c r="Q265" s="443"/>
      <c r="R265" s="448"/>
    </row>
    <row r="266" spans="1:19" ht="15.75" hidden="1" thickBot="1">
      <c r="A266" s="406"/>
      <c r="B266" s="409"/>
      <c r="C266" s="136" t="s">
        <v>191</v>
      </c>
      <c r="D266" s="105">
        <v>0</v>
      </c>
      <c r="E266" s="81">
        <v>0</v>
      </c>
      <c r="F266" s="81">
        <v>0</v>
      </c>
      <c r="G266" s="82">
        <f t="shared" si="270"/>
        <v>0</v>
      </c>
      <c r="H266" s="400"/>
      <c r="I266" s="401"/>
      <c r="J266" s="441"/>
      <c r="K266" s="443"/>
      <c r="L266" s="445"/>
      <c r="M266" s="400"/>
      <c r="N266" s="443"/>
      <c r="O266" s="445"/>
      <c r="P266" s="400"/>
      <c r="Q266" s="443"/>
      <c r="R266" s="448"/>
    </row>
    <row r="267" spans="1:19" hidden="1">
      <c r="A267" s="404"/>
      <c r="B267" s="407" t="s">
        <v>287</v>
      </c>
      <c r="C267" s="135" t="s">
        <v>189</v>
      </c>
      <c r="D267" s="86">
        <v>0</v>
      </c>
      <c r="E267" s="80">
        <v>0</v>
      </c>
      <c r="F267" s="80">
        <v>0</v>
      </c>
      <c r="G267" s="241">
        <f t="shared" si="270"/>
        <v>0</v>
      </c>
      <c r="H267" s="400" t="s">
        <v>114</v>
      </c>
      <c r="I267" s="401">
        <f t="shared" ref="I267" si="283">IF(H267="Yes",ROUND(E267,2),0)</f>
        <v>0</v>
      </c>
      <c r="J267" s="441" t="s">
        <v>152</v>
      </c>
      <c r="K267" s="443">
        <v>0</v>
      </c>
      <c r="L267" s="445">
        <f t="shared" ref="L267" si="284">ROUND(IF(J267="yes",E267*K267,0),2)</f>
        <v>0</v>
      </c>
      <c r="M267" s="400" t="s">
        <v>114</v>
      </c>
      <c r="N267" s="443">
        <v>0</v>
      </c>
      <c r="O267" s="445">
        <f t="shared" ref="O267" si="285">ROUND(IF(M267="yes",E268*N267,0),2)</f>
        <v>0</v>
      </c>
      <c r="P267" s="400" t="s">
        <v>114</v>
      </c>
      <c r="Q267" s="443">
        <v>0</v>
      </c>
      <c r="R267" s="448">
        <f t="shared" ref="R267" si="286">ROUND(IF(P267="yes",E269*Q267,0),2)</f>
        <v>0</v>
      </c>
    </row>
    <row r="268" spans="1:19" hidden="1">
      <c r="A268" s="405"/>
      <c r="B268" s="408"/>
      <c r="C268" s="167" t="str">
        <f>'Invoice Summary'!$A$24</f>
        <v>[Other Entity] Share</v>
      </c>
      <c r="D268" s="168">
        <v>0</v>
      </c>
      <c r="E268" s="169">
        <v>0</v>
      </c>
      <c r="F268" s="169">
        <v>0</v>
      </c>
      <c r="G268" s="240">
        <f>ROUND(D268,0)-ROUND(F268,2)</f>
        <v>0</v>
      </c>
      <c r="H268" s="400"/>
      <c r="I268" s="401"/>
      <c r="J268" s="441"/>
      <c r="K268" s="443"/>
      <c r="L268" s="445"/>
      <c r="M268" s="400"/>
      <c r="N268" s="443"/>
      <c r="O268" s="445"/>
      <c r="P268" s="400"/>
      <c r="Q268" s="443"/>
      <c r="R268" s="448"/>
    </row>
    <row r="269" spans="1:19" ht="15.75" hidden="1" thickBot="1">
      <c r="A269" s="406"/>
      <c r="B269" s="409"/>
      <c r="C269" s="136" t="s">
        <v>191</v>
      </c>
      <c r="D269" s="105">
        <v>0</v>
      </c>
      <c r="E269" s="81">
        <v>0</v>
      </c>
      <c r="F269" s="81">
        <v>0</v>
      </c>
      <c r="G269" s="82">
        <f t="shared" si="270"/>
        <v>0</v>
      </c>
      <c r="H269" s="400"/>
      <c r="I269" s="401"/>
      <c r="J269" s="441"/>
      <c r="K269" s="443"/>
      <c r="L269" s="445"/>
      <c r="M269" s="400"/>
      <c r="N269" s="443"/>
      <c r="O269" s="445"/>
      <c r="P269" s="400"/>
      <c r="Q269" s="443"/>
      <c r="R269" s="448"/>
    </row>
    <row r="270" spans="1:19" hidden="1">
      <c r="A270" s="404"/>
      <c r="B270" s="407" t="s">
        <v>288</v>
      </c>
      <c r="C270" s="135" t="s">
        <v>189</v>
      </c>
      <c r="D270" s="86">
        <v>0</v>
      </c>
      <c r="E270" s="80">
        <v>0</v>
      </c>
      <c r="F270" s="80">
        <v>0</v>
      </c>
      <c r="G270" s="241">
        <f t="shared" si="270"/>
        <v>0</v>
      </c>
      <c r="H270" s="400" t="s">
        <v>114</v>
      </c>
      <c r="I270" s="401">
        <f t="shared" ref="I270" si="287">IF(H270="Yes",ROUND(E270,2),0)</f>
        <v>0</v>
      </c>
      <c r="J270" s="441" t="s">
        <v>152</v>
      </c>
      <c r="K270" s="443">
        <v>0</v>
      </c>
      <c r="L270" s="445">
        <f t="shared" ref="L270" si="288">ROUND(IF(J270="yes",E270*K270,0),2)</f>
        <v>0</v>
      </c>
      <c r="M270" s="400" t="s">
        <v>114</v>
      </c>
      <c r="N270" s="443">
        <v>0</v>
      </c>
      <c r="O270" s="445">
        <f t="shared" ref="O270" si="289">ROUND(IF(M270="yes",E271*N270,0),2)</f>
        <v>0</v>
      </c>
      <c r="P270" s="400" t="s">
        <v>114</v>
      </c>
      <c r="Q270" s="443">
        <v>0</v>
      </c>
      <c r="R270" s="448">
        <f t="shared" ref="R270" si="290">ROUND(IF(P270="yes",E272*Q270,0),2)</f>
        <v>0</v>
      </c>
    </row>
    <row r="271" spans="1:19" hidden="1">
      <c r="A271" s="405"/>
      <c r="B271" s="408"/>
      <c r="C271" s="167" t="str">
        <f>'Invoice Summary'!$A$24</f>
        <v>[Other Entity] Share</v>
      </c>
      <c r="D271" s="168">
        <v>0</v>
      </c>
      <c r="E271" s="169">
        <v>0</v>
      </c>
      <c r="F271" s="169">
        <v>0</v>
      </c>
      <c r="G271" s="240">
        <f>ROUND(D271,0)-ROUND(F271,2)</f>
        <v>0</v>
      </c>
      <c r="H271" s="400"/>
      <c r="I271" s="401"/>
      <c r="J271" s="441"/>
      <c r="K271" s="443"/>
      <c r="L271" s="445"/>
      <c r="M271" s="400"/>
      <c r="N271" s="443"/>
      <c r="O271" s="445"/>
      <c r="P271" s="400"/>
      <c r="Q271" s="443"/>
      <c r="R271" s="448"/>
    </row>
    <row r="272" spans="1:19" ht="15.75" hidden="1" thickBot="1">
      <c r="A272" s="406"/>
      <c r="B272" s="409"/>
      <c r="C272" s="136" t="s">
        <v>191</v>
      </c>
      <c r="D272" s="105">
        <v>0</v>
      </c>
      <c r="E272" s="81">
        <v>0</v>
      </c>
      <c r="F272" s="81">
        <v>0</v>
      </c>
      <c r="G272" s="82">
        <f t="shared" si="270"/>
        <v>0</v>
      </c>
      <c r="H272" s="400"/>
      <c r="I272" s="401"/>
      <c r="J272" s="441"/>
      <c r="K272" s="443"/>
      <c r="L272" s="445"/>
      <c r="M272" s="400"/>
      <c r="N272" s="443"/>
      <c r="O272" s="445"/>
      <c r="P272" s="400"/>
      <c r="Q272" s="443"/>
      <c r="R272" s="448"/>
    </row>
    <row r="273" spans="1:19" hidden="1">
      <c r="A273" s="404"/>
      <c r="B273" s="407" t="s">
        <v>289</v>
      </c>
      <c r="C273" s="135" t="s">
        <v>189</v>
      </c>
      <c r="D273" s="86">
        <v>0</v>
      </c>
      <c r="E273" s="80">
        <v>0</v>
      </c>
      <c r="F273" s="80">
        <v>0</v>
      </c>
      <c r="G273" s="241">
        <f t="shared" si="270"/>
        <v>0</v>
      </c>
      <c r="H273" s="400" t="s">
        <v>114</v>
      </c>
      <c r="I273" s="401">
        <f t="shared" ref="I273" si="291">IF(H273="Yes",ROUND(E273,2),0)</f>
        <v>0</v>
      </c>
      <c r="J273" s="441" t="s">
        <v>152</v>
      </c>
      <c r="K273" s="443">
        <v>0</v>
      </c>
      <c r="L273" s="445">
        <f t="shared" ref="L273" si="292">ROUND(IF(J273="yes",E273*K273,0),2)</f>
        <v>0</v>
      </c>
      <c r="M273" s="400" t="s">
        <v>114</v>
      </c>
      <c r="N273" s="443">
        <v>0</v>
      </c>
      <c r="O273" s="445">
        <f t="shared" ref="O273" si="293">ROUND(IF(M273="yes",E274*N273,0),2)</f>
        <v>0</v>
      </c>
      <c r="P273" s="400" t="s">
        <v>114</v>
      </c>
      <c r="Q273" s="443">
        <v>0</v>
      </c>
      <c r="R273" s="448">
        <f t="shared" ref="R273" si="294">ROUND(IF(P273="yes",E275*Q273,0),2)</f>
        <v>0</v>
      </c>
    </row>
    <row r="274" spans="1:19" hidden="1">
      <c r="A274" s="405"/>
      <c r="B274" s="408"/>
      <c r="C274" s="167" t="str">
        <f>'Invoice Summary'!$A$24</f>
        <v>[Other Entity] Share</v>
      </c>
      <c r="D274" s="168">
        <v>0</v>
      </c>
      <c r="E274" s="169">
        <v>0</v>
      </c>
      <c r="F274" s="169">
        <v>0</v>
      </c>
      <c r="G274" s="240">
        <f>ROUND(D274,0)-ROUND(F274,2)</f>
        <v>0</v>
      </c>
      <c r="H274" s="400"/>
      <c r="I274" s="401"/>
      <c r="J274" s="441"/>
      <c r="K274" s="443"/>
      <c r="L274" s="445"/>
      <c r="M274" s="400"/>
      <c r="N274" s="443"/>
      <c r="O274" s="445"/>
      <c r="P274" s="400"/>
      <c r="Q274" s="443"/>
      <c r="R274" s="448"/>
    </row>
    <row r="275" spans="1:19" ht="15.75" hidden="1" thickBot="1">
      <c r="A275" s="406"/>
      <c r="B275" s="409"/>
      <c r="C275" s="136" t="s">
        <v>191</v>
      </c>
      <c r="D275" s="105">
        <v>0</v>
      </c>
      <c r="E275" s="81">
        <v>0</v>
      </c>
      <c r="F275" s="81">
        <v>0</v>
      </c>
      <c r="G275" s="82">
        <f t="shared" si="270"/>
        <v>0</v>
      </c>
      <c r="H275" s="400"/>
      <c r="I275" s="401"/>
      <c r="J275" s="441"/>
      <c r="K275" s="443"/>
      <c r="L275" s="445"/>
      <c r="M275" s="400"/>
      <c r="N275" s="443"/>
      <c r="O275" s="445"/>
      <c r="P275" s="400"/>
      <c r="Q275" s="443"/>
      <c r="R275" s="448"/>
    </row>
    <row r="276" spans="1:19" hidden="1">
      <c r="A276" s="404"/>
      <c r="B276" s="407" t="s">
        <v>290</v>
      </c>
      <c r="C276" s="135" t="s">
        <v>189</v>
      </c>
      <c r="D276" s="86">
        <v>0</v>
      </c>
      <c r="E276" s="80">
        <v>0</v>
      </c>
      <c r="F276" s="80">
        <v>0</v>
      </c>
      <c r="G276" s="241">
        <f t="shared" si="270"/>
        <v>0</v>
      </c>
      <c r="H276" s="400" t="s">
        <v>114</v>
      </c>
      <c r="I276" s="401">
        <f t="shared" ref="I276" si="295">IF(H276="Yes",ROUND(E276,2),0)</f>
        <v>0</v>
      </c>
      <c r="J276" s="441" t="s">
        <v>152</v>
      </c>
      <c r="K276" s="443">
        <v>0</v>
      </c>
      <c r="L276" s="445">
        <f t="shared" ref="L276" si="296">ROUND(IF(J276="yes",E276*K276,0),2)</f>
        <v>0</v>
      </c>
      <c r="M276" s="400" t="s">
        <v>114</v>
      </c>
      <c r="N276" s="443">
        <v>0</v>
      </c>
      <c r="O276" s="445">
        <f t="shared" ref="O276" si="297">ROUND(IF(M276="yes",E277*N276,0),2)</f>
        <v>0</v>
      </c>
      <c r="P276" s="400" t="s">
        <v>114</v>
      </c>
      <c r="Q276" s="443">
        <v>0</v>
      </c>
      <c r="R276" s="448">
        <f t="shared" ref="R276" si="298">ROUND(IF(P276="yes",E278*Q276,0),2)</f>
        <v>0</v>
      </c>
    </row>
    <row r="277" spans="1:19" hidden="1">
      <c r="A277" s="405"/>
      <c r="B277" s="408"/>
      <c r="C277" s="167" t="str">
        <f>'Invoice Summary'!$A$24</f>
        <v>[Other Entity] Share</v>
      </c>
      <c r="D277" s="168">
        <v>0</v>
      </c>
      <c r="E277" s="169">
        <v>0</v>
      </c>
      <c r="F277" s="169">
        <v>0</v>
      </c>
      <c r="G277" s="240">
        <f>ROUND(D277,0)-ROUND(F277,2)</f>
        <v>0</v>
      </c>
      <c r="H277" s="400"/>
      <c r="I277" s="401"/>
      <c r="J277" s="441"/>
      <c r="K277" s="443"/>
      <c r="L277" s="445"/>
      <c r="M277" s="400"/>
      <c r="N277" s="443"/>
      <c r="O277" s="445"/>
      <c r="P277" s="400"/>
      <c r="Q277" s="443"/>
      <c r="R277" s="448"/>
    </row>
    <row r="278" spans="1:19" ht="15.75" hidden="1" thickBot="1">
      <c r="A278" s="406"/>
      <c r="B278" s="409"/>
      <c r="C278" s="136" t="s">
        <v>191</v>
      </c>
      <c r="D278" s="105">
        <v>0</v>
      </c>
      <c r="E278" s="81">
        <v>0</v>
      </c>
      <c r="F278" s="81">
        <v>0</v>
      </c>
      <c r="G278" s="82">
        <f t="shared" si="270"/>
        <v>0</v>
      </c>
      <c r="H278" s="400"/>
      <c r="I278" s="401"/>
      <c r="J278" s="441"/>
      <c r="K278" s="443"/>
      <c r="L278" s="445"/>
      <c r="M278" s="400"/>
      <c r="N278" s="443"/>
      <c r="O278" s="445"/>
      <c r="P278" s="400"/>
      <c r="Q278" s="443"/>
      <c r="R278" s="448"/>
    </row>
    <row r="279" spans="1:19" hidden="1">
      <c r="A279" s="404"/>
      <c r="B279" s="407" t="s">
        <v>291</v>
      </c>
      <c r="C279" s="135" t="s">
        <v>189</v>
      </c>
      <c r="D279" s="86">
        <v>0</v>
      </c>
      <c r="E279" s="80">
        <v>0</v>
      </c>
      <c r="F279" s="80">
        <v>0</v>
      </c>
      <c r="G279" s="241">
        <f t="shared" si="270"/>
        <v>0</v>
      </c>
      <c r="H279" s="400" t="s">
        <v>114</v>
      </c>
      <c r="I279" s="401">
        <f t="shared" ref="I279" si="299">IF(H279="Yes",ROUND(E279,2),0)</f>
        <v>0</v>
      </c>
      <c r="J279" s="441" t="s">
        <v>152</v>
      </c>
      <c r="K279" s="443">
        <v>0</v>
      </c>
      <c r="L279" s="445">
        <f t="shared" ref="L279" si="300">ROUND(IF(J279="yes",E279*K279,0),2)</f>
        <v>0</v>
      </c>
      <c r="M279" s="400" t="s">
        <v>114</v>
      </c>
      <c r="N279" s="443">
        <v>0</v>
      </c>
      <c r="O279" s="445">
        <f t="shared" ref="O279" si="301">ROUND(IF(M279="yes",E280*N279,0),2)</f>
        <v>0</v>
      </c>
      <c r="P279" s="400" t="s">
        <v>114</v>
      </c>
      <c r="Q279" s="443">
        <v>0</v>
      </c>
      <c r="R279" s="448">
        <f t="shared" ref="R279" si="302">ROUND(IF(P279="yes",E281*Q279,0),2)</f>
        <v>0</v>
      </c>
    </row>
    <row r="280" spans="1:19" hidden="1">
      <c r="A280" s="405"/>
      <c r="B280" s="408"/>
      <c r="C280" s="167" t="str">
        <f>'Invoice Summary'!$A$24</f>
        <v>[Other Entity] Share</v>
      </c>
      <c r="D280" s="168">
        <v>0</v>
      </c>
      <c r="E280" s="169">
        <v>0</v>
      </c>
      <c r="F280" s="169">
        <v>0</v>
      </c>
      <c r="G280" s="240">
        <f>ROUND(D280,0)-ROUND(F280,2)</f>
        <v>0</v>
      </c>
      <c r="H280" s="400"/>
      <c r="I280" s="401"/>
      <c r="J280" s="441"/>
      <c r="K280" s="443"/>
      <c r="L280" s="445"/>
      <c r="M280" s="400"/>
      <c r="N280" s="443"/>
      <c r="O280" s="445"/>
      <c r="P280" s="400"/>
      <c r="Q280" s="443"/>
      <c r="R280" s="448"/>
    </row>
    <row r="281" spans="1:19" ht="15.75" hidden="1" thickBot="1">
      <c r="A281" s="406"/>
      <c r="B281" s="409"/>
      <c r="C281" s="136" t="s">
        <v>191</v>
      </c>
      <c r="D281" s="105">
        <v>0</v>
      </c>
      <c r="E281" s="81">
        <v>0</v>
      </c>
      <c r="F281" s="81">
        <v>0</v>
      </c>
      <c r="G281" s="82">
        <f t="shared" si="270"/>
        <v>0</v>
      </c>
      <c r="H281" s="400"/>
      <c r="I281" s="401"/>
      <c r="J281" s="441"/>
      <c r="K281" s="443"/>
      <c r="L281" s="445"/>
      <c r="M281" s="400"/>
      <c r="N281" s="443"/>
      <c r="O281" s="445"/>
      <c r="P281" s="400"/>
      <c r="Q281" s="443"/>
      <c r="R281" s="448"/>
    </row>
    <row r="282" spans="1:19" hidden="1">
      <c r="A282" s="404"/>
      <c r="B282" s="407" t="s">
        <v>292</v>
      </c>
      <c r="C282" s="135" t="s">
        <v>189</v>
      </c>
      <c r="D282" s="86">
        <v>0</v>
      </c>
      <c r="E282" s="80">
        <v>0</v>
      </c>
      <c r="F282" s="80">
        <v>0</v>
      </c>
      <c r="G282" s="241">
        <f t="shared" si="270"/>
        <v>0</v>
      </c>
      <c r="H282" s="400" t="s">
        <v>114</v>
      </c>
      <c r="I282" s="401">
        <f t="shared" ref="I282" si="303">IF(H282="Yes",ROUND(E282,2),0)</f>
        <v>0</v>
      </c>
      <c r="J282" s="441" t="s">
        <v>152</v>
      </c>
      <c r="K282" s="443">
        <v>0</v>
      </c>
      <c r="L282" s="445">
        <f t="shared" ref="L282" si="304">ROUND(IF(J282="yes",E282*K282,0),2)</f>
        <v>0</v>
      </c>
      <c r="M282" s="400" t="s">
        <v>114</v>
      </c>
      <c r="N282" s="443">
        <v>0</v>
      </c>
      <c r="O282" s="445">
        <f t="shared" ref="O282" si="305">ROUND(IF(M282="yes",E283*N282,0),2)</f>
        <v>0</v>
      </c>
      <c r="P282" s="400" t="s">
        <v>114</v>
      </c>
      <c r="Q282" s="443">
        <v>0</v>
      </c>
      <c r="R282" s="448">
        <f t="shared" ref="R282" si="306">ROUND(IF(P282="yes",E284*Q282,0),2)</f>
        <v>0</v>
      </c>
      <c r="S282" s="16"/>
    </row>
    <row r="283" spans="1:19" hidden="1">
      <c r="A283" s="405"/>
      <c r="B283" s="408"/>
      <c r="C283" s="167" t="str">
        <f>'Invoice Summary'!$A$24</f>
        <v>[Other Entity] Share</v>
      </c>
      <c r="D283" s="168">
        <v>0</v>
      </c>
      <c r="E283" s="169">
        <v>0</v>
      </c>
      <c r="F283" s="169">
        <v>0</v>
      </c>
      <c r="G283" s="240">
        <f>ROUND(D283,0)-ROUND(F283,2)</f>
        <v>0</v>
      </c>
      <c r="H283" s="400"/>
      <c r="I283" s="401"/>
      <c r="J283" s="441"/>
      <c r="K283" s="443"/>
      <c r="L283" s="445"/>
      <c r="M283" s="400"/>
      <c r="N283" s="443"/>
      <c r="O283" s="445"/>
      <c r="P283" s="400"/>
      <c r="Q283" s="443"/>
      <c r="R283" s="448"/>
      <c r="S283" s="16"/>
    </row>
    <row r="284" spans="1:19" ht="15.75" hidden="1" thickBot="1">
      <c r="A284" s="406"/>
      <c r="B284" s="409"/>
      <c r="C284" s="136" t="s">
        <v>191</v>
      </c>
      <c r="D284" s="105">
        <v>0</v>
      </c>
      <c r="E284" s="81">
        <v>0</v>
      </c>
      <c r="F284" s="81">
        <v>0</v>
      </c>
      <c r="G284" s="82">
        <f t="shared" si="270"/>
        <v>0</v>
      </c>
      <c r="H284" s="400"/>
      <c r="I284" s="401"/>
      <c r="J284" s="441"/>
      <c r="K284" s="443"/>
      <c r="L284" s="445"/>
      <c r="M284" s="400"/>
      <c r="N284" s="443"/>
      <c r="O284" s="445"/>
      <c r="P284" s="400"/>
      <c r="Q284" s="443"/>
      <c r="R284" s="448"/>
    </row>
    <row r="285" spans="1:19" hidden="1">
      <c r="A285" s="404"/>
      <c r="B285" s="407" t="s">
        <v>293</v>
      </c>
      <c r="C285" s="135" t="s">
        <v>189</v>
      </c>
      <c r="D285" s="86">
        <v>0</v>
      </c>
      <c r="E285" s="80">
        <v>0</v>
      </c>
      <c r="F285" s="80">
        <v>0</v>
      </c>
      <c r="G285" s="241">
        <f t="shared" si="270"/>
        <v>0</v>
      </c>
      <c r="H285" s="400" t="s">
        <v>114</v>
      </c>
      <c r="I285" s="401">
        <f t="shared" ref="I285" si="307">IF(H285="Yes",ROUND(E285,2),0)</f>
        <v>0</v>
      </c>
      <c r="J285" s="441" t="s">
        <v>152</v>
      </c>
      <c r="K285" s="443">
        <v>0</v>
      </c>
      <c r="L285" s="445">
        <f t="shared" ref="L285" si="308">ROUND(IF(J285="yes",E285*K285,0),2)</f>
        <v>0</v>
      </c>
      <c r="M285" s="400" t="s">
        <v>114</v>
      </c>
      <c r="N285" s="443">
        <v>0</v>
      </c>
      <c r="O285" s="445">
        <f t="shared" ref="O285" si="309">ROUND(IF(M285="yes",E286*N285,0),2)</f>
        <v>0</v>
      </c>
      <c r="P285" s="400" t="s">
        <v>114</v>
      </c>
      <c r="Q285" s="443">
        <v>0</v>
      </c>
      <c r="R285" s="448">
        <f t="shared" ref="R285" si="310">ROUND(IF(P285="yes",E287*Q285,0),2)</f>
        <v>0</v>
      </c>
    </row>
    <row r="286" spans="1:19" hidden="1">
      <c r="A286" s="405"/>
      <c r="B286" s="408"/>
      <c r="C286" s="167" t="str">
        <f>'Invoice Summary'!$A$24</f>
        <v>[Other Entity] Share</v>
      </c>
      <c r="D286" s="168">
        <v>0</v>
      </c>
      <c r="E286" s="169">
        <v>0</v>
      </c>
      <c r="F286" s="169">
        <v>0</v>
      </c>
      <c r="G286" s="240">
        <f>ROUND(D286,0)-ROUND(F286,2)</f>
        <v>0</v>
      </c>
      <c r="H286" s="400"/>
      <c r="I286" s="401"/>
      <c r="J286" s="441"/>
      <c r="K286" s="443"/>
      <c r="L286" s="445"/>
      <c r="M286" s="400"/>
      <c r="N286" s="443"/>
      <c r="O286" s="445"/>
      <c r="P286" s="400"/>
      <c r="Q286" s="443"/>
      <c r="R286" s="448"/>
    </row>
    <row r="287" spans="1:19" ht="15.75" hidden="1" thickBot="1">
      <c r="A287" s="406"/>
      <c r="B287" s="409"/>
      <c r="C287" s="136" t="s">
        <v>191</v>
      </c>
      <c r="D287" s="105">
        <v>0</v>
      </c>
      <c r="E287" s="81">
        <v>0</v>
      </c>
      <c r="F287" s="81">
        <v>0</v>
      </c>
      <c r="G287" s="82">
        <f t="shared" si="270"/>
        <v>0</v>
      </c>
      <c r="H287" s="400"/>
      <c r="I287" s="401"/>
      <c r="J287" s="441"/>
      <c r="K287" s="443"/>
      <c r="L287" s="445"/>
      <c r="M287" s="400"/>
      <c r="N287" s="443"/>
      <c r="O287" s="445"/>
      <c r="P287" s="400"/>
      <c r="Q287" s="443"/>
      <c r="R287" s="448"/>
    </row>
    <row r="288" spans="1:19" hidden="1">
      <c r="A288" s="404"/>
      <c r="B288" s="407" t="s">
        <v>294</v>
      </c>
      <c r="C288" s="135" t="s">
        <v>189</v>
      </c>
      <c r="D288" s="86">
        <v>0</v>
      </c>
      <c r="E288" s="80">
        <v>0</v>
      </c>
      <c r="F288" s="80">
        <v>0</v>
      </c>
      <c r="G288" s="241">
        <f t="shared" si="270"/>
        <v>0</v>
      </c>
      <c r="H288" s="400" t="s">
        <v>114</v>
      </c>
      <c r="I288" s="401">
        <f t="shared" ref="I288" si="311">IF(H288="Yes",ROUND(E288,2),0)</f>
        <v>0</v>
      </c>
      <c r="J288" s="441" t="s">
        <v>152</v>
      </c>
      <c r="K288" s="443">
        <v>0</v>
      </c>
      <c r="L288" s="445">
        <f t="shared" ref="L288" si="312">ROUND(IF(J288="yes",E288*K288,0),2)</f>
        <v>0</v>
      </c>
      <c r="M288" s="400" t="s">
        <v>114</v>
      </c>
      <c r="N288" s="443">
        <v>0</v>
      </c>
      <c r="O288" s="445">
        <f t="shared" ref="O288" si="313">ROUND(IF(M288="yes",E289*N288,0),2)</f>
        <v>0</v>
      </c>
      <c r="P288" s="400" t="s">
        <v>114</v>
      </c>
      <c r="Q288" s="443">
        <v>0</v>
      </c>
      <c r="R288" s="448">
        <f t="shared" ref="R288" si="314">ROUND(IF(P288="yes",E290*Q288,0),2)</f>
        <v>0</v>
      </c>
    </row>
    <row r="289" spans="1:19" hidden="1">
      <c r="A289" s="405"/>
      <c r="B289" s="408"/>
      <c r="C289" s="167" t="str">
        <f>'Invoice Summary'!$A$24</f>
        <v>[Other Entity] Share</v>
      </c>
      <c r="D289" s="168">
        <v>0</v>
      </c>
      <c r="E289" s="169">
        <v>0</v>
      </c>
      <c r="F289" s="169">
        <v>0</v>
      </c>
      <c r="G289" s="240">
        <f>ROUND(D289,0)-ROUND(F289,2)</f>
        <v>0</v>
      </c>
      <c r="H289" s="400"/>
      <c r="I289" s="401"/>
      <c r="J289" s="441"/>
      <c r="K289" s="443"/>
      <c r="L289" s="445"/>
      <c r="M289" s="400"/>
      <c r="N289" s="443"/>
      <c r="O289" s="445"/>
      <c r="P289" s="400"/>
      <c r="Q289" s="443"/>
      <c r="R289" s="448"/>
    </row>
    <row r="290" spans="1:19" ht="15.75" hidden="1" thickBot="1">
      <c r="A290" s="406"/>
      <c r="B290" s="409"/>
      <c r="C290" s="136" t="s">
        <v>191</v>
      </c>
      <c r="D290" s="105">
        <v>0</v>
      </c>
      <c r="E290" s="81">
        <v>0</v>
      </c>
      <c r="F290" s="81">
        <v>0</v>
      </c>
      <c r="G290" s="82">
        <f t="shared" si="270"/>
        <v>0</v>
      </c>
      <c r="H290" s="400"/>
      <c r="I290" s="401"/>
      <c r="J290" s="441"/>
      <c r="K290" s="443"/>
      <c r="L290" s="445"/>
      <c r="M290" s="400"/>
      <c r="N290" s="443"/>
      <c r="O290" s="445"/>
      <c r="P290" s="400"/>
      <c r="Q290" s="443"/>
      <c r="R290" s="448"/>
    </row>
    <row r="291" spans="1:19" hidden="1">
      <c r="A291" s="404"/>
      <c r="B291" s="407" t="s">
        <v>295</v>
      </c>
      <c r="C291" s="135" t="s">
        <v>189</v>
      </c>
      <c r="D291" s="86">
        <v>0</v>
      </c>
      <c r="E291" s="80">
        <v>0</v>
      </c>
      <c r="F291" s="80">
        <v>0</v>
      </c>
      <c r="G291" s="241">
        <f t="shared" si="270"/>
        <v>0</v>
      </c>
      <c r="H291" s="400" t="s">
        <v>114</v>
      </c>
      <c r="I291" s="401">
        <f t="shared" ref="I291" si="315">IF(H291="Yes",ROUND(E291,2),0)</f>
        <v>0</v>
      </c>
      <c r="J291" s="441" t="s">
        <v>152</v>
      </c>
      <c r="K291" s="443">
        <v>0</v>
      </c>
      <c r="L291" s="445">
        <f t="shared" ref="L291" si="316">ROUND(IF(J291="yes",E291*K291,0),2)</f>
        <v>0</v>
      </c>
      <c r="M291" s="400" t="s">
        <v>114</v>
      </c>
      <c r="N291" s="443">
        <v>0</v>
      </c>
      <c r="O291" s="445">
        <f t="shared" ref="O291" si="317">ROUND(IF(M291="yes",E292*N291,0),2)</f>
        <v>0</v>
      </c>
      <c r="P291" s="400" t="s">
        <v>114</v>
      </c>
      <c r="Q291" s="443">
        <v>0</v>
      </c>
      <c r="R291" s="448">
        <f t="shared" ref="R291" si="318">ROUND(IF(P291="yes",E293*Q291,0),2)</f>
        <v>0</v>
      </c>
    </row>
    <row r="292" spans="1:19" hidden="1">
      <c r="A292" s="405"/>
      <c r="B292" s="408"/>
      <c r="C292" s="167" t="str">
        <f>'Invoice Summary'!$A$24</f>
        <v>[Other Entity] Share</v>
      </c>
      <c r="D292" s="168">
        <v>0</v>
      </c>
      <c r="E292" s="169">
        <v>0</v>
      </c>
      <c r="F292" s="169">
        <v>0</v>
      </c>
      <c r="G292" s="240">
        <f>ROUND(D292,0)-ROUND(F292,2)</f>
        <v>0</v>
      </c>
      <c r="H292" s="400"/>
      <c r="I292" s="401"/>
      <c r="J292" s="441"/>
      <c r="K292" s="443"/>
      <c r="L292" s="445"/>
      <c r="M292" s="400"/>
      <c r="N292" s="443"/>
      <c r="O292" s="445"/>
      <c r="P292" s="400"/>
      <c r="Q292" s="443"/>
      <c r="R292" s="448"/>
    </row>
    <row r="293" spans="1:19" ht="15.75" hidden="1" thickBot="1">
      <c r="A293" s="406"/>
      <c r="B293" s="409"/>
      <c r="C293" s="136" t="s">
        <v>191</v>
      </c>
      <c r="D293" s="105">
        <v>0</v>
      </c>
      <c r="E293" s="81">
        <v>0</v>
      </c>
      <c r="F293" s="81">
        <v>0</v>
      </c>
      <c r="G293" s="82">
        <f t="shared" si="270"/>
        <v>0</v>
      </c>
      <c r="H293" s="400"/>
      <c r="I293" s="401"/>
      <c r="J293" s="441"/>
      <c r="K293" s="443"/>
      <c r="L293" s="445"/>
      <c r="M293" s="400"/>
      <c r="N293" s="443"/>
      <c r="O293" s="445"/>
      <c r="P293" s="400"/>
      <c r="Q293" s="443"/>
      <c r="R293" s="448"/>
    </row>
    <row r="294" spans="1:19" hidden="1">
      <c r="A294" s="404"/>
      <c r="B294" s="407" t="s">
        <v>296</v>
      </c>
      <c r="C294" s="135" t="s">
        <v>189</v>
      </c>
      <c r="D294" s="86">
        <v>0</v>
      </c>
      <c r="E294" s="80">
        <v>0</v>
      </c>
      <c r="F294" s="80">
        <v>0</v>
      </c>
      <c r="G294" s="241">
        <f t="shared" si="270"/>
        <v>0</v>
      </c>
      <c r="H294" s="400" t="s">
        <v>114</v>
      </c>
      <c r="I294" s="401">
        <f t="shared" ref="I294" si="319">IF(H294="Yes",ROUND(E294,2),0)</f>
        <v>0</v>
      </c>
      <c r="J294" s="441" t="s">
        <v>152</v>
      </c>
      <c r="K294" s="443">
        <v>0</v>
      </c>
      <c r="L294" s="445">
        <f t="shared" ref="L294" si="320">ROUND(IF(J294="yes",E294*K294,0),2)</f>
        <v>0</v>
      </c>
      <c r="M294" s="400" t="s">
        <v>114</v>
      </c>
      <c r="N294" s="443">
        <v>0</v>
      </c>
      <c r="O294" s="445">
        <f t="shared" ref="O294" si="321">ROUND(IF(M294="yes",E295*N294,0),2)</f>
        <v>0</v>
      </c>
      <c r="P294" s="400" t="s">
        <v>114</v>
      </c>
      <c r="Q294" s="443">
        <v>0</v>
      </c>
      <c r="R294" s="448">
        <f t="shared" ref="R294" si="322">ROUND(IF(P294="yes",E296*Q294,0),2)</f>
        <v>0</v>
      </c>
    </row>
    <row r="295" spans="1:19" hidden="1">
      <c r="A295" s="405"/>
      <c r="B295" s="408"/>
      <c r="C295" s="167" t="str">
        <f>'Invoice Summary'!$A$24</f>
        <v>[Other Entity] Share</v>
      </c>
      <c r="D295" s="168">
        <v>0</v>
      </c>
      <c r="E295" s="169">
        <v>0</v>
      </c>
      <c r="F295" s="169">
        <v>0</v>
      </c>
      <c r="G295" s="240">
        <f>ROUND(D295,0)-ROUND(F295,2)</f>
        <v>0</v>
      </c>
      <c r="H295" s="400"/>
      <c r="I295" s="401"/>
      <c r="J295" s="441"/>
      <c r="K295" s="443"/>
      <c r="L295" s="445"/>
      <c r="M295" s="400"/>
      <c r="N295" s="443"/>
      <c r="O295" s="445"/>
      <c r="P295" s="400"/>
      <c r="Q295" s="443"/>
      <c r="R295" s="448"/>
    </row>
    <row r="296" spans="1:19" ht="15.75" hidden="1" thickBot="1">
      <c r="A296" s="406"/>
      <c r="B296" s="409"/>
      <c r="C296" s="136" t="s">
        <v>191</v>
      </c>
      <c r="D296" s="105">
        <v>0</v>
      </c>
      <c r="E296" s="81">
        <v>0</v>
      </c>
      <c r="F296" s="81">
        <v>0</v>
      </c>
      <c r="G296" s="82">
        <f t="shared" si="270"/>
        <v>0</v>
      </c>
      <c r="H296" s="400"/>
      <c r="I296" s="401"/>
      <c r="J296" s="441"/>
      <c r="K296" s="443"/>
      <c r="L296" s="445"/>
      <c r="M296" s="400"/>
      <c r="N296" s="443"/>
      <c r="O296" s="445"/>
      <c r="P296" s="400"/>
      <c r="Q296" s="443"/>
      <c r="R296" s="448"/>
    </row>
    <row r="297" spans="1:19" hidden="1">
      <c r="A297" s="404"/>
      <c r="B297" s="407" t="s">
        <v>297</v>
      </c>
      <c r="C297" s="135" t="s">
        <v>189</v>
      </c>
      <c r="D297" s="86">
        <v>0</v>
      </c>
      <c r="E297" s="80">
        <v>0</v>
      </c>
      <c r="F297" s="80">
        <v>0</v>
      </c>
      <c r="G297" s="241">
        <f t="shared" si="270"/>
        <v>0</v>
      </c>
      <c r="H297" s="400" t="s">
        <v>114</v>
      </c>
      <c r="I297" s="401">
        <f t="shared" ref="I297" si="323">IF(H297="Yes",ROUND(E297,2),0)</f>
        <v>0</v>
      </c>
      <c r="J297" s="441" t="s">
        <v>152</v>
      </c>
      <c r="K297" s="443">
        <v>0</v>
      </c>
      <c r="L297" s="445">
        <f t="shared" ref="L297" si="324">ROUND(IF(J297="yes",E297*K297,0),2)</f>
        <v>0</v>
      </c>
      <c r="M297" s="400" t="s">
        <v>114</v>
      </c>
      <c r="N297" s="443">
        <v>0</v>
      </c>
      <c r="O297" s="445">
        <f t="shared" ref="O297" si="325">ROUND(IF(M297="yes",E298*N297,0),2)</f>
        <v>0</v>
      </c>
      <c r="P297" s="400" t="s">
        <v>114</v>
      </c>
      <c r="Q297" s="443">
        <v>0</v>
      </c>
      <c r="R297" s="448">
        <f t="shared" ref="R297" si="326">ROUND(IF(P297="yes",E299*Q297,0),2)</f>
        <v>0</v>
      </c>
    </row>
    <row r="298" spans="1:19" hidden="1">
      <c r="A298" s="405"/>
      <c r="B298" s="408"/>
      <c r="C298" s="167" t="str">
        <f>'Invoice Summary'!$A$24</f>
        <v>[Other Entity] Share</v>
      </c>
      <c r="D298" s="168">
        <v>0</v>
      </c>
      <c r="E298" s="169">
        <v>0</v>
      </c>
      <c r="F298" s="169">
        <v>0</v>
      </c>
      <c r="G298" s="240">
        <f>ROUND(D298,0)-ROUND(F298,2)</f>
        <v>0</v>
      </c>
      <c r="H298" s="400"/>
      <c r="I298" s="401"/>
      <c r="J298" s="441"/>
      <c r="K298" s="443"/>
      <c r="L298" s="445"/>
      <c r="M298" s="400"/>
      <c r="N298" s="443"/>
      <c r="O298" s="445"/>
      <c r="P298" s="400"/>
      <c r="Q298" s="443"/>
      <c r="R298" s="448"/>
    </row>
    <row r="299" spans="1:19" ht="15.75" hidden="1" thickBot="1">
      <c r="A299" s="406"/>
      <c r="B299" s="409"/>
      <c r="C299" s="136" t="s">
        <v>191</v>
      </c>
      <c r="D299" s="105">
        <v>0</v>
      </c>
      <c r="E299" s="81">
        <v>0</v>
      </c>
      <c r="F299" s="81">
        <v>0</v>
      </c>
      <c r="G299" s="82">
        <f t="shared" si="270"/>
        <v>0</v>
      </c>
      <c r="H299" s="400"/>
      <c r="I299" s="401"/>
      <c r="J299" s="441"/>
      <c r="K299" s="443"/>
      <c r="L299" s="445"/>
      <c r="M299" s="400"/>
      <c r="N299" s="443"/>
      <c r="O299" s="445"/>
      <c r="P299" s="400"/>
      <c r="Q299" s="443"/>
      <c r="R299" s="448"/>
    </row>
    <row r="300" spans="1:19" hidden="1">
      <c r="A300" s="404"/>
      <c r="B300" s="407" t="s">
        <v>298</v>
      </c>
      <c r="C300" s="135" t="s">
        <v>189</v>
      </c>
      <c r="D300" s="86">
        <v>0</v>
      </c>
      <c r="E300" s="80">
        <v>0</v>
      </c>
      <c r="F300" s="80">
        <v>0</v>
      </c>
      <c r="G300" s="241">
        <f t="shared" si="270"/>
        <v>0</v>
      </c>
      <c r="H300" s="400" t="s">
        <v>114</v>
      </c>
      <c r="I300" s="401">
        <f t="shared" ref="I300" si="327">IF(H300="Yes",ROUND(E300,2),0)</f>
        <v>0</v>
      </c>
      <c r="J300" s="441" t="s">
        <v>152</v>
      </c>
      <c r="K300" s="443">
        <v>0</v>
      </c>
      <c r="L300" s="445">
        <f t="shared" ref="L300" si="328">ROUND(IF(J300="yes",E300*K300,0),2)</f>
        <v>0</v>
      </c>
      <c r="M300" s="400" t="s">
        <v>114</v>
      </c>
      <c r="N300" s="443">
        <v>0</v>
      </c>
      <c r="O300" s="445">
        <f t="shared" ref="O300" si="329">ROUND(IF(M300="yes",E301*N300,0),2)</f>
        <v>0</v>
      </c>
      <c r="P300" s="400" t="s">
        <v>114</v>
      </c>
      <c r="Q300" s="443">
        <v>0</v>
      </c>
      <c r="R300" s="448">
        <f t="shared" ref="R300" si="330">ROUND(IF(P300="yes",E302*Q300,0),2)</f>
        <v>0</v>
      </c>
    </row>
    <row r="301" spans="1:19" hidden="1">
      <c r="A301" s="405"/>
      <c r="B301" s="408"/>
      <c r="C301" s="167" t="str">
        <f>'Invoice Summary'!$A$24</f>
        <v>[Other Entity] Share</v>
      </c>
      <c r="D301" s="168">
        <v>0</v>
      </c>
      <c r="E301" s="169">
        <v>0</v>
      </c>
      <c r="F301" s="169">
        <v>0</v>
      </c>
      <c r="G301" s="240">
        <f>ROUND(D301,0)-ROUND(F301,2)</f>
        <v>0</v>
      </c>
      <c r="H301" s="400"/>
      <c r="I301" s="401"/>
      <c r="J301" s="441"/>
      <c r="K301" s="443"/>
      <c r="L301" s="445"/>
      <c r="M301" s="400"/>
      <c r="N301" s="443"/>
      <c r="O301" s="445"/>
      <c r="P301" s="400"/>
      <c r="Q301" s="443"/>
      <c r="R301" s="448"/>
    </row>
    <row r="302" spans="1:19" ht="15.75" hidden="1" thickBot="1">
      <c r="A302" s="406"/>
      <c r="B302" s="409"/>
      <c r="C302" s="136" t="s">
        <v>191</v>
      </c>
      <c r="D302" s="105">
        <v>0</v>
      </c>
      <c r="E302" s="81">
        <v>0</v>
      </c>
      <c r="F302" s="81">
        <v>0</v>
      </c>
      <c r="G302" s="82">
        <f t="shared" si="270"/>
        <v>0</v>
      </c>
      <c r="H302" s="400"/>
      <c r="I302" s="401"/>
      <c r="J302" s="441"/>
      <c r="K302" s="443"/>
      <c r="L302" s="445"/>
      <c r="M302" s="400"/>
      <c r="N302" s="443"/>
      <c r="O302" s="445"/>
      <c r="P302" s="400"/>
      <c r="Q302" s="443"/>
      <c r="R302" s="448"/>
    </row>
    <row r="303" spans="1:19" hidden="1">
      <c r="A303" s="404"/>
      <c r="B303" s="407" t="s">
        <v>299</v>
      </c>
      <c r="C303" s="135" t="s">
        <v>189</v>
      </c>
      <c r="D303" s="86">
        <v>0</v>
      </c>
      <c r="E303" s="80">
        <v>0</v>
      </c>
      <c r="F303" s="80">
        <v>0</v>
      </c>
      <c r="G303" s="241">
        <f t="shared" si="270"/>
        <v>0</v>
      </c>
      <c r="H303" s="400" t="s">
        <v>114</v>
      </c>
      <c r="I303" s="401">
        <f t="shared" ref="I303" si="331">IF(H303="Yes",ROUND(E303,2),0)</f>
        <v>0</v>
      </c>
      <c r="J303" s="441" t="s">
        <v>152</v>
      </c>
      <c r="K303" s="443">
        <v>0</v>
      </c>
      <c r="L303" s="445">
        <f t="shared" ref="L303" si="332">ROUND(IF(J303="yes",E303*K303,0),2)</f>
        <v>0</v>
      </c>
      <c r="M303" s="400" t="s">
        <v>114</v>
      </c>
      <c r="N303" s="443">
        <v>0</v>
      </c>
      <c r="O303" s="445">
        <f t="shared" ref="O303" si="333">ROUND(IF(M303="yes",E304*N303,0),2)</f>
        <v>0</v>
      </c>
      <c r="P303" s="400" t="s">
        <v>114</v>
      </c>
      <c r="Q303" s="443">
        <v>0</v>
      </c>
      <c r="R303" s="448">
        <f t="shared" ref="R303" si="334">ROUND(IF(P303="yes",E305*Q303,0),2)</f>
        <v>0</v>
      </c>
      <c r="S303" s="16"/>
    </row>
    <row r="304" spans="1:19" hidden="1">
      <c r="A304" s="405"/>
      <c r="B304" s="408"/>
      <c r="C304" s="167" t="str">
        <f>'Invoice Summary'!$A$24</f>
        <v>[Other Entity] Share</v>
      </c>
      <c r="D304" s="168">
        <v>0</v>
      </c>
      <c r="E304" s="169">
        <v>0</v>
      </c>
      <c r="F304" s="169">
        <v>0</v>
      </c>
      <c r="G304" s="240">
        <f>ROUND(D304,0)-ROUND(F304,2)</f>
        <v>0</v>
      </c>
      <c r="H304" s="400"/>
      <c r="I304" s="401"/>
      <c r="J304" s="441"/>
      <c r="K304" s="443"/>
      <c r="L304" s="445"/>
      <c r="M304" s="400"/>
      <c r="N304" s="443"/>
      <c r="O304" s="445"/>
      <c r="P304" s="400"/>
      <c r="Q304" s="443"/>
      <c r="R304" s="448"/>
      <c r="S304" s="16"/>
    </row>
    <row r="305" spans="1:122" ht="15.75" hidden="1" thickBot="1">
      <c r="A305" s="406"/>
      <c r="B305" s="409"/>
      <c r="C305" s="136" t="s">
        <v>191</v>
      </c>
      <c r="D305" s="105">
        <v>0</v>
      </c>
      <c r="E305" s="81">
        <v>0</v>
      </c>
      <c r="F305" s="81">
        <v>0</v>
      </c>
      <c r="G305" s="82">
        <f t="shared" si="270"/>
        <v>0</v>
      </c>
      <c r="H305" s="400"/>
      <c r="I305" s="401"/>
      <c r="J305" s="441"/>
      <c r="K305" s="443"/>
      <c r="L305" s="445"/>
      <c r="M305" s="400"/>
      <c r="N305" s="443"/>
      <c r="O305" s="445"/>
      <c r="P305" s="400"/>
      <c r="Q305" s="443"/>
      <c r="R305" s="448"/>
    </row>
    <row r="306" spans="1:122" hidden="1">
      <c r="A306" s="404" t="s">
        <v>155</v>
      </c>
      <c r="B306" s="407" t="s">
        <v>300</v>
      </c>
      <c r="C306" s="135" t="s">
        <v>189</v>
      </c>
      <c r="D306" s="86">
        <v>0</v>
      </c>
      <c r="E306" s="80">
        <v>0</v>
      </c>
      <c r="F306" s="80">
        <v>0</v>
      </c>
      <c r="G306" s="241">
        <f t="shared" si="270"/>
        <v>0</v>
      </c>
      <c r="H306" s="400" t="s">
        <v>114</v>
      </c>
      <c r="I306" s="401">
        <f t="shared" ref="I306" si="335">IF(H306="Yes",ROUND(E306,2),0)</f>
        <v>0</v>
      </c>
      <c r="J306" s="441" t="s">
        <v>152</v>
      </c>
      <c r="K306" s="443">
        <v>0</v>
      </c>
      <c r="L306" s="445">
        <f t="shared" ref="L306" si="336">ROUND(IF(J306="yes",E306*K306,0),2)</f>
        <v>0</v>
      </c>
      <c r="M306" s="400" t="s">
        <v>114</v>
      </c>
      <c r="N306" s="443">
        <v>0</v>
      </c>
      <c r="O306" s="445">
        <f t="shared" ref="O306" si="337">ROUND(IF(M306="yes",E307*N306,0),2)</f>
        <v>0</v>
      </c>
      <c r="P306" s="400" t="s">
        <v>114</v>
      </c>
      <c r="Q306" s="443">
        <v>0</v>
      </c>
      <c r="R306" s="448">
        <f t="shared" ref="R306" si="338">ROUND(IF(P306="yes",E308*Q306,0),2)</f>
        <v>0</v>
      </c>
    </row>
    <row r="307" spans="1:122" hidden="1">
      <c r="A307" s="405"/>
      <c r="B307" s="408"/>
      <c r="C307" s="167" t="str">
        <f>'Invoice Summary'!$A$24</f>
        <v>[Other Entity] Share</v>
      </c>
      <c r="D307" s="168">
        <v>0</v>
      </c>
      <c r="E307" s="169">
        <v>0</v>
      </c>
      <c r="F307" s="169">
        <v>0</v>
      </c>
      <c r="G307" s="170">
        <f t="shared" si="270"/>
        <v>0</v>
      </c>
      <c r="H307" s="400"/>
      <c r="I307" s="401"/>
      <c r="J307" s="441"/>
      <c r="K307" s="443"/>
      <c r="L307" s="445"/>
      <c r="M307" s="400"/>
      <c r="N307" s="443"/>
      <c r="O307" s="445"/>
      <c r="P307" s="400"/>
      <c r="Q307" s="443"/>
      <c r="R307" s="448"/>
    </row>
    <row r="308" spans="1:122" ht="15.75" hidden="1" thickBot="1">
      <c r="A308" s="406"/>
      <c r="B308" s="409"/>
      <c r="C308" s="136" t="s">
        <v>191</v>
      </c>
      <c r="D308" s="105">
        <v>0</v>
      </c>
      <c r="E308" s="81">
        <v>0</v>
      </c>
      <c r="F308" s="81">
        <v>0</v>
      </c>
      <c r="G308" s="82">
        <f t="shared" si="270"/>
        <v>0</v>
      </c>
      <c r="H308" s="400"/>
      <c r="I308" s="401"/>
      <c r="J308" s="441"/>
      <c r="K308" s="443"/>
      <c r="L308" s="445"/>
      <c r="M308" s="400"/>
      <c r="N308" s="443"/>
      <c r="O308" s="445"/>
      <c r="P308" s="400"/>
      <c r="Q308" s="443"/>
      <c r="R308" s="448"/>
    </row>
    <row r="309" spans="1:122" hidden="1">
      <c r="A309" s="404" t="s">
        <v>155</v>
      </c>
      <c r="B309" s="407" t="s">
        <v>301</v>
      </c>
      <c r="C309" s="135" t="s">
        <v>189</v>
      </c>
      <c r="D309" s="86">
        <v>0</v>
      </c>
      <c r="E309" s="80">
        <v>0</v>
      </c>
      <c r="F309" s="80">
        <v>0</v>
      </c>
      <c r="G309" s="241">
        <f t="shared" si="270"/>
        <v>0</v>
      </c>
      <c r="H309" s="400" t="s">
        <v>114</v>
      </c>
      <c r="I309" s="401">
        <f t="shared" ref="I309" si="339">IF(H309="Yes",ROUND(E309,2),0)</f>
        <v>0</v>
      </c>
      <c r="J309" s="441" t="s">
        <v>152</v>
      </c>
      <c r="K309" s="443">
        <v>0</v>
      </c>
      <c r="L309" s="445">
        <f t="shared" ref="L309" si="340">ROUND(IF(J309="yes",E309*K309,0),2)</f>
        <v>0</v>
      </c>
      <c r="M309" s="400" t="s">
        <v>114</v>
      </c>
      <c r="N309" s="443">
        <v>0</v>
      </c>
      <c r="O309" s="445">
        <f t="shared" ref="O309" si="341">ROUND(IF(M309="yes",E310*N309,0),2)</f>
        <v>0</v>
      </c>
      <c r="P309" s="400" t="s">
        <v>114</v>
      </c>
      <c r="Q309" s="443">
        <v>0</v>
      </c>
      <c r="R309" s="448">
        <f t="shared" ref="R309" si="342">ROUND(IF(P309="yes",E311*Q309,0),2)</f>
        <v>0</v>
      </c>
    </row>
    <row r="310" spans="1:122" hidden="1">
      <c r="A310" s="405"/>
      <c r="B310" s="408"/>
      <c r="C310" s="167" t="str">
        <f>'Invoice Summary'!$A$24</f>
        <v>[Other Entity] Share</v>
      </c>
      <c r="D310" s="168">
        <v>0</v>
      </c>
      <c r="E310" s="169">
        <v>0</v>
      </c>
      <c r="F310" s="169">
        <v>0</v>
      </c>
      <c r="G310" s="240">
        <f>ROUND(D310,0)-ROUND(F310,2)</f>
        <v>0</v>
      </c>
      <c r="H310" s="400"/>
      <c r="I310" s="401"/>
      <c r="J310" s="441"/>
      <c r="K310" s="443"/>
      <c r="L310" s="445"/>
      <c r="M310" s="400"/>
      <c r="N310" s="443"/>
      <c r="O310" s="445"/>
      <c r="P310" s="400"/>
      <c r="Q310" s="443"/>
      <c r="R310" s="448"/>
    </row>
    <row r="311" spans="1:122" ht="15.75" hidden="1" thickBot="1">
      <c r="A311" s="406"/>
      <c r="B311" s="409"/>
      <c r="C311" s="136" t="s">
        <v>191</v>
      </c>
      <c r="D311" s="105">
        <v>0</v>
      </c>
      <c r="E311" s="81">
        <v>0</v>
      </c>
      <c r="F311" s="81">
        <v>0</v>
      </c>
      <c r="G311" s="82">
        <f>ROUND(D311,0)-ROUND(F311,2)</f>
        <v>0</v>
      </c>
      <c r="H311" s="402"/>
      <c r="I311" s="403"/>
      <c r="J311" s="450"/>
      <c r="K311" s="451"/>
      <c r="L311" s="452"/>
      <c r="M311" s="416"/>
      <c r="N311" s="451"/>
      <c r="O311" s="452"/>
      <c r="P311" s="416"/>
      <c r="Q311" s="451"/>
      <c r="R311" s="453"/>
    </row>
    <row r="312" spans="1:122" ht="16.5" thickBot="1">
      <c r="A312" s="431" t="s">
        <v>302</v>
      </c>
      <c r="B312" s="432"/>
      <c r="C312" s="78" t="s">
        <v>189</v>
      </c>
      <c r="D312" s="172">
        <f>ROUND(D162,0)+ROUND(D165,0)+ROUND(D168,0)+ROUND(D171,0)+ROUND(D174,0)+ROUND(D177,0)+ROUND(D180,0)+ROUND(D183,0)+ROUND(D186,0)+ROUND(D189,0)+ROUND(D192,0)+ROUND(D195,0)+ROUND(D198,0)+ROUND(D201,0)+ROUND(D204,0)+ROUND(D207,0)+ROUND(D210,0)+ROUND(D213,0)+ROUND(D216,0)+ROUND(D219,0)+ROUND(D222,0)+ROUND(D225,0)+ROUND(D228,0)+ROUND(D231,0)+ROUND(D234,0)+ROUND(D237,0)+ROUND(D240,0)+ROUND(D243,0)+ROUND(D246,0)+ROUND(D249,0)+ROUND(D252,0)+ROUND(D255,0)+ROUND(D258,0)+ROUND(D261,0)+ROUND(D264,0)+ROUND(D267,0)+ROUND(D270,0)+ROUND(D273,0)+ROUND(D276,0)+ROUND(D279,0)+ROUND(D282,0)+ROUND(D285,0)+ROUND(D288,0)+ROUND(D291,0)+ROUND(D294,0)+ROUND(D297,0)+ROUND(D300,0)+ROUND(D303,0)+ROUND(D306,0)+ROUND(D309,0)</f>
        <v>150000</v>
      </c>
      <c r="E312" s="173">
        <f t="shared" ref="E312:F314" si="343">ROUND(E162,2)+ROUND(E165,2)+ROUND(E168,2)+ROUND(E171,2)+ROUND(E174,2)+ROUND(E177,2)+ROUND(E180,2)+ROUND(E183,2)+ROUND(E186,2)+ROUND(E189,2)+ROUND(E192,2)+ROUND(E195,2)+ROUND(E198,2)+ROUND(E201,2)+ROUND(E204,2)+ROUND(E207,2)+ROUND(E210,2)+ROUND(E213,2)+ROUND(E216,2)+ROUND(E219,2)+ROUND(E222,2)+ROUND(E225,2)+ROUND(E228,2)+ROUND(E231,2)+ROUND(E234,2)+ROUND(E237,2)+ROUND(E240,2)+ROUND(E243,2)+ROUND(E246,2)+ROUND(E249,2)+ROUND(E252,2)+ROUND(E255,2)+ROUND(E258,2)+ROUND(E261,2)+ROUND(E264,2)+ROUND(E267,2)+ROUND(E270,2)+ROUND(E273,2)+ROUND(E276,2)+ROUND(E279,2)+ROUND(E282,2)+ROUND(E285,2)+ROUND(E288,2)+ROUND(E291,2)+ROUND(E294,2)+ROUND(E297,2)+ROUND(E300,2)+ROUND(E303,2)+ROUND(E306,2)+ROUND(E309,2)</f>
        <v>19382.36</v>
      </c>
      <c r="F312" s="173">
        <f t="shared" si="343"/>
        <v>32793.449999999997</v>
      </c>
      <c r="G312" s="174">
        <f t="shared" si="270"/>
        <v>117206.55</v>
      </c>
      <c r="H312" s="214" t="s">
        <v>244</v>
      </c>
      <c r="I312" s="215">
        <f>SUM(I162:I311)</f>
        <v>19382.36</v>
      </c>
      <c r="K312" s="150" t="s">
        <v>244</v>
      </c>
      <c r="L312" s="149">
        <f>SUM(L162:L311)</f>
        <v>9691.18</v>
      </c>
      <c r="N312" s="150" t="s">
        <v>244</v>
      </c>
      <c r="O312" s="149">
        <f>SUM(O162:O311)</f>
        <v>0</v>
      </c>
      <c r="Q312" s="150" t="s">
        <v>244</v>
      </c>
      <c r="R312" s="149">
        <f>SUM(R162:R311)</f>
        <v>1420.34</v>
      </c>
    </row>
    <row r="313" spans="1:122" ht="15.75" hidden="1">
      <c r="A313" s="433"/>
      <c r="B313" s="434"/>
      <c r="C313" s="228" t="str">
        <f>'Invoice Summary'!$A$24</f>
        <v>[Other Entity] Share</v>
      </c>
      <c r="D313" s="104">
        <f>ROUND(D163,0)+ROUND(D166,0)+ROUND(D169,0)+ROUND(D172,0)+ROUND(D175,0)+ROUND(D178,0)+ROUND(D181,0)+ROUND(D184,0)+ROUND(D187,0)+ROUND(D190,0)+ROUND(D193,0)+ROUND(D196,0)+ROUND(D199,0)+ROUND(D202,0)+ROUND(D205,0)+ROUND(D208,0)+ROUND(D211,0)+ROUND(D214,0)+ROUND(D217,0)+ROUND(D220,0)+ROUND(D223,0)+ROUND(D226,0)+ROUND(D229,0)+ROUND(D232,0)+ROUND(D235,0)+ROUND(D238,0)+ROUND(D241,0)+ROUND(D244,0)+ROUND(D247,0)+ROUND(D250,0)+ROUND(D253,0)+ROUND(D256,0)+ROUND(D259,0)+ROUND(D262,0)+ROUND(D265,0)+ROUND(D268,0)+ROUND(D271,0)+ROUND(D274,0)+ROUND(D277,0)+ROUND(D280,0)+ROUND(D283,0)+ROUND(D286,0)+ROUND(D289,0)+ROUND(D292,0)+ROUND(D295,0)+ROUND(D298,0)+ROUND(D301,0)+ROUND(D304,0)+ROUND(D307,0)+ROUND(D310,0)</f>
        <v>0</v>
      </c>
      <c r="E313" s="92">
        <f t="shared" si="343"/>
        <v>0</v>
      </c>
      <c r="F313" s="92">
        <f t="shared" si="343"/>
        <v>0</v>
      </c>
      <c r="G313" s="175">
        <f t="shared" ref="G313" si="344">ROUND(D313,0)-ROUND(F313,2)</f>
        <v>0</v>
      </c>
    </row>
    <row r="314" spans="1:122" ht="16.5" thickBot="1">
      <c r="A314" s="435"/>
      <c r="B314" s="436"/>
      <c r="C314" s="79" t="s">
        <v>191</v>
      </c>
      <c r="D314" s="106">
        <f>ROUND(D164,0)+ROUND(D167,0)+ROUND(D170,0)+ROUND(D173,0)+ROUND(D176,0)+ROUND(D179,0)+ROUND(D182,0)+ROUND(D185,0)+ROUND(D188,0)+ROUND(D191,0)+ROUND(D194,0)+ROUND(D197,0)+ROUND(D200,0)+ROUND(D203,0)+ROUND(D206,0)+ROUND(D209,0)+ROUND(D212,0)+ROUND(D215,0)+ROUND(D218,0)+ROUND(D221,0)+ROUND(D224,0)+ROUND(D227,0)+ROUND(D230,0)+ROUND(D233,0)+ROUND(D236,0)+ROUND(D239,0)+ROUND(D242,0)+ROUND(D245,0)+ROUND(D248,0)+ROUND(D251,0)+ROUND(D254,0)+ROUND(D257,0)+ROUND(D260,0)+ROUND(D263,0)+ROUND(D266,0)+ROUND(D269,0)+ROUND(D272,0)+ROUND(D275,0)+ROUND(D278,0)+ROUND(D281,0)+ROUND(D284,0)+ROUND(D287,0)+ROUND(D290,0)+ROUND(D293,0)+ROUND(D296,0)+ROUND(D299,0)+ROUND(D302,0)+ROUND(D305,0)+ROUND(D308,0)+ROUND(D311,0)</f>
        <v>50000</v>
      </c>
      <c r="E314" s="83">
        <f t="shared" si="343"/>
        <v>1893.79</v>
      </c>
      <c r="F314" s="83">
        <f t="shared" si="343"/>
        <v>8569.1200000000008</v>
      </c>
      <c r="G314" s="84">
        <f>ROUND(D314,0)-ROUND(F314,2)</f>
        <v>41430.879999999997</v>
      </c>
    </row>
    <row r="315" spans="1:122" ht="18.95" customHeight="1" thickBot="1">
      <c r="A315" s="72"/>
      <c r="B315" s="72"/>
      <c r="C315" s="4"/>
      <c r="D315" s="73"/>
      <c r="E315" s="73"/>
      <c r="F315" s="73"/>
      <c r="G315" s="73"/>
    </row>
    <row r="316" spans="1:122" s="124" customFormat="1" ht="21.95" customHeight="1" thickBot="1">
      <c r="A316" s="437" t="s">
        <v>303</v>
      </c>
      <c r="B316" s="438"/>
      <c r="C316" s="438"/>
      <c r="D316" s="438"/>
      <c r="E316" s="438"/>
      <c r="F316" s="438"/>
      <c r="G316" s="439"/>
      <c r="W316" s="152"/>
      <c r="X316" s="152"/>
      <c r="Y316" s="152"/>
      <c r="Z316" s="152"/>
      <c r="AA316" s="152"/>
      <c r="AB316" s="152"/>
      <c r="AC316" s="152"/>
      <c r="AD316" s="152"/>
      <c r="AE316" s="152"/>
      <c r="AF316" s="152"/>
      <c r="AG316" s="152"/>
      <c r="AH316" s="152"/>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c r="BD316" s="152"/>
      <c r="BE316" s="152"/>
      <c r="BF316" s="152"/>
      <c r="BG316" s="152"/>
      <c r="BH316" s="152"/>
      <c r="BI316" s="152"/>
      <c r="BJ316" s="152"/>
      <c r="BK316" s="152"/>
      <c r="BL316" s="152"/>
      <c r="BM316" s="152"/>
      <c r="BN316" s="152"/>
      <c r="BO316" s="152"/>
      <c r="BP316" s="152"/>
      <c r="BQ316" s="152"/>
      <c r="BR316" s="152"/>
      <c r="BS316" s="152"/>
      <c r="BT316" s="152"/>
      <c r="BU316" s="152"/>
      <c r="BV316" s="152"/>
      <c r="BW316" s="152"/>
      <c r="BX316" s="152"/>
      <c r="BY316" s="152"/>
      <c r="BZ316" s="152"/>
      <c r="CA316" s="152"/>
      <c r="CB316" s="152"/>
      <c r="CC316" s="152"/>
      <c r="CD316" s="152"/>
      <c r="CE316" s="152"/>
      <c r="CF316" s="152"/>
      <c r="CG316" s="152"/>
      <c r="CH316" s="152"/>
      <c r="CI316" s="152"/>
      <c r="CJ316" s="152"/>
      <c r="CK316" s="152"/>
      <c r="CL316" s="152"/>
      <c r="CM316" s="152"/>
      <c r="CN316" s="152"/>
      <c r="CO316" s="152"/>
      <c r="CP316" s="152"/>
      <c r="CQ316" s="152"/>
      <c r="CR316" s="152"/>
      <c r="CS316" s="152"/>
      <c r="CT316" s="152"/>
      <c r="CU316" s="152"/>
      <c r="CV316" s="152"/>
      <c r="CW316" s="152"/>
      <c r="CX316" s="152"/>
      <c r="CY316" s="152"/>
      <c r="CZ316" s="152"/>
      <c r="DA316" s="152"/>
      <c r="DB316" s="152"/>
      <c r="DC316" s="152"/>
      <c r="DD316" s="152"/>
      <c r="DE316" s="152"/>
      <c r="DF316" s="152"/>
      <c r="DG316" s="152"/>
      <c r="DH316" s="152"/>
      <c r="DI316" s="152"/>
      <c r="DJ316" s="152"/>
      <c r="DK316" s="152"/>
      <c r="DL316" s="152"/>
      <c r="DM316" s="152"/>
      <c r="DN316" s="152"/>
      <c r="DO316" s="152"/>
      <c r="DP316" s="152"/>
      <c r="DQ316" s="152"/>
      <c r="DR316" s="152"/>
    </row>
    <row r="317" spans="1:122" ht="48" thickBot="1">
      <c r="A317" s="428"/>
      <c r="B317" s="429"/>
      <c r="C317" s="430"/>
      <c r="D317" s="74" t="s">
        <v>304</v>
      </c>
      <c r="E317" s="239" t="s">
        <v>305</v>
      </c>
      <c r="F317" s="239" t="s">
        <v>306</v>
      </c>
      <c r="G317" s="75" t="s">
        <v>307</v>
      </c>
      <c r="I317" s="188" t="s">
        <v>308</v>
      </c>
      <c r="L317" s="218" t="s">
        <v>87</v>
      </c>
      <c r="M317" s="222"/>
      <c r="N317" s="222"/>
      <c r="O317" s="222"/>
    </row>
    <row r="318" spans="1:122" ht="24" thickBot="1">
      <c r="A318" s="422" t="s">
        <v>106</v>
      </c>
      <c r="B318" s="423"/>
      <c r="C318" s="76" t="s">
        <v>189</v>
      </c>
      <c r="D318" s="176">
        <f t="shared" ref="D318:F320" si="345">D156+D312</f>
        <v>530000</v>
      </c>
      <c r="E318" s="177">
        <f>E156+E312</f>
        <v>54250.67</v>
      </c>
      <c r="F318" s="177">
        <f t="shared" si="345"/>
        <v>153070.84999999998</v>
      </c>
      <c r="G318" s="178">
        <f>ROUND(D318,0)-ROUND(F318,2)</f>
        <v>376929.15</v>
      </c>
      <c r="I318" s="217">
        <f>I156+I312</f>
        <v>44993.41</v>
      </c>
      <c r="K318" s="225" t="s">
        <v>189</v>
      </c>
      <c r="L318" s="219">
        <f>L156+L312</f>
        <v>14319.810000000001</v>
      </c>
      <c r="M318" s="184"/>
      <c r="N318" s="184"/>
      <c r="O318" s="184"/>
    </row>
    <row r="319" spans="1:122" ht="31.5" hidden="1">
      <c r="A319" s="424"/>
      <c r="B319" s="425"/>
      <c r="C319" s="223" t="str">
        <f>'Invoice Summary'!$A$24</f>
        <v>[Other Entity] Share</v>
      </c>
      <c r="D319" s="179">
        <f t="shared" si="345"/>
        <v>0</v>
      </c>
      <c r="E319" s="180">
        <f t="shared" si="345"/>
        <v>0</v>
      </c>
      <c r="F319" s="180">
        <f t="shared" si="345"/>
        <v>0</v>
      </c>
      <c r="G319" s="181">
        <f>ROUND(D319,0)-ROUND(F319,2)</f>
        <v>0</v>
      </c>
      <c r="K319" s="226" t="str">
        <f>'Invoice Summary'!$A$24</f>
        <v>[Other Entity] Share</v>
      </c>
      <c r="L319" s="224">
        <f>O156+O312</f>
        <v>0</v>
      </c>
      <c r="N319" s="185"/>
      <c r="O319" s="185"/>
    </row>
    <row r="320" spans="1:122" ht="16.5" thickBot="1">
      <c r="A320" s="426"/>
      <c r="B320" s="427"/>
      <c r="C320" s="77" t="s">
        <v>191</v>
      </c>
      <c r="D320" s="137">
        <f t="shared" si="345"/>
        <v>220000</v>
      </c>
      <c r="E320" s="138">
        <f t="shared" si="345"/>
        <v>33153.19</v>
      </c>
      <c r="F320" s="138">
        <f t="shared" si="345"/>
        <v>50115.090000000004</v>
      </c>
      <c r="G320" s="139">
        <f>ROUND(D320,0)-ROUND(F320,2)</f>
        <v>169884.91</v>
      </c>
      <c r="K320" s="227" t="s">
        <v>191</v>
      </c>
      <c r="L320" s="220">
        <f>R156+R312</f>
        <v>5273.55</v>
      </c>
      <c r="M320" s="185"/>
    </row>
    <row r="322" spans="1:18" ht="30" customHeight="1">
      <c r="A322" s="454" t="s">
        <v>156</v>
      </c>
      <c r="B322" s="455"/>
      <c r="C322" s="455"/>
      <c r="D322" s="455"/>
      <c r="E322" s="455"/>
      <c r="F322" s="455"/>
      <c r="G322" s="456"/>
      <c r="H322" s="184"/>
      <c r="I322" s="184"/>
      <c r="J322" s="184"/>
      <c r="K322" s="184"/>
      <c r="L322" s="184"/>
      <c r="P322" s="184"/>
      <c r="Q322" s="184"/>
      <c r="R322" s="184"/>
    </row>
    <row r="323" spans="1:18" ht="63.6" customHeight="1">
      <c r="A323" s="393" t="s">
        <v>309</v>
      </c>
      <c r="B323" s="352"/>
      <c r="C323" s="352"/>
      <c r="D323" s="352"/>
      <c r="E323" s="352"/>
      <c r="F323" s="352"/>
      <c r="G323" s="353"/>
      <c r="H323" s="185"/>
      <c r="I323" s="185"/>
      <c r="J323" s="185"/>
      <c r="K323" s="185"/>
      <c r="L323" s="185"/>
      <c r="P323" s="185"/>
      <c r="Q323" s="185"/>
      <c r="R323" s="185"/>
    </row>
  </sheetData>
  <sheetProtection algorithmName="SHA-512" hashValue="PZpY3Ky1vULpara7BXxGqWrq1wXWEzITHQiJfp6+VDH6N6tEFQBCERUzn5lo3iWwhelakpRVQePJ2+aHgHuvHg==" saltValue="BUZDEBYh6SVL8mLu1sTxqQ==" spinCount="100000" sheet="1" formatColumns="0" formatRows="0"/>
  <mergeCells count="1319">
    <mergeCell ref="M300:M302"/>
    <mergeCell ref="N300:N302"/>
    <mergeCell ref="O300:O302"/>
    <mergeCell ref="M303:M305"/>
    <mergeCell ref="N303:N305"/>
    <mergeCell ref="O303:O305"/>
    <mergeCell ref="M306:M308"/>
    <mergeCell ref="N306:N308"/>
    <mergeCell ref="O306:O308"/>
    <mergeCell ref="M309:M311"/>
    <mergeCell ref="N309:N311"/>
    <mergeCell ref="O309:O311"/>
    <mergeCell ref="O273:O275"/>
    <mergeCell ref="M276:M278"/>
    <mergeCell ref="N276:N278"/>
    <mergeCell ref="O276:O278"/>
    <mergeCell ref="M279:M281"/>
    <mergeCell ref="N279:N281"/>
    <mergeCell ref="O279:O281"/>
    <mergeCell ref="M282:M284"/>
    <mergeCell ref="N282:N284"/>
    <mergeCell ref="O282:O284"/>
    <mergeCell ref="M285:M287"/>
    <mergeCell ref="N285:N287"/>
    <mergeCell ref="O285:O287"/>
    <mergeCell ref="M288:M290"/>
    <mergeCell ref="N288:N290"/>
    <mergeCell ref="O288:O290"/>
    <mergeCell ref="M291:M293"/>
    <mergeCell ref="N291:N293"/>
    <mergeCell ref="O291:O293"/>
    <mergeCell ref="O246:O248"/>
    <mergeCell ref="M249:M251"/>
    <mergeCell ref="N249:N251"/>
    <mergeCell ref="O249:O251"/>
    <mergeCell ref="M252:M254"/>
    <mergeCell ref="N252:N254"/>
    <mergeCell ref="O252:O254"/>
    <mergeCell ref="M255:M257"/>
    <mergeCell ref="N255:N257"/>
    <mergeCell ref="O255:O257"/>
    <mergeCell ref="M258:M260"/>
    <mergeCell ref="N258:N260"/>
    <mergeCell ref="O258:O260"/>
    <mergeCell ref="M261:M263"/>
    <mergeCell ref="N261:N263"/>
    <mergeCell ref="O261:O263"/>
    <mergeCell ref="M264:M266"/>
    <mergeCell ref="N264:N266"/>
    <mergeCell ref="O264:O266"/>
    <mergeCell ref="O213:O215"/>
    <mergeCell ref="M216:M218"/>
    <mergeCell ref="N216:N218"/>
    <mergeCell ref="O216:O218"/>
    <mergeCell ref="M219:M221"/>
    <mergeCell ref="N219:N221"/>
    <mergeCell ref="O219:O221"/>
    <mergeCell ref="M222:M224"/>
    <mergeCell ref="N222:N224"/>
    <mergeCell ref="O222:O224"/>
    <mergeCell ref="M225:M227"/>
    <mergeCell ref="N225:N227"/>
    <mergeCell ref="O225:O227"/>
    <mergeCell ref="M228:M230"/>
    <mergeCell ref="N228:N230"/>
    <mergeCell ref="O228:O230"/>
    <mergeCell ref="M231:M233"/>
    <mergeCell ref="N231:N233"/>
    <mergeCell ref="O231:O233"/>
    <mergeCell ref="O186:O188"/>
    <mergeCell ref="M189:M191"/>
    <mergeCell ref="N189:N191"/>
    <mergeCell ref="O189:O191"/>
    <mergeCell ref="M192:M194"/>
    <mergeCell ref="N192:N194"/>
    <mergeCell ref="O192:O194"/>
    <mergeCell ref="M195:M197"/>
    <mergeCell ref="N195:N197"/>
    <mergeCell ref="O195:O197"/>
    <mergeCell ref="M198:M200"/>
    <mergeCell ref="N198:N200"/>
    <mergeCell ref="O198:O200"/>
    <mergeCell ref="M201:M203"/>
    <mergeCell ref="N201:N203"/>
    <mergeCell ref="O201:O203"/>
    <mergeCell ref="M204:M206"/>
    <mergeCell ref="N204:N206"/>
    <mergeCell ref="O204:O206"/>
    <mergeCell ref="O150:O152"/>
    <mergeCell ref="M153:M155"/>
    <mergeCell ref="N153:N155"/>
    <mergeCell ref="O153:O155"/>
    <mergeCell ref="M160:O160"/>
    <mergeCell ref="M162:M164"/>
    <mergeCell ref="N162:N164"/>
    <mergeCell ref="O162:O164"/>
    <mergeCell ref="M165:M167"/>
    <mergeCell ref="N165:N167"/>
    <mergeCell ref="O165:O167"/>
    <mergeCell ref="M168:M170"/>
    <mergeCell ref="N168:N170"/>
    <mergeCell ref="O168:O170"/>
    <mergeCell ref="M171:M173"/>
    <mergeCell ref="N171:N173"/>
    <mergeCell ref="O171:O173"/>
    <mergeCell ref="O123:O125"/>
    <mergeCell ref="M126:M128"/>
    <mergeCell ref="N126:N128"/>
    <mergeCell ref="O126:O128"/>
    <mergeCell ref="M129:M131"/>
    <mergeCell ref="N129:N131"/>
    <mergeCell ref="O129:O131"/>
    <mergeCell ref="M132:M134"/>
    <mergeCell ref="N132:N134"/>
    <mergeCell ref="O132:O134"/>
    <mergeCell ref="M135:M137"/>
    <mergeCell ref="N135:N137"/>
    <mergeCell ref="O135:O137"/>
    <mergeCell ref="M138:M140"/>
    <mergeCell ref="N138:N140"/>
    <mergeCell ref="O138:O140"/>
    <mergeCell ref="M141:M143"/>
    <mergeCell ref="N141:N143"/>
    <mergeCell ref="O141:O143"/>
    <mergeCell ref="O90:O92"/>
    <mergeCell ref="M93:M95"/>
    <mergeCell ref="N93:N95"/>
    <mergeCell ref="O93:O95"/>
    <mergeCell ref="M96:M98"/>
    <mergeCell ref="N96:N98"/>
    <mergeCell ref="O96:O98"/>
    <mergeCell ref="M99:M101"/>
    <mergeCell ref="N99:N101"/>
    <mergeCell ref="O99:O101"/>
    <mergeCell ref="M102:M104"/>
    <mergeCell ref="N102:N104"/>
    <mergeCell ref="O102:O104"/>
    <mergeCell ref="M105:M107"/>
    <mergeCell ref="N105:N107"/>
    <mergeCell ref="O105:O107"/>
    <mergeCell ref="M108:M110"/>
    <mergeCell ref="N108:N110"/>
    <mergeCell ref="O108:O110"/>
    <mergeCell ref="O63:O65"/>
    <mergeCell ref="M66:M68"/>
    <mergeCell ref="N66:N68"/>
    <mergeCell ref="O66:O68"/>
    <mergeCell ref="M69:M71"/>
    <mergeCell ref="N69:N71"/>
    <mergeCell ref="O69:O71"/>
    <mergeCell ref="M72:M74"/>
    <mergeCell ref="N72:N74"/>
    <mergeCell ref="O72:O74"/>
    <mergeCell ref="M75:M77"/>
    <mergeCell ref="N75:N77"/>
    <mergeCell ref="O75:O77"/>
    <mergeCell ref="M78:M80"/>
    <mergeCell ref="N78:N80"/>
    <mergeCell ref="O78:O80"/>
    <mergeCell ref="M81:M83"/>
    <mergeCell ref="N81:N83"/>
    <mergeCell ref="O81:O83"/>
    <mergeCell ref="O30:O32"/>
    <mergeCell ref="M33:M35"/>
    <mergeCell ref="N33:N35"/>
    <mergeCell ref="O33:O35"/>
    <mergeCell ref="M36:M38"/>
    <mergeCell ref="N36:N38"/>
    <mergeCell ref="O36:O38"/>
    <mergeCell ref="M39:M41"/>
    <mergeCell ref="N39:N41"/>
    <mergeCell ref="O39:O41"/>
    <mergeCell ref="M42:M44"/>
    <mergeCell ref="N42:N44"/>
    <mergeCell ref="O42:O44"/>
    <mergeCell ref="M45:M47"/>
    <mergeCell ref="N45:N47"/>
    <mergeCell ref="O45:O47"/>
    <mergeCell ref="M48:M50"/>
    <mergeCell ref="N48:N50"/>
    <mergeCell ref="O48:O50"/>
    <mergeCell ref="M4:O4"/>
    <mergeCell ref="M6:M8"/>
    <mergeCell ref="N6:N8"/>
    <mergeCell ref="O6:O8"/>
    <mergeCell ref="M9:M11"/>
    <mergeCell ref="N9:N11"/>
    <mergeCell ref="O9:O11"/>
    <mergeCell ref="M12:M14"/>
    <mergeCell ref="N12:N14"/>
    <mergeCell ref="O12:O14"/>
    <mergeCell ref="M15:M17"/>
    <mergeCell ref="N15:N17"/>
    <mergeCell ref="O15:O17"/>
    <mergeCell ref="M18:M20"/>
    <mergeCell ref="N18:N20"/>
    <mergeCell ref="O18:O20"/>
    <mergeCell ref="M21:M23"/>
    <mergeCell ref="N21:N23"/>
    <mergeCell ref="O21:O23"/>
    <mergeCell ref="C1:G1"/>
    <mergeCell ref="A322:G322"/>
    <mergeCell ref="A323:G323"/>
    <mergeCell ref="J306:J308"/>
    <mergeCell ref="K306:K308"/>
    <mergeCell ref="L306:L308"/>
    <mergeCell ref="P306:P308"/>
    <mergeCell ref="Q306:Q308"/>
    <mergeCell ref="R306:R308"/>
    <mergeCell ref="J309:J311"/>
    <mergeCell ref="K309:K311"/>
    <mergeCell ref="L309:L311"/>
    <mergeCell ref="P309:P311"/>
    <mergeCell ref="Q309:Q311"/>
    <mergeCell ref="R309:R311"/>
    <mergeCell ref="J300:J302"/>
    <mergeCell ref="K300:K302"/>
    <mergeCell ref="L300:L302"/>
    <mergeCell ref="P300:P302"/>
    <mergeCell ref="Q300:Q302"/>
    <mergeCell ref="R300:R302"/>
    <mergeCell ref="J303:J305"/>
    <mergeCell ref="K303:K305"/>
    <mergeCell ref="L303:L305"/>
    <mergeCell ref="P303:P305"/>
    <mergeCell ref="Q303:Q305"/>
    <mergeCell ref="R303:R305"/>
    <mergeCell ref="J294:J296"/>
    <mergeCell ref="K294:K296"/>
    <mergeCell ref="L294:L296"/>
    <mergeCell ref="P294:P296"/>
    <mergeCell ref="Q294:Q296"/>
    <mergeCell ref="R294:R296"/>
    <mergeCell ref="J297:J299"/>
    <mergeCell ref="K297:K299"/>
    <mergeCell ref="L297:L299"/>
    <mergeCell ref="P297:P299"/>
    <mergeCell ref="Q297:Q299"/>
    <mergeCell ref="R297:R299"/>
    <mergeCell ref="J288:J290"/>
    <mergeCell ref="K288:K290"/>
    <mergeCell ref="L288:L290"/>
    <mergeCell ref="P288:P290"/>
    <mergeCell ref="Q288:Q290"/>
    <mergeCell ref="R288:R290"/>
    <mergeCell ref="J291:J293"/>
    <mergeCell ref="K291:K293"/>
    <mergeCell ref="L291:L293"/>
    <mergeCell ref="P291:P293"/>
    <mergeCell ref="Q291:Q293"/>
    <mergeCell ref="R291:R293"/>
    <mergeCell ref="M294:M296"/>
    <mergeCell ref="N294:N296"/>
    <mergeCell ref="O294:O296"/>
    <mergeCell ref="M297:M299"/>
    <mergeCell ref="N297:N299"/>
    <mergeCell ref="O297:O299"/>
    <mergeCell ref="J282:J284"/>
    <mergeCell ref="K282:K284"/>
    <mergeCell ref="L282:L284"/>
    <mergeCell ref="P282:P284"/>
    <mergeCell ref="Q282:Q284"/>
    <mergeCell ref="R282:R284"/>
    <mergeCell ref="J285:J287"/>
    <mergeCell ref="K285:K287"/>
    <mergeCell ref="L285:L287"/>
    <mergeCell ref="P285:P287"/>
    <mergeCell ref="Q285:Q287"/>
    <mergeCell ref="R285:R287"/>
    <mergeCell ref="J276:J278"/>
    <mergeCell ref="K276:K278"/>
    <mergeCell ref="L276:L278"/>
    <mergeCell ref="P276:P278"/>
    <mergeCell ref="Q276:Q278"/>
    <mergeCell ref="R276:R278"/>
    <mergeCell ref="J279:J281"/>
    <mergeCell ref="K279:K281"/>
    <mergeCell ref="L279:L281"/>
    <mergeCell ref="P279:P281"/>
    <mergeCell ref="Q279:Q281"/>
    <mergeCell ref="R279:R281"/>
    <mergeCell ref="J270:J272"/>
    <mergeCell ref="K270:K272"/>
    <mergeCell ref="L270:L272"/>
    <mergeCell ref="P270:P272"/>
    <mergeCell ref="Q270:Q272"/>
    <mergeCell ref="R270:R272"/>
    <mergeCell ref="J273:J275"/>
    <mergeCell ref="K273:K275"/>
    <mergeCell ref="L273:L275"/>
    <mergeCell ref="P273:P275"/>
    <mergeCell ref="Q273:Q275"/>
    <mergeCell ref="R273:R275"/>
    <mergeCell ref="J264:J266"/>
    <mergeCell ref="K264:K266"/>
    <mergeCell ref="L264:L266"/>
    <mergeCell ref="P264:P266"/>
    <mergeCell ref="Q264:Q266"/>
    <mergeCell ref="R264:R266"/>
    <mergeCell ref="J267:J269"/>
    <mergeCell ref="K267:K269"/>
    <mergeCell ref="L267:L269"/>
    <mergeCell ref="P267:P269"/>
    <mergeCell ref="Q267:Q269"/>
    <mergeCell ref="R267:R269"/>
    <mergeCell ref="M267:M269"/>
    <mergeCell ref="N267:N269"/>
    <mergeCell ref="O267:O269"/>
    <mergeCell ref="M270:M272"/>
    <mergeCell ref="N270:N272"/>
    <mergeCell ref="O270:O272"/>
    <mergeCell ref="M273:M275"/>
    <mergeCell ref="N273:N275"/>
    <mergeCell ref="J258:J260"/>
    <mergeCell ref="K258:K260"/>
    <mergeCell ref="L258:L260"/>
    <mergeCell ref="P258:P260"/>
    <mergeCell ref="Q258:Q260"/>
    <mergeCell ref="R258:R260"/>
    <mergeCell ref="J261:J263"/>
    <mergeCell ref="K261:K263"/>
    <mergeCell ref="L261:L263"/>
    <mergeCell ref="P261:P263"/>
    <mergeCell ref="Q261:Q263"/>
    <mergeCell ref="R261:R263"/>
    <mergeCell ref="J252:J254"/>
    <mergeCell ref="K252:K254"/>
    <mergeCell ref="L252:L254"/>
    <mergeCell ref="P252:P254"/>
    <mergeCell ref="Q252:Q254"/>
    <mergeCell ref="R252:R254"/>
    <mergeCell ref="J255:J257"/>
    <mergeCell ref="K255:K257"/>
    <mergeCell ref="L255:L257"/>
    <mergeCell ref="P255:P257"/>
    <mergeCell ref="Q255:Q257"/>
    <mergeCell ref="R255:R257"/>
    <mergeCell ref="J246:J248"/>
    <mergeCell ref="K246:K248"/>
    <mergeCell ref="L246:L248"/>
    <mergeCell ref="P246:P248"/>
    <mergeCell ref="Q246:Q248"/>
    <mergeCell ref="R246:R248"/>
    <mergeCell ref="J249:J251"/>
    <mergeCell ref="K249:K251"/>
    <mergeCell ref="L249:L251"/>
    <mergeCell ref="P249:P251"/>
    <mergeCell ref="Q249:Q251"/>
    <mergeCell ref="R249:R251"/>
    <mergeCell ref="J240:J242"/>
    <mergeCell ref="K240:K242"/>
    <mergeCell ref="L240:L242"/>
    <mergeCell ref="P240:P242"/>
    <mergeCell ref="Q240:Q242"/>
    <mergeCell ref="R240:R242"/>
    <mergeCell ref="J243:J245"/>
    <mergeCell ref="K243:K245"/>
    <mergeCell ref="L243:L245"/>
    <mergeCell ref="P243:P245"/>
    <mergeCell ref="Q243:Q245"/>
    <mergeCell ref="R243:R245"/>
    <mergeCell ref="M240:M242"/>
    <mergeCell ref="N240:N242"/>
    <mergeCell ref="O240:O242"/>
    <mergeCell ref="M243:M245"/>
    <mergeCell ref="N243:N245"/>
    <mergeCell ref="O243:O245"/>
    <mergeCell ref="M246:M248"/>
    <mergeCell ref="N246:N248"/>
    <mergeCell ref="J234:J236"/>
    <mergeCell ref="K234:K236"/>
    <mergeCell ref="L234:L236"/>
    <mergeCell ref="P234:P236"/>
    <mergeCell ref="Q234:Q236"/>
    <mergeCell ref="R234:R236"/>
    <mergeCell ref="J237:J239"/>
    <mergeCell ref="K237:K239"/>
    <mergeCell ref="L237:L239"/>
    <mergeCell ref="P237:P239"/>
    <mergeCell ref="Q237:Q239"/>
    <mergeCell ref="R237:R239"/>
    <mergeCell ref="J228:J230"/>
    <mergeCell ref="K228:K230"/>
    <mergeCell ref="L228:L230"/>
    <mergeCell ref="P228:P230"/>
    <mergeCell ref="Q228:Q230"/>
    <mergeCell ref="R228:R230"/>
    <mergeCell ref="J231:J233"/>
    <mergeCell ref="K231:K233"/>
    <mergeCell ref="L231:L233"/>
    <mergeCell ref="P231:P233"/>
    <mergeCell ref="Q231:Q233"/>
    <mergeCell ref="R231:R233"/>
    <mergeCell ref="M234:M236"/>
    <mergeCell ref="N234:N236"/>
    <mergeCell ref="O234:O236"/>
    <mergeCell ref="M237:M239"/>
    <mergeCell ref="N237:N239"/>
    <mergeCell ref="O237:O239"/>
    <mergeCell ref="J222:J224"/>
    <mergeCell ref="K222:K224"/>
    <mergeCell ref="L222:L224"/>
    <mergeCell ref="P222:P224"/>
    <mergeCell ref="Q222:Q224"/>
    <mergeCell ref="R222:R224"/>
    <mergeCell ref="J225:J227"/>
    <mergeCell ref="K225:K227"/>
    <mergeCell ref="L225:L227"/>
    <mergeCell ref="P225:P227"/>
    <mergeCell ref="Q225:Q227"/>
    <mergeCell ref="R225:R227"/>
    <mergeCell ref="J216:J218"/>
    <mergeCell ref="K216:K218"/>
    <mergeCell ref="L216:L218"/>
    <mergeCell ref="P216:P218"/>
    <mergeCell ref="Q216:Q218"/>
    <mergeCell ref="R216:R218"/>
    <mergeCell ref="J219:J221"/>
    <mergeCell ref="K219:K221"/>
    <mergeCell ref="L219:L221"/>
    <mergeCell ref="P219:P221"/>
    <mergeCell ref="Q219:Q221"/>
    <mergeCell ref="R219:R221"/>
    <mergeCell ref="J210:J212"/>
    <mergeCell ref="K210:K212"/>
    <mergeCell ref="L210:L212"/>
    <mergeCell ref="P210:P212"/>
    <mergeCell ref="Q210:Q212"/>
    <mergeCell ref="R210:R212"/>
    <mergeCell ref="J213:J215"/>
    <mergeCell ref="K213:K215"/>
    <mergeCell ref="L213:L215"/>
    <mergeCell ref="P213:P215"/>
    <mergeCell ref="Q213:Q215"/>
    <mergeCell ref="R213:R215"/>
    <mergeCell ref="J204:J206"/>
    <mergeCell ref="K204:K206"/>
    <mergeCell ref="L204:L206"/>
    <mergeCell ref="P204:P206"/>
    <mergeCell ref="Q204:Q206"/>
    <mergeCell ref="R204:R206"/>
    <mergeCell ref="J207:J209"/>
    <mergeCell ref="K207:K209"/>
    <mergeCell ref="L207:L209"/>
    <mergeCell ref="P207:P209"/>
    <mergeCell ref="Q207:Q209"/>
    <mergeCell ref="R207:R209"/>
    <mergeCell ref="M207:M209"/>
    <mergeCell ref="N207:N209"/>
    <mergeCell ref="O207:O209"/>
    <mergeCell ref="M210:M212"/>
    <mergeCell ref="N210:N212"/>
    <mergeCell ref="O210:O212"/>
    <mergeCell ref="M213:M215"/>
    <mergeCell ref="N213:N215"/>
    <mergeCell ref="J198:J200"/>
    <mergeCell ref="K198:K200"/>
    <mergeCell ref="L198:L200"/>
    <mergeCell ref="P198:P200"/>
    <mergeCell ref="Q198:Q200"/>
    <mergeCell ref="R198:R200"/>
    <mergeCell ref="J201:J203"/>
    <mergeCell ref="K201:K203"/>
    <mergeCell ref="L201:L203"/>
    <mergeCell ref="P201:P203"/>
    <mergeCell ref="Q201:Q203"/>
    <mergeCell ref="R201:R203"/>
    <mergeCell ref="J192:J194"/>
    <mergeCell ref="K192:K194"/>
    <mergeCell ref="L192:L194"/>
    <mergeCell ref="P192:P194"/>
    <mergeCell ref="Q192:Q194"/>
    <mergeCell ref="R192:R194"/>
    <mergeCell ref="J195:J197"/>
    <mergeCell ref="K195:K197"/>
    <mergeCell ref="L195:L197"/>
    <mergeCell ref="P195:P197"/>
    <mergeCell ref="Q195:Q197"/>
    <mergeCell ref="R195:R197"/>
    <mergeCell ref="J186:J188"/>
    <mergeCell ref="K186:K188"/>
    <mergeCell ref="L186:L188"/>
    <mergeCell ref="P186:P188"/>
    <mergeCell ref="Q186:Q188"/>
    <mergeCell ref="R186:R188"/>
    <mergeCell ref="J189:J191"/>
    <mergeCell ref="K189:K191"/>
    <mergeCell ref="L189:L191"/>
    <mergeCell ref="P189:P191"/>
    <mergeCell ref="Q189:Q191"/>
    <mergeCell ref="R189:R191"/>
    <mergeCell ref="J180:J182"/>
    <mergeCell ref="K180:K182"/>
    <mergeCell ref="L180:L182"/>
    <mergeCell ref="P180:P182"/>
    <mergeCell ref="Q180:Q182"/>
    <mergeCell ref="R180:R182"/>
    <mergeCell ref="J183:J185"/>
    <mergeCell ref="K183:K185"/>
    <mergeCell ref="L183:L185"/>
    <mergeCell ref="P183:P185"/>
    <mergeCell ref="Q183:Q185"/>
    <mergeCell ref="R183:R185"/>
    <mergeCell ref="M180:M182"/>
    <mergeCell ref="N180:N182"/>
    <mergeCell ref="O180:O182"/>
    <mergeCell ref="M183:M185"/>
    <mergeCell ref="N183:N185"/>
    <mergeCell ref="O183:O185"/>
    <mergeCell ref="M186:M188"/>
    <mergeCell ref="N186:N188"/>
    <mergeCell ref="J174:J176"/>
    <mergeCell ref="K174:K176"/>
    <mergeCell ref="L174:L176"/>
    <mergeCell ref="P174:P176"/>
    <mergeCell ref="Q174:Q176"/>
    <mergeCell ref="R174:R176"/>
    <mergeCell ref="J177:J179"/>
    <mergeCell ref="K177:K179"/>
    <mergeCell ref="L177:L179"/>
    <mergeCell ref="P177:P179"/>
    <mergeCell ref="Q177:Q179"/>
    <mergeCell ref="R177:R179"/>
    <mergeCell ref="J168:J170"/>
    <mergeCell ref="K168:K170"/>
    <mergeCell ref="L168:L170"/>
    <mergeCell ref="P168:P170"/>
    <mergeCell ref="Q168:Q170"/>
    <mergeCell ref="R168:R170"/>
    <mergeCell ref="J171:J173"/>
    <mergeCell ref="K171:K173"/>
    <mergeCell ref="L171:L173"/>
    <mergeCell ref="P171:P173"/>
    <mergeCell ref="Q171:Q173"/>
    <mergeCell ref="R171:R173"/>
    <mergeCell ref="M174:M176"/>
    <mergeCell ref="N174:N176"/>
    <mergeCell ref="O174:O176"/>
    <mergeCell ref="M177:M179"/>
    <mergeCell ref="N177:N179"/>
    <mergeCell ref="O177:O179"/>
    <mergeCell ref="J160:L160"/>
    <mergeCell ref="P160:R160"/>
    <mergeCell ref="J162:J164"/>
    <mergeCell ref="K162:K164"/>
    <mergeCell ref="L162:L164"/>
    <mergeCell ref="P162:P164"/>
    <mergeCell ref="Q162:Q164"/>
    <mergeCell ref="R162:R164"/>
    <mergeCell ref="J165:J167"/>
    <mergeCell ref="K165:K167"/>
    <mergeCell ref="L165:L167"/>
    <mergeCell ref="P165:P167"/>
    <mergeCell ref="Q165:Q167"/>
    <mergeCell ref="R165:R167"/>
    <mergeCell ref="J153:J155"/>
    <mergeCell ref="K153:K155"/>
    <mergeCell ref="L153:L155"/>
    <mergeCell ref="P153:P155"/>
    <mergeCell ref="Q153:Q155"/>
    <mergeCell ref="R153:R155"/>
    <mergeCell ref="J147:J149"/>
    <mergeCell ref="K147:K149"/>
    <mergeCell ref="L147:L149"/>
    <mergeCell ref="P147:P149"/>
    <mergeCell ref="Q147:Q149"/>
    <mergeCell ref="R147:R149"/>
    <mergeCell ref="J150:J152"/>
    <mergeCell ref="K150:K152"/>
    <mergeCell ref="L150:L152"/>
    <mergeCell ref="P150:P152"/>
    <mergeCell ref="Q150:Q152"/>
    <mergeCell ref="R150:R152"/>
    <mergeCell ref="J141:J143"/>
    <mergeCell ref="K141:K143"/>
    <mergeCell ref="L141:L143"/>
    <mergeCell ref="P141:P143"/>
    <mergeCell ref="Q141:Q143"/>
    <mergeCell ref="R141:R143"/>
    <mergeCell ref="J144:J146"/>
    <mergeCell ref="K144:K146"/>
    <mergeCell ref="L144:L146"/>
    <mergeCell ref="P144:P146"/>
    <mergeCell ref="Q144:Q146"/>
    <mergeCell ref="R144:R146"/>
    <mergeCell ref="M144:M146"/>
    <mergeCell ref="N144:N146"/>
    <mergeCell ref="O144:O146"/>
    <mergeCell ref="M147:M149"/>
    <mergeCell ref="N147:N149"/>
    <mergeCell ref="O147:O149"/>
    <mergeCell ref="M150:M152"/>
    <mergeCell ref="N150:N152"/>
    <mergeCell ref="J135:J137"/>
    <mergeCell ref="K135:K137"/>
    <mergeCell ref="L135:L137"/>
    <mergeCell ref="P135:P137"/>
    <mergeCell ref="Q135:Q137"/>
    <mergeCell ref="R135:R137"/>
    <mergeCell ref="J138:J140"/>
    <mergeCell ref="K138:K140"/>
    <mergeCell ref="L138:L140"/>
    <mergeCell ref="P138:P140"/>
    <mergeCell ref="Q138:Q140"/>
    <mergeCell ref="R138:R140"/>
    <mergeCell ref="J129:J131"/>
    <mergeCell ref="K129:K131"/>
    <mergeCell ref="L129:L131"/>
    <mergeCell ref="P129:P131"/>
    <mergeCell ref="Q129:Q131"/>
    <mergeCell ref="R129:R131"/>
    <mergeCell ref="J132:J134"/>
    <mergeCell ref="K132:K134"/>
    <mergeCell ref="L132:L134"/>
    <mergeCell ref="P132:P134"/>
    <mergeCell ref="Q132:Q134"/>
    <mergeCell ref="R132:R134"/>
    <mergeCell ref="J123:J125"/>
    <mergeCell ref="K123:K125"/>
    <mergeCell ref="L123:L125"/>
    <mergeCell ref="P123:P125"/>
    <mergeCell ref="Q123:Q125"/>
    <mergeCell ref="R123:R125"/>
    <mergeCell ref="J126:J128"/>
    <mergeCell ref="K126:K128"/>
    <mergeCell ref="L126:L128"/>
    <mergeCell ref="P126:P128"/>
    <mergeCell ref="Q126:Q128"/>
    <mergeCell ref="R126:R128"/>
    <mergeCell ref="J117:J119"/>
    <mergeCell ref="K117:K119"/>
    <mergeCell ref="L117:L119"/>
    <mergeCell ref="P117:P119"/>
    <mergeCell ref="Q117:Q119"/>
    <mergeCell ref="R117:R119"/>
    <mergeCell ref="J120:J122"/>
    <mergeCell ref="K120:K122"/>
    <mergeCell ref="L120:L122"/>
    <mergeCell ref="P120:P122"/>
    <mergeCell ref="Q120:Q122"/>
    <mergeCell ref="R120:R122"/>
    <mergeCell ref="M117:M119"/>
    <mergeCell ref="N117:N119"/>
    <mergeCell ref="O117:O119"/>
    <mergeCell ref="M120:M122"/>
    <mergeCell ref="N120:N122"/>
    <mergeCell ref="O120:O122"/>
    <mergeCell ref="M123:M125"/>
    <mergeCell ref="N123:N125"/>
    <mergeCell ref="J111:J113"/>
    <mergeCell ref="K111:K113"/>
    <mergeCell ref="L111:L113"/>
    <mergeCell ref="P111:P113"/>
    <mergeCell ref="Q111:Q113"/>
    <mergeCell ref="R111:R113"/>
    <mergeCell ref="J114:J116"/>
    <mergeCell ref="K114:K116"/>
    <mergeCell ref="L114:L116"/>
    <mergeCell ref="P114:P116"/>
    <mergeCell ref="Q114:Q116"/>
    <mergeCell ref="R114:R116"/>
    <mergeCell ref="J105:J107"/>
    <mergeCell ref="K105:K107"/>
    <mergeCell ref="L105:L107"/>
    <mergeCell ref="P105:P107"/>
    <mergeCell ref="Q105:Q107"/>
    <mergeCell ref="R105:R107"/>
    <mergeCell ref="J108:J110"/>
    <mergeCell ref="K108:K110"/>
    <mergeCell ref="L108:L110"/>
    <mergeCell ref="P108:P110"/>
    <mergeCell ref="Q108:Q110"/>
    <mergeCell ref="R108:R110"/>
    <mergeCell ref="M111:M113"/>
    <mergeCell ref="N111:N113"/>
    <mergeCell ref="O111:O113"/>
    <mergeCell ref="M114:M116"/>
    <mergeCell ref="N114:N116"/>
    <mergeCell ref="O114:O116"/>
    <mergeCell ref="J99:J101"/>
    <mergeCell ref="K99:K101"/>
    <mergeCell ref="L99:L101"/>
    <mergeCell ref="P99:P101"/>
    <mergeCell ref="Q99:Q101"/>
    <mergeCell ref="R99:R101"/>
    <mergeCell ref="J102:J104"/>
    <mergeCell ref="K102:K104"/>
    <mergeCell ref="L102:L104"/>
    <mergeCell ref="P102:P104"/>
    <mergeCell ref="Q102:Q104"/>
    <mergeCell ref="R102:R104"/>
    <mergeCell ref="J93:J95"/>
    <mergeCell ref="K93:K95"/>
    <mergeCell ref="L93:L95"/>
    <mergeCell ref="P93:P95"/>
    <mergeCell ref="Q93:Q95"/>
    <mergeCell ref="R93:R95"/>
    <mergeCell ref="J96:J98"/>
    <mergeCell ref="K96:K98"/>
    <mergeCell ref="L96:L98"/>
    <mergeCell ref="P96:P98"/>
    <mergeCell ref="Q96:Q98"/>
    <mergeCell ref="R96:R98"/>
    <mergeCell ref="J87:J89"/>
    <mergeCell ref="K87:K89"/>
    <mergeCell ref="L87:L89"/>
    <mergeCell ref="P87:P89"/>
    <mergeCell ref="Q87:Q89"/>
    <mergeCell ref="R87:R89"/>
    <mergeCell ref="J90:J92"/>
    <mergeCell ref="K90:K92"/>
    <mergeCell ref="L90:L92"/>
    <mergeCell ref="P90:P92"/>
    <mergeCell ref="Q90:Q92"/>
    <mergeCell ref="R90:R92"/>
    <mergeCell ref="J81:J83"/>
    <mergeCell ref="K81:K83"/>
    <mergeCell ref="L81:L83"/>
    <mergeCell ref="P81:P83"/>
    <mergeCell ref="Q81:Q83"/>
    <mergeCell ref="R81:R83"/>
    <mergeCell ref="J84:J86"/>
    <mergeCell ref="K84:K86"/>
    <mergeCell ref="L84:L86"/>
    <mergeCell ref="P84:P86"/>
    <mergeCell ref="Q84:Q86"/>
    <mergeCell ref="R84:R86"/>
    <mergeCell ref="M84:M86"/>
    <mergeCell ref="N84:N86"/>
    <mergeCell ref="O84:O86"/>
    <mergeCell ref="M87:M89"/>
    <mergeCell ref="N87:N89"/>
    <mergeCell ref="O87:O89"/>
    <mergeCell ref="M90:M92"/>
    <mergeCell ref="N90:N92"/>
    <mergeCell ref="J75:J77"/>
    <mergeCell ref="K75:K77"/>
    <mergeCell ref="L75:L77"/>
    <mergeCell ref="P75:P77"/>
    <mergeCell ref="Q75:Q77"/>
    <mergeCell ref="R75:R77"/>
    <mergeCell ref="J78:J80"/>
    <mergeCell ref="K78:K80"/>
    <mergeCell ref="L78:L80"/>
    <mergeCell ref="P78:P80"/>
    <mergeCell ref="Q78:Q80"/>
    <mergeCell ref="R78:R80"/>
    <mergeCell ref="J69:J71"/>
    <mergeCell ref="K69:K71"/>
    <mergeCell ref="L69:L71"/>
    <mergeCell ref="P69:P71"/>
    <mergeCell ref="Q69:Q71"/>
    <mergeCell ref="R69:R71"/>
    <mergeCell ref="J72:J74"/>
    <mergeCell ref="K72:K74"/>
    <mergeCell ref="L72:L74"/>
    <mergeCell ref="P72:P74"/>
    <mergeCell ref="Q72:Q74"/>
    <mergeCell ref="R72:R74"/>
    <mergeCell ref="J63:J65"/>
    <mergeCell ref="K63:K65"/>
    <mergeCell ref="L63:L65"/>
    <mergeCell ref="P63:P65"/>
    <mergeCell ref="Q63:Q65"/>
    <mergeCell ref="R63:R65"/>
    <mergeCell ref="J66:J68"/>
    <mergeCell ref="K66:K68"/>
    <mergeCell ref="L66:L68"/>
    <mergeCell ref="P66:P68"/>
    <mergeCell ref="Q66:Q68"/>
    <mergeCell ref="R66:R68"/>
    <mergeCell ref="J57:J59"/>
    <mergeCell ref="K57:K59"/>
    <mergeCell ref="L57:L59"/>
    <mergeCell ref="P57:P59"/>
    <mergeCell ref="Q57:Q59"/>
    <mergeCell ref="R57:R59"/>
    <mergeCell ref="J60:J62"/>
    <mergeCell ref="K60:K62"/>
    <mergeCell ref="L60:L62"/>
    <mergeCell ref="P60:P62"/>
    <mergeCell ref="Q60:Q62"/>
    <mergeCell ref="R60:R62"/>
    <mergeCell ref="M57:M59"/>
    <mergeCell ref="N57:N59"/>
    <mergeCell ref="O57:O59"/>
    <mergeCell ref="M60:M62"/>
    <mergeCell ref="N60:N62"/>
    <mergeCell ref="O60:O62"/>
    <mergeCell ref="M63:M65"/>
    <mergeCell ref="N63:N65"/>
    <mergeCell ref="J51:J53"/>
    <mergeCell ref="K51:K53"/>
    <mergeCell ref="L51:L53"/>
    <mergeCell ref="P51:P53"/>
    <mergeCell ref="Q51:Q53"/>
    <mergeCell ref="R51:R53"/>
    <mergeCell ref="J54:J56"/>
    <mergeCell ref="K54:K56"/>
    <mergeCell ref="L54:L56"/>
    <mergeCell ref="P54:P56"/>
    <mergeCell ref="Q54:Q56"/>
    <mergeCell ref="R54:R56"/>
    <mergeCell ref="J45:J47"/>
    <mergeCell ref="K45:K47"/>
    <mergeCell ref="L45:L47"/>
    <mergeCell ref="P45:P47"/>
    <mergeCell ref="Q45:Q47"/>
    <mergeCell ref="R45:R47"/>
    <mergeCell ref="J48:J50"/>
    <mergeCell ref="K48:K50"/>
    <mergeCell ref="L48:L50"/>
    <mergeCell ref="P48:P50"/>
    <mergeCell ref="Q48:Q50"/>
    <mergeCell ref="R48:R50"/>
    <mergeCell ref="M51:M53"/>
    <mergeCell ref="N51:N53"/>
    <mergeCell ref="O51:O53"/>
    <mergeCell ref="M54:M56"/>
    <mergeCell ref="N54:N56"/>
    <mergeCell ref="O54:O56"/>
    <mergeCell ref="J39:J41"/>
    <mergeCell ref="K39:K41"/>
    <mergeCell ref="L39:L41"/>
    <mergeCell ref="P39:P41"/>
    <mergeCell ref="Q39:Q41"/>
    <mergeCell ref="R39:R41"/>
    <mergeCell ref="J42:J44"/>
    <mergeCell ref="K42:K44"/>
    <mergeCell ref="L42:L44"/>
    <mergeCell ref="P42:P44"/>
    <mergeCell ref="Q42:Q44"/>
    <mergeCell ref="R42:R44"/>
    <mergeCell ref="J33:J35"/>
    <mergeCell ref="K33:K35"/>
    <mergeCell ref="L33:L35"/>
    <mergeCell ref="P33:P35"/>
    <mergeCell ref="Q33:Q35"/>
    <mergeCell ref="R33:R35"/>
    <mergeCell ref="J36:J38"/>
    <mergeCell ref="K36:K38"/>
    <mergeCell ref="L36:L38"/>
    <mergeCell ref="P36:P38"/>
    <mergeCell ref="Q36:Q38"/>
    <mergeCell ref="R36:R38"/>
    <mergeCell ref="J27:J29"/>
    <mergeCell ref="K27:K29"/>
    <mergeCell ref="L27:L29"/>
    <mergeCell ref="P27:P29"/>
    <mergeCell ref="Q27:Q29"/>
    <mergeCell ref="R27:R29"/>
    <mergeCell ref="J30:J32"/>
    <mergeCell ref="K30:K32"/>
    <mergeCell ref="L30:L32"/>
    <mergeCell ref="P30:P32"/>
    <mergeCell ref="Q30:Q32"/>
    <mergeCell ref="R30:R32"/>
    <mergeCell ref="J21:J23"/>
    <mergeCell ref="K21:K23"/>
    <mergeCell ref="L21:L23"/>
    <mergeCell ref="P21:P23"/>
    <mergeCell ref="Q21:Q23"/>
    <mergeCell ref="R21:R23"/>
    <mergeCell ref="J24:J26"/>
    <mergeCell ref="K24:K26"/>
    <mergeCell ref="L24:L26"/>
    <mergeCell ref="P24:P26"/>
    <mergeCell ref="Q24:Q26"/>
    <mergeCell ref="R24:R26"/>
    <mergeCell ref="M24:M26"/>
    <mergeCell ref="N24:N26"/>
    <mergeCell ref="O24:O26"/>
    <mergeCell ref="M27:M29"/>
    <mergeCell ref="N27:N29"/>
    <mergeCell ref="O27:O29"/>
    <mergeCell ref="M30:M32"/>
    <mergeCell ref="N30:N32"/>
    <mergeCell ref="J15:J17"/>
    <mergeCell ref="K15:K17"/>
    <mergeCell ref="L15:L17"/>
    <mergeCell ref="P15:P17"/>
    <mergeCell ref="Q15:Q17"/>
    <mergeCell ref="R15:R17"/>
    <mergeCell ref="J18:J20"/>
    <mergeCell ref="K18:K20"/>
    <mergeCell ref="L18:L20"/>
    <mergeCell ref="P18:P20"/>
    <mergeCell ref="Q18:Q20"/>
    <mergeCell ref="R18:R20"/>
    <mergeCell ref="J9:J11"/>
    <mergeCell ref="K9:K11"/>
    <mergeCell ref="L9:L11"/>
    <mergeCell ref="P9:P11"/>
    <mergeCell ref="Q9:Q11"/>
    <mergeCell ref="R9:R11"/>
    <mergeCell ref="J12:J14"/>
    <mergeCell ref="K12:K14"/>
    <mergeCell ref="L12:L14"/>
    <mergeCell ref="P12:P14"/>
    <mergeCell ref="Q12:Q14"/>
    <mergeCell ref="R12:R14"/>
    <mergeCell ref="J4:L4"/>
    <mergeCell ref="P4:R4"/>
    <mergeCell ref="J6:J8"/>
    <mergeCell ref="K6:K8"/>
    <mergeCell ref="L6:L8"/>
    <mergeCell ref="P6:P8"/>
    <mergeCell ref="Q6:Q8"/>
    <mergeCell ref="R6:R8"/>
    <mergeCell ref="A15:A17"/>
    <mergeCell ref="A18:A20"/>
    <mergeCell ref="A21:A23"/>
    <mergeCell ref="A6:A8"/>
    <mergeCell ref="A180:A182"/>
    <mergeCell ref="A312:B314"/>
    <mergeCell ref="A183:A185"/>
    <mergeCell ref="A168:A170"/>
    <mergeCell ref="A9:A11"/>
    <mergeCell ref="A12:A14"/>
    <mergeCell ref="A24:A26"/>
    <mergeCell ref="A27:A29"/>
    <mergeCell ref="B99:B101"/>
    <mergeCell ref="B102:B104"/>
    <mergeCell ref="A51:A53"/>
    <mergeCell ref="A54:A56"/>
    <mergeCell ref="A57:A59"/>
    <mergeCell ref="A78:A80"/>
    <mergeCell ref="A81:A83"/>
    <mergeCell ref="A69:A71"/>
    <mergeCell ref="A72:A74"/>
    <mergeCell ref="A75:A77"/>
    <mergeCell ref="A60:A62"/>
    <mergeCell ref="A63:A65"/>
    <mergeCell ref="A318:B320"/>
    <mergeCell ref="A317:C317"/>
    <mergeCell ref="A30:A32"/>
    <mergeCell ref="A33:A35"/>
    <mergeCell ref="A36:A38"/>
    <mergeCell ref="A39:A41"/>
    <mergeCell ref="A42:A44"/>
    <mergeCell ref="A45:A47"/>
    <mergeCell ref="A48:A50"/>
    <mergeCell ref="A174:A176"/>
    <mergeCell ref="A165:A167"/>
    <mergeCell ref="A156:B158"/>
    <mergeCell ref="A84:A86"/>
    <mergeCell ref="A96:A98"/>
    <mergeCell ref="B60:B62"/>
    <mergeCell ref="B63:B65"/>
    <mergeCell ref="A99:A101"/>
    <mergeCell ref="A102:A104"/>
    <mergeCell ref="A87:A89"/>
    <mergeCell ref="A90:A92"/>
    <mergeCell ref="A93:A95"/>
    <mergeCell ref="B93:B95"/>
    <mergeCell ref="B96:B98"/>
    <mergeCell ref="A316:G316"/>
    <mergeCell ref="A66:A68"/>
    <mergeCell ref="A117:A119"/>
    <mergeCell ref="A120:A122"/>
    <mergeCell ref="A105:A107"/>
    <mergeCell ref="A108:A110"/>
    <mergeCell ref="A111:A113"/>
    <mergeCell ref="A114:A116"/>
    <mergeCell ref="B105:B107"/>
    <mergeCell ref="B108:B110"/>
    <mergeCell ref="B111:B113"/>
    <mergeCell ref="B114:B116"/>
    <mergeCell ref="B117:B119"/>
    <mergeCell ref="B120:B122"/>
    <mergeCell ref="A132:A134"/>
    <mergeCell ref="A135:A137"/>
    <mergeCell ref="A138:A140"/>
    <mergeCell ref="A123:A125"/>
    <mergeCell ref="A126:A128"/>
    <mergeCell ref="A129:A131"/>
    <mergeCell ref="B123:B125"/>
    <mergeCell ref="B126:B128"/>
    <mergeCell ref="B129:B131"/>
    <mergeCell ref="B132:B134"/>
    <mergeCell ref="B135:B137"/>
    <mergeCell ref="B138:B140"/>
    <mergeCell ref="A150:A152"/>
    <mergeCell ref="A153:A155"/>
    <mergeCell ref="A186:A188"/>
    <mergeCell ref="A141:A143"/>
    <mergeCell ref="A144:A146"/>
    <mergeCell ref="A147:A149"/>
    <mergeCell ref="A177:A179"/>
    <mergeCell ref="A162:A164"/>
    <mergeCell ref="A160:G160"/>
    <mergeCell ref="A171:A173"/>
    <mergeCell ref="B141:B143"/>
    <mergeCell ref="B144:B146"/>
    <mergeCell ref="B147:B149"/>
    <mergeCell ref="B150:B152"/>
    <mergeCell ref="B153:B155"/>
    <mergeCell ref="A198:A200"/>
    <mergeCell ref="A201:A203"/>
    <mergeCell ref="B186:B188"/>
    <mergeCell ref="A204:A206"/>
    <mergeCell ref="A189:A191"/>
    <mergeCell ref="A192:A194"/>
    <mergeCell ref="A195:A197"/>
    <mergeCell ref="B189:B191"/>
    <mergeCell ref="B192:B194"/>
    <mergeCell ref="B195:B197"/>
    <mergeCell ref="B198:B200"/>
    <mergeCell ref="B201:B203"/>
    <mergeCell ref="B204:B206"/>
    <mergeCell ref="A216:A218"/>
    <mergeCell ref="A219:A221"/>
    <mergeCell ref="A222:A224"/>
    <mergeCell ref="A207:A209"/>
    <mergeCell ref="A210:A212"/>
    <mergeCell ref="A213:A215"/>
    <mergeCell ref="B207:B209"/>
    <mergeCell ref="B210:B212"/>
    <mergeCell ref="B213:B215"/>
    <mergeCell ref="B216:B218"/>
    <mergeCell ref="B219:B221"/>
    <mergeCell ref="B222:B224"/>
    <mergeCell ref="A234:A236"/>
    <mergeCell ref="A237:A239"/>
    <mergeCell ref="A240:A242"/>
    <mergeCell ref="A225:A227"/>
    <mergeCell ref="A228:A230"/>
    <mergeCell ref="A231:A233"/>
    <mergeCell ref="B225:B227"/>
    <mergeCell ref="B228:B230"/>
    <mergeCell ref="B231:B233"/>
    <mergeCell ref="B234:B236"/>
    <mergeCell ref="B237:B239"/>
    <mergeCell ref="B240:B242"/>
    <mergeCell ref="A252:A254"/>
    <mergeCell ref="A255:A257"/>
    <mergeCell ref="A258:A260"/>
    <mergeCell ref="A243:A245"/>
    <mergeCell ref="A246:A248"/>
    <mergeCell ref="A249:A251"/>
    <mergeCell ref="B243:B245"/>
    <mergeCell ref="B246:B248"/>
    <mergeCell ref="B249:B251"/>
    <mergeCell ref="B252:B254"/>
    <mergeCell ref="B255:B257"/>
    <mergeCell ref="B258:B260"/>
    <mergeCell ref="A270:A272"/>
    <mergeCell ref="A273:A275"/>
    <mergeCell ref="A276:A278"/>
    <mergeCell ref="A261:A263"/>
    <mergeCell ref="A264:A266"/>
    <mergeCell ref="A267:A269"/>
    <mergeCell ref="B261:B263"/>
    <mergeCell ref="B264:B266"/>
    <mergeCell ref="B267:B269"/>
    <mergeCell ref="B270:B272"/>
    <mergeCell ref="B273:B275"/>
    <mergeCell ref="B276:B278"/>
    <mergeCell ref="A288:A290"/>
    <mergeCell ref="A291:A293"/>
    <mergeCell ref="A294:A296"/>
    <mergeCell ref="A279:A281"/>
    <mergeCell ref="A282:A284"/>
    <mergeCell ref="A285:A287"/>
    <mergeCell ref="B279:B281"/>
    <mergeCell ref="B282:B284"/>
    <mergeCell ref="B285:B287"/>
    <mergeCell ref="B288:B290"/>
    <mergeCell ref="B291:B293"/>
    <mergeCell ref="B294:B296"/>
    <mergeCell ref="H51:H53"/>
    <mergeCell ref="I51:I53"/>
    <mergeCell ref="H54:H56"/>
    <mergeCell ref="I54:I56"/>
    <mergeCell ref="H57:H59"/>
    <mergeCell ref="I57:I59"/>
    <mergeCell ref="H6:H8"/>
    <mergeCell ref="I6:I8"/>
    <mergeCell ref="H9:H11"/>
    <mergeCell ref="I9:I11"/>
    <mergeCell ref="H12:H14"/>
    <mergeCell ref="I12:I14"/>
    <mergeCell ref="H15:H17"/>
    <mergeCell ref="I15:I17"/>
    <mergeCell ref="H18:H20"/>
    <mergeCell ref="I18:I20"/>
    <mergeCell ref="H21:H23"/>
    <mergeCell ref="I21:I23"/>
    <mergeCell ref="H24:H26"/>
    <mergeCell ref="I24:I26"/>
    <mergeCell ref="H27:H29"/>
    <mergeCell ref="I27:I29"/>
    <mergeCell ref="H30:H32"/>
    <mergeCell ref="I30:I32"/>
    <mergeCell ref="H150:H152"/>
    <mergeCell ref="I150:I152"/>
    <mergeCell ref="H153:H155"/>
    <mergeCell ref="I153:I155"/>
    <mergeCell ref="H126:H128"/>
    <mergeCell ref="I126:I128"/>
    <mergeCell ref="H129:H131"/>
    <mergeCell ref="I129:I131"/>
    <mergeCell ref="H132:H134"/>
    <mergeCell ref="I132:I134"/>
    <mergeCell ref="H135:H137"/>
    <mergeCell ref="I135:I137"/>
    <mergeCell ref="H138:H140"/>
    <mergeCell ref="I138:I140"/>
    <mergeCell ref="H60:H62"/>
    <mergeCell ref="I60:I62"/>
    <mergeCell ref="H63:H65"/>
    <mergeCell ref="I63:I65"/>
    <mergeCell ref="H66:H68"/>
    <mergeCell ref="I66:I68"/>
    <mergeCell ref="H69:H71"/>
    <mergeCell ref="I69:I71"/>
    <mergeCell ref="H72:H74"/>
    <mergeCell ref="I72:I74"/>
    <mergeCell ref="H75:H77"/>
    <mergeCell ref="I75:I77"/>
    <mergeCell ref="H78:H80"/>
    <mergeCell ref="I78:I80"/>
    <mergeCell ref="I102:I104"/>
    <mergeCell ref="H105:H107"/>
    <mergeCell ref="I105:I107"/>
    <mergeCell ref="I141:I143"/>
    <mergeCell ref="B39:B41"/>
    <mergeCell ref="B42:B44"/>
    <mergeCell ref="B45:B47"/>
    <mergeCell ref="B48:B50"/>
    <mergeCell ref="B51:B53"/>
    <mergeCell ref="B54:B56"/>
    <mergeCell ref="B57:B59"/>
    <mergeCell ref="B6:B8"/>
    <mergeCell ref="H108:H110"/>
    <mergeCell ref="I108:I110"/>
    <mergeCell ref="H81:H83"/>
    <mergeCell ref="I81:I83"/>
    <mergeCell ref="H84:H86"/>
    <mergeCell ref="I84:I86"/>
    <mergeCell ref="H87:H89"/>
    <mergeCell ref="I87:I89"/>
    <mergeCell ref="H90:H92"/>
    <mergeCell ref="I90:I92"/>
    <mergeCell ref="H93:H95"/>
    <mergeCell ref="I93:I95"/>
    <mergeCell ref="H33:H35"/>
    <mergeCell ref="I33:I35"/>
    <mergeCell ref="H36:H38"/>
    <mergeCell ref="I36:I38"/>
    <mergeCell ref="H39:H41"/>
    <mergeCell ref="I39:I41"/>
    <mergeCell ref="H42:H44"/>
    <mergeCell ref="I42:I44"/>
    <mergeCell ref="H45:H47"/>
    <mergeCell ref="I45:I47"/>
    <mergeCell ref="H48:H50"/>
    <mergeCell ref="I48:I50"/>
    <mergeCell ref="H144:H146"/>
    <mergeCell ref="I144:I146"/>
    <mergeCell ref="H147:H149"/>
    <mergeCell ref="I147:I149"/>
    <mergeCell ref="H111:H113"/>
    <mergeCell ref="I111:I113"/>
    <mergeCell ref="H114:H116"/>
    <mergeCell ref="I114:I116"/>
    <mergeCell ref="H117:H119"/>
    <mergeCell ref="I117:I119"/>
    <mergeCell ref="H120:H122"/>
    <mergeCell ref="I120:I122"/>
    <mergeCell ref="H123:H125"/>
    <mergeCell ref="I123:I125"/>
    <mergeCell ref="H96:H98"/>
    <mergeCell ref="I96:I98"/>
    <mergeCell ref="H99:H101"/>
    <mergeCell ref="I99:I101"/>
    <mergeCell ref="H102:H104"/>
    <mergeCell ref="B9:B11"/>
    <mergeCell ref="B12:B14"/>
    <mergeCell ref="B15:B17"/>
    <mergeCell ref="B18:B20"/>
    <mergeCell ref="B21:B23"/>
    <mergeCell ref="B24:B26"/>
    <mergeCell ref="B27:B29"/>
    <mergeCell ref="B30:B32"/>
    <mergeCell ref="A1:B1"/>
    <mergeCell ref="B162:B164"/>
    <mergeCell ref="B165:B167"/>
    <mergeCell ref="B168:B170"/>
    <mergeCell ref="B171:B173"/>
    <mergeCell ref="B174:B176"/>
    <mergeCell ref="B177:B179"/>
    <mergeCell ref="B180:B182"/>
    <mergeCell ref="B183:B185"/>
    <mergeCell ref="B66:B68"/>
    <mergeCell ref="B69:B71"/>
    <mergeCell ref="B72:B74"/>
    <mergeCell ref="B75:B77"/>
    <mergeCell ref="B78:B80"/>
    <mergeCell ref="B81:B83"/>
    <mergeCell ref="B84:B86"/>
    <mergeCell ref="B87:B89"/>
    <mergeCell ref="B90:B92"/>
    <mergeCell ref="B33:B35"/>
    <mergeCell ref="B36:B38"/>
    <mergeCell ref="A4:I4"/>
    <mergeCell ref="A3:I3"/>
    <mergeCell ref="A2:I2"/>
    <mergeCell ref="H141:H143"/>
    <mergeCell ref="H162:H164"/>
    <mergeCell ref="I162:I164"/>
    <mergeCell ref="H165:H167"/>
    <mergeCell ref="I165:I167"/>
    <mergeCell ref="H168:H170"/>
    <mergeCell ref="I168:I170"/>
    <mergeCell ref="H171:H173"/>
    <mergeCell ref="I171:I173"/>
    <mergeCell ref="H174:H176"/>
    <mergeCell ref="I174:I176"/>
    <mergeCell ref="H177:H179"/>
    <mergeCell ref="I177:I179"/>
    <mergeCell ref="H180:H182"/>
    <mergeCell ref="I180:I182"/>
    <mergeCell ref="H183:H185"/>
    <mergeCell ref="I183:I185"/>
    <mergeCell ref="H186:H188"/>
    <mergeCell ref="I186:I188"/>
    <mergeCell ref="H189:H191"/>
    <mergeCell ref="I189:I191"/>
    <mergeCell ref="H192:H194"/>
    <mergeCell ref="I192:I194"/>
    <mergeCell ref="H195:H197"/>
    <mergeCell ref="I195:I197"/>
    <mergeCell ref="H198:H200"/>
    <mergeCell ref="I198:I200"/>
    <mergeCell ref="H201:H203"/>
    <mergeCell ref="I201:I203"/>
    <mergeCell ref="H204:H206"/>
    <mergeCell ref="I204:I206"/>
    <mergeCell ref="H207:H209"/>
    <mergeCell ref="I207:I209"/>
    <mergeCell ref="H210:H212"/>
    <mergeCell ref="I210:I212"/>
    <mergeCell ref="H213:H215"/>
    <mergeCell ref="I213:I215"/>
    <mergeCell ref="H216:H218"/>
    <mergeCell ref="I216:I218"/>
    <mergeCell ref="H219:H221"/>
    <mergeCell ref="I219:I221"/>
    <mergeCell ref="H222:H224"/>
    <mergeCell ref="I222:I224"/>
    <mergeCell ref="H225:H227"/>
    <mergeCell ref="I225:I227"/>
    <mergeCell ref="H228:H230"/>
    <mergeCell ref="I228:I230"/>
    <mergeCell ref="H231:H233"/>
    <mergeCell ref="I231:I233"/>
    <mergeCell ref="H234:H236"/>
    <mergeCell ref="I234:I236"/>
    <mergeCell ref="H237:H239"/>
    <mergeCell ref="I237:I239"/>
    <mergeCell ref="H240:H242"/>
    <mergeCell ref="I240:I242"/>
    <mergeCell ref="H243:H245"/>
    <mergeCell ref="I243:I245"/>
    <mergeCell ref="H246:H248"/>
    <mergeCell ref="I246:I248"/>
    <mergeCell ref="H249:H251"/>
    <mergeCell ref="I249:I251"/>
    <mergeCell ref="H252:H254"/>
    <mergeCell ref="I252:I254"/>
    <mergeCell ref="H255:H257"/>
    <mergeCell ref="I255:I257"/>
    <mergeCell ref="H258:H260"/>
    <mergeCell ref="I258:I260"/>
    <mergeCell ref="H261:H263"/>
    <mergeCell ref="I261:I263"/>
    <mergeCell ref="H264:H266"/>
    <mergeCell ref="I264:I266"/>
    <mergeCell ref="H267:H269"/>
    <mergeCell ref="I267:I269"/>
    <mergeCell ref="H270:H272"/>
    <mergeCell ref="I270:I272"/>
    <mergeCell ref="H273:H275"/>
    <mergeCell ref="I273:I275"/>
    <mergeCell ref="H276:H278"/>
    <mergeCell ref="I276:I278"/>
    <mergeCell ref="H279:H281"/>
    <mergeCell ref="I279:I281"/>
    <mergeCell ref="H282:H284"/>
    <mergeCell ref="I282:I284"/>
    <mergeCell ref="H285:H287"/>
    <mergeCell ref="I285:I287"/>
    <mergeCell ref="H288:H290"/>
    <mergeCell ref="I288:I290"/>
    <mergeCell ref="H291:H293"/>
    <mergeCell ref="I291:I293"/>
    <mergeCell ref="H294:H296"/>
    <mergeCell ref="I294:I296"/>
    <mergeCell ref="H297:H299"/>
    <mergeCell ref="I297:I299"/>
    <mergeCell ref="H300:H302"/>
    <mergeCell ref="I300:I302"/>
    <mergeCell ref="H303:H305"/>
    <mergeCell ref="I303:I305"/>
    <mergeCell ref="H306:H308"/>
    <mergeCell ref="I306:I308"/>
    <mergeCell ref="H309:H311"/>
    <mergeCell ref="I309:I311"/>
    <mergeCell ref="A306:A308"/>
    <mergeCell ref="A309:A311"/>
    <mergeCell ref="A297:A299"/>
    <mergeCell ref="A300:A302"/>
    <mergeCell ref="A303:A305"/>
    <mergeCell ref="B297:B299"/>
    <mergeCell ref="B300:B302"/>
    <mergeCell ref="B303:B305"/>
    <mergeCell ref="B306:B308"/>
    <mergeCell ref="B309:B311"/>
  </mergeCells>
  <phoneticPr fontId="7" type="noConversion"/>
  <dataValidations count="17">
    <dataValidation allowBlank="1" showErrorMessage="1" prompt="Please enter the subrecipient's name" sqref="B6:B155" xr:uid="{766B4EC1-E39C-4E1D-BDF9-C2E7DE045D0B}"/>
    <dataValidation allowBlank="1" showErrorMessage="1" prompt="Please enter the subrecipient's total C E C budget for this agreement" sqref="D6:D7 D303:D304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84 D186:D187 D189:D190 D192:D193 D195:D196 D198:D199 D201:D202 D204:D205 D207:D208 D210:D211 D213:D214 D216:D217 D219:D220 D222:D223 D225:D226 D228:D229 D231:D232 D234:D235 D237:D238 D240:D241 D243:D244 D246:D247 D249:D250 D252:D253 D255:D256 D258:D259 D261:D262 D264:D265 D267:D268 D270:D271 D273:D274 D276:D277 D279:D280 D282:D283 D285:D286 D288:D289 D291:D292 D294:D295 D297:D298 D300:D301 D306:D307 D153:D154 D163 D166 D169 D172 D175 D178 D181 D309:D310" xr:uid="{1E8E03BB-7AAE-4897-B7F7-E7C35E7AFE87}"/>
    <dataValidation allowBlank="1" showErrorMessage="1" prompt="Please enter the vendor's total C E C budget for this agreement" sqref="D180 D162 D165 D168 D171 D174 D177 D183" xr:uid="{594D9CDA-ED01-4858-BC62-4CE76AA1EF7C}"/>
    <dataValidation allowBlank="1" showErrorMessage="1" prompt="Please enter the vendor's C E C reimbursement amount to be billed this invoice period" sqref="E180 E162 E165 E168 E171 E174 E177 E183" xr:uid="{39111713-6E2A-404E-A4B3-3A3E27F00B55}"/>
    <dataValidation allowBlank="1" showErrorMessage="1" prompt="Please enter the Subrecipient Cumulative Expenses Billed to Date for match funds" sqref="F8 F11 F14 F17 F20 F23 F26 F29 F32 F35 F38 F41 F44 F47 F50 F53 F56 F59 F62 F65 F68 F71 F74 F77 F80 F83 F86 F89 F92 F95 F98 F101 F104 F107 F110 F113 F116 F119 F122 F125 F128 F131 F134 F137 F140 F143 F146 F149 F152 F155 F188 F191 F194 F197 F200 F203 F206 F209 F212 F215 F218 F221 F224 F227 F230 F233 F236 F239 F242 F245 F248 F251 F254 F257 F260 F263 F266 F269 F272 F275 F278 F281 F284 F287 F290 F293 F296 F299 F302 F305 F308 F311" xr:uid="{4BAEDCE6-ABEA-4E02-8421-5C9E8F559D26}"/>
    <dataValidation allowBlank="1" showErrorMessage="1" prompt="Please enter the corresponding reference identification from the budget worksheet " sqref="A162:A311 A6:A155" xr:uid="{43028668-5AF5-4B0E-8198-07E798D4F1CB}"/>
    <dataValidation allowBlank="1" showErrorMessage="1" prompt="Please enter the subrecipient's total match budget for this agreement" sqref="D8 D11 D14 D17 D20 D23 D26 D29 D32 D35 D38 D41 D44 D47 D50 D53 D56 D59 D62 D65 D68 D71 D74 D77 D80 D83 D86 D89 D92 D95 D98 D101 D104 D107 D110 D113 D116 D119 D122 D125 D128 D131 D134 D137 D140 D143 D146 D149 D152 D155 D188 D191 D194 D197 D200 D203 D206 D209 D212 D215 D218 D221 D224 D227 D230 D233 D236 D239 D242 D245 D248 D251 D254 D257 D260 D263 D266 D269 D272 D275 D278 D281 D284 D287 D290 D293 D296 D299 D302 D305 D308 D311" xr:uid="{8C0E28A9-9BFF-4ECC-AB49-D146623BFF23}"/>
    <dataValidation allowBlank="1" showErrorMessage="1" prompt="Please enter the subrecipient's C E C reimbursement amount to be billed this invoice period" sqref="E6:E7 E303:E304 E9:E10 E12:E13 E15:E16 E18:E19 E21:E22 E24:E25 E27:E28 E30:E31 E33:E34 E36:E37 E39:E40 E42:E43 E45:E46 E48:E49 E51:E52 E54:E55 E57:E58 E60:E61 E63:E64 E66:E67 E69:E70 E72:E73 E75:E76 E78:E79 E81:E82 E84:E85 E87:E88 E90:E91 E93:E94 E96:E97 E99:E100 E102:E103 E105:E106 E108:E109 E111:E112 E114:E115 E117:E118 E120:E121 E123:E124 E126:E127 E129:E130 E132:E133 E135:E136 E138:E139 E141:E142 E144:E145 E147:E148 E150:E151 E184 E186:E187 E189:E190 E192:E193 E195:E196 E198:E199 E201:E202 E204:E205 E207:E208 E210:E211 E213:E214 E216:E217 E219:E220 E222:E223 E225:E226 E228:E229 E231:E232 E234:E235 E237:E238 E240:E241 E243:E244 E246:E247 E249:E250 E252:E253 E255:E256 E258:E259 E261:E262 E264:E265 E267:E268 E270:E271 E273:E274 E276:E277 E279:E280 E282:E283 E285:E286 E288:E289 E291:E292 E294:E295 E297:E298 E300:E301 E306:E307 E153:E154 E163 E166 E169 E172 E175 E178 E181 E309:E310" xr:uid="{D8A54FF6-A07F-42FF-81E4-01398BBD49D5}"/>
    <dataValidation allowBlank="1" showErrorMessage="1" prompt="Please enter the subrecipient's match reimbursement amount to be billed this invoice period" sqref="E8 E26 E23 E20 E17 E14 E11 E29 E47 E44 E41 E38 E35 E32 E50 E68 E65 E62 E59 E56 E53 E71 E89 E86 E83 E80 E77 E74 E92 E110 E107 E104 E101 E98 E95 E113 E131 E128 E125 E122 E119 E116 E134 E152 E149 E146 E143 E140 E137 E155 E203 E200 E197 E194 E191 E188 E206 E224 E221 E218 E215 E212 E209 E227 E245 E242 E239 E236 E233 E230 E248 E266 E263 E260 E257 E254 E251 E269 E287 E284 E281 E278 E275 E272 E290 E308 E305 E302 E299 E296 E293 E311" xr:uid="{4D19C706-BE5B-4EF1-B204-ABE28DF4B904}"/>
    <dataValidation allowBlank="1" showErrorMessage="1" prompt="Please enter the Subrecipient Cumulative Expenses Billed to Date for C E C funds" sqref="F6:F7 F303:F304 F9:F10 F12:F13 F15:F16 F18:F19 F21:F22 F24:F25 F27:F28 F30:F31 F33:F34 F36:F37 F39:F40 F42:F43 F45:F46 F48:F49 F51:F52 F54:F55 F57:F58 F60:F61 F63:F64 F66:F67 F69:F70 F72:F73 F75:F76 F78:F79 F81:F82 F84:F85 F87:F88 F90:F91 F93:F94 F96:F97 F99:F100 F102:F103 F105:F106 F108:F109 F111:F112 F114:F115 F117:F118 F120:F121 F123:F124 F126:F127 F129:F130 F132:F133 F135:F136 F138:F139 F141:F142 F144:F145 F147:F148 F150:F151 F184 F186:F187 F189:F190 F192:F193 F195:F196 F198:F199 F201:F202 F204:F205 F207:F208 F210:F211 F213:F214 F216:F217 F219:F220 F222:F223 F225:F226 F228:F229 F231:F232 F234:F235 F237:F238 F240:F241 F243:F244 F246:F247 F249:F250 F252:F253 F255:F256 F258:F259 F261:F262 F264:F265 F267:F268 F270:F271 F273:F274 F276:F277 F279:F280 F282:F283 F285:F286 F288:F289 F291:F292 F294:F295 F297:F298 F300:F301 F306:F307 F153:F154 F163 F166 F169 F172 F175 F178 F181 F309:F310" xr:uid="{4E5CD3AA-D99D-409C-A6FB-525ECD544E0E}"/>
    <dataValidation allowBlank="1" showErrorMessage="1" prompt="Please enter the vendor's name" sqref="B162:B311" xr:uid="{7307AD66-8EE1-4FA8-B338-EAC5ABC43FCB}"/>
    <dataValidation allowBlank="1" showErrorMessage="1" prompt="Please enter the vendor's total match budget for this agreement" sqref="D164 D182 D179 D176 D173 D170 D167 D185" xr:uid="{EF42E773-AF01-4FF0-93E7-D9316CF95038}"/>
    <dataValidation allowBlank="1" showErrorMessage="1" prompt="Please enter the vendor's match reimbursement amount to be billed this invoice period" sqref="E164 E182 E179 E176 E173 E170 E167 E185" xr:uid="{96D71E49-D9D7-4A15-8BD9-B9A407C0560D}"/>
    <dataValidation allowBlank="1" showErrorMessage="1" prompt="Please enter the vendors Cumulative Expenses Billed to Date for C E C funds" sqref="F180 F162 F165 F168 F171 F174 F177 F183" xr:uid="{721E8480-08D4-4A88-BC01-C200B45B19FD}"/>
    <dataValidation allowBlank="1" showErrorMessage="1" prompt="Please enter the vendors Cumulative Expenses Billed to Date for match funds" sqref="F164 F182 F179 F176 F173 F170 F167 F185" xr:uid="{C7399DCE-87F5-453A-9390-8C51026992FF}"/>
    <dataValidation allowBlank="1" showErrorMessage="1" prompt="standard invoice subrecipients and vendors sheet" sqref="A2" xr:uid="{F2D5DB81-E14E-4982-903C-17A90328C16D}"/>
    <dataValidation allowBlank="1" showErrorMessage="1" prompt="Please enter payment amounts and the C E C invoice number for prior payments" sqref="Q309:R309 Q6:R6 K12:L12 Q9:R9 K15:L15 K18:L18 K21:L21 K24:L24 K27:L27 Q12:R12 Q15:R15 Q18:R18 Q21:R21 Q24:R24 K33:L33 K39:L39 K45:L45 K51:L51 K57:L57 K63:L63 K69:L69 K75:L75 K81:L81 K87:L87 K93:L93 K99:L99 K105:L105 K111:L111 K117:L117 K123:L123 K129:L129 K135:L135 K141:L141 K147:L147 K153:L153 K30:L30 K36:L36 K42:L42 K48:L48 K54:L54 K60:L60 K66:L66 K72:L72 K78:L78 K84:L84 K90:L90 K96:L96 K102:L102 K108:L108 K114:L114 K120:L120 K126:L126 K132:L132 K138:L138 K144:L144 K150:L150 N6:O6 Q150:R150 Q27:R27 Q33:R33 Q39:R39 Q45:R45 Q51:R51 Q57:R57 Q63:R63 Q69:R69 Q75:R75 Q81:R81 Q87:R87 Q93:R93 Q99:R99 Q105:R105 Q111:R111 Q117:R117 Q123:R123 Q129:R129 Q135:R135 Q141:R141 Q147:R147 Q153:R153 Q30:R30 Q36:R36 Q42:R42 Q48:R48 Q54:R54 Q60:R60 Q66:R66 Q72:R72 Q78:R78 Q84:R84 Q90:R90 Q96:R96 Q102:R102 Q108:R108 Q114:R114 Q120:R120 Q126:R126 Q132:R132 Q138:R138 Q144:R144 N12:O12 Q162:R162 K168:L168 Q165:R165 K171:L171 K174:L174 Q168:R168 Q171:R171 K180:L180 K186:L186 K192:L192 K198:L198 K204:L204 K210:L210 K216:L216 K222:L222 K228:L228 K234:L234 K240:L240 K246:L246 K252:L252 K258:L258 K264:L264 K270:L270 K276:L276 K282:L282 K288:L288 K294:L294 K300:L300 K306:L306 K177:L177 K183:L183 K189:L189 K195:L195 K201:L201 K207:L207 K213:L213 K219:L219 K225:L225 K231:L231 K237:L237 K243:L243 K249:L249 K255:L255 K261:L261 K267:L267 K273:L273 K279:L279 K285:L285 K291:L291 K297:L297 K303:L303 K309:L309 N153:O153 Q174:R174 Q180:R180 Q186:R186 Q192:R192 Q198:R198 Q204:R204 Q210:R210 Q216:R216 Q222:R222 Q228:R228 Q234:R234 Q240:R240 Q246:R246 Q252:R252 Q258:R258 Q264:R264 Q270:R270 Q276:R276 Q282:R282 Q288:R288 Q294:R294 Q300:R300 Q306:R306 Q177:R177 Q183:R183 Q189:R189 Q195:R195 Q201:R201 Q207:R207 Q213:R213 Q219:R219 Q225:R225 Q231:R231 Q237:R237 Q243:R243 Q249:R249 Q255:R255 Q261:R261 Q267:R267 Q273:R273 Q279:R279 Q285:R285 Q291:R291 Q297:R297 Q303:R303 K6:L6 K9:L9 N9:O9 N15:O15 N18:O18 N21:O21 N24:O24 N27:O27 N30:O30 N33:O33 N36:O36 N39:O39 N42:O42 N45:O45 N48:O48 N51:O51 N54:O54 N57:O57 N60:O60 N63:O63 N66:O66 N69:O69 N72:O72 N75:O75 N78:O78 N81:O81 N84:O84 N87:O87 N90:O90 N93:O93 N96:O96 N99:O99 N102:O102 N105:O105 N108:O108 N111:O111 N114:O114 N117:O117 N120:O120 N123:O123 N126:O126 N129:O129 N132:O132 N135:O135 N138:O138 N141:O141 N144:O144 N147:O147 N150:O150 N162:O162 K162:L162 K165:L165 N165:O165 N168:O168 N171:O171 N174:O174 N177:O177 N180:O180 N183:O183 N186:O186 N189:O189 N192:O192 N195:O195 N198:O198 N201:O201 N204:O204 N207:O207 N210:O210 N213:O213 N216:O216 N219:O219 N222:O222 N225:O225 N228:O228 N231:O231 N234:O234 N237:O237 N240:O240 N243:O243 N246:O246 N249:O249 N252:O252 N255:O255 N258:O258 N261:O261 N264:O264 N267:O267 N270:O270 N273:O273 N276:O276 N279:O279 N282:O282 N285:O285 N288:O288 N291:O291 N294:O294 N297:O297 N300:O300 N303:O303 N306:O306 N309:O309" xr:uid="{C2308529-87B2-4D0E-B437-5249B2573F40}"/>
  </dataValidations>
  <printOptions horizontalCentered="1"/>
  <pageMargins left="0.25" right="0.25" top="0.75" bottom="0.75" header="0.25" footer="0.25"/>
  <pageSetup scale="89" fitToHeight="20" orientation="landscape" r:id="rId1"/>
  <headerFooter>
    <oddFooter>&amp;C&amp;10Page &amp;P of &amp;N</oddFooter>
  </headerFooter>
  <rowBreaks count="1" manualBreakCount="1">
    <brk id="159" max="9" man="1"/>
  </rowBreaks>
  <extLst>
    <ext xmlns:x14="http://schemas.microsoft.com/office/spreadsheetml/2009/9/main" uri="{CCE6A557-97BC-4b89-ADB6-D9C93CAAB3DF}">
      <x14:dataValidations xmlns:xm="http://schemas.microsoft.com/office/excel/2006/main" count="2">
        <x14:dataValidation type="list" allowBlank="1" showErrorMessage="1" prompt="Please select yes or no, as appropriate, depending on whether or not retention can be withheld from a subrecipient's expenses, depending upon the agreement's Terms and Conditions." xr:uid="{D45EF9C0-27F1-4FCC-AB63-7D427E723227}">
          <x14:formula1>
            <xm:f>Lists!$A$21:$A$23</xm:f>
          </x14:formula1>
          <xm:sqref>H6:H155 H162:H311 M162:M311 M6:M155 P6:P155 P162:P311</xm:sqref>
        </x14:dataValidation>
        <x14:dataValidation type="list" allowBlank="1" showErrorMessage="1" prompt="Please enter payment amounts and the C E C invoice number for prior payments" xr:uid="{D39CC27C-E2AB-4F27-9A95-257843C7BA1B}">
          <x14:formula1>
            <xm:f>Lists!$A$35:$A$37</xm:f>
          </x14:formula1>
          <xm:sqref>J309 J144 J138 J132 J126 J120 J114 J108 J102 J96 J90 J84 J78 J72 J66 J60 J54 J48 J42 J36 J30 J153 J147 J141 J135 J129 J123 J117 J111 J105 J99 J93 J87 J81 J75 J69 J63 J57 J51 J45 J39 J33 J27 J150 J303 J297 J291 J285 J279 J273 J267 J261 J255 J249 J243 J237 J231 J225 J219 J213 J207 J201 J195 J189 J183 J177 J306 J300 J294 J288 J282 J276 J270 J264 J258 J252 J246 J240 J234 J228 J222 J216 J210 J204 J198 J192 J186 J24 J21 J18 J15 J12 J180 J174 J165 J171 J162 J9 J168 J6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44EE-8034-48CF-A756-65F9FE433840}">
  <sheetPr codeName="Sheet7">
    <tabColor theme="1"/>
    <pageSetUpPr fitToPage="1"/>
  </sheetPr>
  <dimension ref="A1:J37"/>
  <sheetViews>
    <sheetView zoomScaleNormal="100" zoomScaleSheetLayoutView="100" workbookViewId="0">
      <pane ySplit="2" topLeftCell="A6" activePane="bottomLeft" state="frozen"/>
      <selection activeCell="A2" sqref="A2"/>
      <selection pane="bottomLeft" activeCell="H6" sqref="H6"/>
    </sheetView>
  </sheetViews>
  <sheetFormatPr defaultRowHeight="15"/>
  <cols>
    <col min="1" max="1" width="82.77734375" customWidth="1"/>
  </cols>
  <sheetData>
    <row r="1" spans="1:10" ht="15" customHeight="1" thickBot="1">
      <c r="A1" s="156" t="str">
        <f>'Invoice Payment Cover Sheet'!$A$1</f>
        <v>Template Version 09/23/25</v>
      </c>
    </row>
    <row r="2" spans="1:10" ht="21" customHeight="1" thickBot="1">
      <c r="A2" s="85" t="s">
        <v>310</v>
      </c>
    </row>
    <row r="3" spans="1:10" ht="15.95" customHeight="1">
      <c r="A3" s="42" t="s">
        <v>79</v>
      </c>
    </row>
    <row r="4" spans="1:10" ht="15.95" customHeight="1">
      <c r="A4" s="42" t="s">
        <v>311</v>
      </c>
    </row>
    <row r="5" spans="1:10" ht="15.95" customHeight="1">
      <c r="A5" s="42" t="s">
        <v>312</v>
      </c>
    </row>
    <row r="6" spans="1:10" ht="15.95" customHeight="1">
      <c r="A6" s="42" t="s">
        <v>313</v>
      </c>
    </row>
    <row r="7" spans="1:10" ht="15.95" customHeight="1">
      <c r="A7" s="42" t="s">
        <v>314</v>
      </c>
    </row>
    <row r="8" spans="1:10" ht="15.95" customHeight="1">
      <c r="A8" s="42" t="s">
        <v>315</v>
      </c>
    </row>
    <row r="9" spans="1:10" ht="15.95" customHeight="1" thickBot="1">
      <c r="A9" s="42"/>
    </row>
    <row r="10" spans="1:10" ht="21" customHeight="1" thickBot="1">
      <c r="A10" s="85" t="s">
        <v>316</v>
      </c>
    </row>
    <row r="11" spans="1:10" ht="143.25" customHeight="1">
      <c r="A11" s="140" t="s">
        <v>115</v>
      </c>
      <c r="H11" s="221" t="s">
        <v>317</v>
      </c>
      <c r="I11" s="152"/>
      <c r="J11" s="152"/>
    </row>
    <row r="12" spans="1:10" ht="15.95" customHeight="1">
      <c r="A12" s="140" t="s">
        <v>318</v>
      </c>
    </row>
    <row r="13" spans="1:10" ht="35.1" customHeight="1">
      <c r="A13" s="141" t="s">
        <v>319</v>
      </c>
    </row>
    <row r="14" spans="1:10" ht="15.95" customHeight="1">
      <c r="A14" s="140" t="s">
        <v>320</v>
      </c>
    </row>
    <row r="15" spans="1:10" ht="15.95" customHeight="1" thickBot="1">
      <c r="A15" s="42"/>
    </row>
    <row r="16" spans="1:10" ht="21" customHeight="1" thickBot="1">
      <c r="A16" s="85" t="s">
        <v>321</v>
      </c>
    </row>
    <row r="17" spans="1:1" ht="15.95" customHeight="1">
      <c r="A17" s="42" t="s">
        <v>114</v>
      </c>
    </row>
    <row r="18" spans="1:1" ht="15.95" customHeight="1">
      <c r="A18" s="42" t="s">
        <v>190</v>
      </c>
    </row>
    <row r="19" spans="1:1" ht="15.95" customHeight="1" thickBot="1">
      <c r="A19" s="43" t="s">
        <v>109</v>
      </c>
    </row>
    <row r="20" spans="1:1" ht="18.75" thickBot="1">
      <c r="A20" s="145" t="s">
        <v>322</v>
      </c>
    </row>
    <row r="21" spans="1:1">
      <c r="A21" s="140" t="s">
        <v>114</v>
      </c>
    </row>
    <row r="22" spans="1:1">
      <c r="A22" s="140" t="s">
        <v>190</v>
      </c>
    </row>
    <row r="23" spans="1:1" ht="15.75" thickBot="1">
      <c r="A23" s="146" t="s">
        <v>109</v>
      </c>
    </row>
    <row r="24" spans="1:1" ht="18.75" thickBot="1">
      <c r="A24" s="145" t="s">
        <v>323</v>
      </c>
    </row>
    <row r="25" spans="1:1">
      <c r="A25" s="140" t="s">
        <v>39</v>
      </c>
    </row>
    <row r="26" spans="1:1">
      <c r="A26" s="140" t="s">
        <v>324</v>
      </c>
    </row>
    <row r="27" spans="1:1" ht="15.75" thickBot="1">
      <c r="A27" s="146" t="s">
        <v>325</v>
      </c>
    </row>
    <row r="28" spans="1:1" ht="18.75" thickBot="1">
      <c r="A28" s="165" t="s">
        <v>326</v>
      </c>
    </row>
    <row r="29" spans="1:1">
      <c r="A29" s="166" t="s">
        <v>327</v>
      </c>
    </row>
    <row r="30" spans="1:1" ht="60.75" thickBot="1">
      <c r="A30" s="140" t="s">
        <v>43</v>
      </c>
    </row>
    <row r="31" spans="1:1" ht="18.75" thickBot="1">
      <c r="A31" s="165" t="s">
        <v>135</v>
      </c>
    </row>
    <row r="32" spans="1:1">
      <c r="A32" s="166"/>
    </row>
    <row r="33" spans="1:1" ht="15.75" thickBot="1">
      <c r="A33" s="43" t="s">
        <v>141</v>
      </c>
    </row>
    <row r="34" spans="1:1" ht="18.75" thickBot="1">
      <c r="A34" s="145" t="s">
        <v>132</v>
      </c>
    </row>
    <row r="35" spans="1:1">
      <c r="A35" s="140" t="s">
        <v>114</v>
      </c>
    </row>
    <row r="36" spans="1:1">
      <c r="A36" s="140" t="s">
        <v>143</v>
      </c>
    </row>
    <row r="37" spans="1:1" ht="15.75" thickBot="1">
      <c r="A37" s="146" t="s">
        <v>152</v>
      </c>
    </row>
  </sheetData>
  <sheetProtection formatColumns="0" formatRows="0"/>
  <printOptions horizontalCentered="1"/>
  <pageMargins left="0.25" right="0.25" top="0.75" bottom="0.75" header="0.25" footer="0.25"/>
  <pageSetup fitToHeight="20" orientation="portrait" r:id="rId1"/>
  <headerFooter>
    <oddFooter>&amp;C&amp;10Page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EC24D825061844B34CD8AA8714EB1B" ma:contentTypeVersion="12" ma:contentTypeDescription="Create a new document." ma:contentTypeScope="" ma:versionID="f058cf3cccb8d4ac99a9ef6605ea139b">
  <xsd:schema xmlns:xsd="http://www.w3.org/2001/XMLSchema" xmlns:xs="http://www.w3.org/2001/XMLSchema" xmlns:p="http://schemas.microsoft.com/office/2006/metadata/properties" xmlns:ns2="8e9156d5-28d7-42fc-8897-9362f8f6a13a" xmlns:ns3="1c83770d-edcb-4e74-b796-c57b1ffde4ca" targetNamespace="http://schemas.microsoft.com/office/2006/metadata/properties" ma:root="true" ma:fieldsID="d30f5eb122ce2b15609dc79897c6af08" ns2:_="" ns3:_="">
    <xsd:import namespace="8e9156d5-28d7-42fc-8897-9362f8f6a13a"/>
    <xsd:import namespace="1c83770d-edcb-4e74-b796-c57b1ffde4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156d5-28d7-42fc-8897-9362f8f6a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3770d-edcb-4e74-b796-c57b1ffde4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D416D7-7758-460E-92F2-AF5C06359012}">
  <ds:schemaRefs>
    <ds:schemaRef ds:uri="http://schemas.microsoft.com/sharepoint/v3/contenttype/forms"/>
  </ds:schemaRefs>
</ds:datastoreItem>
</file>

<file path=customXml/itemProps2.xml><?xml version="1.0" encoding="utf-8"?>
<ds:datastoreItem xmlns:ds="http://schemas.openxmlformats.org/officeDocument/2006/customXml" ds:itemID="{A2631335-0B96-4DD4-8E27-11261A6A91A0}">
  <ds:schemaRefs>
    <ds:schemaRef ds:uri="1c83770d-edcb-4e74-b796-c57b1ffde4ca"/>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8e9156d5-28d7-42fc-8897-9362f8f6a13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F5D2A52-8406-4A40-9087-920D937FA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156d5-28d7-42fc-8897-9362f8f6a13a"/>
    <ds:schemaRef ds:uri="1c83770d-edcb-4e74-b796-c57b1ffde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Instructions</vt:lpstr>
      <vt:lpstr>Invoice Payment Cover Sheet</vt:lpstr>
      <vt:lpstr>Invoice Summary</vt:lpstr>
      <vt:lpstr>Equipment</vt:lpstr>
      <vt:lpstr>Materials &amp; Miscellaneous</vt:lpstr>
      <vt:lpstr>Subs &amp; Vendors</vt:lpstr>
      <vt:lpstr>Lists</vt:lpstr>
      <vt:lpstr>Equipment!Print_Area</vt:lpstr>
      <vt:lpstr>Instructions!Print_Area</vt:lpstr>
      <vt:lpstr>'Invoice Payment Cover Sheet'!Print_Area</vt:lpstr>
      <vt:lpstr>'Invoice Summary'!Print_Area</vt:lpstr>
      <vt:lpstr>'Materials &amp; Miscellaneous'!Print_Area</vt:lpstr>
      <vt:lpstr>'Subs &amp; Vendors'!Print_Area</vt:lpstr>
      <vt:lpstr>Equipment!Print_Titles</vt:lpstr>
      <vt:lpstr>'Materials &amp; Miscellaneous'!Print_Titles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rgrant</dc:creator>
  <cp:keywords/>
  <dc:description/>
  <cp:lastModifiedBy>Okemiri, Nzube@Energy</cp:lastModifiedBy>
  <cp:revision/>
  <dcterms:created xsi:type="dcterms:W3CDTF">2014-01-17T22:37:22Z</dcterms:created>
  <dcterms:modified xsi:type="dcterms:W3CDTF">2025-09-23T17:51:49Z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0x010100C6EC24D825061844B34CD8AA8714EB1B</vt:lpwstr>
  </property>
</Properties>
</file>