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caenergy.sharepoint.com/sites/ECAMS/Shared Documents/Invoicing/--.1. Roll-out/WIP/ECAMS Budget-Invoice Templates/Working, Blank, &amp; Example Documents/"/>
    </mc:Choice>
  </mc:AlternateContent>
  <xr:revisionPtr revIDLastSave="107" documentId="8_{78A52980-76D5-42EE-891B-C0AD69E4EDAD}" xr6:coauthVersionLast="47" xr6:coauthVersionMax="47" xr10:uidLastSave="{8AC5D99F-DF85-406C-8D8E-F73F43C4CEAC}"/>
  <workbookProtection workbookAlgorithmName="SHA-512" workbookHashValue="r1DwGFycP7WIhns3GtVuCHNYfloO46dj5bZrsDee71BMt0UVjp4JZ2OEllp/KN8xJ3R+EGRUYFmVd/iyI2YPfA==" workbookSaltValue="z/G3EliLajMH3vWipkypsA==" workbookSpinCount="100000" lockStructure="1"/>
  <bookViews>
    <workbookView xWindow="25695" yWindow="0" windowWidth="26010" windowHeight="20985" tabRatio="785" firstSheet="1" activeTab="8" xr2:uid="{00000000-000D-0000-FFFF-FFFF00000000}"/>
  </bookViews>
  <sheets>
    <sheet name="Instructions" sheetId="92" r:id="rId1"/>
    <sheet name="Invoice Payment Cover Sheet" sheetId="78" r:id="rId2"/>
    <sheet name="Invoice Summary" sheetId="4" r:id="rId3"/>
    <sheet name="DL &amp; FB" sheetId="79" r:id="rId4"/>
    <sheet name="Travel" sheetId="86" r:id="rId5"/>
    <sheet name="Equipment" sheetId="82" r:id="rId6"/>
    <sheet name="Materials &amp; Miscellaneous" sheetId="87" r:id="rId7"/>
    <sheet name="Subs &amp; Vendors" sheetId="84" r:id="rId8"/>
    <sheet name="Indirect Costs &amp; Profit" sheetId="91" r:id="rId9"/>
    <sheet name="Lists" sheetId="89" state="hidden" r:id="rId10"/>
  </sheets>
  <definedNames>
    <definedName name="_xlnm._FilterDatabase" localSheetId="8" hidden="1">'Indirect Costs &amp; Profit'!$A$2:$O$146</definedName>
    <definedName name="Indirect_Rate_Guide" localSheetId="8">#REF!</definedName>
    <definedName name="Indirect_Rate_Guide" localSheetId="0">#REF!</definedName>
    <definedName name="Indirect_Rate_Guide">#REF!</definedName>
    <definedName name="NAME" localSheetId="8">#REF!</definedName>
    <definedName name="NAME" localSheetId="0">#REF!</definedName>
    <definedName name="NAME">#REF!</definedName>
    <definedName name="_xlnm.Print_Area" localSheetId="3">'DL &amp; FB'!$A$1:$O$223</definedName>
    <definedName name="_xlnm.Print_Area" localSheetId="5">Equipment!$A$1:$M$218</definedName>
    <definedName name="_xlnm.Print_Area" localSheetId="8">'Indirect Costs &amp; Profit'!$A$1:$O$164</definedName>
    <definedName name="_xlnm.Print_Area" localSheetId="0">Instructions!$A$1:$A$37</definedName>
    <definedName name="_xlnm.Print_Area" localSheetId="1">'Invoice Payment Cover Sheet'!$A$1:$D$52</definedName>
    <definedName name="_xlnm.Print_Area" localSheetId="2">'Invoice Summary'!$A$1:$F$54</definedName>
    <definedName name="_xlnm.Print_Area" localSheetId="9">Lists!$A$1:$A$23</definedName>
    <definedName name="_xlnm.Print_Area" localSheetId="6">'Materials &amp; Miscellaneous'!$A$1:$M$214</definedName>
    <definedName name="_xlnm.Print_Area" localSheetId="7">'Subs &amp; Vendors'!$A$1:$I$323</definedName>
    <definedName name="_xlnm.Print_Area" localSheetId="4">Travel!$A$1:$I$58</definedName>
    <definedName name="_xlnm.Print_Titles" localSheetId="5">Equipment!$5:$5</definedName>
    <definedName name="_xlnm.Print_Titles" localSheetId="6">'Materials &amp; Miscellaneous'!$4:$5</definedName>
    <definedName name="_xlnm.Print_Titles" localSheetId="4">Travel!$4:$4</definedName>
    <definedName name="WHERE" localSheetId="8">#REF!</definedName>
    <definedName name="WHERE" localSheetId="0">#REF!</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 l="1"/>
  <c r="K12" i="79" l="1"/>
  <c r="K8" i="79"/>
  <c r="K9" i="79"/>
  <c r="K10" i="79"/>
  <c r="K11" i="79"/>
  <c r="K7" i="79"/>
  <c r="H8" i="79"/>
  <c r="H9" i="79"/>
  <c r="H10" i="79"/>
  <c r="H11" i="79"/>
  <c r="H12" i="79"/>
  <c r="H7" i="79"/>
  <c r="U109" i="79" l="1"/>
  <c r="A1" i="92"/>
  <c r="L160" i="84"/>
  <c r="H34" i="4" a="1"/>
  <c r="H34" i="4" s="1"/>
  <c r="F33" i="4"/>
  <c r="E33" i="4"/>
  <c r="F32" i="4"/>
  <c r="E32" i="4"/>
  <c r="F30" i="4"/>
  <c r="E30" i="4"/>
  <c r="F29" i="4"/>
  <c r="E29" i="4"/>
  <c r="F28" i="4"/>
  <c r="E28" i="4"/>
  <c r="F27" i="4"/>
  <c r="E27" i="4"/>
  <c r="F26" i="4"/>
  <c r="E26" i="4"/>
  <c r="R148" i="91" l="1"/>
  <c r="R4" i="91"/>
  <c r="U135" i="91"/>
  <c r="S135" i="91"/>
  <c r="Q135" i="91"/>
  <c r="U128" i="91"/>
  <c r="S128" i="91"/>
  <c r="Q128" i="91"/>
  <c r="U121" i="91"/>
  <c r="S121" i="91"/>
  <c r="Q121" i="91"/>
  <c r="U114" i="91"/>
  <c r="S114" i="91"/>
  <c r="Q114" i="91"/>
  <c r="U107" i="91"/>
  <c r="S107" i="91"/>
  <c r="Q107" i="91"/>
  <c r="U100" i="91"/>
  <c r="S100" i="91"/>
  <c r="Q100" i="91"/>
  <c r="U93" i="91"/>
  <c r="S93" i="91"/>
  <c r="Q93" i="91"/>
  <c r="U86" i="91"/>
  <c r="S86" i="91"/>
  <c r="Q86" i="91"/>
  <c r="U79" i="91"/>
  <c r="S79" i="91"/>
  <c r="Q79" i="91"/>
  <c r="U72" i="91"/>
  <c r="S72" i="91"/>
  <c r="Q72" i="91"/>
  <c r="U65" i="91"/>
  <c r="S65" i="91"/>
  <c r="Q65" i="91"/>
  <c r="U58" i="91"/>
  <c r="S58" i="91"/>
  <c r="Q58" i="91"/>
  <c r="U51" i="91"/>
  <c r="S51" i="91"/>
  <c r="Q51" i="91"/>
  <c r="U44" i="91"/>
  <c r="S44" i="91"/>
  <c r="Q44" i="91"/>
  <c r="U37" i="91"/>
  <c r="S37" i="91"/>
  <c r="Q37" i="91"/>
  <c r="U30" i="91"/>
  <c r="S30" i="91"/>
  <c r="Q30" i="91"/>
  <c r="U23" i="91"/>
  <c r="S23" i="91"/>
  <c r="Q23" i="91"/>
  <c r="S16" i="91"/>
  <c r="U9" i="91"/>
  <c r="S9" i="91"/>
  <c r="U142" i="91"/>
  <c r="S142" i="91"/>
  <c r="Q142" i="91"/>
  <c r="S153" i="91"/>
  <c r="S157" i="91" s="1"/>
  <c r="G33" i="4" s="1"/>
  <c r="M149" i="91"/>
  <c r="M5" i="91"/>
  <c r="G149" i="91"/>
  <c r="D149" i="91"/>
  <c r="G5" i="91"/>
  <c r="D5" i="91"/>
  <c r="O168" i="84"/>
  <c r="O171" i="84"/>
  <c r="O174" i="84"/>
  <c r="O177" i="84"/>
  <c r="O180" i="84"/>
  <c r="O183" i="84"/>
  <c r="O186" i="84"/>
  <c r="O189" i="84"/>
  <c r="O192" i="84"/>
  <c r="O195" i="84"/>
  <c r="O198" i="84"/>
  <c r="O201" i="84"/>
  <c r="O204" i="84"/>
  <c r="O207" i="84"/>
  <c r="O210" i="84"/>
  <c r="O213" i="84"/>
  <c r="O216" i="84"/>
  <c r="O219" i="84"/>
  <c r="O222" i="84"/>
  <c r="O225" i="84"/>
  <c r="O228" i="84"/>
  <c r="O231" i="84"/>
  <c r="O234" i="84"/>
  <c r="O237" i="84"/>
  <c r="O240" i="84"/>
  <c r="O243" i="84"/>
  <c r="O246" i="84"/>
  <c r="O249" i="84"/>
  <c r="O252" i="84"/>
  <c r="O255" i="84"/>
  <c r="O258" i="84"/>
  <c r="O261" i="84"/>
  <c r="O264" i="84"/>
  <c r="O267" i="84"/>
  <c r="O270" i="84"/>
  <c r="O273" i="84"/>
  <c r="O276" i="84"/>
  <c r="O279" i="84"/>
  <c r="O282" i="84"/>
  <c r="O285" i="84"/>
  <c r="O288" i="84"/>
  <c r="O291" i="84"/>
  <c r="O294" i="84"/>
  <c r="O297" i="84"/>
  <c r="O300" i="84"/>
  <c r="O303" i="84"/>
  <c r="O306" i="84"/>
  <c r="O309" i="84"/>
  <c r="M171" i="84"/>
  <c r="M174" i="84"/>
  <c r="M177" i="84"/>
  <c r="M180" i="84"/>
  <c r="M183" i="84"/>
  <c r="M186" i="84"/>
  <c r="M189" i="84"/>
  <c r="M192" i="84"/>
  <c r="M195" i="84"/>
  <c r="M198" i="84"/>
  <c r="M201" i="84"/>
  <c r="M204" i="84"/>
  <c r="M207" i="84"/>
  <c r="M210" i="84"/>
  <c r="M213" i="84"/>
  <c r="M216" i="84"/>
  <c r="M219" i="84"/>
  <c r="M222" i="84"/>
  <c r="M225" i="84"/>
  <c r="M228" i="84"/>
  <c r="M231" i="84"/>
  <c r="M234" i="84"/>
  <c r="M237" i="84"/>
  <c r="M240" i="84"/>
  <c r="M243" i="84"/>
  <c r="M246" i="84"/>
  <c r="M249" i="84"/>
  <c r="M252" i="84"/>
  <c r="M255" i="84"/>
  <c r="M258" i="84"/>
  <c r="M261" i="84"/>
  <c r="M264" i="84"/>
  <c r="M267" i="84"/>
  <c r="M270" i="84"/>
  <c r="M273" i="84"/>
  <c r="M276" i="84"/>
  <c r="M279" i="84"/>
  <c r="M282" i="84"/>
  <c r="M285" i="84"/>
  <c r="M288" i="84"/>
  <c r="M291" i="84"/>
  <c r="M294" i="84"/>
  <c r="M297" i="84"/>
  <c r="M300" i="84"/>
  <c r="M303" i="84"/>
  <c r="M306" i="84"/>
  <c r="M309" i="84"/>
  <c r="M168" i="84"/>
  <c r="O165" i="84"/>
  <c r="M165" i="84"/>
  <c r="O162" i="84"/>
  <c r="M162" i="84"/>
  <c r="K165" i="84"/>
  <c r="K168" i="84"/>
  <c r="K171" i="84"/>
  <c r="K174" i="84"/>
  <c r="K177" i="84"/>
  <c r="K180" i="84"/>
  <c r="K183" i="84"/>
  <c r="K186" i="84"/>
  <c r="K189" i="84"/>
  <c r="K192" i="84"/>
  <c r="K195" i="84"/>
  <c r="K198" i="84"/>
  <c r="K201" i="84"/>
  <c r="K204" i="84"/>
  <c r="K207" i="84"/>
  <c r="K210" i="84"/>
  <c r="K213" i="84"/>
  <c r="K216" i="84"/>
  <c r="K219" i="84"/>
  <c r="K222" i="84"/>
  <c r="K225" i="84"/>
  <c r="K228" i="84"/>
  <c r="K231" i="84"/>
  <c r="K234" i="84"/>
  <c r="K237" i="84"/>
  <c r="K240" i="84"/>
  <c r="K243" i="84"/>
  <c r="K246" i="84"/>
  <c r="K249" i="84"/>
  <c r="K252" i="84"/>
  <c r="K255" i="84"/>
  <c r="K258" i="84"/>
  <c r="K261" i="84"/>
  <c r="K264" i="84"/>
  <c r="K267" i="84"/>
  <c r="K270" i="84"/>
  <c r="K273" i="84"/>
  <c r="K276" i="84"/>
  <c r="K279" i="84"/>
  <c r="K282" i="84"/>
  <c r="K285" i="84"/>
  <c r="K288" i="84"/>
  <c r="K291" i="84"/>
  <c r="K294" i="84"/>
  <c r="K297" i="84"/>
  <c r="K300" i="84"/>
  <c r="K303" i="84"/>
  <c r="K306" i="84"/>
  <c r="K309" i="84"/>
  <c r="K162" i="84"/>
  <c r="M9" i="84"/>
  <c r="M12" i="84"/>
  <c r="M15" i="84"/>
  <c r="M18" i="84"/>
  <c r="M21" i="84"/>
  <c r="M24" i="84"/>
  <c r="M27" i="84"/>
  <c r="M30" i="84"/>
  <c r="M33" i="84"/>
  <c r="M36" i="84"/>
  <c r="M39" i="84"/>
  <c r="M42" i="84"/>
  <c r="M45" i="84"/>
  <c r="M48" i="84"/>
  <c r="M51" i="84"/>
  <c r="M54" i="84"/>
  <c r="M57" i="84"/>
  <c r="M60" i="84"/>
  <c r="M63" i="84"/>
  <c r="M66" i="84"/>
  <c r="M69" i="84"/>
  <c r="M72" i="84"/>
  <c r="M75" i="84"/>
  <c r="M78" i="84"/>
  <c r="M81" i="84"/>
  <c r="M84" i="84"/>
  <c r="M87" i="84"/>
  <c r="M90" i="84"/>
  <c r="M93" i="84"/>
  <c r="M96" i="84"/>
  <c r="M99" i="84"/>
  <c r="M102" i="84"/>
  <c r="M105" i="84"/>
  <c r="M108" i="84"/>
  <c r="M111" i="84"/>
  <c r="M114" i="84"/>
  <c r="M117" i="84"/>
  <c r="M120" i="84"/>
  <c r="M123" i="84"/>
  <c r="M126" i="84"/>
  <c r="M129" i="84"/>
  <c r="M132" i="84"/>
  <c r="M135" i="84"/>
  <c r="M138" i="84"/>
  <c r="M141" i="84"/>
  <c r="M144" i="84"/>
  <c r="M147" i="84"/>
  <c r="M150" i="84"/>
  <c r="M153" i="84"/>
  <c r="M6" i="84"/>
  <c r="O147" i="84"/>
  <c r="O150" i="84"/>
  <c r="O153" i="84"/>
  <c r="O12" i="84"/>
  <c r="O15" i="84"/>
  <c r="O18" i="84"/>
  <c r="O21" i="84"/>
  <c r="O24" i="84"/>
  <c r="O27" i="84"/>
  <c r="O30" i="84"/>
  <c r="O33" i="84"/>
  <c r="O36" i="84"/>
  <c r="O39" i="84"/>
  <c r="O42" i="84"/>
  <c r="O45" i="84"/>
  <c r="O48" i="84"/>
  <c r="O51" i="84"/>
  <c r="O54" i="84"/>
  <c r="O57" i="84"/>
  <c r="O60" i="84"/>
  <c r="O63" i="84"/>
  <c r="O66" i="84"/>
  <c r="O69" i="84"/>
  <c r="O72" i="84"/>
  <c r="O75" i="84"/>
  <c r="O78" i="84"/>
  <c r="O81" i="84"/>
  <c r="O84" i="84"/>
  <c r="O87" i="84"/>
  <c r="O90" i="84"/>
  <c r="O93" i="84"/>
  <c r="O96" i="84"/>
  <c r="O99" i="84"/>
  <c r="O102" i="84"/>
  <c r="O105" i="84"/>
  <c r="O108" i="84"/>
  <c r="O111" i="84"/>
  <c r="O114" i="84"/>
  <c r="O117" i="84"/>
  <c r="O120" i="84"/>
  <c r="O123" i="84"/>
  <c r="O126" i="84"/>
  <c r="O129" i="84"/>
  <c r="O132" i="84"/>
  <c r="O135" i="84"/>
  <c r="O138" i="84"/>
  <c r="O141" i="84"/>
  <c r="O144" i="84"/>
  <c r="O9" i="84"/>
  <c r="O6" i="84"/>
  <c r="K111" i="84"/>
  <c r="K114" i="84"/>
  <c r="K117" i="84"/>
  <c r="K120" i="84"/>
  <c r="K123" i="84"/>
  <c r="K126" i="84"/>
  <c r="K129" i="84"/>
  <c r="K132" i="84"/>
  <c r="K135" i="84"/>
  <c r="K138" i="84"/>
  <c r="K141" i="84"/>
  <c r="K144" i="84"/>
  <c r="K147" i="84"/>
  <c r="K150" i="84"/>
  <c r="K153" i="84"/>
  <c r="K36" i="84"/>
  <c r="K39" i="84"/>
  <c r="K42" i="84"/>
  <c r="K45" i="84"/>
  <c r="K48" i="84"/>
  <c r="K51" i="84"/>
  <c r="K54" i="84"/>
  <c r="K57" i="84"/>
  <c r="K60" i="84"/>
  <c r="K63" i="84"/>
  <c r="K66" i="84"/>
  <c r="K69" i="84"/>
  <c r="K72" i="84"/>
  <c r="K75" i="84"/>
  <c r="K78" i="84"/>
  <c r="K81" i="84"/>
  <c r="K84" i="84"/>
  <c r="K87" i="84"/>
  <c r="K90" i="84"/>
  <c r="K93" i="84"/>
  <c r="K96" i="84"/>
  <c r="K99" i="84"/>
  <c r="K102" i="84"/>
  <c r="K105" i="84"/>
  <c r="K108" i="84"/>
  <c r="K12" i="84"/>
  <c r="K15" i="84"/>
  <c r="K18" i="84"/>
  <c r="K21" i="84"/>
  <c r="K24" i="84"/>
  <c r="K27" i="84"/>
  <c r="K30" i="84"/>
  <c r="K33" i="84"/>
  <c r="K9" i="84"/>
  <c r="K6" i="84"/>
  <c r="L4" i="84"/>
  <c r="J319" i="84"/>
  <c r="C319" i="84"/>
  <c r="C313" i="84"/>
  <c r="C166" i="84"/>
  <c r="C169" i="84"/>
  <c r="C172" i="84"/>
  <c r="C175" i="84"/>
  <c r="C178" i="84"/>
  <c r="C181" i="84"/>
  <c r="C184" i="84"/>
  <c r="C187" i="84"/>
  <c r="C190" i="84"/>
  <c r="C193" i="84"/>
  <c r="C196" i="84"/>
  <c r="C199" i="84"/>
  <c r="C202" i="84"/>
  <c r="C205" i="84"/>
  <c r="C208" i="84"/>
  <c r="C211" i="84"/>
  <c r="C214" i="84"/>
  <c r="C217" i="84"/>
  <c r="C220" i="84"/>
  <c r="C223" i="84"/>
  <c r="C226" i="84"/>
  <c r="C229" i="84"/>
  <c r="C232" i="84"/>
  <c r="C235" i="84"/>
  <c r="C238" i="84"/>
  <c r="C241" i="84"/>
  <c r="C244" i="84"/>
  <c r="C247" i="84"/>
  <c r="C250" i="84"/>
  <c r="C253" i="84"/>
  <c r="C256" i="84"/>
  <c r="C259" i="84"/>
  <c r="C262" i="84"/>
  <c r="C265" i="84"/>
  <c r="C268" i="84"/>
  <c r="C271" i="84"/>
  <c r="C274" i="84"/>
  <c r="C277" i="84"/>
  <c r="C280" i="84"/>
  <c r="C283" i="84"/>
  <c r="C286" i="84"/>
  <c r="C289" i="84"/>
  <c r="C292" i="84"/>
  <c r="C295" i="84"/>
  <c r="C298" i="84"/>
  <c r="C301" i="84"/>
  <c r="C304" i="84"/>
  <c r="C307" i="84"/>
  <c r="C310" i="84"/>
  <c r="C163" i="84"/>
  <c r="C157" i="84"/>
  <c r="C40" i="84"/>
  <c r="C43" i="84"/>
  <c r="C46" i="84"/>
  <c r="C49" i="84"/>
  <c r="C52" i="84"/>
  <c r="C55" i="84"/>
  <c r="C58" i="84"/>
  <c r="C61" i="84"/>
  <c r="C64" i="84"/>
  <c r="C67" i="84"/>
  <c r="C70" i="84"/>
  <c r="C73" i="84"/>
  <c r="C76" i="84"/>
  <c r="C79" i="84"/>
  <c r="C82" i="84"/>
  <c r="C85" i="84"/>
  <c r="C88" i="84"/>
  <c r="C91" i="84"/>
  <c r="C94" i="84"/>
  <c r="C97" i="84"/>
  <c r="C100" i="84"/>
  <c r="C103" i="84"/>
  <c r="C106" i="84"/>
  <c r="C109" i="84"/>
  <c r="C112" i="84"/>
  <c r="C115" i="84"/>
  <c r="C118" i="84"/>
  <c r="C121" i="84"/>
  <c r="C124" i="84"/>
  <c r="C127" i="84"/>
  <c r="C130" i="84"/>
  <c r="C133" i="84"/>
  <c r="C136" i="84"/>
  <c r="C139" i="84"/>
  <c r="C142" i="84"/>
  <c r="C145" i="84"/>
  <c r="C148" i="84"/>
  <c r="C151" i="84"/>
  <c r="C154" i="84"/>
  <c r="C13" i="84"/>
  <c r="C16" i="84"/>
  <c r="C19" i="84"/>
  <c r="C22" i="84"/>
  <c r="C25" i="84"/>
  <c r="C28" i="84"/>
  <c r="C31" i="84"/>
  <c r="C34" i="84"/>
  <c r="C37" i="84"/>
  <c r="C7" i="84"/>
  <c r="C10" i="84"/>
  <c r="S8" i="87"/>
  <c r="S9" i="87"/>
  <c r="S10" i="87"/>
  <c r="S11" i="87"/>
  <c r="S12" i="87"/>
  <c r="S13" i="87"/>
  <c r="S14" i="87"/>
  <c r="S15" i="87"/>
  <c r="S16" i="87"/>
  <c r="S17" i="87"/>
  <c r="S18" i="87"/>
  <c r="S19" i="87"/>
  <c r="S20" i="87"/>
  <c r="S21" i="87"/>
  <c r="S22" i="87"/>
  <c r="S23" i="87"/>
  <c r="S24" i="87"/>
  <c r="S25" i="87"/>
  <c r="S26" i="87"/>
  <c r="S27" i="87"/>
  <c r="S28" i="87"/>
  <c r="S29" i="87"/>
  <c r="S30" i="87"/>
  <c r="S31" i="87"/>
  <c r="S32" i="87"/>
  <c r="S33" i="87"/>
  <c r="S34" i="87"/>
  <c r="S35" i="87"/>
  <c r="S36" i="87"/>
  <c r="S37" i="87"/>
  <c r="S38" i="87"/>
  <c r="S39" i="87"/>
  <c r="S40" i="87"/>
  <c r="S41" i="87"/>
  <c r="S42" i="87"/>
  <c r="S43" i="87"/>
  <c r="S44" i="87"/>
  <c r="S45" i="87"/>
  <c r="S46" i="87"/>
  <c r="S47" i="87"/>
  <c r="S48" i="87"/>
  <c r="S49" i="87"/>
  <c r="S50" i="87"/>
  <c r="S51" i="87"/>
  <c r="S52" i="87"/>
  <c r="S53" i="87"/>
  <c r="S54" i="87"/>
  <c r="S55" i="87"/>
  <c r="S56" i="87"/>
  <c r="S57" i="87"/>
  <c r="S58" i="87"/>
  <c r="S59" i="87"/>
  <c r="S60" i="87"/>
  <c r="S61" i="87"/>
  <c r="S62" i="87"/>
  <c r="S63" i="87"/>
  <c r="S64" i="87"/>
  <c r="S65" i="87"/>
  <c r="S66" i="87"/>
  <c r="S67" i="87"/>
  <c r="S68" i="87"/>
  <c r="S69" i="87"/>
  <c r="S70" i="87"/>
  <c r="S71" i="87"/>
  <c r="S72" i="87"/>
  <c r="S73" i="87"/>
  <c r="S74" i="87"/>
  <c r="S75" i="87"/>
  <c r="S76" i="87"/>
  <c r="S77" i="87"/>
  <c r="S78" i="87"/>
  <c r="S79" i="87"/>
  <c r="S80" i="87"/>
  <c r="S81" i="87"/>
  <c r="S82" i="87"/>
  <c r="S83" i="87"/>
  <c r="S84" i="87"/>
  <c r="S85" i="87"/>
  <c r="S86" i="87"/>
  <c r="S87" i="87"/>
  <c r="S88" i="87"/>
  <c r="S89" i="87"/>
  <c r="S90" i="87"/>
  <c r="S91" i="87"/>
  <c r="S92" i="87"/>
  <c r="S93" i="87"/>
  <c r="S94" i="87"/>
  <c r="S95" i="87"/>
  <c r="S96" i="87"/>
  <c r="S97" i="87"/>
  <c r="S98" i="87"/>
  <c r="S99" i="87"/>
  <c r="S100" i="87"/>
  <c r="S101" i="87"/>
  <c r="S102" i="87"/>
  <c r="S103" i="87"/>
  <c r="S104" i="87"/>
  <c r="S105" i="87"/>
  <c r="S106" i="87"/>
  <c r="S107" i="87"/>
  <c r="S108" i="87"/>
  <c r="S109" i="87"/>
  <c r="S110" i="87"/>
  <c r="S111" i="87"/>
  <c r="S112" i="87"/>
  <c r="S113" i="87"/>
  <c r="S114" i="87"/>
  <c r="S115" i="87"/>
  <c r="S116" i="87"/>
  <c r="S117" i="87"/>
  <c r="S118" i="87"/>
  <c r="S119" i="87"/>
  <c r="S120" i="87"/>
  <c r="S121" i="87"/>
  <c r="S122" i="87"/>
  <c r="S123" i="87"/>
  <c r="S124" i="87"/>
  <c r="S125" i="87"/>
  <c r="S126" i="87"/>
  <c r="S127" i="87"/>
  <c r="S128" i="87"/>
  <c r="S129" i="87"/>
  <c r="S130" i="87"/>
  <c r="S131" i="87"/>
  <c r="S132" i="87"/>
  <c r="S133" i="87"/>
  <c r="S134" i="87"/>
  <c r="S135" i="87"/>
  <c r="S136" i="87"/>
  <c r="S137" i="87"/>
  <c r="S138" i="87"/>
  <c r="S139" i="87"/>
  <c r="S140" i="87"/>
  <c r="S141" i="87"/>
  <c r="S142" i="87"/>
  <c r="S143" i="87"/>
  <c r="S144" i="87"/>
  <c r="S145" i="87"/>
  <c r="S146" i="87"/>
  <c r="S147" i="87"/>
  <c r="S148" i="87"/>
  <c r="S149" i="87"/>
  <c r="S150" i="87"/>
  <c r="S151" i="87"/>
  <c r="S152" i="87"/>
  <c r="S153" i="87"/>
  <c r="S154" i="87"/>
  <c r="S155" i="87"/>
  <c r="S156" i="87"/>
  <c r="S157" i="87"/>
  <c r="S158" i="87"/>
  <c r="S159" i="87"/>
  <c r="S160" i="87"/>
  <c r="S161" i="87"/>
  <c r="S162" i="87"/>
  <c r="S163" i="87"/>
  <c r="S164" i="87"/>
  <c r="S165" i="87"/>
  <c r="S166" i="87"/>
  <c r="S167" i="87"/>
  <c r="S168" i="87"/>
  <c r="S169" i="87"/>
  <c r="S170" i="87"/>
  <c r="S171" i="87"/>
  <c r="S172" i="87"/>
  <c r="S173" i="87"/>
  <c r="S174" i="87"/>
  <c r="S175" i="87"/>
  <c r="S176" i="87"/>
  <c r="S177" i="87"/>
  <c r="S178" i="87"/>
  <c r="S179" i="87"/>
  <c r="S180" i="87"/>
  <c r="S181" i="87"/>
  <c r="S182" i="87"/>
  <c r="S183" i="87"/>
  <c r="S184" i="87"/>
  <c r="S185" i="87"/>
  <c r="S186" i="87"/>
  <c r="S187" i="87"/>
  <c r="S188" i="87"/>
  <c r="S189" i="87"/>
  <c r="S190" i="87"/>
  <c r="S191" i="87"/>
  <c r="S192" i="87"/>
  <c r="S193" i="87"/>
  <c r="S194" i="87"/>
  <c r="S195" i="87"/>
  <c r="S196" i="87"/>
  <c r="S197" i="87"/>
  <c r="S198" i="87"/>
  <c r="S199" i="87"/>
  <c r="S200" i="87"/>
  <c r="S201" i="87"/>
  <c r="S202" i="87"/>
  <c r="S203" i="87"/>
  <c r="S204" i="87"/>
  <c r="S205" i="87"/>
  <c r="S206" i="87"/>
  <c r="S207" i="87"/>
  <c r="Q8" i="87"/>
  <c r="Q9" i="87"/>
  <c r="Q10" i="87"/>
  <c r="Q11" i="87"/>
  <c r="Q12" i="87"/>
  <c r="Q13" i="87"/>
  <c r="Q14" i="87"/>
  <c r="Q15" i="87"/>
  <c r="Q16" i="87"/>
  <c r="Q17" i="87"/>
  <c r="Q18" i="87"/>
  <c r="Q19" i="87"/>
  <c r="Q20" i="87"/>
  <c r="Q21" i="87"/>
  <c r="Q22" i="87"/>
  <c r="Q23" i="87"/>
  <c r="Q24" i="87"/>
  <c r="Q25" i="87"/>
  <c r="Q26" i="87"/>
  <c r="Q27" i="87"/>
  <c r="Q28" i="87"/>
  <c r="Q29" i="87"/>
  <c r="Q30" i="87"/>
  <c r="Q31" i="87"/>
  <c r="Q32" i="87"/>
  <c r="Q33" i="87"/>
  <c r="Q34" i="87"/>
  <c r="Q35" i="87"/>
  <c r="Q36" i="87"/>
  <c r="Q37" i="87"/>
  <c r="Q38" i="87"/>
  <c r="Q39" i="87"/>
  <c r="Q40" i="87"/>
  <c r="Q41" i="87"/>
  <c r="Q42" i="87"/>
  <c r="Q43" i="87"/>
  <c r="Q44" i="87"/>
  <c r="Q45" i="87"/>
  <c r="Q46" i="87"/>
  <c r="Q47" i="87"/>
  <c r="Q48" i="87"/>
  <c r="Q49" i="87"/>
  <c r="Q50" i="87"/>
  <c r="Q51" i="87"/>
  <c r="Q52" i="87"/>
  <c r="Q53" i="87"/>
  <c r="Q54" i="87"/>
  <c r="Q55" i="87"/>
  <c r="Q56" i="87"/>
  <c r="Q57" i="87"/>
  <c r="Q58" i="87"/>
  <c r="Q59" i="87"/>
  <c r="Q60" i="87"/>
  <c r="Q61" i="87"/>
  <c r="Q62" i="87"/>
  <c r="Q63" i="87"/>
  <c r="Q64" i="87"/>
  <c r="Q65" i="87"/>
  <c r="Q66" i="87"/>
  <c r="Q67" i="87"/>
  <c r="Q68" i="87"/>
  <c r="Q69" i="87"/>
  <c r="Q70" i="87"/>
  <c r="Q71" i="87"/>
  <c r="Q72" i="87"/>
  <c r="Q73" i="87"/>
  <c r="Q74" i="87"/>
  <c r="Q75" i="87"/>
  <c r="Q76" i="87"/>
  <c r="Q77" i="87"/>
  <c r="Q78" i="87"/>
  <c r="Q79" i="87"/>
  <c r="Q80" i="87"/>
  <c r="Q81" i="87"/>
  <c r="Q82" i="87"/>
  <c r="Q83" i="87"/>
  <c r="Q84" i="87"/>
  <c r="Q85" i="87"/>
  <c r="Q86" i="87"/>
  <c r="Q87" i="87"/>
  <c r="Q88" i="87"/>
  <c r="Q89" i="87"/>
  <c r="Q90" i="87"/>
  <c r="Q91" i="87"/>
  <c r="Q92" i="87"/>
  <c r="Q93" i="87"/>
  <c r="Q94" i="87"/>
  <c r="Q95" i="87"/>
  <c r="Q96" i="87"/>
  <c r="Q97" i="87"/>
  <c r="Q98" i="87"/>
  <c r="Q99" i="87"/>
  <c r="Q100" i="87"/>
  <c r="Q101" i="87"/>
  <c r="Q102" i="87"/>
  <c r="Q103" i="87"/>
  <c r="Q104" i="87"/>
  <c r="Q105" i="87"/>
  <c r="Q106" i="87"/>
  <c r="Q107" i="87"/>
  <c r="Q108" i="87"/>
  <c r="Q109" i="87"/>
  <c r="Q110" i="87"/>
  <c r="Q111" i="87"/>
  <c r="Q112" i="87"/>
  <c r="Q113" i="87"/>
  <c r="Q114" i="87"/>
  <c r="Q115" i="87"/>
  <c r="Q116" i="87"/>
  <c r="Q117" i="87"/>
  <c r="Q118" i="87"/>
  <c r="Q119" i="87"/>
  <c r="Q120" i="87"/>
  <c r="Q121" i="87"/>
  <c r="Q122" i="87"/>
  <c r="Q123" i="87"/>
  <c r="Q124" i="87"/>
  <c r="Q125" i="87"/>
  <c r="Q126" i="87"/>
  <c r="Q127" i="87"/>
  <c r="Q128" i="87"/>
  <c r="Q129" i="87"/>
  <c r="Q130" i="87"/>
  <c r="Q131" i="87"/>
  <c r="Q132" i="87"/>
  <c r="Q133" i="87"/>
  <c r="Q134" i="87"/>
  <c r="Q135" i="87"/>
  <c r="Q136" i="87"/>
  <c r="Q137" i="87"/>
  <c r="Q138" i="87"/>
  <c r="Q139" i="87"/>
  <c r="Q140" i="87"/>
  <c r="Q141" i="87"/>
  <c r="Q142" i="87"/>
  <c r="Q143" i="87"/>
  <c r="Q144" i="87"/>
  <c r="Q145" i="87"/>
  <c r="Q146" i="87"/>
  <c r="Q147" i="87"/>
  <c r="Q148" i="87"/>
  <c r="Q149" i="87"/>
  <c r="Q150" i="87"/>
  <c r="Q151" i="87"/>
  <c r="Q152" i="87"/>
  <c r="Q153" i="87"/>
  <c r="Q154" i="87"/>
  <c r="Q155" i="87"/>
  <c r="Q156" i="87"/>
  <c r="Q157" i="87"/>
  <c r="Q158" i="87"/>
  <c r="Q159" i="87"/>
  <c r="Q160" i="87"/>
  <c r="Q161" i="87"/>
  <c r="Q162" i="87"/>
  <c r="Q163" i="87"/>
  <c r="Q164" i="87"/>
  <c r="Q165" i="87"/>
  <c r="Q166" i="87"/>
  <c r="Q167" i="87"/>
  <c r="Q168" i="87"/>
  <c r="Q169" i="87"/>
  <c r="Q170" i="87"/>
  <c r="Q171" i="87"/>
  <c r="Q172" i="87"/>
  <c r="Q173" i="87"/>
  <c r="Q174" i="87"/>
  <c r="Q175" i="87"/>
  <c r="Q176" i="87"/>
  <c r="Q177" i="87"/>
  <c r="Q178" i="87"/>
  <c r="Q179" i="87"/>
  <c r="Q180" i="87"/>
  <c r="Q181" i="87"/>
  <c r="Q182" i="87"/>
  <c r="Q183" i="87"/>
  <c r="Q184" i="87"/>
  <c r="Q185" i="87"/>
  <c r="Q186" i="87"/>
  <c r="Q187" i="87"/>
  <c r="Q188" i="87"/>
  <c r="Q189" i="87"/>
  <c r="Q190" i="87"/>
  <c r="Q191" i="87"/>
  <c r="Q192" i="87"/>
  <c r="Q193" i="87"/>
  <c r="Q194" i="87"/>
  <c r="Q195" i="87"/>
  <c r="Q196" i="87"/>
  <c r="Q197" i="87"/>
  <c r="Q198" i="87"/>
  <c r="Q199" i="87"/>
  <c r="Q200" i="87"/>
  <c r="Q201" i="87"/>
  <c r="Q202" i="87"/>
  <c r="Q203" i="87"/>
  <c r="Q204" i="87"/>
  <c r="Q205" i="87"/>
  <c r="Q206" i="87"/>
  <c r="Q207" i="87"/>
  <c r="Q7" i="87"/>
  <c r="Q6" i="87"/>
  <c r="O8" i="87"/>
  <c r="O9" i="87"/>
  <c r="O10" i="87"/>
  <c r="O11" i="87"/>
  <c r="O12" i="87"/>
  <c r="O13" i="87"/>
  <c r="O14" i="87"/>
  <c r="O15" i="87"/>
  <c r="O16" i="87"/>
  <c r="O17" i="87"/>
  <c r="O18" i="87"/>
  <c r="O19" i="87"/>
  <c r="O20" i="87"/>
  <c r="O21" i="87"/>
  <c r="O22" i="87"/>
  <c r="O23" i="87"/>
  <c r="O24" i="87"/>
  <c r="O25" i="87"/>
  <c r="O26" i="87"/>
  <c r="O27" i="87"/>
  <c r="O28" i="87"/>
  <c r="O29" i="87"/>
  <c r="O30" i="87"/>
  <c r="O31" i="87"/>
  <c r="O32" i="87"/>
  <c r="O33" i="87"/>
  <c r="O34" i="87"/>
  <c r="O35" i="87"/>
  <c r="O36" i="87"/>
  <c r="O37" i="87"/>
  <c r="O38" i="87"/>
  <c r="O39" i="87"/>
  <c r="O40" i="87"/>
  <c r="O41" i="87"/>
  <c r="O42" i="87"/>
  <c r="O43" i="87"/>
  <c r="O44" i="87"/>
  <c r="O45" i="87"/>
  <c r="O46" i="87"/>
  <c r="O47" i="87"/>
  <c r="O48" i="87"/>
  <c r="O49" i="87"/>
  <c r="O50" i="87"/>
  <c r="O51" i="87"/>
  <c r="O52" i="87"/>
  <c r="O53" i="87"/>
  <c r="O54" i="87"/>
  <c r="O55" i="87"/>
  <c r="O56" i="87"/>
  <c r="O57" i="87"/>
  <c r="O58" i="87"/>
  <c r="O59" i="87"/>
  <c r="O60" i="87"/>
  <c r="O61" i="87"/>
  <c r="O62" i="87"/>
  <c r="O63" i="87"/>
  <c r="O64" i="87"/>
  <c r="O65" i="87"/>
  <c r="O66" i="87"/>
  <c r="O67" i="87"/>
  <c r="O68" i="87"/>
  <c r="O69" i="87"/>
  <c r="O70" i="87"/>
  <c r="O71" i="87"/>
  <c r="O72" i="87"/>
  <c r="O73" i="87"/>
  <c r="O74" i="87"/>
  <c r="O75" i="87"/>
  <c r="O76" i="87"/>
  <c r="O77" i="87"/>
  <c r="O78" i="87"/>
  <c r="O79" i="87"/>
  <c r="O80" i="87"/>
  <c r="O81" i="87"/>
  <c r="O82" i="87"/>
  <c r="O83" i="87"/>
  <c r="O84" i="87"/>
  <c r="O85" i="87"/>
  <c r="O86" i="87"/>
  <c r="O87" i="87"/>
  <c r="O88" i="87"/>
  <c r="O89" i="87"/>
  <c r="O90" i="87"/>
  <c r="O91" i="87"/>
  <c r="O92" i="87"/>
  <c r="O93" i="87"/>
  <c r="O94" i="87"/>
  <c r="O95" i="87"/>
  <c r="O96" i="87"/>
  <c r="O97" i="87"/>
  <c r="O98" i="87"/>
  <c r="O99" i="87"/>
  <c r="O100" i="87"/>
  <c r="O101" i="87"/>
  <c r="O102" i="87"/>
  <c r="O103" i="87"/>
  <c r="O104" i="87"/>
  <c r="O105" i="87"/>
  <c r="O106" i="87"/>
  <c r="O107" i="87"/>
  <c r="O108" i="87"/>
  <c r="O109" i="87"/>
  <c r="O110" i="87"/>
  <c r="O111" i="87"/>
  <c r="O112" i="87"/>
  <c r="O113" i="87"/>
  <c r="O114" i="87"/>
  <c r="O115" i="87"/>
  <c r="O116" i="87"/>
  <c r="O117" i="87"/>
  <c r="O118" i="87"/>
  <c r="O119" i="87"/>
  <c r="O120" i="87"/>
  <c r="O121" i="87"/>
  <c r="O122" i="87"/>
  <c r="O123" i="87"/>
  <c r="O124" i="87"/>
  <c r="O125" i="87"/>
  <c r="O126" i="87"/>
  <c r="O127" i="87"/>
  <c r="O128" i="87"/>
  <c r="O129" i="87"/>
  <c r="O130" i="87"/>
  <c r="O131" i="87"/>
  <c r="O132" i="87"/>
  <c r="O133" i="87"/>
  <c r="O134" i="87"/>
  <c r="O135" i="87"/>
  <c r="O136" i="87"/>
  <c r="O137" i="87"/>
  <c r="O138" i="87"/>
  <c r="O139" i="87"/>
  <c r="O140" i="87"/>
  <c r="O141" i="87"/>
  <c r="O142" i="87"/>
  <c r="O143" i="87"/>
  <c r="O144" i="87"/>
  <c r="O145" i="87"/>
  <c r="O146" i="87"/>
  <c r="O147" i="87"/>
  <c r="O148" i="87"/>
  <c r="O149" i="87"/>
  <c r="O150" i="87"/>
  <c r="O151" i="87"/>
  <c r="O152" i="87"/>
  <c r="O153" i="87"/>
  <c r="O154" i="87"/>
  <c r="O155" i="87"/>
  <c r="O156" i="87"/>
  <c r="O157" i="87"/>
  <c r="O158" i="87"/>
  <c r="O159" i="87"/>
  <c r="O160" i="87"/>
  <c r="O161" i="87"/>
  <c r="O162" i="87"/>
  <c r="O163" i="87"/>
  <c r="O164" i="87"/>
  <c r="O165" i="87"/>
  <c r="O166" i="87"/>
  <c r="O167" i="87"/>
  <c r="O168" i="87"/>
  <c r="O169" i="87"/>
  <c r="O170" i="87"/>
  <c r="O171" i="87"/>
  <c r="O172" i="87"/>
  <c r="O173" i="87"/>
  <c r="O174" i="87"/>
  <c r="O175" i="87"/>
  <c r="O176" i="87"/>
  <c r="O177" i="87"/>
  <c r="O178" i="87"/>
  <c r="O179" i="87"/>
  <c r="O180" i="87"/>
  <c r="O181" i="87"/>
  <c r="O182" i="87"/>
  <c r="O183" i="87"/>
  <c r="O184" i="87"/>
  <c r="O185" i="87"/>
  <c r="O186" i="87"/>
  <c r="O187" i="87"/>
  <c r="O188" i="87"/>
  <c r="O189" i="87"/>
  <c r="O190" i="87"/>
  <c r="O191" i="87"/>
  <c r="O192" i="87"/>
  <c r="O193" i="87"/>
  <c r="O194" i="87"/>
  <c r="O195" i="87"/>
  <c r="O196" i="87"/>
  <c r="O197" i="87"/>
  <c r="O198" i="87"/>
  <c r="O199" i="87"/>
  <c r="O200" i="87"/>
  <c r="O201" i="87"/>
  <c r="O202" i="87"/>
  <c r="O203" i="87"/>
  <c r="O204" i="87"/>
  <c r="O205" i="87"/>
  <c r="O206" i="87"/>
  <c r="O207" i="87"/>
  <c r="O7" i="87"/>
  <c r="O6" i="87"/>
  <c r="P3" i="87"/>
  <c r="I5" i="87"/>
  <c r="Q8" i="82"/>
  <c r="Q9" i="82"/>
  <c r="Q10" i="82"/>
  <c r="Q11" i="82"/>
  <c r="Q12" i="82"/>
  <c r="Q13" i="82"/>
  <c r="Q14" i="82"/>
  <c r="Q15" i="82"/>
  <c r="Q16" i="82"/>
  <c r="Q17" i="82"/>
  <c r="Q18" i="82"/>
  <c r="Q19" i="82"/>
  <c r="Q20" i="82"/>
  <c r="Q21" i="82"/>
  <c r="Q22" i="82"/>
  <c r="Q23" i="82"/>
  <c r="Q24" i="82"/>
  <c r="Q25" i="82"/>
  <c r="Q26" i="82"/>
  <c r="Q27" i="82"/>
  <c r="Q28" i="82"/>
  <c r="Q29" i="82"/>
  <c r="Q30" i="82"/>
  <c r="Q31" i="82"/>
  <c r="Q32" i="82"/>
  <c r="Q33" i="82"/>
  <c r="Q34" i="82"/>
  <c r="Q35" i="82"/>
  <c r="Q36" i="82"/>
  <c r="Q37" i="82"/>
  <c r="Q38" i="82"/>
  <c r="Q39" i="82"/>
  <c r="Q40" i="82"/>
  <c r="Q41" i="82"/>
  <c r="Q42" i="82"/>
  <c r="Q43" i="82"/>
  <c r="Q44" i="82"/>
  <c r="Q45" i="82"/>
  <c r="Q46" i="82"/>
  <c r="Q47" i="82"/>
  <c r="Q48" i="82"/>
  <c r="Q49" i="82"/>
  <c r="Q50" i="82"/>
  <c r="Q51" i="82"/>
  <c r="Q52" i="82"/>
  <c r="Q53" i="82"/>
  <c r="Q54" i="82"/>
  <c r="Q55" i="82"/>
  <c r="Q56" i="82"/>
  <c r="Q57" i="82"/>
  <c r="Q58" i="82"/>
  <c r="Q59" i="82"/>
  <c r="Q60" i="82"/>
  <c r="Q61" i="82"/>
  <c r="Q62" i="82"/>
  <c r="Q63" i="82"/>
  <c r="Q64" i="82"/>
  <c r="Q65" i="82"/>
  <c r="Q66" i="82"/>
  <c r="Q67" i="82"/>
  <c r="Q68" i="82"/>
  <c r="Q69" i="82"/>
  <c r="Q70" i="82"/>
  <c r="Q71" i="82"/>
  <c r="Q72" i="82"/>
  <c r="Q73" i="82"/>
  <c r="Q74" i="82"/>
  <c r="Q75" i="82"/>
  <c r="Q76" i="82"/>
  <c r="Q77" i="82"/>
  <c r="Q78" i="82"/>
  <c r="Q79" i="82"/>
  <c r="Q80" i="82"/>
  <c r="Q81" i="82"/>
  <c r="Q82" i="82"/>
  <c r="Q83" i="82"/>
  <c r="Q84" i="82"/>
  <c r="Q85" i="82"/>
  <c r="Q86" i="82"/>
  <c r="Q87" i="82"/>
  <c r="Q88" i="82"/>
  <c r="Q89" i="82"/>
  <c r="Q90" i="82"/>
  <c r="Q91" i="82"/>
  <c r="Q92" i="82"/>
  <c r="Q93" i="82"/>
  <c r="Q94" i="82"/>
  <c r="Q95" i="82"/>
  <c r="Q96" i="82"/>
  <c r="Q97" i="82"/>
  <c r="Q98" i="82"/>
  <c r="Q99" i="82"/>
  <c r="Q100" i="82"/>
  <c r="Q101" i="82"/>
  <c r="Q102" i="82"/>
  <c r="Q103" i="82"/>
  <c r="Q104" i="82"/>
  <c r="Q105" i="82"/>
  <c r="Q106" i="82"/>
  <c r="Q107" i="82"/>
  <c r="Q108" i="82"/>
  <c r="Q109" i="82"/>
  <c r="Q110" i="82"/>
  <c r="Q111" i="82"/>
  <c r="Q112" i="82"/>
  <c r="Q113" i="82"/>
  <c r="Q114" i="82"/>
  <c r="Q115" i="82"/>
  <c r="Q116" i="82"/>
  <c r="Q117" i="82"/>
  <c r="Q118" i="82"/>
  <c r="Q119" i="82"/>
  <c r="Q120" i="82"/>
  <c r="Q121" i="82"/>
  <c r="Q122" i="82"/>
  <c r="Q123" i="82"/>
  <c r="Q124" i="82"/>
  <c r="Q125" i="82"/>
  <c r="Q126" i="82"/>
  <c r="Q127" i="82"/>
  <c r="Q128" i="82"/>
  <c r="Q129" i="82"/>
  <c r="Q130" i="82"/>
  <c r="Q131" i="82"/>
  <c r="Q132" i="82"/>
  <c r="Q133" i="82"/>
  <c r="Q134" i="82"/>
  <c r="Q135" i="82"/>
  <c r="Q136" i="82"/>
  <c r="Q137" i="82"/>
  <c r="Q138" i="82"/>
  <c r="Q139" i="82"/>
  <c r="Q140" i="82"/>
  <c r="Q141" i="82"/>
  <c r="Q142" i="82"/>
  <c r="Q143" i="82"/>
  <c r="Q144" i="82"/>
  <c r="Q145" i="82"/>
  <c r="Q146" i="82"/>
  <c r="Q147" i="82"/>
  <c r="Q148" i="82"/>
  <c r="Q149" i="82"/>
  <c r="Q150" i="82"/>
  <c r="Q151" i="82"/>
  <c r="Q152" i="82"/>
  <c r="Q153" i="82"/>
  <c r="Q154" i="82"/>
  <c r="Q155" i="82"/>
  <c r="Q156" i="82"/>
  <c r="Q157" i="82"/>
  <c r="Q158" i="82"/>
  <c r="Q159" i="82"/>
  <c r="Q160" i="82"/>
  <c r="Q161" i="82"/>
  <c r="Q162" i="82"/>
  <c r="Q163" i="82"/>
  <c r="Q164" i="82"/>
  <c r="Q165" i="82"/>
  <c r="Q166" i="82"/>
  <c r="Q167" i="82"/>
  <c r="Q168" i="82"/>
  <c r="Q169" i="82"/>
  <c r="Q170" i="82"/>
  <c r="Q171" i="82"/>
  <c r="Q172" i="82"/>
  <c r="Q173" i="82"/>
  <c r="Q174" i="82"/>
  <c r="Q175" i="82"/>
  <c r="Q176" i="82"/>
  <c r="Q177" i="82"/>
  <c r="Q178" i="82"/>
  <c r="Q179" i="82"/>
  <c r="Q180" i="82"/>
  <c r="Q181" i="82"/>
  <c r="Q182" i="82"/>
  <c r="Q183" i="82"/>
  <c r="Q184" i="82"/>
  <c r="Q185" i="82"/>
  <c r="Q186" i="82"/>
  <c r="Q187" i="82"/>
  <c r="Q188" i="82"/>
  <c r="Q189" i="82"/>
  <c r="Q190" i="82"/>
  <c r="Q191" i="82"/>
  <c r="Q192" i="82"/>
  <c r="Q193" i="82"/>
  <c r="Q194" i="82"/>
  <c r="Q195" i="82"/>
  <c r="Q196" i="82"/>
  <c r="Q197" i="82"/>
  <c r="Q198" i="82"/>
  <c r="Q199" i="82"/>
  <c r="Q200" i="82"/>
  <c r="Q201" i="82"/>
  <c r="Q202" i="82"/>
  <c r="Q203" i="82"/>
  <c r="Q204" i="82"/>
  <c r="Q205" i="82"/>
  <c r="Q206" i="82"/>
  <c r="Q207" i="82"/>
  <c r="Q7" i="82"/>
  <c r="Q6" i="82"/>
  <c r="P3" i="82"/>
  <c r="S9" i="82"/>
  <c r="S11" i="82"/>
  <c r="S12" i="82"/>
  <c r="S13" i="82"/>
  <c r="S14" i="82"/>
  <c r="S15" i="82"/>
  <c r="S16" i="82"/>
  <c r="S17" i="82"/>
  <c r="S18" i="82"/>
  <c r="S19" i="82"/>
  <c r="S20" i="82"/>
  <c r="S21" i="82"/>
  <c r="S22" i="82"/>
  <c r="S23" i="82"/>
  <c r="S24" i="82"/>
  <c r="S25" i="82"/>
  <c r="S26" i="82"/>
  <c r="S27" i="82"/>
  <c r="S28" i="82"/>
  <c r="S29" i="82"/>
  <c r="S30" i="82"/>
  <c r="S31" i="82"/>
  <c r="S32" i="82"/>
  <c r="S33" i="82"/>
  <c r="S34" i="82"/>
  <c r="S35" i="82"/>
  <c r="S36" i="82"/>
  <c r="S37" i="82"/>
  <c r="S38" i="82"/>
  <c r="S39" i="82"/>
  <c r="S40" i="82"/>
  <c r="S41" i="82"/>
  <c r="S42" i="82"/>
  <c r="S43" i="82"/>
  <c r="S44" i="82"/>
  <c r="S45" i="82"/>
  <c r="S46" i="82"/>
  <c r="S47" i="82"/>
  <c r="S48" i="82"/>
  <c r="S49" i="82"/>
  <c r="S50" i="82"/>
  <c r="S51" i="82"/>
  <c r="S52" i="82"/>
  <c r="S53" i="82"/>
  <c r="S54" i="82"/>
  <c r="S55" i="82"/>
  <c r="S56" i="82"/>
  <c r="S57" i="82"/>
  <c r="S58" i="82"/>
  <c r="S59" i="82"/>
  <c r="S60" i="82"/>
  <c r="S61" i="82"/>
  <c r="S62" i="82"/>
  <c r="S63" i="82"/>
  <c r="S64" i="82"/>
  <c r="S65" i="82"/>
  <c r="S66" i="82"/>
  <c r="S67" i="82"/>
  <c r="S68" i="82"/>
  <c r="S69" i="82"/>
  <c r="S70" i="82"/>
  <c r="S71" i="82"/>
  <c r="S72" i="82"/>
  <c r="S73" i="82"/>
  <c r="S74" i="82"/>
  <c r="S75" i="82"/>
  <c r="S76" i="82"/>
  <c r="S77" i="82"/>
  <c r="S78" i="82"/>
  <c r="S79" i="82"/>
  <c r="S80" i="82"/>
  <c r="S81" i="82"/>
  <c r="S82" i="82"/>
  <c r="S83" i="82"/>
  <c r="S84" i="82"/>
  <c r="S85" i="82"/>
  <c r="S86" i="82"/>
  <c r="S87" i="82"/>
  <c r="S88" i="82"/>
  <c r="S89" i="82"/>
  <c r="S90" i="82"/>
  <c r="S91" i="82"/>
  <c r="S92" i="82"/>
  <c r="S93" i="82"/>
  <c r="S94" i="82"/>
  <c r="S95" i="82"/>
  <c r="S96" i="82"/>
  <c r="S97" i="82"/>
  <c r="S98" i="82"/>
  <c r="S99" i="82"/>
  <c r="S100" i="82"/>
  <c r="S101" i="82"/>
  <c r="S102" i="82"/>
  <c r="S103" i="82"/>
  <c r="S104" i="82"/>
  <c r="S105" i="82"/>
  <c r="S106" i="82"/>
  <c r="S107" i="82"/>
  <c r="S108" i="82"/>
  <c r="S109" i="82"/>
  <c r="S110" i="82"/>
  <c r="S111" i="82"/>
  <c r="S112" i="82"/>
  <c r="S113" i="82"/>
  <c r="S114" i="82"/>
  <c r="S115" i="82"/>
  <c r="S116" i="82"/>
  <c r="S117" i="82"/>
  <c r="S118" i="82"/>
  <c r="S119" i="82"/>
  <c r="S120" i="82"/>
  <c r="S121" i="82"/>
  <c r="S122" i="82"/>
  <c r="S123" i="82"/>
  <c r="S124" i="82"/>
  <c r="S125" i="82"/>
  <c r="S126" i="82"/>
  <c r="S127" i="82"/>
  <c r="S128" i="82"/>
  <c r="S129" i="82"/>
  <c r="S130" i="82"/>
  <c r="S131" i="82"/>
  <c r="S132" i="82"/>
  <c r="S133" i="82"/>
  <c r="S134" i="82"/>
  <c r="S135" i="82"/>
  <c r="S136" i="82"/>
  <c r="S137" i="82"/>
  <c r="S138" i="82"/>
  <c r="S139" i="82"/>
  <c r="S140" i="82"/>
  <c r="S141" i="82"/>
  <c r="S142" i="82"/>
  <c r="S143" i="82"/>
  <c r="S144" i="82"/>
  <c r="S145" i="82"/>
  <c r="S146" i="82"/>
  <c r="S147" i="82"/>
  <c r="S148" i="82"/>
  <c r="S149" i="82"/>
  <c r="S150" i="82"/>
  <c r="S151" i="82"/>
  <c r="S152" i="82"/>
  <c r="S153" i="82"/>
  <c r="S154" i="82"/>
  <c r="S155" i="82"/>
  <c r="S156" i="82"/>
  <c r="S157" i="82"/>
  <c r="S158" i="82"/>
  <c r="S159" i="82"/>
  <c r="S160" i="82"/>
  <c r="S161" i="82"/>
  <c r="S162" i="82"/>
  <c r="S163" i="82"/>
  <c r="S164" i="82"/>
  <c r="S165" i="82"/>
  <c r="S166" i="82"/>
  <c r="S167" i="82"/>
  <c r="S168" i="82"/>
  <c r="S169" i="82"/>
  <c r="S170" i="82"/>
  <c r="S171" i="82"/>
  <c r="S172" i="82"/>
  <c r="S173" i="82"/>
  <c r="S174" i="82"/>
  <c r="S175" i="82"/>
  <c r="S176" i="82"/>
  <c r="S177" i="82"/>
  <c r="S178" i="82"/>
  <c r="S179" i="82"/>
  <c r="S180" i="82"/>
  <c r="S181" i="82"/>
  <c r="S182" i="82"/>
  <c r="S183" i="82"/>
  <c r="S184" i="82"/>
  <c r="S185" i="82"/>
  <c r="S186" i="82"/>
  <c r="S187" i="82"/>
  <c r="S188" i="82"/>
  <c r="S189" i="82"/>
  <c r="S190" i="82"/>
  <c r="S191" i="82"/>
  <c r="S192" i="82"/>
  <c r="S193" i="82"/>
  <c r="S194" i="82"/>
  <c r="S195" i="82"/>
  <c r="S196" i="82"/>
  <c r="S197" i="82"/>
  <c r="S198" i="82"/>
  <c r="S199" i="82"/>
  <c r="S200" i="82"/>
  <c r="S201" i="82"/>
  <c r="S202" i="82"/>
  <c r="S203" i="82"/>
  <c r="S204" i="82"/>
  <c r="S205" i="82"/>
  <c r="S206" i="82"/>
  <c r="S207" i="82"/>
  <c r="S7" i="82"/>
  <c r="S6" i="82"/>
  <c r="O8" i="82"/>
  <c r="O9" i="82"/>
  <c r="O10" i="82"/>
  <c r="O11" i="82"/>
  <c r="O12" i="82"/>
  <c r="O13" i="82"/>
  <c r="O14" i="82"/>
  <c r="O15" i="82"/>
  <c r="O16" i="82"/>
  <c r="O17" i="82"/>
  <c r="O18" i="82"/>
  <c r="O19" i="82"/>
  <c r="O20" i="82"/>
  <c r="O21" i="82"/>
  <c r="O22" i="82"/>
  <c r="O23" i="82"/>
  <c r="O24" i="82"/>
  <c r="O25" i="82"/>
  <c r="O26" i="82"/>
  <c r="O27" i="82"/>
  <c r="O28" i="82"/>
  <c r="O29" i="82"/>
  <c r="O30" i="82"/>
  <c r="O31" i="82"/>
  <c r="O32" i="82"/>
  <c r="O33" i="82"/>
  <c r="O34" i="82"/>
  <c r="O35" i="82"/>
  <c r="O36" i="82"/>
  <c r="O37" i="82"/>
  <c r="O38" i="82"/>
  <c r="O39" i="82"/>
  <c r="O40" i="82"/>
  <c r="O41" i="82"/>
  <c r="O42" i="82"/>
  <c r="O43" i="82"/>
  <c r="O44" i="82"/>
  <c r="O45" i="82"/>
  <c r="O46" i="82"/>
  <c r="O47" i="82"/>
  <c r="O48" i="82"/>
  <c r="O49" i="82"/>
  <c r="O50" i="82"/>
  <c r="O51" i="82"/>
  <c r="O52" i="82"/>
  <c r="O53" i="82"/>
  <c r="O54" i="82"/>
  <c r="O55" i="82"/>
  <c r="O56" i="82"/>
  <c r="O57" i="82"/>
  <c r="O58" i="82"/>
  <c r="O59" i="82"/>
  <c r="O60" i="82"/>
  <c r="O61" i="82"/>
  <c r="O62" i="82"/>
  <c r="O63" i="82"/>
  <c r="O64" i="82"/>
  <c r="O65" i="82"/>
  <c r="O66" i="82"/>
  <c r="O67" i="82"/>
  <c r="O68" i="82"/>
  <c r="O69" i="82"/>
  <c r="O70" i="82"/>
  <c r="O71" i="82"/>
  <c r="O72" i="82"/>
  <c r="O73" i="82"/>
  <c r="O74" i="82"/>
  <c r="O75" i="82"/>
  <c r="O76" i="82"/>
  <c r="O77" i="82"/>
  <c r="O78" i="82"/>
  <c r="O79" i="82"/>
  <c r="O80" i="82"/>
  <c r="O81" i="82"/>
  <c r="O82" i="82"/>
  <c r="O83" i="82"/>
  <c r="O84" i="82"/>
  <c r="O85" i="82"/>
  <c r="O86" i="82"/>
  <c r="O87" i="82"/>
  <c r="O88" i="82"/>
  <c r="O89" i="82"/>
  <c r="O90" i="82"/>
  <c r="O91" i="82"/>
  <c r="O92" i="82"/>
  <c r="O93" i="82"/>
  <c r="O94" i="82"/>
  <c r="O95" i="82"/>
  <c r="O96" i="82"/>
  <c r="O97" i="82"/>
  <c r="O98" i="82"/>
  <c r="O99" i="82"/>
  <c r="O100" i="82"/>
  <c r="O101" i="82"/>
  <c r="O102" i="82"/>
  <c r="O103" i="82"/>
  <c r="O104" i="82"/>
  <c r="O105" i="82"/>
  <c r="O106" i="82"/>
  <c r="O107" i="82"/>
  <c r="O108" i="82"/>
  <c r="O109" i="82"/>
  <c r="O110" i="82"/>
  <c r="O111" i="82"/>
  <c r="O112" i="82"/>
  <c r="O113" i="82"/>
  <c r="O114" i="82"/>
  <c r="O115" i="82"/>
  <c r="O116" i="82"/>
  <c r="O117" i="82"/>
  <c r="O118" i="82"/>
  <c r="O119" i="82"/>
  <c r="O120" i="82"/>
  <c r="O121" i="82"/>
  <c r="O122" i="82"/>
  <c r="O123" i="82"/>
  <c r="O124" i="82"/>
  <c r="O125" i="82"/>
  <c r="O126" i="82"/>
  <c r="O127" i="82"/>
  <c r="O128" i="82"/>
  <c r="O129" i="82"/>
  <c r="O130" i="82"/>
  <c r="O131" i="82"/>
  <c r="O132" i="82"/>
  <c r="O133" i="82"/>
  <c r="O134" i="82"/>
  <c r="O135" i="82"/>
  <c r="O136" i="82"/>
  <c r="O137" i="82"/>
  <c r="O138" i="82"/>
  <c r="O139" i="82"/>
  <c r="O140" i="82"/>
  <c r="O141" i="82"/>
  <c r="O142" i="82"/>
  <c r="O143" i="82"/>
  <c r="O144" i="82"/>
  <c r="O145" i="82"/>
  <c r="O146" i="82"/>
  <c r="O147" i="82"/>
  <c r="O148" i="82"/>
  <c r="O149" i="82"/>
  <c r="O150" i="82"/>
  <c r="O151" i="82"/>
  <c r="O152" i="82"/>
  <c r="O153" i="82"/>
  <c r="O154" i="82"/>
  <c r="O155" i="82"/>
  <c r="O156" i="82"/>
  <c r="O157" i="82"/>
  <c r="O158" i="82"/>
  <c r="O159" i="82"/>
  <c r="O160" i="82"/>
  <c r="O161" i="82"/>
  <c r="O162" i="82"/>
  <c r="O163" i="82"/>
  <c r="O164" i="82"/>
  <c r="O165" i="82"/>
  <c r="O166" i="82"/>
  <c r="O167" i="82"/>
  <c r="O168" i="82"/>
  <c r="O169" i="82"/>
  <c r="O170" i="82"/>
  <c r="O171" i="82"/>
  <c r="O172" i="82"/>
  <c r="O173" i="82"/>
  <c r="O174" i="82"/>
  <c r="O175" i="82"/>
  <c r="O176" i="82"/>
  <c r="O177" i="82"/>
  <c r="O178" i="82"/>
  <c r="O179" i="82"/>
  <c r="O180" i="82"/>
  <c r="O181" i="82"/>
  <c r="O182" i="82"/>
  <c r="O183" i="82"/>
  <c r="O184" i="82"/>
  <c r="O185" i="82"/>
  <c r="O186" i="82"/>
  <c r="O187" i="82"/>
  <c r="O188" i="82"/>
  <c r="O189" i="82"/>
  <c r="O190" i="82"/>
  <c r="O191" i="82"/>
  <c r="O192" i="82"/>
  <c r="O193" i="82"/>
  <c r="O194" i="82"/>
  <c r="O195" i="82"/>
  <c r="O196" i="82"/>
  <c r="O197" i="82"/>
  <c r="O198" i="82"/>
  <c r="O199" i="82"/>
  <c r="O200" i="82"/>
  <c r="O201" i="82"/>
  <c r="O202" i="82"/>
  <c r="O203" i="82"/>
  <c r="O204" i="82"/>
  <c r="O205" i="82"/>
  <c r="O206" i="82"/>
  <c r="O207" i="82"/>
  <c r="I5" i="82"/>
  <c r="G4" i="86"/>
  <c r="M7" i="86"/>
  <c r="M8" i="86"/>
  <c r="M9" i="86"/>
  <c r="M10" i="86"/>
  <c r="M11" i="86"/>
  <c r="M12" i="86"/>
  <c r="M13" i="86"/>
  <c r="M14" i="86"/>
  <c r="M15" i="86"/>
  <c r="M16" i="86"/>
  <c r="M17" i="86"/>
  <c r="M18" i="86"/>
  <c r="M19" i="86"/>
  <c r="M20" i="86"/>
  <c r="M21" i="86"/>
  <c r="M22" i="86"/>
  <c r="M23" i="86"/>
  <c r="M24" i="86"/>
  <c r="M25" i="86"/>
  <c r="M26" i="86"/>
  <c r="M27" i="86"/>
  <c r="M28" i="86"/>
  <c r="M29" i="86"/>
  <c r="M30" i="86"/>
  <c r="M31" i="86"/>
  <c r="M32" i="86"/>
  <c r="M33" i="86"/>
  <c r="M34" i="86"/>
  <c r="M35" i="86"/>
  <c r="M36" i="86"/>
  <c r="M37" i="86"/>
  <c r="M38" i="86"/>
  <c r="M39" i="86"/>
  <c r="M40" i="86"/>
  <c r="M41" i="86"/>
  <c r="M42" i="86"/>
  <c r="M43" i="86"/>
  <c r="M44" i="86"/>
  <c r="M45" i="86"/>
  <c r="M46" i="86"/>
  <c r="M47" i="86"/>
  <c r="M48" i="86"/>
  <c r="M49" i="86"/>
  <c r="M50" i="86"/>
  <c r="M51" i="86"/>
  <c r="M52" i="86"/>
  <c r="M53" i="86"/>
  <c r="M54" i="86"/>
  <c r="M6" i="86"/>
  <c r="M5" i="86"/>
  <c r="L3" i="86"/>
  <c r="O7" i="86"/>
  <c r="O8" i="86"/>
  <c r="O9" i="86"/>
  <c r="O10" i="86"/>
  <c r="O11" i="86"/>
  <c r="O12" i="86"/>
  <c r="O13" i="86"/>
  <c r="O14" i="86"/>
  <c r="O15" i="86"/>
  <c r="O16" i="86"/>
  <c r="O17" i="86"/>
  <c r="O18" i="86"/>
  <c r="O19" i="86"/>
  <c r="O20" i="86"/>
  <c r="O21" i="86"/>
  <c r="O22" i="86"/>
  <c r="O23" i="86"/>
  <c r="O24" i="86"/>
  <c r="O25" i="86"/>
  <c r="O26" i="86"/>
  <c r="O27" i="86"/>
  <c r="O28" i="86"/>
  <c r="O29" i="86"/>
  <c r="O30" i="86"/>
  <c r="O31" i="86"/>
  <c r="O32" i="86"/>
  <c r="O33" i="86"/>
  <c r="O34" i="86"/>
  <c r="O35" i="86"/>
  <c r="O36" i="86"/>
  <c r="O37" i="86"/>
  <c r="O38" i="86"/>
  <c r="O39" i="86"/>
  <c r="O40" i="86"/>
  <c r="O41" i="86"/>
  <c r="O42" i="86"/>
  <c r="O43" i="86"/>
  <c r="O44" i="86"/>
  <c r="O45" i="86"/>
  <c r="O46" i="86"/>
  <c r="O47" i="86"/>
  <c r="O48" i="86"/>
  <c r="O49" i="86"/>
  <c r="O50" i="86"/>
  <c r="O51" i="86"/>
  <c r="O52" i="86"/>
  <c r="O53" i="86"/>
  <c r="O54" i="86"/>
  <c r="O6" i="86"/>
  <c r="O5" i="86"/>
  <c r="K7" i="86"/>
  <c r="K8" i="86"/>
  <c r="K9" i="86"/>
  <c r="K10" i="86"/>
  <c r="K11" i="86"/>
  <c r="K12" i="86"/>
  <c r="K13" i="86"/>
  <c r="K14" i="86"/>
  <c r="K15" i="86"/>
  <c r="K16" i="86"/>
  <c r="K17" i="86"/>
  <c r="K18" i="86"/>
  <c r="K19" i="86"/>
  <c r="K20" i="86"/>
  <c r="K21" i="86"/>
  <c r="K22" i="86"/>
  <c r="K23" i="86"/>
  <c r="K24" i="86"/>
  <c r="K25" i="86"/>
  <c r="K26" i="86"/>
  <c r="K27" i="86"/>
  <c r="K28" i="86"/>
  <c r="K29" i="86"/>
  <c r="K30" i="86"/>
  <c r="K31" i="86"/>
  <c r="K32" i="86"/>
  <c r="K33" i="86"/>
  <c r="K34" i="86"/>
  <c r="K35" i="86"/>
  <c r="K36" i="86"/>
  <c r="K37" i="86"/>
  <c r="K38" i="86"/>
  <c r="K39" i="86"/>
  <c r="K40" i="86"/>
  <c r="K41" i="86"/>
  <c r="K42" i="86"/>
  <c r="K43" i="86"/>
  <c r="K44" i="86"/>
  <c r="K45" i="86"/>
  <c r="K46" i="86"/>
  <c r="K47" i="86"/>
  <c r="K48" i="86"/>
  <c r="K49" i="86"/>
  <c r="K50" i="86"/>
  <c r="K51" i="86"/>
  <c r="K52" i="86"/>
  <c r="K53" i="86"/>
  <c r="K54" i="86"/>
  <c r="K6" i="86"/>
  <c r="K5" i="86"/>
  <c r="L216" i="79"/>
  <c r="I216" i="79"/>
  <c r="L212" i="79" a="1"/>
  <c r="L212" i="79" s="1"/>
  <c r="I212" i="79" a="1"/>
  <c r="I212" i="79" s="1"/>
  <c r="L111" i="79"/>
  <c r="I111" i="79"/>
  <c r="L107" i="79" a="1"/>
  <c r="L107" i="79" s="1"/>
  <c r="I107" i="79" a="1"/>
  <c r="I107" i="79" s="1"/>
  <c r="L6" i="79"/>
  <c r="I6" i="79"/>
  <c r="U4" i="79"/>
  <c r="U114" i="79"/>
  <c r="W114" i="79"/>
  <c r="U115" i="79"/>
  <c r="W115" i="79"/>
  <c r="U116" i="79"/>
  <c r="W116" i="79"/>
  <c r="U117" i="79"/>
  <c r="W117" i="79"/>
  <c r="U118" i="79"/>
  <c r="W118" i="79"/>
  <c r="U119" i="79"/>
  <c r="W119" i="79"/>
  <c r="U120" i="79"/>
  <c r="W120" i="79"/>
  <c r="U121" i="79"/>
  <c r="W121" i="79"/>
  <c r="U122" i="79"/>
  <c r="W122" i="79"/>
  <c r="U123" i="79"/>
  <c r="W123" i="79"/>
  <c r="U124" i="79"/>
  <c r="W124" i="79"/>
  <c r="U125" i="79"/>
  <c r="W125" i="79"/>
  <c r="U126" i="79"/>
  <c r="W126" i="79"/>
  <c r="U127" i="79"/>
  <c r="W127" i="79"/>
  <c r="U128" i="79"/>
  <c r="W128" i="79"/>
  <c r="U129" i="79"/>
  <c r="W129" i="79"/>
  <c r="U130" i="79"/>
  <c r="W130" i="79"/>
  <c r="U131" i="79"/>
  <c r="W131" i="79"/>
  <c r="U132" i="79"/>
  <c r="W132" i="79"/>
  <c r="U133" i="79"/>
  <c r="W133" i="79"/>
  <c r="U134" i="79"/>
  <c r="W134" i="79"/>
  <c r="U135" i="79"/>
  <c r="W135" i="79"/>
  <c r="U136" i="79"/>
  <c r="W136" i="79"/>
  <c r="U137" i="79"/>
  <c r="W137" i="79"/>
  <c r="U138" i="79"/>
  <c r="W138" i="79"/>
  <c r="U139" i="79"/>
  <c r="W139" i="79"/>
  <c r="U140" i="79"/>
  <c r="W140" i="79"/>
  <c r="U141" i="79"/>
  <c r="W141" i="79"/>
  <c r="U142" i="79"/>
  <c r="W142" i="79"/>
  <c r="U143" i="79"/>
  <c r="W143" i="79"/>
  <c r="U144" i="79"/>
  <c r="W144" i="79"/>
  <c r="U145" i="79"/>
  <c r="W145" i="79"/>
  <c r="U146" i="79"/>
  <c r="W146" i="79"/>
  <c r="U147" i="79"/>
  <c r="W147" i="79"/>
  <c r="U148" i="79"/>
  <c r="W148" i="79"/>
  <c r="U149" i="79"/>
  <c r="W149" i="79"/>
  <c r="U150" i="79"/>
  <c r="W150" i="79"/>
  <c r="U151" i="79"/>
  <c r="W151" i="79"/>
  <c r="U152" i="79"/>
  <c r="W152" i="79"/>
  <c r="U153" i="79"/>
  <c r="W153" i="79"/>
  <c r="U154" i="79"/>
  <c r="W154" i="79"/>
  <c r="U155" i="79"/>
  <c r="W155" i="79"/>
  <c r="U156" i="79"/>
  <c r="W156" i="79"/>
  <c r="U157" i="79"/>
  <c r="W157" i="79"/>
  <c r="U158" i="79"/>
  <c r="W158" i="79"/>
  <c r="U159" i="79"/>
  <c r="W159" i="79"/>
  <c r="U160" i="79"/>
  <c r="W160" i="79"/>
  <c r="U161" i="79"/>
  <c r="W161" i="79"/>
  <c r="U162" i="79"/>
  <c r="W162" i="79"/>
  <c r="U163" i="79"/>
  <c r="W163" i="79"/>
  <c r="U164" i="79"/>
  <c r="W164" i="79"/>
  <c r="U165" i="79"/>
  <c r="W165" i="79"/>
  <c r="U166" i="79"/>
  <c r="W166" i="79"/>
  <c r="U167" i="79"/>
  <c r="W167" i="79"/>
  <c r="U168" i="79"/>
  <c r="W168" i="79"/>
  <c r="U169" i="79"/>
  <c r="W169" i="79"/>
  <c r="U170" i="79"/>
  <c r="W170" i="79"/>
  <c r="U171" i="79"/>
  <c r="W171" i="79"/>
  <c r="U172" i="79"/>
  <c r="W172" i="79"/>
  <c r="U173" i="79"/>
  <c r="W173" i="79"/>
  <c r="U174" i="79"/>
  <c r="W174" i="79"/>
  <c r="U175" i="79"/>
  <c r="W175" i="79"/>
  <c r="U176" i="79"/>
  <c r="W176" i="79"/>
  <c r="U177" i="79"/>
  <c r="W177" i="79"/>
  <c r="U178" i="79"/>
  <c r="W178" i="79"/>
  <c r="U179" i="79"/>
  <c r="W179" i="79"/>
  <c r="U180" i="79"/>
  <c r="W180" i="79"/>
  <c r="U181" i="79"/>
  <c r="W181" i="79"/>
  <c r="U182" i="79"/>
  <c r="W182" i="79"/>
  <c r="U183" i="79"/>
  <c r="W183" i="79"/>
  <c r="U184" i="79"/>
  <c r="W184" i="79"/>
  <c r="U185" i="79"/>
  <c r="W185" i="79"/>
  <c r="U186" i="79"/>
  <c r="W186" i="79"/>
  <c r="U187" i="79"/>
  <c r="W187" i="79"/>
  <c r="U188" i="79"/>
  <c r="W188" i="79"/>
  <c r="U189" i="79"/>
  <c r="W189" i="79"/>
  <c r="U190" i="79"/>
  <c r="W190" i="79"/>
  <c r="U191" i="79"/>
  <c r="W191" i="79"/>
  <c r="U192" i="79"/>
  <c r="W192" i="79"/>
  <c r="U193" i="79"/>
  <c r="W193" i="79"/>
  <c r="U194" i="79"/>
  <c r="W194" i="79"/>
  <c r="U195" i="79"/>
  <c r="W195" i="79"/>
  <c r="U196" i="79"/>
  <c r="W196" i="79"/>
  <c r="U197" i="79"/>
  <c r="W197" i="79"/>
  <c r="U198" i="79"/>
  <c r="W198" i="79"/>
  <c r="U199" i="79"/>
  <c r="W199" i="79"/>
  <c r="U200" i="79"/>
  <c r="W200" i="79"/>
  <c r="U201" i="79"/>
  <c r="W201" i="79"/>
  <c r="U202" i="79"/>
  <c r="W202" i="79"/>
  <c r="U203" i="79"/>
  <c r="W203" i="79"/>
  <c r="U204" i="79"/>
  <c r="W204" i="79"/>
  <c r="U205" i="79"/>
  <c r="W205" i="79"/>
  <c r="U206" i="79"/>
  <c r="W206" i="79"/>
  <c r="U207" i="79"/>
  <c r="W207" i="79"/>
  <c r="U208" i="79"/>
  <c r="W208" i="79"/>
  <c r="U209" i="79"/>
  <c r="W209" i="79"/>
  <c r="U210" i="79"/>
  <c r="W210" i="79"/>
  <c r="U211" i="79"/>
  <c r="W211" i="79"/>
  <c r="W113" i="79"/>
  <c r="U113" i="79"/>
  <c r="W112" i="79"/>
  <c r="U112" i="79"/>
  <c r="W8" i="79"/>
  <c r="W9" i="79"/>
  <c r="W10" i="79"/>
  <c r="W11" i="79"/>
  <c r="W12" i="79"/>
  <c r="W13" i="79"/>
  <c r="W14" i="79"/>
  <c r="W15" i="79"/>
  <c r="W16" i="79"/>
  <c r="W17" i="79"/>
  <c r="W18" i="79"/>
  <c r="W19" i="79"/>
  <c r="W20" i="79"/>
  <c r="W21" i="79"/>
  <c r="W22" i="79"/>
  <c r="W23" i="79"/>
  <c r="W24" i="79"/>
  <c r="W25" i="79"/>
  <c r="W26" i="79"/>
  <c r="W27" i="79"/>
  <c r="W28" i="79"/>
  <c r="W29" i="79"/>
  <c r="W30" i="79"/>
  <c r="W31" i="79"/>
  <c r="W32" i="79"/>
  <c r="W33" i="79"/>
  <c r="W34" i="79"/>
  <c r="W35" i="79"/>
  <c r="W36" i="79"/>
  <c r="W37" i="79"/>
  <c r="W38" i="79"/>
  <c r="W39" i="79"/>
  <c r="W40" i="79"/>
  <c r="W41" i="79"/>
  <c r="W42" i="79"/>
  <c r="W43" i="79"/>
  <c r="W44" i="79"/>
  <c r="W45" i="79"/>
  <c r="W46" i="79"/>
  <c r="W47" i="79"/>
  <c r="W48" i="79"/>
  <c r="W49" i="79"/>
  <c r="W50" i="79"/>
  <c r="W51" i="79"/>
  <c r="W52" i="79"/>
  <c r="W53" i="79"/>
  <c r="W54" i="79"/>
  <c r="W55" i="79"/>
  <c r="W56" i="79"/>
  <c r="W57" i="79"/>
  <c r="W58" i="79"/>
  <c r="W59" i="79"/>
  <c r="W60" i="79"/>
  <c r="W61" i="79"/>
  <c r="W62" i="79"/>
  <c r="W63" i="79"/>
  <c r="W64" i="79"/>
  <c r="W65" i="79"/>
  <c r="W66" i="79"/>
  <c r="W67" i="79"/>
  <c r="W68" i="79"/>
  <c r="W69" i="79"/>
  <c r="W70" i="79"/>
  <c r="W71" i="79"/>
  <c r="W72" i="79"/>
  <c r="W73" i="79"/>
  <c r="W74" i="79"/>
  <c r="W75" i="79"/>
  <c r="W76" i="79"/>
  <c r="W77" i="79"/>
  <c r="W78" i="79"/>
  <c r="W79" i="79"/>
  <c r="W80" i="79"/>
  <c r="W81" i="79"/>
  <c r="W82" i="79"/>
  <c r="W83" i="79"/>
  <c r="W84" i="79"/>
  <c r="W85" i="79"/>
  <c r="W86" i="79"/>
  <c r="W87" i="79"/>
  <c r="W88" i="79"/>
  <c r="W89" i="79"/>
  <c r="W90" i="79"/>
  <c r="W91" i="79"/>
  <c r="W92" i="79"/>
  <c r="W93" i="79"/>
  <c r="W94" i="79"/>
  <c r="W95" i="79"/>
  <c r="W96" i="79"/>
  <c r="W97" i="79"/>
  <c r="W98" i="79"/>
  <c r="W99" i="79"/>
  <c r="W100" i="79"/>
  <c r="W101" i="79"/>
  <c r="W102" i="79"/>
  <c r="W103" i="79"/>
  <c r="W104" i="79"/>
  <c r="W105" i="79"/>
  <c r="W106" i="79"/>
  <c r="W7" i="79"/>
  <c r="U8" i="79"/>
  <c r="U9" i="79"/>
  <c r="U10" i="79"/>
  <c r="U11" i="79"/>
  <c r="U12" i="79"/>
  <c r="U13" i="79"/>
  <c r="U14" i="79"/>
  <c r="U15" i="79"/>
  <c r="U16" i="79"/>
  <c r="U17" i="79"/>
  <c r="U18" i="79"/>
  <c r="U19" i="79"/>
  <c r="U20" i="79"/>
  <c r="U21" i="79"/>
  <c r="U22" i="79"/>
  <c r="U23" i="79"/>
  <c r="U24" i="79"/>
  <c r="U25" i="79"/>
  <c r="U26" i="79"/>
  <c r="U27" i="79"/>
  <c r="U28" i="79"/>
  <c r="U29" i="79"/>
  <c r="U30" i="79"/>
  <c r="U31" i="79"/>
  <c r="U32" i="79"/>
  <c r="U33" i="79"/>
  <c r="U34" i="79"/>
  <c r="U35" i="79"/>
  <c r="U36" i="79"/>
  <c r="U37" i="79"/>
  <c r="U38" i="79"/>
  <c r="U39" i="79"/>
  <c r="U40" i="79"/>
  <c r="U41" i="79"/>
  <c r="U42" i="79"/>
  <c r="U43" i="79"/>
  <c r="U44" i="79"/>
  <c r="U45" i="79"/>
  <c r="U46" i="79"/>
  <c r="U47" i="79"/>
  <c r="U48" i="79"/>
  <c r="U49" i="79"/>
  <c r="U50" i="79"/>
  <c r="U51" i="79"/>
  <c r="U52" i="79"/>
  <c r="U53" i="79"/>
  <c r="U54" i="79"/>
  <c r="U55" i="79"/>
  <c r="U56" i="79"/>
  <c r="U57" i="79"/>
  <c r="U58" i="79"/>
  <c r="U59" i="79"/>
  <c r="U60" i="79"/>
  <c r="U61" i="79"/>
  <c r="U62" i="79"/>
  <c r="U63" i="79"/>
  <c r="U64" i="79"/>
  <c r="U65" i="79"/>
  <c r="U66" i="79"/>
  <c r="U67" i="79"/>
  <c r="U68" i="79"/>
  <c r="U69" i="79"/>
  <c r="U70" i="79"/>
  <c r="U71" i="79"/>
  <c r="U72" i="79"/>
  <c r="U73" i="79"/>
  <c r="U74" i="79"/>
  <c r="U75" i="79"/>
  <c r="U76" i="79"/>
  <c r="U77" i="79"/>
  <c r="U78" i="79"/>
  <c r="U79" i="79"/>
  <c r="U80" i="79"/>
  <c r="U81" i="79"/>
  <c r="U82" i="79"/>
  <c r="U83" i="79"/>
  <c r="U84" i="79"/>
  <c r="U85" i="79"/>
  <c r="U86" i="79"/>
  <c r="U87" i="79"/>
  <c r="U88" i="79"/>
  <c r="U89" i="79"/>
  <c r="U90" i="79"/>
  <c r="U91" i="79"/>
  <c r="U92" i="79"/>
  <c r="U93" i="79"/>
  <c r="U94" i="79"/>
  <c r="U95" i="79"/>
  <c r="U96" i="79"/>
  <c r="U97" i="79"/>
  <c r="U98" i="79"/>
  <c r="U99" i="79"/>
  <c r="U100" i="79"/>
  <c r="U101" i="79"/>
  <c r="U102" i="79"/>
  <c r="U103" i="79"/>
  <c r="U104" i="79"/>
  <c r="U105" i="79"/>
  <c r="U106" i="79"/>
  <c r="U7" i="79"/>
  <c r="Q208" i="87" l="1" a="1"/>
  <c r="Q208" i="87" s="1"/>
  <c r="G30" i="4" s="1"/>
  <c r="Q208" i="82" a="1"/>
  <c r="Q208" i="82" s="1"/>
  <c r="G29" i="4" s="1"/>
  <c r="M55" i="86"/>
  <c r="G28" i="4" s="1"/>
  <c r="S146" i="91"/>
  <c r="G32" i="4" s="1"/>
  <c r="M312" i="84"/>
  <c r="K319" i="84" s="1"/>
  <c r="G31" i="4" s="1"/>
  <c r="L217" i="79"/>
  <c r="C27" i="4" s="1"/>
  <c r="I217" i="79"/>
  <c r="C26" i="4" s="1"/>
  <c r="M156" i="84"/>
  <c r="U212" i="79"/>
  <c r="W212" i="79"/>
  <c r="W107" i="79"/>
  <c r="U107" i="79"/>
  <c r="AA113" i="79"/>
  <c r="AA114" i="79"/>
  <c r="AA115" i="79"/>
  <c r="AA116" i="79"/>
  <c r="AA117" i="79"/>
  <c r="AA118" i="79"/>
  <c r="AA119" i="79"/>
  <c r="AA120" i="79"/>
  <c r="AA121" i="79"/>
  <c r="AA122" i="79"/>
  <c r="AA123" i="79"/>
  <c r="AA124" i="79"/>
  <c r="AA125" i="79"/>
  <c r="AA126" i="79"/>
  <c r="AA127" i="79"/>
  <c r="AA128" i="79"/>
  <c r="AA129" i="79"/>
  <c r="AA130" i="79"/>
  <c r="AA131" i="79"/>
  <c r="AA132" i="79"/>
  <c r="AA133" i="79"/>
  <c r="AA134" i="79"/>
  <c r="AA135" i="79"/>
  <c r="AA136" i="79"/>
  <c r="AA137" i="79"/>
  <c r="AA138" i="79"/>
  <c r="AA139" i="79"/>
  <c r="AA140" i="79"/>
  <c r="AA141" i="79"/>
  <c r="AA142" i="79"/>
  <c r="AA143" i="79"/>
  <c r="AA144" i="79"/>
  <c r="AA145" i="79"/>
  <c r="AA146" i="79"/>
  <c r="AA147" i="79"/>
  <c r="AA148" i="79"/>
  <c r="AA149" i="79"/>
  <c r="AA150" i="79"/>
  <c r="AA151" i="79"/>
  <c r="AA152" i="79"/>
  <c r="AA153" i="79"/>
  <c r="AA154" i="79"/>
  <c r="AA155" i="79"/>
  <c r="AA156" i="79"/>
  <c r="AA157" i="79"/>
  <c r="AA158" i="79"/>
  <c r="AA159" i="79"/>
  <c r="AA160" i="79"/>
  <c r="AA161" i="79"/>
  <c r="AA162" i="79"/>
  <c r="AA163" i="79"/>
  <c r="AA164" i="79"/>
  <c r="AA165" i="79"/>
  <c r="AA166" i="79"/>
  <c r="AA167" i="79"/>
  <c r="AA168" i="79"/>
  <c r="AA169" i="79"/>
  <c r="AA170" i="79"/>
  <c r="AA171" i="79"/>
  <c r="AA172" i="79"/>
  <c r="AA173" i="79"/>
  <c r="AA174" i="79"/>
  <c r="AA175" i="79"/>
  <c r="AA176" i="79"/>
  <c r="AA177" i="79"/>
  <c r="AA178" i="79"/>
  <c r="AA179" i="79"/>
  <c r="AA180" i="79"/>
  <c r="AA181" i="79"/>
  <c r="AA182" i="79"/>
  <c r="AA183" i="79"/>
  <c r="AA184" i="79"/>
  <c r="AA185" i="79"/>
  <c r="AA186" i="79"/>
  <c r="AA187" i="79"/>
  <c r="AA188" i="79"/>
  <c r="AA189" i="79"/>
  <c r="AA190" i="79"/>
  <c r="AA191" i="79"/>
  <c r="AA192" i="79"/>
  <c r="AA193" i="79"/>
  <c r="AA194" i="79"/>
  <c r="AA195" i="79"/>
  <c r="AA196" i="79"/>
  <c r="AA197" i="79"/>
  <c r="AA198" i="79"/>
  <c r="AA199" i="79"/>
  <c r="AA200" i="79"/>
  <c r="AA201" i="79"/>
  <c r="AA202" i="79"/>
  <c r="AA203" i="79"/>
  <c r="AA204" i="79"/>
  <c r="AA205" i="79"/>
  <c r="AA206" i="79"/>
  <c r="AA207" i="79"/>
  <c r="AA208" i="79"/>
  <c r="AA209" i="79"/>
  <c r="AA210" i="79"/>
  <c r="AA211" i="79"/>
  <c r="Y113" i="79"/>
  <c r="Y114" i="79"/>
  <c r="Y115" i="79"/>
  <c r="Y116" i="79"/>
  <c r="Y117" i="79"/>
  <c r="Y118" i="79"/>
  <c r="Y119" i="79"/>
  <c r="Y120" i="79"/>
  <c r="Y121" i="79"/>
  <c r="Y122" i="79"/>
  <c r="Y123" i="79"/>
  <c r="Y124" i="79"/>
  <c r="Y125" i="79"/>
  <c r="Y126" i="79"/>
  <c r="Y127" i="79"/>
  <c r="Y128" i="79"/>
  <c r="Y129" i="79"/>
  <c r="Y130" i="79"/>
  <c r="Y131" i="79"/>
  <c r="Y132" i="79"/>
  <c r="Y133" i="79"/>
  <c r="Y134" i="79"/>
  <c r="Y135" i="79"/>
  <c r="Y136" i="79"/>
  <c r="Y137" i="79"/>
  <c r="Y138" i="79"/>
  <c r="Y139" i="79"/>
  <c r="Y140" i="79"/>
  <c r="Y141" i="79"/>
  <c r="Y142" i="79"/>
  <c r="Y143" i="79"/>
  <c r="Y144" i="79"/>
  <c r="Y145" i="79"/>
  <c r="Y146" i="79"/>
  <c r="Y147" i="79"/>
  <c r="Y148" i="79"/>
  <c r="Y149" i="79"/>
  <c r="Y150" i="79"/>
  <c r="Y151" i="79"/>
  <c r="Y152" i="79"/>
  <c r="Y153" i="79"/>
  <c r="Y154" i="79"/>
  <c r="Y155" i="79"/>
  <c r="Y156" i="79"/>
  <c r="Y157" i="79"/>
  <c r="Y158" i="79"/>
  <c r="Y159" i="79"/>
  <c r="Y160" i="79"/>
  <c r="Y161" i="79"/>
  <c r="Y162" i="79"/>
  <c r="Y163" i="79"/>
  <c r="Y164" i="79"/>
  <c r="Y165" i="79"/>
  <c r="Y166" i="79"/>
  <c r="Y167" i="79"/>
  <c r="Y168" i="79"/>
  <c r="Y169" i="79"/>
  <c r="Y170" i="79"/>
  <c r="Y171" i="79"/>
  <c r="Y172" i="79"/>
  <c r="Y173" i="79"/>
  <c r="Y174" i="79"/>
  <c r="Y175" i="79"/>
  <c r="Y176" i="79"/>
  <c r="Y177" i="79"/>
  <c r="Y178" i="79"/>
  <c r="Y179" i="79"/>
  <c r="Y180" i="79"/>
  <c r="Y181" i="79"/>
  <c r="Y182" i="79"/>
  <c r="Y183" i="79"/>
  <c r="Y184" i="79"/>
  <c r="Y185" i="79"/>
  <c r="Y186" i="79"/>
  <c r="Y187" i="79"/>
  <c r="Y188" i="79"/>
  <c r="Y189" i="79"/>
  <c r="Y190" i="79"/>
  <c r="Y191" i="79"/>
  <c r="Y192" i="79"/>
  <c r="Y193" i="79"/>
  <c r="Y194" i="79"/>
  <c r="Y195" i="79"/>
  <c r="Y196" i="79"/>
  <c r="Y197" i="79"/>
  <c r="Y198" i="79"/>
  <c r="Y199" i="79"/>
  <c r="Y200" i="79"/>
  <c r="Y201" i="79"/>
  <c r="Y202" i="79"/>
  <c r="Y203" i="79"/>
  <c r="Y204" i="79"/>
  <c r="Y205" i="79"/>
  <c r="Y206" i="79"/>
  <c r="Y207" i="79"/>
  <c r="Y208" i="79"/>
  <c r="Y209" i="79"/>
  <c r="Y210" i="79"/>
  <c r="Y211"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Q113" i="79"/>
  <c r="Q114" i="79"/>
  <c r="Q115" i="79"/>
  <c r="Q116" i="79"/>
  <c r="Q117" i="79"/>
  <c r="Q118" i="79"/>
  <c r="Q119" i="79"/>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W217" i="79" l="1"/>
  <c r="G27" i="4" s="1"/>
  <c r="U217" i="79"/>
  <c r="G26" i="4" s="1"/>
  <c r="AA8" i="79"/>
  <c r="AA9" i="79"/>
  <c r="AA10" i="79"/>
  <c r="AA11" i="79"/>
  <c r="AA12" i="79"/>
  <c r="AA13" i="79"/>
  <c r="AA14" i="79"/>
  <c r="AA15" i="79"/>
  <c r="AA16" i="79"/>
  <c r="AA17" i="79"/>
  <c r="AA18" i="79"/>
  <c r="AA19" i="79"/>
  <c r="AA20" i="79"/>
  <c r="AA21" i="79"/>
  <c r="AA22" i="79"/>
  <c r="AA23" i="79"/>
  <c r="AA24" i="79"/>
  <c r="AA25" i="79"/>
  <c r="AA26" i="79"/>
  <c r="AA27" i="79"/>
  <c r="AA28" i="79"/>
  <c r="AA29" i="79"/>
  <c r="AA30" i="79"/>
  <c r="AA31" i="79"/>
  <c r="AA32" i="79"/>
  <c r="AA33" i="79"/>
  <c r="AA34" i="79"/>
  <c r="AA35" i="79"/>
  <c r="AA36" i="79"/>
  <c r="AA37" i="79"/>
  <c r="AA38" i="79"/>
  <c r="AA39" i="79"/>
  <c r="AA40" i="79"/>
  <c r="AA41" i="79"/>
  <c r="AA42" i="79"/>
  <c r="AA43" i="79"/>
  <c r="AA44" i="79"/>
  <c r="AA45" i="79"/>
  <c r="AA46" i="79"/>
  <c r="AA47" i="79"/>
  <c r="AA48" i="79"/>
  <c r="AA49" i="79"/>
  <c r="AA50" i="79"/>
  <c r="AA51" i="79"/>
  <c r="AA52" i="79"/>
  <c r="AA53" i="79"/>
  <c r="AA54" i="79"/>
  <c r="AA55" i="79"/>
  <c r="AA56" i="79"/>
  <c r="AA57" i="79"/>
  <c r="AA58" i="79"/>
  <c r="AA59" i="79"/>
  <c r="AA60" i="79"/>
  <c r="AA61" i="79"/>
  <c r="AA62" i="79"/>
  <c r="AA63" i="79"/>
  <c r="AA64" i="79"/>
  <c r="AA65" i="79"/>
  <c r="AA66" i="79"/>
  <c r="AA67" i="79"/>
  <c r="AA68" i="79"/>
  <c r="AA69" i="79"/>
  <c r="AA70" i="79"/>
  <c r="AA71" i="79"/>
  <c r="AA72" i="79"/>
  <c r="AA73" i="79"/>
  <c r="AA74" i="79"/>
  <c r="AA75" i="79"/>
  <c r="AA76" i="79"/>
  <c r="AA77" i="79"/>
  <c r="AA78" i="79"/>
  <c r="AA79" i="79"/>
  <c r="AA80" i="79"/>
  <c r="AA81" i="79"/>
  <c r="AA82" i="79"/>
  <c r="AA83" i="79"/>
  <c r="AA84" i="79"/>
  <c r="AA85" i="79"/>
  <c r="AA86" i="79"/>
  <c r="AA87" i="79"/>
  <c r="AA88" i="79"/>
  <c r="AA89" i="79"/>
  <c r="AA90" i="79"/>
  <c r="AA91" i="79"/>
  <c r="AA92" i="79"/>
  <c r="AA93" i="79"/>
  <c r="AA94" i="79"/>
  <c r="AA95" i="79"/>
  <c r="AA96" i="79"/>
  <c r="AA97" i="79"/>
  <c r="AA98" i="79"/>
  <c r="AA99" i="79"/>
  <c r="AA100" i="79"/>
  <c r="AA101" i="79"/>
  <c r="AA102" i="79"/>
  <c r="AA103" i="79"/>
  <c r="AA104" i="79"/>
  <c r="AA105" i="79"/>
  <c r="AA106" i="79"/>
  <c r="AA7" i="79"/>
  <c r="Y8" i="79"/>
  <c r="Y9" i="79"/>
  <c r="Y10" i="79"/>
  <c r="Y11" i="79"/>
  <c r="Y12" i="79"/>
  <c r="Y13" i="79"/>
  <c r="Y14" i="79"/>
  <c r="Y15" i="79"/>
  <c r="Y16" i="79"/>
  <c r="Y17" i="79"/>
  <c r="Y18" i="79"/>
  <c r="Y19" i="79"/>
  <c r="Y20" i="79"/>
  <c r="Y21" i="79"/>
  <c r="Y22" i="79"/>
  <c r="Y23" i="79"/>
  <c r="Y24" i="79"/>
  <c r="Y25" i="79"/>
  <c r="Y26" i="79"/>
  <c r="Y27" i="79"/>
  <c r="Y28" i="79"/>
  <c r="Y29" i="79"/>
  <c r="Y30" i="79"/>
  <c r="Y31" i="79"/>
  <c r="Y32" i="79"/>
  <c r="Y33" i="79"/>
  <c r="Y34" i="79"/>
  <c r="Y35" i="79"/>
  <c r="Y36" i="79"/>
  <c r="Y37" i="79"/>
  <c r="Y38" i="79"/>
  <c r="Y39" i="79"/>
  <c r="Y40" i="79"/>
  <c r="Y41" i="79"/>
  <c r="Y42" i="79"/>
  <c r="Y43" i="79"/>
  <c r="Y44" i="79"/>
  <c r="Y45" i="79"/>
  <c r="Y46" i="79"/>
  <c r="Y47" i="79"/>
  <c r="Y48" i="79"/>
  <c r="Y49" i="79"/>
  <c r="Y50" i="79"/>
  <c r="Y51" i="79"/>
  <c r="Y52" i="79"/>
  <c r="Y53" i="79"/>
  <c r="Y54" i="79"/>
  <c r="Y55" i="79"/>
  <c r="Y56" i="79"/>
  <c r="Y57" i="79"/>
  <c r="Y58" i="79"/>
  <c r="Y59" i="79"/>
  <c r="Y60" i="79"/>
  <c r="Y61" i="79"/>
  <c r="Y62" i="79"/>
  <c r="Y63" i="79"/>
  <c r="Y64" i="79"/>
  <c r="Y65" i="79"/>
  <c r="Y66" i="79"/>
  <c r="Y67" i="79"/>
  <c r="Y68" i="79"/>
  <c r="Y69" i="79"/>
  <c r="Y70" i="79"/>
  <c r="Y71" i="79"/>
  <c r="Y72" i="79"/>
  <c r="Y73" i="79"/>
  <c r="Y74" i="79"/>
  <c r="Y75" i="79"/>
  <c r="Y76" i="79"/>
  <c r="Y77" i="79"/>
  <c r="Y78" i="79"/>
  <c r="Y79" i="79"/>
  <c r="Y80" i="79"/>
  <c r="Y81" i="79"/>
  <c r="Y82" i="79"/>
  <c r="Y83" i="79"/>
  <c r="Y84" i="79"/>
  <c r="Y85" i="79"/>
  <c r="Y86" i="79"/>
  <c r="Y87" i="79"/>
  <c r="Y88" i="79"/>
  <c r="Y89" i="79"/>
  <c r="Y90" i="79"/>
  <c r="Y91" i="79"/>
  <c r="Y92" i="79"/>
  <c r="Y93" i="79"/>
  <c r="Y94" i="79"/>
  <c r="Y95" i="79"/>
  <c r="Y96" i="79"/>
  <c r="Y97" i="79"/>
  <c r="Y98" i="79"/>
  <c r="Y99" i="79"/>
  <c r="Y100" i="79"/>
  <c r="Y101" i="79"/>
  <c r="Y102" i="79"/>
  <c r="Y103" i="79"/>
  <c r="Y104" i="79"/>
  <c r="Y105" i="79"/>
  <c r="Y106" i="79"/>
  <c r="Y7" i="79"/>
  <c r="S13" i="79"/>
  <c r="S14" i="79"/>
  <c r="S15" i="79"/>
  <c r="S16" i="79"/>
  <c r="S17" i="79"/>
  <c r="S18" i="79"/>
  <c r="S19" i="79"/>
  <c r="S20" i="79"/>
  <c r="S21" i="79"/>
  <c r="S22" i="79"/>
  <c r="S23" i="79"/>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S89" i="79"/>
  <c r="S90" i="79"/>
  <c r="S91" i="79"/>
  <c r="S92" i="79"/>
  <c r="S93" i="79"/>
  <c r="S94" i="79"/>
  <c r="S95" i="79"/>
  <c r="S96" i="79"/>
  <c r="S97" i="79"/>
  <c r="S98" i="79"/>
  <c r="S99" i="79"/>
  <c r="S100" i="79"/>
  <c r="S101" i="79"/>
  <c r="S102" i="79"/>
  <c r="S103" i="79"/>
  <c r="S104" i="79"/>
  <c r="S105" i="79"/>
  <c r="S106" i="79"/>
  <c r="Q8" i="79"/>
  <c r="Q9" i="79"/>
  <c r="Q10" i="79"/>
  <c r="Q11" i="79"/>
  <c r="Q12" i="79"/>
  <c r="Q13" i="79"/>
  <c r="Q14"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H46" i="4" a="1"/>
  <c r="H46" i="4" s="1"/>
  <c r="H22" i="4" a="1"/>
  <c r="H22" i="4" s="1"/>
  <c r="O208" i="87" a="1"/>
  <c r="E312" i="84"/>
  <c r="G9" i="84"/>
  <c r="I12" i="84"/>
  <c r="G34" i="4" l="1" a="1"/>
  <c r="G34" i="4" s="1"/>
  <c r="Y107" i="79"/>
  <c r="AA107" i="79"/>
  <c r="O312" i="84"/>
  <c r="K156" i="84"/>
  <c r="K312" i="84"/>
  <c r="O156" i="84"/>
  <c r="O55" i="86"/>
  <c r="G40" i="4" s="1"/>
  <c r="O208" i="87"/>
  <c r="G18" i="4" s="1"/>
  <c r="K320" i="84" l="1"/>
  <c r="G43" i="4" s="1"/>
  <c r="K318" i="84"/>
  <c r="G19" i="4" s="1"/>
  <c r="I168" i="84"/>
  <c r="I171" i="84"/>
  <c r="I174" i="84"/>
  <c r="I177" i="84"/>
  <c r="I180" i="84"/>
  <c r="I183" i="84"/>
  <c r="I186" i="84"/>
  <c r="I189" i="84"/>
  <c r="I192" i="84"/>
  <c r="I195" i="84"/>
  <c r="I198" i="84"/>
  <c r="I201" i="84"/>
  <c r="I204" i="84"/>
  <c r="I207" i="84"/>
  <c r="I210" i="84"/>
  <c r="I213" i="84"/>
  <c r="I216" i="84"/>
  <c r="I219" i="84"/>
  <c r="I222" i="84"/>
  <c r="I225" i="84"/>
  <c r="I228" i="84"/>
  <c r="I231" i="84"/>
  <c r="I234" i="84"/>
  <c r="I237" i="84"/>
  <c r="I240" i="84"/>
  <c r="I243" i="84"/>
  <c r="I246" i="84"/>
  <c r="I249" i="84"/>
  <c r="I252" i="84"/>
  <c r="I255" i="84"/>
  <c r="I258" i="84"/>
  <c r="I261" i="84"/>
  <c r="I264" i="84"/>
  <c r="I267" i="84"/>
  <c r="I270" i="84"/>
  <c r="I273" i="84"/>
  <c r="I276" i="84"/>
  <c r="I279" i="84"/>
  <c r="I282" i="84"/>
  <c r="I285" i="84"/>
  <c r="I288" i="84"/>
  <c r="I291" i="84"/>
  <c r="I294" i="84"/>
  <c r="I297" i="84"/>
  <c r="I300" i="84"/>
  <c r="I303" i="84"/>
  <c r="I306" i="84"/>
  <c r="I309" i="84"/>
  <c r="I165" i="84"/>
  <c r="I162" i="84"/>
  <c r="I312" i="84" l="1"/>
  <c r="O142" i="91" l="1"/>
  <c r="O135" i="91"/>
  <c r="O128" i="91"/>
  <c r="O121" i="91"/>
  <c r="O114" i="91"/>
  <c r="O107" i="91"/>
  <c r="O100" i="91"/>
  <c r="O93" i="91"/>
  <c r="O86" i="91"/>
  <c r="O79" i="91"/>
  <c r="O72" i="91"/>
  <c r="O65" i="91"/>
  <c r="O58" i="91"/>
  <c r="O51" i="91"/>
  <c r="O44" i="91"/>
  <c r="O37" i="91"/>
  <c r="O30" i="91"/>
  <c r="O23" i="91"/>
  <c r="M157" i="91" l="1" a="1"/>
  <c r="G153" i="91"/>
  <c r="M146" i="91" a="1"/>
  <c r="M146" i="91" s="1"/>
  <c r="C32" i="4" s="1"/>
  <c r="G16" i="91"/>
  <c r="G23" i="91"/>
  <c r="G30" i="91"/>
  <c r="G37" i="91"/>
  <c r="G44" i="91"/>
  <c r="G51" i="91"/>
  <c r="G58" i="91"/>
  <c r="G65" i="91"/>
  <c r="G72" i="91"/>
  <c r="G79" i="91"/>
  <c r="G86" i="91"/>
  <c r="G93" i="91"/>
  <c r="G100" i="91"/>
  <c r="G107" i="91"/>
  <c r="G114" i="91"/>
  <c r="G121" i="91"/>
  <c r="G128" i="91"/>
  <c r="G135" i="91"/>
  <c r="G142" i="91"/>
  <c r="G9" i="91"/>
  <c r="F157" i="84" l="1"/>
  <c r="E157" i="84"/>
  <c r="D157" i="84"/>
  <c r="G310" i="84"/>
  <c r="G307" i="84"/>
  <c r="G304" i="84"/>
  <c r="G301" i="84"/>
  <c r="G298" i="84"/>
  <c r="G295" i="84"/>
  <c r="G292" i="84"/>
  <c r="G289" i="84"/>
  <c r="G286" i="84"/>
  <c r="G283" i="84"/>
  <c r="G280" i="84"/>
  <c r="G277" i="84"/>
  <c r="G274" i="84"/>
  <c r="G271" i="84"/>
  <c r="G268" i="84"/>
  <c r="G265" i="84"/>
  <c r="G262" i="84"/>
  <c r="G259" i="84"/>
  <c r="G256" i="84"/>
  <c r="G253" i="84"/>
  <c r="G250" i="84"/>
  <c r="G247" i="84"/>
  <c r="G244" i="84"/>
  <c r="G241" i="84"/>
  <c r="G238" i="84"/>
  <c r="G235" i="84"/>
  <c r="G232" i="84"/>
  <c r="G229" i="84"/>
  <c r="G226" i="84"/>
  <c r="G223" i="84"/>
  <c r="G220" i="84"/>
  <c r="G217" i="84"/>
  <c r="G214" i="84"/>
  <c r="G211" i="84"/>
  <c r="G208" i="84"/>
  <c r="G205" i="84"/>
  <c r="G202" i="84"/>
  <c r="G199" i="84"/>
  <c r="G196" i="84"/>
  <c r="G193" i="84"/>
  <c r="G190" i="84"/>
  <c r="G187" i="84"/>
  <c r="G184" i="84"/>
  <c r="G181" i="84"/>
  <c r="G178" i="84"/>
  <c r="G175" i="84"/>
  <c r="G172" i="84"/>
  <c r="G169" i="84"/>
  <c r="G166" i="84"/>
  <c r="F313" i="84"/>
  <c r="E313" i="84"/>
  <c r="D313" i="84"/>
  <c r="G163" i="84"/>
  <c r="G154" i="84"/>
  <c r="G151" i="84"/>
  <c r="G148" i="84"/>
  <c r="G145" i="84"/>
  <c r="G142" i="84"/>
  <c r="G139" i="84"/>
  <c r="G136" i="84"/>
  <c r="G133" i="84"/>
  <c r="G130" i="84"/>
  <c r="G127" i="84"/>
  <c r="G124" i="84"/>
  <c r="G121" i="84"/>
  <c r="G118" i="84"/>
  <c r="G115" i="84"/>
  <c r="G112" i="84"/>
  <c r="G109" i="84"/>
  <c r="G106" i="84"/>
  <c r="G103" i="84"/>
  <c r="G100" i="84"/>
  <c r="G97" i="84"/>
  <c r="G94" i="84"/>
  <c r="G91" i="84"/>
  <c r="G88" i="84"/>
  <c r="G85" i="84"/>
  <c r="G82" i="84"/>
  <c r="G79" i="84"/>
  <c r="G76" i="84"/>
  <c r="G73" i="84"/>
  <c r="G70" i="84"/>
  <c r="G67" i="84"/>
  <c r="G68" i="84"/>
  <c r="G64" i="84"/>
  <c r="G61" i="84"/>
  <c r="G58" i="84"/>
  <c r="G55" i="84"/>
  <c r="G52" i="84"/>
  <c r="G49" i="84"/>
  <c r="G46" i="84"/>
  <c r="G43" i="84"/>
  <c r="G40" i="84"/>
  <c r="G37" i="84"/>
  <c r="G34" i="84"/>
  <c r="G31" i="84"/>
  <c r="G28" i="84"/>
  <c r="G25" i="84"/>
  <c r="G22" i="84"/>
  <c r="G19" i="84"/>
  <c r="G16" i="84"/>
  <c r="G13" i="84"/>
  <c r="G10" i="84"/>
  <c r="G7" i="84"/>
  <c r="I208" i="87" a="1"/>
  <c r="I208" i="87" s="1"/>
  <c r="C30" i="4" s="1"/>
  <c r="I208" i="82" a="1"/>
  <c r="I208" i="82" s="1"/>
  <c r="C29" i="4" s="1"/>
  <c r="G55" i="86" a="1"/>
  <c r="G55" i="86" s="1"/>
  <c r="C28" i="4" s="1"/>
  <c r="G157" i="84" l="1"/>
  <c r="G313" i="84"/>
  <c r="E319" i="84"/>
  <c r="C31" i="4" s="1"/>
  <c r="F319" i="84"/>
  <c r="D31" i="4" s="1"/>
  <c r="D319" i="84"/>
  <c r="F45" i="4"/>
  <c r="F42" i="4"/>
  <c r="F41" i="4"/>
  <c r="F39" i="4"/>
  <c r="F38" i="4"/>
  <c r="F18" i="4"/>
  <c r="F17" i="4"/>
  <c r="G164" i="84"/>
  <c r="G311" i="84"/>
  <c r="G309" i="84"/>
  <c r="G308" i="84"/>
  <c r="G306" i="84"/>
  <c r="G305" i="84"/>
  <c r="G303" i="84"/>
  <c r="G302" i="84"/>
  <c r="G300" i="84"/>
  <c r="G299" i="84"/>
  <c r="G297" i="84"/>
  <c r="G296" i="84"/>
  <c r="G294" i="84"/>
  <c r="G293" i="84"/>
  <c r="G291" i="84"/>
  <c r="G290" i="84"/>
  <c r="G288" i="84"/>
  <c r="G287" i="84"/>
  <c r="G285" i="84"/>
  <c r="G284" i="84"/>
  <c r="G282" i="84"/>
  <c r="G281" i="84"/>
  <c r="G279" i="84"/>
  <c r="G278" i="84"/>
  <c r="G276" i="84"/>
  <c r="G275" i="84"/>
  <c r="G273" i="84"/>
  <c r="G272" i="84"/>
  <c r="G270" i="84"/>
  <c r="G269" i="84"/>
  <c r="G267" i="84"/>
  <c r="G266" i="84"/>
  <c r="G264" i="84"/>
  <c r="G263" i="84"/>
  <c r="G261" i="84"/>
  <c r="G260" i="84"/>
  <c r="G258" i="84"/>
  <c r="G257" i="84"/>
  <c r="G255" i="84"/>
  <c r="G254" i="84"/>
  <c r="G252" i="84"/>
  <c r="G251" i="84"/>
  <c r="G249" i="84"/>
  <c r="G248" i="84"/>
  <c r="G246" i="84"/>
  <c r="G245" i="84"/>
  <c r="G243" i="84"/>
  <c r="G242" i="84"/>
  <c r="G240" i="84"/>
  <c r="G239" i="84"/>
  <c r="G237" i="84"/>
  <c r="G236" i="84"/>
  <c r="G234" i="84"/>
  <c r="G233" i="84"/>
  <c r="G231" i="84"/>
  <c r="G230" i="84"/>
  <c r="G228" i="84"/>
  <c r="G227" i="84"/>
  <c r="G225" i="84"/>
  <c r="G224" i="84"/>
  <c r="G222" i="84"/>
  <c r="G221" i="84"/>
  <c r="G219" i="84"/>
  <c r="G218" i="84"/>
  <c r="G216" i="84"/>
  <c r="G215" i="84"/>
  <c r="G213" i="84"/>
  <c r="G212" i="84"/>
  <c r="G210" i="84"/>
  <c r="G209" i="84"/>
  <c r="G207" i="84"/>
  <c r="G206" i="84"/>
  <c r="G204" i="84"/>
  <c r="G203" i="84"/>
  <c r="G201" i="84"/>
  <c r="G200" i="84"/>
  <c r="G198" i="84"/>
  <c r="G197" i="84"/>
  <c r="G195" i="84"/>
  <c r="G194" i="84"/>
  <c r="G192" i="84"/>
  <c r="G191" i="84"/>
  <c r="G189" i="84"/>
  <c r="G188" i="84"/>
  <c r="G186" i="84"/>
  <c r="G185" i="84"/>
  <c r="G183" i="84"/>
  <c r="G182" i="84"/>
  <c r="G180" i="84"/>
  <c r="G179" i="84"/>
  <c r="G177" i="84"/>
  <c r="G176" i="84"/>
  <c r="G174" i="84"/>
  <c r="G173" i="84"/>
  <c r="G171" i="84"/>
  <c r="G170" i="84"/>
  <c r="G168" i="84"/>
  <c r="G167" i="84"/>
  <c r="G165" i="84"/>
  <c r="G162" i="84"/>
  <c r="G155" i="84"/>
  <c r="G153" i="84"/>
  <c r="G152" i="84"/>
  <c r="G150" i="84"/>
  <c r="G149" i="84"/>
  <c r="G147" i="84"/>
  <c r="G146" i="84"/>
  <c r="G144" i="84"/>
  <c r="G143" i="84"/>
  <c r="G141" i="84"/>
  <c r="G140" i="84"/>
  <c r="G138" i="84"/>
  <c r="G137" i="84"/>
  <c r="G135" i="84"/>
  <c r="G134" i="84"/>
  <c r="G132" i="84"/>
  <c r="G131" i="84"/>
  <c r="G129" i="84"/>
  <c r="G128" i="84"/>
  <c r="G126" i="84"/>
  <c r="G125" i="84"/>
  <c r="G123" i="84"/>
  <c r="G122" i="84"/>
  <c r="G120" i="84"/>
  <c r="G119" i="84"/>
  <c r="G117" i="84"/>
  <c r="G116" i="84"/>
  <c r="G114" i="84"/>
  <c r="G113" i="84"/>
  <c r="G111" i="84"/>
  <c r="G110" i="84"/>
  <c r="G108" i="84"/>
  <c r="G107" i="84"/>
  <c r="G105" i="84"/>
  <c r="G104" i="84"/>
  <c r="G102" i="84"/>
  <c r="G101" i="84"/>
  <c r="G99" i="84"/>
  <c r="G98" i="84"/>
  <c r="G96" i="84"/>
  <c r="G95" i="84"/>
  <c r="G93" i="84"/>
  <c r="G92" i="84"/>
  <c r="G90" i="84"/>
  <c r="G89" i="84"/>
  <c r="G87" i="84"/>
  <c r="G86" i="84"/>
  <c r="G84" i="84"/>
  <c r="G83" i="84"/>
  <c r="G81" i="84"/>
  <c r="G80" i="84"/>
  <c r="G78" i="84"/>
  <c r="G77" i="84"/>
  <c r="G75" i="84"/>
  <c r="G74" i="84"/>
  <c r="G72" i="84"/>
  <c r="G71" i="84"/>
  <c r="G69" i="84"/>
  <c r="G66" i="84"/>
  <c r="G65" i="84"/>
  <c r="G63" i="84"/>
  <c r="G62" i="84"/>
  <c r="G60" i="84"/>
  <c r="G59" i="84"/>
  <c r="G57" i="84"/>
  <c r="G56" i="84"/>
  <c r="G54" i="84"/>
  <c r="G53" i="84"/>
  <c r="G51" i="84"/>
  <c r="G50" i="84"/>
  <c r="G48" i="84"/>
  <c r="G47" i="84"/>
  <c r="G45" i="84"/>
  <c r="G44" i="84"/>
  <c r="G42" i="84"/>
  <c r="G41" i="84"/>
  <c r="G39" i="84"/>
  <c r="G38" i="84"/>
  <c r="G36" i="84"/>
  <c r="G35" i="84"/>
  <c r="G33" i="84"/>
  <c r="G32" i="84"/>
  <c r="G30" i="84"/>
  <c r="G29" i="84"/>
  <c r="G27" i="84"/>
  <c r="G26" i="84"/>
  <c r="G24" i="84"/>
  <c r="G23" i="84"/>
  <c r="G21" i="84"/>
  <c r="G20" i="84"/>
  <c r="G18" i="84"/>
  <c r="G17" i="84"/>
  <c r="G15" i="84"/>
  <c r="G14" i="84"/>
  <c r="G12" i="84"/>
  <c r="G11" i="84"/>
  <c r="G8" i="84"/>
  <c r="G6" i="84"/>
  <c r="D34" i="4" l="1" a="1"/>
  <c r="D34" i="4" s="1"/>
  <c r="G319" i="84"/>
  <c r="B31" i="4"/>
  <c r="B34" i="4" s="1" a="1"/>
  <c r="A2" i="92"/>
  <c r="F31" i="4" l="1"/>
  <c r="E31" i="4"/>
  <c r="B34" i="4"/>
  <c r="G207" i="87"/>
  <c r="F34" i="4" l="1"/>
  <c r="E34" i="4"/>
  <c r="G206" i="87"/>
  <c r="G205" i="87"/>
  <c r="G204" i="87"/>
  <c r="G203" i="87"/>
  <c r="G202" i="87"/>
  <c r="G201" i="87"/>
  <c r="G200" i="87"/>
  <c r="G199" i="87"/>
  <c r="G198" i="87"/>
  <c r="G197" i="87"/>
  <c r="G196" i="87"/>
  <c r="G195" i="87"/>
  <c r="G194" i="87"/>
  <c r="G193" i="87"/>
  <c r="G192" i="87"/>
  <c r="G191" i="87"/>
  <c r="G190" i="87"/>
  <c r="G189" i="87"/>
  <c r="G188" i="87"/>
  <c r="G187" i="87"/>
  <c r="G186" i="87"/>
  <c r="G185" i="87"/>
  <c r="G184" i="87"/>
  <c r="G183" i="87"/>
  <c r="G182" i="87"/>
  <c r="G181" i="87"/>
  <c r="G180" i="87"/>
  <c r="G179" i="87"/>
  <c r="G178" i="87"/>
  <c r="G177" i="87"/>
  <c r="G176" i="87"/>
  <c r="G175" i="87"/>
  <c r="G174" i="87"/>
  <c r="G173" i="87"/>
  <c r="G172" i="87"/>
  <c r="G171" i="87"/>
  <c r="G170" i="87"/>
  <c r="G169" i="87"/>
  <c r="G168" i="87"/>
  <c r="G167" i="87"/>
  <c r="G166" i="87"/>
  <c r="G165" i="87"/>
  <c r="G164" i="87"/>
  <c r="G163" i="87"/>
  <c r="G162" i="87"/>
  <c r="G161" i="87"/>
  <c r="G160" i="87"/>
  <c r="G159" i="87"/>
  <c r="G158" i="87"/>
  <c r="G157" i="87"/>
  <c r="G156" i="87"/>
  <c r="G155" i="87"/>
  <c r="G154" i="87"/>
  <c r="G153" i="87"/>
  <c r="G152" i="87"/>
  <c r="G151" i="87"/>
  <c r="G150" i="87"/>
  <c r="G149" i="87"/>
  <c r="G148" i="87"/>
  <c r="G147" i="87"/>
  <c r="G146" i="87"/>
  <c r="G145" i="87"/>
  <c r="G144" i="87"/>
  <c r="G143" i="87"/>
  <c r="G142" i="87"/>
  <c r="G141" i="87"/>
  <c r="G140" i="87"/>
  <c r="G139" i="87"/>
  <c r="G138" i="87"/>
  <c r="G137" i="87"/>
  <c r="G136" i="87"/>
  <c r="G135" i="87"/>
  <c r="G134" i="87"/>
  <c r="G133" i="87"/>
  <c r="G132" i="87"/>
  <c r="G131" i="87"/>
  <c r="G130" i="87"/>
  <c r="G129" i="87"/>
  <c r="G128" i="87"/>
  <c r="G127" i="87"/>
  <c r="G126" i="87"/>
  <c r="G125" i="87"/>
  <c r="G124" i="87"/>
  <c r="G123" i="87"/>
  <c r="G122" i="87"/>
  <c r="G121" i="87"/>
  <c r="G120" i="87"/>
  <c r="G119" i="87"/>
  <c r="G118" i="87"/>
  <c r="G117" i="87"/>
  <c r="G116" i="87"/>
  <c r="G115" i="87"/>
  <c r="G114" i="87"/>
  <c r="G113" i="87"/>
  <c r="G112" i="87"/>
  <c r="G111" i="87"/>
  <c r="G110" i="87"/>
  <c r="G109" i="87"/>
  <c r="G108" i="87"/>
  <c r="G107" i="87"/>
  <c r="G106" i="87"/>
  <c r="G105" i="87"/>
  <c r="G104" i="87"/>
  <c r="G103" i="87"/>
  <c r="G102" i="87"/>
  <c r="G101" i="87"/>
  <c r="G100" i="87"/>
  <c r="G99" i="87"/>
  <c r="G98" i="87"/>
  <c r="G97" i="87"/>
  <c r="G96" i="87"/>
  <c r="G95" i="87"/>
  <c r="G94" i="87"/>
  <c r="G93" i="87"/>
  <c r="G92" i="87"/>
  <c r="G91" i="87"/>
  <c r="G90" i="87"/>
  <c r="G89" i="87"/>
  <c r="G88" i="87"/>
  <c r="G87" i="87"/>
  <c r="G86" i="87"/>
  <c r="G85" i="87"/>
  <c r="G84" i="87"/>
  <c r="G83" i="87"/>
  <c r="G82" i="87"/>
  <c r="G81" i="87"/>
  <c r="G80" i="87"/>
  <c r="G79" i="87"/>
  <c r="G78" i="87"/>
  <c r="G77" i="87"/>
  <c r="G76" i="87"/>
  <c r="G75" i="87"/>
  <c r="G74" i="87"/>
  <c r="G73" i="87"/>
  <c r="G72" i="87"/>
  <c r="G71" i="87"/>
  <c r="G70" i="87"/>
  <c r="G69" i="87"/>
  <c r="G68" i="87"/>
  <c r="G67" i="87"/>
  <c r="G66" i="87"/>
  <c r="G65" i="87"/>
  <c r="G64" i="87"/>
  <c r="G63" i="87"/>
  <c r="G62" i="87"/>
  <c r="G61" i="87"/>
  <c r="G60" i="87"/>
  <c r="G59" i="87"/>
  <c r="G58" i="87"/>
  <c r="G57" i="87"/>
  <c r="G56" i="87"/>
  <c r="G55" i="87"/>
  <c r="G54" i="87"/>
  <c r="G53" i="87"/>
  <c r="G52" i="87"/>
  <c r="G51" i="87"/>
  <c r="G50" i="87"/>
  <c r="G49" i="87"/>
  <c r="G48" i="87"/>
  <c r="G47" i="87"/>
  <c r="G46" i="87"/>
  <c r="G45" i="87"/>
  <c r="G44" i="87"/>
  <c r="G43" i="87"/>
  <c r="G42" i="87"/>
  <c r="G41" i="87"/>
  <c r="G40" i="87"/>
  <c r="G39" i="87"/>
  <c r="G38" i="87"/>
  <c r="G37" i="87"/>
  <c r="G36" i="87"/>
  <c r="G35" i="87"/>
  <c r="G34" i="87"/>
  <c r="G33" i="87"/>
  <c r="G32" i="87"/>
  <c r="G31" i="87"/>
  <c r="G30" i="87"/>
  <c r="G29" i="87"/>
  <c r="G28" i="87"/>
  <c r="G27" i="87"/>
  <c r="G26" i="87"/>
  <c r="G25" i="87"/>
  <c r="G24" i="87"/>
  <c r="G23" i="87"/>
  <c r="G22" i="87"/>
  <c r="G21" i="87"/>
  <c r="G20" i="87"/>
  <c r="G19" i="87"/>
  <c r="G18" i="87"/>
  <c r="G17" i="87"/>
  <c r="G16" i="87"/>
  <c r="G15" i="87"/>
  <c r="G14" i="87"/>
  <c r="G13" i="87"/>
  <c r="G12" i="87"/>
  <c r="G11" i="87"/>
  <c r="G10" i="87"/>
  <c r="G9" i="87"/>
  <c r="G8" i="87"/>
  <c r="G7" i="87"/>
  <c r="G6" i="87"/>
  <c r="G207" i="82"/>
  <c r="G206" i="82"/>
  <c r="G205" i="82"/>
  <c r="G204" i="82"/>
  <c r="G203" i="82"/>
  <c r="G202" i="82"/>
  <c r="G201" i="82"/>
  <c r="G200" i="82"/>
  <c r="G199" i="82"/>
  <c r="G198" i="82"/>
  <c r="G197" i="82"/>
  <c r="G196" i="82"/>
  <c r="G195" i="82"/>
  <c r="G194" i="82"/>
  <c r="G193" i="82"/>
  <c r="G192" i="82"/>
  <c r="G191" i="82"/>
  <c r="G190" i="82"/>
  <c r="G189" i="82"/>
  <c r="G188" i="82"/>
  <c r="G187" i="82"/>
  <c r="G186" i="82"/>
  <c r="G185" i="82"/>
  <c r="G184" i="82"/>
  <c r="G183" i="82"/>
  <c r="G182" i="82"/>
  <c r="G181" i="82"/>
  <c r="G180" i="82"/>
  <c r="G179" i="82"/>
  <c r="G178" i="82"/>
  <c r="G177" i="82"/>
  <c r="G176" i="82"/>
  <c r="G175" i="82"/>
  <c r="G174" i="82"/>
  <c r="G173" i="82"/>
  <c r="G172" i="82"/>
  <c r="G171" i="82"/>
  <c r="G170" i="82"/>
  <c r="G169" i="82"/>
  <c r="G168" i="82"/>
  <c r="G167" i="82"/>
  <c r="G166" i="82"/>
  <c r="G165" i="82"/>
  <c r="G164" i="82"/>
  <c r="G163" i="82"/>
  <c r="G162" i="82"/>
  <c r="G161" i="82"/>
  <c r="G160" i="82"/>
  <c r="G159" i="82"/>
  <c r="G158" i="82"/>
  <c r="G157" i="82"/>
  <c r="G156" i="82"/>
  <c r="G155" i="82"/>
  <c r="G154" i="82"/>
  <c r="G153" i="82"/>
  <c r="G152" i="82"/>
  <c r="G151" i="82"/>
  <c r="G150" i="82"/>
  <c r="G149" i="82"/>
  <c r="G148" i="82"/>
  <c r="G147" i="82"/>
  <c r="G146" i="82"/>
  <c r="G145" i="82"/>
  <c r="G144" i="82"/>
  <c r="G143" i="82"/>
  <c r="G142" i="82"/>
  <c r="G141" i="82"/>
  <c r="G140" i="82"/>
  <c r="G139" i="82"/>
  <c r="G138" i="82"/>
  <c r="G137" i="82"/>
  <c r="G136" i="82"/>
  <c r="G135" i="82"/>
  <c r="G134" i="82"/>
  <c r="G133" i="82"/>
  <c r="G132" i="82"/>
  <c r="G131" i="82"/>
  <c r="G130" i="82"/>
  <c r="G129" i="82"/>
  <c r="G128" i="82"/>
  <c r="G127" i="82"/>
  <c r="G126" i="82"/>
  <c r="G125" i="82"/>
  <c r="G124" i="82"/>
  <c r="G123" i="82"/>
  <c r="G122" i="82"/>
  <c r="G121" i="82"/>
  <c r="G120" i="82"/>
  <c r="G119" i="82"/>
  <c r="G118" i="82"/>
  <c r="G117" i="82"/>
  <c r="G116" i="82"/>
  <c r="G115" i="82"/>
  <c r="G114" i="82"/>
  <c r="G113" i="82"/>
  <c r="G112" i="82"/>
  <c r="G111" i="82"/>
  <c r="G110" i="82"/>
  <c r="G109" i="82"/>
  <c r="G108" i="82"/>
  <c r="G107" i="82"/>
  <c r="G106" i="82"/>
  <c r="G105" i="82"/>
  <c r="G104" i="82"/>
  <c r="G103" i="82"/>
  <c r="G102" i="82"/>
  <c r="G101" i="82"/>
  <c r="G100" i="82"/>
  <c r="G99" i="82"/>
  <c r="G98" i="82"/>
  <c r="G97" i="82"/>
  <c r="G96" i="82"/>
  <c r="G95" i="82"/>
  <c r="G94" i="82"/>
  <c r="G93" i="82"/>
  <c r="G92" i="82"/>
  <c r="G91" i="82"/>
  <c r="G90" i="82"/>
  <c r="G89" i="82"/>
  <c r="G88" i="82"/>
  <c r="G87" i="82"/>
  <c r="G86" i="82"/>
  <c r="G85" i="82"/>
  <c r="G84" i="82"/>
  <c r="G83" i="82"/>
  <c r="G82" i="82"/>
  <c r="G81" i="82"/>
  <c r="G80" i="82"/>
  <c r="G79" i="82"/>
  <c r="G78" i="82"/>
  <c r="G77" i="82"/>
  <c r="G76" i="82"/>
  <c r="G75" i="82"/>
  <c r="G74" i="82"/>
  <c r="G73" i="82"/>
  <c r="G72" i="82"/>
  <c r="G71" i="82"/>
  <c r="G70" i="82"/>
  <c r="G69" i="82"/>
  <c r="G68" i="82"/>
  <c r="G67" i="82"/>
  <c r="G66" i="82"/>
  <c r="G65" i="82"/>
  <c r="G64" i="82"/>
  <c r="G63" i="82"/>
  <c r="G62" i="82"/>
  <c r="G61" i="82"/>
  <c r="G60" i="82"/>
  <c r="G59" i="82"/>
  <c r="G58" i="82"/>
  <c r="G57" i="82"/>
  <c r="G56" i="82"/>
  <c r="G55" i="82"/>
  <c r="G54" i="82"/>
  <c r="G53" i="82"/>
  <c r="G52" i="82"/>
  <c r="G51" i="82"/>
  <c r="G50" i="82"/>
  <c r="G49" i="82"/>
  <c r="G48" i="82"/>
  <c r="G47" i="82"/>
  <c r="G46" i="82"/>
  <c r="G45" i="82"/>
  <c r="G44" i="82"/>
  <c r="G43" i="82"/>
  <c r="G42" i="82"/>
  <c r="G41" i="82"/>
  <c r="G40" i="82"/>
  <c r="G39" i="82"/>
  <c r="G38" i="82"/>
  <c r="G37" i="82"/>
  <c r="G36" i="82"/>
  <c r="G35" i="82"/>
  <c r="G34" i="82"/>
  <c r="G33" i="82"/>
  <c r="G32" i="82"/>
  <c r="G31" i="82"/>
  <c r="G30" i="82"/>
  <c r="G29" i="82"/>
  <c r="G28" i="82"/>
  <c r="G27" i="82"/>
  <c r="G26" i="82"/>
  <c r="G25" i="82"/>
  <c r="G24" i="82"/>
  <c r="G23" i="82"/>
  <c r="G22" i="82"/>
  <c r="G21" i="82"/>
  <c r="G20" i="82"/>
  <c r="G19" i="82"/>
  <c r="G18" i="82"/>
  <c r="G17" i="82"/>
  <c r="G16" i="82"/>
  <c r="G15" i="82"/>
  <c r="G14" i="82"/>
  <c r="G13" i="82"/>
  <c r="G12" i="82"/>
  <c r="G11" i="82"/>
  <c r="G10" i="82"/>
  <c r="S10" i="82" s="1"/>
  <c r="G9" i="82"/>
  <c r="G8" i="82"/>
  <c r="G7" i="82"/>
  <c r="G6" i="82"/>
  <c r="S6" i="87" l="1"/>
  <c r="G1" i="84"/>
  <c r="A1" i="89" l="1"/>
  <c r="O1" i="91"/>
  <c r="A1" i="91"/>
  <c r="A1" i="84"/>
  <c r="M1" i="87"/>
  <c r="A1" i="87"/>
  <c r="M1" i="82"/>
  <c r="A1" i="82"/>
  <c r="I1" i="86"/>
  <c r="A1" i="86"/>
  <c r="O1" i="79"/>
  <c r="A1" i="79"/>
  <c r="A1" i="4"/>
  <c r="C8" i="4" l="1"/>
  <c r="I153" i="84" l="1"/>
  <c r="I150" i="84"/>
  <c r="I147" i="84"/>
  <c r="I144" i="84"/>
  <c r="I141" i="84"/>
  <c r="I138" i="84"/>
  <c r="I135" i="84"/>
  <c r="I132" i="84"/>
  <c r="I129" i="84"/>
  <c r="I126" i="84"/>
  <c r="I123" i="84"/>
  <c r="I120" i="84"/>
  <c r="I117" i="84"/>
  <c r="I114" i="84"/>
  <c r="I111" i="84"/>
  <c r="I108" i="84"/>
  <c r="I105" i="84"/>
  <c r="I102" i="84"/>
  <c r="I99" i="84"/>
  <c r="I96" i="84"/>
  <c r="I93" i="84"/>
  <c r="I90" i="84"/>
  <c r="I87" i="84"/>
  <c r="I84" i="84"/>
  <c r="I81" i="84"/>
  <c r="I78" i="84"/>
  <c r="I75" i="84"/>
  <c r="I72" i="84"/>
  <c r="I69" i="84"/>
  <c r="I66" i="84"/>
  <c r="I63" i="84"/>
  <c r="I60" i="84"/>
  <c r="I57" i="84"/>
  <c r="I54" i="84"/>
  <c r="I51" i="84"/>
  <c r="I48" i="84"/>
  <c r="I45" i="84"/>
  <c r="I42" i="84"/>
  <c r="I39" i="84"/>
  <c r="I36" i="84"/>
  <c r="I33" i="84"/>
  <c r="I30" i="84"/>
  <c r="I27" i="84"/>
  <c r="I24" i="84"/>
  <c r="I21" i="84"/>
  <c r="I18" i="84"/>
  <c r="I15" i="84"/>
  <c r="I9" i="84"/>
  <c r="I6" i="84"/>
  <c r="I156" i="84" l="1"/>
  <c r="I318" i="84" s="1"/>
  <c r="S7" i="79"/>
  <c r="Q7" i="79"/>
  <c r="Q107" i="79" s="1"/>
  <c r="K205" i="82" a="1"/>
  <c r="K205" i="82" s="1"/>
  <c r="K204" i="82" a="1"/>
  <c r="K204" i="82" s="1"/>
  <c r="K203" i="82" a="1"/>
  <c r="K203" i="82" s="1"/>
  <c r="K202" i="82" a="1"/>
  <c r="K202" i="82" s="1"/>
  <c r="K201" i="82" a="1"/>
  <c r="K201" i="82" s="1"/>
  <c r="K200" i="82" a="1"/>
  <c r="K200" i="82" s="1"/>
  <c r="K199" i="82" a="1"/>
  <c r="K199" i="82" s="1"/>
  <c r="K198" i="82" a="1"/>
  <c r="K198" i="82" s="1"/>
  <c r="K197" i="82" a="1"/>
  <c r="K197" i="82" s="1"/>
  <c r="K196" i="82" a="1"/>
  <c r="K196" i="82" s="1"/>
  <c r="K195" i="82" a="1"/>
  <c r="K195" i="82" s="1"/>
  <c r="K194" i="82" a="1"/>
  <c r="K194" i="82" s="1"/>
  <c r="K193" i="82" a="1"/>
  <c r="K193" i="82" s="1"/>
  <c r="K192" i="82" a="1"/>
  <c r="K192" i="82" s="1"/>
  <c r="K191" i="82" a="1"/>
  <c r="K191" i="82" s="1"/>
  <c r="K190" i="82" a="1"/>
  <c r="K190" i="82" s="1"/>
  <c r="K189" i="82" a="1"/>
  <c r="K189" i="82" s="1"/>
  <c r="K188" i="82" a="1"/>
  <c r="K188" i="82" s="1"/>
  <c r="K187" i="82" a="1"/>
  <c r="K187" i="82" s="1"/>
  <c r="K186" i="82" a="1"/>
  <c r="K186" i="82" s="1"/>
  <c r="K185" i="82" a="1"/>
  <c r="K185" i="82" s="1"/>
  <c r="K184" i="82" a="1"/>
  <c r="K184" i="82" s="1"/>
  <c r="K183" i="82" a="1"/>
  <c r="K183" i="82" s="1"/>
  <c r="K182" i="82" a="1"/>
  <c r="K182" i="82" s="1"/>
  <c r="K181" i="82" a="1"/>
  <c r="K181" i="82" s="1"/>
  <c r="K180" i="82" a="1"/>
  <c r="K180" i="82" s="1"/>
  <c r="K179" i="82" a="1"/>
  <c r="K179" i="82" s="1"/>
  <c r="K178" i="82" a="1"/>
  <c r="K178" i="82" s="1"/>
  <c r="K177" i="82" a="1"/>
  <c r="K177" i="82" s="1"/>
  <c r="K176" i="82" a="1"/>
  <c r="K176" i="82" s="1"/>
  <c r="K175" i="82" a="1"/>
  <c r="K175" i="82" s="1"/>
  <c r="K174" i="82" a="1"/>
  <c r="K174" i="82" s="1"/>
  <c r="K173" i="82" a="1"/>
  <c r="K173" i="82" s="1"/>
  <c r="K172" i="82" a="1"/>
  <c r="K172" i="82" s="1"/>
  <c r="K171" i="82" a="1"/>
  <c r="K171" i="82" s="1"/>
  <c r="K170" i="82" a="1"/>
  <c r="K170" i="82" s="1"/>
  <c r="K169" i="82" a="1"/>
  <c r="K169" i="82" s="1"/>
  <c r="K168" i="82" a="1"/>
  <c r="K168" i="82" s="1"/>
  <c r="K167" i="82" a="1"/>
  <c r="K167" i="82" s="1"/>
  <c r="K166" i="82" a="1"/>
  <c r="K166" i="82" s="1"/>
  <c r="K165" i="82" a="1"/>
  <c r="K165" i="82" s="1"/>
  <c r="K164" i="82" a="1"/>
  <c r="K164" i="82" s="1"/>
  <c r="K163" i="82" a="1"/>
  <c r="K163" i="82" s="1"/>
  <c r="K162" i="82" a="1"/>
  <c r="K162" i="82" s="1"/>
  <c r="K161" i="82" a="1"/>
  <c r="K161" i="82" s="1"/>
  <c r="K160" i="82" a="1"/>
  <c r="K160" i="82" s="1"/>
  <c r="K159" i="82" a="1"/>
  <c r="K159" i="82" s="1"/>
  <c r="K158" i="82" a="1"/>
  <c r="K158" i="82" s="1"/>
  <c r="K157" i="82" a="1"/>
  <c r="K157" i="82" s="1"/>
  <c r="K156" i="82" a="1"/>
  <c r="K156" i="82" s="1"/>
  <c r="K155" i="82" a="1"/>
  <c r="K155" i="82" s="1"/>
  <c r="K154" i="82" a="1"/>
  <c r="K154" i="82" s="1"/>
  <c r="K153" i="82" a="1"/>
  <c r="K153" i="82" s="1"/>
  <c r="K152" i="82" a="1"/>
  <c r="K152" i="82" s="1"/>
  <c r="K151" i="82" a="1"/>
  <c r="K151" i="82" s="1"/>
  <c r="K150" i="82" a="1"/>
  <c r="K150" i="82" s="1"/>
  <c r="K149" i="82" a="1"/>
  <c r="K149" i="82" s="1"/>
  <c r="K148" i="82" a="1"/>
  <c r="K148" i="82" s="1"/>
  <c r="K147" i="82" a="1"/>
  <c r="K147" i="82" s="1"/>
  <c r="K146" i="82" a="1"/>
  <c r="K146" i="82" s="1"/>
  <c r="K145" i="82" a="1"/>
  <c r="K145" i="82" s="1"/>
  <c r="K144" i="82" a="1"/>
  <c r="K144" i="82" s="1"/>
  <c r="K143" i="82" a="1"/>
  <c r="K143" i="82" s="1"/>
  <c r="K142" i="82" a="1"/>
  <c r="K142" i="82" s="1"/>
  <c r="K141" i="82" a="1"/>
  <c r="K141" i="82" s="1"/>
  <c r="K140" i="82" a="1"/>
  <c r="K140" i="82" s="1"/>
  <c r="K139" i="82" a="1"/>
  <c r="K139" i="82" s="1"/>
  <c r="K138" i="82" a="1"/>
  <c r="K138" i="82" s="1"/>
  <c r="K137" i="82" a="1"/>
  <c r="K137" i="82" s="1"/>
  <c r="K136" i="82" a="1"/>
  <c r="K136" i="82" s="1"/>
  <c r="K135" i="82" a="1"/>
  <c r="K135" i="82" s="1"/>
  <c r="K134" i="82" a="1"/>
  <c r="K134" i="82" s="1"/>
  <c r="K133" i="82" a="1"/>
  <c r="K133" i="82" s="1"/>
  <c r="K132" i="82" a="1"/>
  <c r="K132" i="82" s="1"/>
  <c r="K131" i="82" a="1"/>
  <c r="K131" i="82" s="1"/>
  <c r="K130" i="82" a="1"/>
  <c r="K130" i="82" s="1"/>
  <c r="K129" i="82" a="1"/>
  <c r="K129" i="82" s="1"/>
  <c r="K128" i="82" a="1"/>
  <c r="K128" i="82" s="1"/>
  <c r="K127" i="82" a="1"/>
  <c r="K127" i="82" s="1"/>
  <c r="K126" i="82" a="1"/>
  <c r="K126" i="82" s="1"/>
  <c r="K125" i="82" a="1"/>
  <c r="K125" i="82" s="1"/>
  <c r="K124" i="82" a="1"/>
  <c r="K124" i="82" s="1"/>
  <c r="K123" i="82" a="1"/>
  <c r="K123" i="82" s="1"/>
  <c r="K122" i="82" a="1"/>
  <c r="K122" i="82" s="1"/>
  <c r="K121" i="82" a="1"/>
  <c r="K121" i="82" s="1"/>
  <c r="K120" i="82" a="1"/>
  <c r="K120" i="82" s="1"/>
  <c r="K119" i="82" a="1"/>
  <c r="K119" i="82" s="1"/>
  <c r="K118" i="82" a="1"/>
  <c r="K118" i="82" s="1"/>
  <c r="K117" i="82" a="1"/>
  <c r="K117" i="82" s="1"/>
  <c r="K116" i="82" a="1"/>
  <c r="K116" i="82" s="1"/>
  <c r="K115" i="82" a="1"/>
  <c r="K115" i="82" s="1"/>
  <c r="K114" i="82" a="1"/>
  <c r="K114" i="82" s="1"/>
  <c r="K113" i="82" a="1"/>
  <c r="K113" i="82" s="1"/>
  <c r="K112" i="82" a="1"/>
  <c r="K112" i="82" s="1"/>
  <c r="K111" i="82" a="1"/>
  <c r="K111" i="82" s="1"/>
  <c r="K110" i="82" a="1"/>
  <c r="K110" i="82" s="1"/>
  <c r="K109" i="82" a="1"/>
  <c r="K109" i="82" s="1"/>
  <c r="K108" i="82" a="1"/>
  <c r="K108" i="82" s="1"/>
  <c r="K107" i="82" a="1"/>
  <c r="K107" i="82" s="1"/>
  <c r="K106" i="82" a="1"/>
  <c r="K106" i="82" s="1"/>
  <c r="K105" i="82" a="1"/>
  <c r="K105" i="82" s="1"/>
  <c r="K104" i="82" a="1"/>
  <c r="K104" i="82" s="1"/>
  <c r="K103" i="82" a="1"/>
  <c r="K103" i="82" s="1"/>
  <c r="K102" i="82" a="1"/>
  <c r="K102" i="82" s="1"/>
  <c r="K101" i="82" a="1"/>
  <c r="K101" i="82" s="1"/>
  <c r="K100" i="82" a="1"/>
  <c r="K100" i="82" s="1"/>
  <c r="K99" i="82" a="1"/>
  <c r="K99" i="82" s="1"/>
  <c r="K98" i="82" a="1"/>
  <c r="K98" i="82" s="1"/>
  <c r="K97" i="82" a="1"/>
  <c r="K97" i="82" s="1"/>
  <c r="K96" i="82" a="1"/>
  <c r="K96" i="82" s="1"/>
  <c r="K95" i="82" a="1"/>
  <c r="K95" i="82" s="1"/>
  <c r="K94" i="82" a="1"/>
  <c r="K94" i="82" s="1"/>
  <c r="K93" i="82" a="1"/>
  <c r="K93" i="82" s="1"/>
  <c r="K92" i="82" a="1"/>
  <c r="K92" i="82" s="1"/>
  <c r="K91" i="82" a="1"/>
  <c r="K91" i="82" s="1"/>
  <c r="K90" i="82" a="1"/>
  <c r="K90" i="82" s="1"/>
  <c r="K89" i="82" a="1"/>
  <c r="K89" i="82" s="1"/>
  <c r="K88" i="82" a="1"/>
  <c r="K88" i="82" s="1"/>
  <c r="K87" i="82" a="1"/>
  <c r="K87" i="82" s="1"/>
  <c r="K86" i="82" a="1"/>
  <c r="K86" i="82" s="1"/>
  <c r="K85" i="82" a="1"/>
  <c r="K85" i="82" s="1"/>
  <c r="K84" i="82" a="1"/>
  <c r="K84" i="82" s="1"/>
  <c r="K83" i="82" a="1"/>
  <c r="K83" i="82" s="1"/>
  <c r="K82" i="82" a="1"/>
  <c r="K82" i="82" s="1"/>
  <c r="K81" i="82" a="1"/>
  <c r="K81" i="82" s="1"/>
  <c r="K80" i="82" a="1"/>
  <c r="K80" i="82" s="1"/>
  <c r="K79" i="82" a="1"/>
  <c r="K79" i="82" s="1"/>
  <c r="K78" i="82" a="1"/>
  <c r="K78" i="82" s="1"/>
  <c r="K77" i="82" a="1"/>
  <c r="K77" i="82" s="1"/>
  <c r="K76" i="82" a="1"/>
  <c r="K76" i="82" s="1"/>
  <c r="K75" i="82" a="1"/>
  <c r="K75" i="82" s="1"/>
  <c r="K74" i="82" a="1"/>
  <c r="K74" i="82" s="1"/>
  <c r="K73" i="82" a="1"/>
  <c r="K73" i="82" s="1"/>
  <c r="K72" i="82" a="1"/>
  <c r="K72" i="82" s="1"/>
  <c r="K71" i="82" a="1"/>
  <c r="K71" i="82" s="1"/>
  <c r="K70" i="82" a="1"/>
  <c r="K70" i="82" s="1"/>
  <c r="K69" i="82" a="1"/>
  <c r="K69" i="82" s="1"/>
  <c r="K68" i="82" a="1"/>
  <c r="K68" i="82" s="1"/>
  <c r="K67" i="82" a="1"/>
  <c r="K67" i="82" s="1"/>
  <c r="K66" i="82" a="1"/>
  <c r="K66" i="82" s="1"/>
  <c r="K65" i="82" a="1"/>
  <c r="K65" i="82" s="1"/>
  <c r="K64" i="82" a="1"/>
  <c r="K64" i="82" s="1"/>
  <c r="K63" i="82" a="1"/>
  <c r="K63" i="82" s="1"/>
  <c r="K62" i="82" a="1"/>
  <c r="K62" i="82" s="1"/>
  <c r="K61" i="82" a="1"/>
  <c r="K61" i="82" s="1"/>
  <c r="K60" i="82" a="1"/>
  <c r="K60" i="82" s="1"/>
  <c r="K59" i="82" a="1"/>
  <c r="K59" i="82" s="1"/>
  <c r="K58" i="82" a="1"/>
  <c r="K58" i="82" s="1"/>
  <c r="K57" i="82" a="1"/>
  <c r="K57" i="82" s="1"/>
  <c r="K56" i="82" a="1"/>
  <c r="K56" i="82" s="1"/>
  <c r="K55" i="82" a="1"/>
  <c r="K55" i="82" s="1"/>
  <c r="K54" i="82" a="1"/>
  <c r="K54" i="82" s="1"/>
  <c r="K205" i="87" a="1"/>
  <c r="K205" i="87" s="1"/>
  <c r="K204" i="87" a="1"/>
  <c r="K204" i="87" s="1"/>
  <c r="K203" i="87" a="1"/>
  <c r="K203" i="87" s="1"/>
  <c r="K202" i="87" a="1"/>
  <c r="K202" i="87" s="1"/>
  <c r="K201" i="87" a="1"/>
  <c r="K201" i="87" s="1"/>
  <c r="K200" i="87" a="1"/>
  <c r="K200" i="87" s="1"/>
  <c r="K199" i="87" a="1"/>
  <c r="K199" i="87" s="1"/>
  <c r="K198" i="87" a="1"/>
  <c r="K198" i="87" s="1"/>
  <c r="K197" i="87" a="1"/>
  <c r="K197" i="87" s="1"/>
  <c r="K196" i="87" a="1"/>
  <c r="K196" i="87" s="1"/>
  <c r="K195" i="87" a="1"/>
  <c r="K195" i="87" s="1"/>
  <c r="K194" i="87" a="1"/>
  <c r="K194" i="87" s="1"/>
  <c r="K193" i="87" a="1"/>
  <c r="K193" i="87" s="1"/>
  <c r="K192" i="87" a="1"/>
  <c r="K192" i="87" s="1"/>
  <c r="K191" i="87" a="1"/>
  <c r="K191" i="87" s="1"/>
  <c r="K190" i="87" a="1"/>
  <c r="K190" i="87" s="1"/>
  <c r="K189" i="87" a="1"/>
  <c r="K189" i="87" s="1"/>
  <c r="K188" i="87" a="1"/>
  <c r="K188" i="87" s="1"/>
  <c r="K187" i="87" a="1"/>
  <c r="K187" i="87" s="1"/>
  <c r="K186" i="87" a="1"/>
  <c r="K186" i="87" s="1"/>
  <c r="K185" i="87" a="1"/>
  <c r="K185" i="87" s="1"/>
  <c r="K184" i="87" a="1"/>
  <c r="K184" i="87" s="1"/>
  <c r="K183" i="87" a="1"/>
  <c r="K183" i="87" s="1"/>
  <c r="K182" i="87" a="1"/>
  <c r="K182" i="87" s="1"/>
  <c r="K181" i="87" a="1"/>
  <c r="K181" i="87" s="1"/>
  <c r="K180" i="87" a="1"/>
  <c r="K180" i="87" s="1"/>
  <c r="K179" i="87" a="1"/>
  <c r="K179" i="87" s="1"/>
  <c r="K178" i="87" a="1"/>
  <c r="K178" i="87" s="1"/>
  <c r="K177" i="87" a="1"/>
  <c r="K177" i="87" s="1"/>
  <c r="K176" i="87" a="1"/>
  <c r="K176" i="87" s="1"/>
  <c r="K175" i="87" a="1"/>
  <c r="K175" i="87" s="1"/>
  <c r="K174" i="87" a="1"/>
  <c r="K174" i="87" s="1"/>
  <c r="K173" i="87" a="1"/>
  <c r="K173" i="87" s="1"/>
  <c r="K172" i="87" a="1"/>
  <c r="K172" i="87" s="1"/>
  <c r="K171" i="87" a="1"/>
  <c r="K171" i="87" s="1"/>
  <c r="K170" i="87" a="1"/>
  <c r="K170" i="87" s="1"/>
  <c r="K169" i="87" a="1"/>
  <c r="K169" i="87" s="1"/>
  <c r="K168" i="87" a="1"/>
  <c r="K168" i="87" s="1"/>
  <c r="K167" i="87" a="1"/>
  <c r="K167" i="87" s="1"/>
  <c r="K166" i="87" a="1"/>
  <c r="K166" i="87" s="1"/>
  <c r="K165" i="87" a="1"/>
  <c r="K165" i="87" s="1"/>
  <c r="K164" i="87" a="1"/>
  <c r="K164" i="87" s="1"/>
  <c r="K163" i="87" a="1"/>
  <c r="K163" i="87" s="1"/>
  <c r="K162" i="87" a="1"/>
  <c r="K162" i="87" s="1"/>
  <c r="K161" i="87" a="1"/>
  <c r="K161" i="87" s="1"/>
  <c r="K160" i="87" a="1"/>
  <c r="K160" i="87" s="1"/>
  <c r="K159" i="87" a="1"/>
  <c r="K159" i="87" s="1"/>
  <c r="K158" i="87" a="1"/>
  <c r="K158" i="87" s="1"/>
  <c r="K157" i="87" a="1"/>
  <c r="K157" i="87" s="1"/>
  <c r="K156" i="87" a="1"/>
  <c r="K156" i="87" s="1"/>
  <c r="K155" i="87" a="1"/>
  <c r="K155" i="87" s="1"/>
  <c r="K154" i="87" a="1"/>
  <c r="K154" i="87" s="1"/>
  <c r="K153" i="87" a="1"/>
  <c r="K153" i="87" s="1"/>
  <c r="K152" i="87" a="1"/>
  <c r="K152" i="87" s="1"/>
  <c r="K151" i="87" a="1"/>
  <c r="K151" i="87" s="1"/>
  <c r="K150" i="87" a="1"/>
  <c r="K150" i="87" s="1"/>
  <c r="K149" i="87" a="1"/>
  <c r="K149" i="87" s="1"/>
  <c r="K148" i="87" a="1"/>
  <c r="K148" i="87" s="1"/>
  <c r="K147" i="87" a="1"/>
  <c r="K147" i="87" s="1"/>
  <c r="K146" i="87" a="1"/>
  <c r="K146" i="87" s="1"/>
  <c r="K145" i="87" a="1"/>
  <c r="K145" i="87" s="1"/>
  <c r="K144" i="87" a="1"/>
  <c r="K144" i="87" s="1"/>
  <c r="K143" i="87" a="1"/>
  <c r="K143" i="87" s="1"/>
  <c r="K142" i="87" a="1"/>
  <c r="K142" i="87" s="1"/>
  <c r="K141" i="87" a="1"/>
  <c r="K141" i="87" s="1"/>
  <c r="K140" i="87" a="1"/>
  <c r="K140" i="87" s="1"/>
  <c r="K139" i="87" a="1"/>
  <c r="K139" i="87" s="1"/>
  <c r="K138" i="87" a="1"/>
  <c r="K138" i="87" s="1"/>
  <c r="K137" i="87" a="1"/>
  <c r="K137" i="87" s="1"/>
  <c r="K136" i="87" a="1"/>
  <c r="K136" i="87" s="1"/>
  <c r="K135" i="87" a="1"/>
  <c r="K135" i="87" s="1"/>
  <c r="K134" i="87" a="1"/>
  <c r="K134" i="87" s="1"/>
  <c r="K133" i="87" a="1"/>
  <c r="K133" i="87" s="1"/>
  <c r="K132" i="87" a="1"/>
  <c r="K132" i="87" s="1"/>
  <c r="K131" i="87" a="1"/>
  <c r="K131" i="87" s="1"/>
  <c r="K130" i="87" a="1"/>
  <c r="K130" i="87" s="1"/>
  <c r="K129" i="87" a="1"/>
  <c r="K129" i="87" s="1"/>
  <c r="K128" i="87" a="1"/>
  <c r="K128" i="87" s="1"/>
  <c r="K127" i="87" a="1"/>
  <c r="K127" i="87" s="1"/>
  <c r="K126" i="87" a="1"/>
  <c r="K126" i="87" s="1"/>
  <c r="K125" i="87" a="1"/>
  <c r="K125" i="87" s="1"/>
  <c r="K124" i="87" a="1"/>
  <c r="K124" i="87" s="1"/>
  <c r="K123" i="87" a="1"/>
  <c r="K123" i="87" s="1"/>
  <c r="K122" i="87" a="1"/>
  <c r="K122" i="87" s="1"/>
  <c r="K121" i="87" a="1"/>
  <c r="K121" i="87" s="1"/>
  <c r="K120" i="87" a="1"/>
  <c r="K120" i="87" s="1"/>
  <c r="K119" i="87" a="1"/>
  <c r="K119" i="87" s="1"/>
  <c r="K118" i="87" a="1"/>
  <c r="K118" i="87" s="1"/>
  <c r="K117" i="87" a="1"/>
  <c r="K117" i="87" s="1"/>
  <c r="K116" i="87" a="1"/>
  <c r="K116" i="87" s="1"/>
  <c r="K115" i="87" a="1"/>
  <c r="K115" i="87" s="1"/>
  <c r="K114" i="87" a="1"/>
  <c r="K114" i="87" s="1"/>
  <c r="K113" i="87" a="1"/>
  <c r="K113" i="87" s="1"/>
  <c r="K112" i="87" a="1"/>
  <c r="K112" i="87" s="1"/>
  <c r="K111" i="87" a="1"/>
  <c r="K111" i="87" s="1"/>
  <c r="K110" i="87" a="1"/>
  <c r="K110" i="87" s="1"/>
  <c r="K109" i="87" a="1"/>
  <c r="K109" i="87" s="1"/>
  <c r="K108" i="87" a="1"/>
  <c r="K108" i="87" s="1"/>
  <c r="K107" i="87" a="1"/>
  <c r="K107" i="87" s="1"/>
  <c r="K106" i="87" a="1"/>
  <c r="K106" i="87" s="1"/>
  <c r="K105" i="87" a="1"/>
  <c r="K105" i="87" s="1"/>
  <c r="K104" i="87" a="1"/>
  <c r="K104" i="87" s="1"/>
  <c r="K103" i="87" a="1"/>
  <c r="K103" i="87" s="1"/>
  <c r="K102" i="87" a="1"/>
  <c r="K102" i="87" s="1"/>
  <c r="K101" i="87" a="1"/>
  <c r="K101" i="87" s="1"/>
  <c r="K100" i="87" a="1"/>
  <c r="K100" i="87" s="1"/>
  <c r="K99" i="87" a="1"/>
  <c r="K99" i="87" s="1"/>
  <c r="K98" i="87" a="1"/>
  <c r="K98" i="87" s="1"/>
  <c r="K97" i="87" a="1"/>
  <c r="K97" i="87" s="1"/>
  <c r="K96" i="87" a="1"/>
  <c r="K96" i="87" s="1"/>
  <c r="K95" i="87" a="1"/>
  <c r="K95" i="87" s="1"/>
  <c r="K94" i="87" a="1"/>
  <c r="K94" i="87" s="1"/>
  <c r="K93" i="87" a="1"/>
  <c r="K93" i="87" s="1"/>
  <c r="K92" i="87" a="1"/>
  <c r="K92" i="87" s="1"/>
  <c r="K91" i="87" a="1"/>
  <c r="K91" i="87" s="1"/>
  <c r="K90" i="87" a="1"/>
  <c r="K90" i="87" s="1"/>
  <c r="K89" i="87" a="1"/>
  <c r="K89" i="87" s="1"/>
  <c r="K88" i="87" a="1"/>
  <c r="K88" i="87" s="1"/>
  <c r="K87" i="87" a="1"/>
  <c r="K87" i="87" s="1"/>
  <c r="K86" i="87" a="1"/>
  <c r="K86" i="87" s="1"/>
  <c r="K85" i="87" a="1"/>
  <c r="K85" i="87" s="1"/>
  <c r="K84" i="87" a="1"/>
  <c r="K84" i="87" s="1"/>
  <c r="K83" i="87" a="1"/>
  <c r="K83" i="87" s="1"/>
  <c r="K82" i="87" a="1"/>
  <c r="K82" i="87" s="1"/>
  <c r="K81" i="87" a="1"/>
  <c r="K81" i="87" s="1"/>
  <c r="K80" i="87" a="1"/>
  <c r="K80" i="87" s="1"/>
  <c r="K79" i="87" a="1"/>
  <c r="K79" i="87" s="1"/>
  <c r="K78" i="87" a="1"/>
  <c r="K78" i="87" s="1"/>
  <c r="K77" i="87" a="1"/>
  <c r="K77" i="87" s="1"/>
  <c r="K76" i="87" a="1"/>
  <c r="K76" i="87" s="1"/>
  <c r="K75" i="87" a="1"/>
  <c r="K75" i="87" s="1"/>
  <c r="K74" i="87" a="1"/>
  <c r="K74" i="87" s="1"/>
  <c r="K73" i="87" a="1"/>
  <c r="K73" i="87" s="1"/>
  <c r="K72" i="87" a="1"/>
  <c r="K72" i="87" s="1"/>
  <c r="K71" i="87" a="1"/>
  <c r="K71" i="87" s="1"/>
  <c r="K70" i="87" a="1"/>
  <c r="K70" i="87" s="1"/>
  <c r="K69" i="87" a="1"/>
  <c r="K69" i="87" s="1"/>
  <c r="K68" i="87" a="1"/>
  <c r="K68" i="87" s="1"/>
  <c r="K67" i="87" a="1"/>
  <c r="K67" i="87" s="1"/>
  <c r="K66" i="87" a="1"/>
  <c r="K66" i="87" s="1"/>
  <c r="K65" i="87" a="1"/>
  <c r="K65" i="87" s="1"/>
  <c r="K64" i="87" a="1"/>
  <c r="K64" i="87" s="1"/>
  <c r="K63" i="87" a="1"/>
  <c r="K63" i="87" s="1"/>
  <c r="K62" i="87" a="1"/>
  <c r="K62" i="87" s="1"/>
  <c r="K61" i="87" a="1"/>
  <c r="K61" i="87" s="1"/>
  <c r="K60" i="87" a="1"/>
  <c r="K60" i="87" s="1"/>
  <c r="K59" i="87" a="1"/>
  <c r="K59" i="87" s="1"/>
  <c r="K58" i="87" a="1"/>
  <c r="K58" i="87" s="1"/>
  <c r="K57" i="87" a="1"/>
  <c r="K57" i="87" s="1"/>
  <c r="K56" i="87" a="1"/>
  <c r="K56" i="87" s="1"/>
  <c r="K55" i="87" a="1"/>
  <c r="K55" i="87" s="1"/>
  <c r="K54" i="87" a="1"/>
  <c r="K54" i="87" s="1"/>
  <c r="F44" i="4"/>
  <c r="F40" i="4"/>
  <c r="F21" i="4"/>
  <c r="F20" i="4"/>
  <c r="F16" i="4"/>
  <c r="F15" i="4"/>
  <c r="F14" i="4"/>
  <c r="S7" i="87"/>
  <c r="S208" i="87" s="1" a="1"/>
  <c r="S208" i="87" s="1"/>
  <c r="G42" i="4" s="1"/>
  <c r="O6" i="82"/>
  <c r="F312" i="84"/>
  <c r="F314" i="84"/>
  <c r="D314" i="84"/>
  <c r="D312" i="84"/>
  <c r="E314" i="84"/>
  <c r="F158" i="84"/>
  <c r="E158" i="84"/>
  <c r="F156" i="84"/>
  <c r="D156" i="84"/>
  <c r="E156" i="84"/>
  <c r="E318" i="84" s="1"/>
  <c r="D158" i="84"/>
  <c r="K206" i="87" a="1"/>
  <c r="K206" i="87" s="1"/>
  <c r="K53" i="87" a="1"/>
  <c r="K53" i="87" s="1"/>
  <c r="K52" i="87" a="1"/>
  <c r="K52" i="87" s="1"/>
  <c r="K51" i="87" a="1"/>
  <c r="K51" i="87" s="1"/>
  <c r="K50" i="87" a="1"/>
  <c r="K50" i="87" s="1"/>
  <c r="K49" i="87" a="1"/>
  <c r="K49" i="87" s="1"/>
  <c r="K48" i="87" a="1"/>
  <c r="K48" i="87" s="1"/>
  <c r="K47" i="87" a="1"/>
  <c r="K47" i="87" s="1"/>
  <c r="K46" i="87" a="1"/>
  <c r="K46" i="87" s="1"/>
  <c r="K45" i="87" a="1"/>
  <c r="K45" i="87" s="1"/>
  <c r="K44" i="87" a="1"/>
  <c r="K44" i="87" s="1"/>
  <c r="K43" i="87" a="1"/>
  <c r="K43" i="87" s="1"/>
  <c r="K42" i="87" a="1"/>
  <c r="K42" i="87" s="1"/>
  <c r="K41" i="87" a="1"/>
  <c r="K41" i="87" s="1"/>
  <c r="K40" i="87" a="1"/>
  <c r="K40" i="87" s="1"/>
  <c r="K39" i="87" a="1"/>
  <c r="K39" i="87" s="1"/>
  <c r="K38" i="87" a="1"/>
  <c r="K38" i="87" s="1"/>
  <c r="K37" i="87" a="1"/>
  <c r="K37" i="87" s="1"/>
  <c r="K36" i="87" a="1"/>
  <c r="K36" i="87" s="1"/>
  <c r="K35" i="87" a="1"/>
  <c r="K35" i="87" s="1"/>
  <c r="K34" i="87" a="1"/>
  <c r="K34" i="87" s="1"/>
  <c r="K33" i="87" a="1"/>
  <c r="K33" i="87" s="1"/>
  <c r="K32" i="87" a="1"/>
  <c r="K32" i="87" s="1"/>
  <c r="K31" i="87" a="1"/>
  <c r="K31" i="87" s="1"/>
  <c r="K30" i="87" a="1"/>
  <c r="K30" i="87" s="1"/>
  <c r="K29" i="87" a="1"/>
  <c r="K29" i="87" s="1"/>
  <c r="K28" i="87" a="1"/>
  <c r="K28" i="87" s="1"/>
  <c r="K27" i="87" a="1"/>
  <c r="K27" i="87" s="1"/>
  <c r="K26" i="87" a="1"/>
  <c r="K26" i="87" s="1"/>
  <c r="K25" i="87" a="1"/>
  <c r="K25" i="87" s="1"/>
  <c r="K206" i="82" a="1"/>
  <c r="K206" i="82" s="1"/>
  <c r="K53" i="82" a="1"/>
  <c r="K53" i="82" s="1"/>
  <c r="K52" i="82" a="1"/>
  <c r="K52" i="82" s="1"/>
  <c r="K51" i="82" a="1"/>
  <c r="K51" i="82" s="1"/>
  <c r="K50" i="82" a="1"/>
  <c r="K50" i="82" s="1"/>
  <c r="K49" i="82" a="1"/>
  <c r="K49" i="82" s="1"/>
  <c r="K48" i="82" a="1"/>
  <c r="K48" i="82" s="1"/>
  <c r="K47" i="82" a="1"/>
  <c r="K47" i="82" s="1"/>
  <c r="K46" i="82" a="1"/>
  <c r="K46" i="82" s="1"/>
  <c r="K45" i="82" a="1"/>
  <c r="K45" i="82" s="1"/>
  <c r="K44" i="82" a="1"/>
  <c r="K44" i="82" s="1"/>
  <c r="K43" i="82" a="1"/>
  <c r="K43" i="82" s="1"/>
  <c r="K42" i="82" a="1"/>
  <c r="K42" i="82" s="1"/>
  <c r="K41" i="82" a="1"/>
  <c r="K41" i="82" s="1"/>
  <c r="K40" i="82" a="1"/>
  <c r="K40" i="82" s="1"/>
  <c r="K39" i="82" a="1"/>
  <c r="K39" i="82" s="1"/>
  <c r="K38" i="82" a="1"/>
  <c r="K38" i="82" s="1"/>
  <c r="K37" i="82" a="1"/>
  <c r="K37" i="82" s="1"/>
  <c r="K36" i="82" a="1"/>
  <c r="K36" i="82" s="1"/>
  <c r="K35" i="82" a="1"/>
  <c r="K35" i="82" s="1"/>
  <c r="K34" i="82" a="1"/>
  <c r="K34" i="82" s="1"/>
  <c r="K33" i="82" a="1"/>
  <c r="K33" i="82" s="1"/>
  <c r="K32" i="82" a="1"/>
  <c r="K32" i="82" s="1"/>
  <c r="K31" i="82" a="1"/>
  <c r="K31" i="82" s="1"/>
  <c r="K30" i="82" a="1"/>
  <c r="K30" i="82" s="1"/>
  <c r="K29" i="82" a="1"/>
  <c r="K29" i="82" s="1"/>
  <c r="K28" i="82" a="1"/>
  <c r="K28" i="82" s="1"/>
  <c r="K27" i="82" a="1"/>
  <c r="K27" i="82" s="1"/>
  <c r="K26" i="82" a="1"/>
  <c r="K26" i="82" s="1"/>
  <c r="K25" i="82" a="1"/>
  <c r="K25" i="82" s="1"/>
  <c r="I53" i="86" a="1"/>
  <c r="I53" i="86" s="1"/>
  <c r="I52" i="86" a="1"/>
  <c r="I52" i="86" s="1"/>
  <c r="I51" i="86" a="1"/>
  <c r="I51" i="86" s="1"/>
  <c r="I50" i="86" a="1"/>
  <c r="I50" i="86" s="1"/>
  <c r="I49" i="86" a="1"/>
  <c r="I49" i="86" s="1"/>
  <c r="I48" i="86" a="1"/>
  <c r="I48" i="86" s="1"/>
  <c r="I47" i="86" a="1"/>
  <c r="I47" i="86" s="1"/>
  <c r="I46" i="86" a="1"/>
  <c r="I46" i="86" s="1"/>
  <c r="I45" i="86" a="1"/>
  <c r="I45" i="86" s="1"/>
  <c r="I44" i="86" a="1"/>
  <c r="I44" i="86" s="1"/>
  <c r="I43" i="86" a="1"/>
  <c r="I43" i="86" s="1"/>
  <c r="I42" i="86" a="1"/>
  <c r="I42" i="86" s="1"/>
  <c r="I41" i="86" a="1"/>
  <c r="I41" i="86" s="1"/>
  <c r="I40" i="86" a="1"/>
  <c r="I40" i="86" s="1"/>
  <c r="I39" i="86" a="1"/>
  <c r="I39" i="86" s="1"/>
  <c r="I38" i="86" a="1"/>
  <c r="I38" i="86" s="1"/>
  <c r="I37" i="86" a="1"/>
  <c r="I37" i="86" s="1"/>
  <c r="I36" i="86" a="1"/>
  <c r="I36" i="86" s="1"/>
  <c r="I35" i="86" a="1"/>
  <c r="I35" i="86" s="1"/>
  <c r="I34" i="86" a="1"/>
  <c r="I34" i="86" s="1"/>
  <c r="I33" i="86" a="1"/>
  <c r="I33" i="86" s="1"/>
  <c r="I32" i="86" a="1"/>
  <c r="I32" i="86" s="1"/>
  <c r="I31" i="86" a="1"/>
  <c r="I31" i="86" s="1"/>
  <c r="I30" i="86" a="1"/>
  <c r="I30" i="86" s="1"/>
  <c r="I29" i="86" a="1"/>
  <c r="I29" i="86" s="1"/>
  <c r="I28" i="86" a="1"/>
  <c r="I28" i="86" s="1"/>
  <c r="I27" i="86" a="1"/>
  <c r="I27" i="86" s="1"/>
  <c r="I26" i="86" a="1"/>
  <c r="I26" i="86" s="1"/>
  <c r="I25" i="86" a="1"/>
  <c r="I25" i="86" s="1"/>
  <c r="I24" i="86" a="1"/>
  <c r="I24" i="86" s="1"/>
  <c r="O210" i="79" a="1"/>
  <c r="O210" i="79" s="1"/>
  <c r="N210" i="79" a="1"/>
  <c r="N210" i="79" s="1"/>
  <c r="F210" i="79"/>
  <c r="G210" i="79" s="1"/>
  <c r="O209" i="79" a="1"/>
  <c r="O209" i="79" s="1"/>
  <c r="N209" i="79" a="1"/>
  <c r="N209" i="79" s="1"/>
  <c r="F209" i="79"/>
  <c r="G209" i="79" s="1"/>
  <c r="O208" i="79" a="1"/>
  <c r="O208" i="79" s="1"/>
  <c r="N208" i="79" a="1"/>
  <c r="N208" i="79" s="1"/>
  <c r="F208" i="79"/>
  <c r="G208" i="79" s="1"/>
  <c r="O207" i="79" a="1"/>
  <c r="O207" i="79" s="1"/>
  <c r="N207" i="79" a="1"/>
  <c r="N207" i="79" s="1"/>
  <c r="F207" i="79"/>
  <c r="G207" i="79" s="1"/>
  <c r="O206" i="79" a="1"/>
  <c r="O206" i="79" s="1"/>
  <c r="N206" i="79" a="1"/>
  <c r="N206" i="79" s="1"/>
  <c r="F206" i="79"/>
  <c r="G206" i="79" s="1"/>
  <c r="O205" i="79" a="1"/>
  <c r="O205" i="79" s="1"/>
  <c r="N205" i="79" a="1"/>
  <c r="N205" i="79" s="1"/>
  <c r="F205" i="79"/>
  <c r="G205" i="79" s="1"/>
  <c r="O204" i="79" a="1"/>
  <c r="O204" i="79" s="1"/>
  <c r="N204" i="79" a="1"/>
  <c r="N204" i="79" s="1"/>
  <c r="F204" i="79"/>
  <c r="G204" i="79" s="1"/>
  <c r="O203" i="79" a="1"/>
  <c r="O203" i="79" s="1"/>
  <c r="N203" i="79" a="1"/>
  <c r="N203" i="79" s="1"/>
  <c r="F203" i="79"/>
  <c r="G203" i="79" s="1"/>
  <c r="O202" i="79" a="1"/>
  <c r="O202" i="79" s="1"/>
  <c r="N202" i="79" a="1"/>
  <c r="N202" i="79" s="1"/>
  <c r="F202" i="79"/>
  <c r="G202" i="79" s="1"/>
  <c r="O201" i="79" a="1"/>
  <c r="O201" i="79" s="1"/>
  <c r="N201" i="79" a="1"/>
  <c r="N201" i="79" s="1"/>
  <c r="F201" i="79"/>
  <c r="G201" i="79" s="1"/>
  <c r="O200" i="79" a="1"/>
  <c r="O200" i="79" s="1"/>
  <c r="N200" i="79" a="1"/>
  <c r="N200" i="79" s="1"/>
  <c r="F200" i="79"/>
  <c r="G200" i="79" s="1"/>
  <c r="O199" i="79" a="1"/>
  <c r="O199" i="79" s="1"/>
  <c r="N199" i="79" a="1"/>
  <c r="N199" i="79" s="1"/>
  <c r="F199" i="79"/>
  <c r="G199" i="79" s="1"/>
  <c r="O198" i="79" a="1"/>
  <c r="O198" i="79" s="1"/>
  <c r="N198" i="79" a="1"/>
  <c r="N198" i="79" s="1"/>
  <c r="F198" i="79"/>
  <c r="G198" i="79" s="1"/>
  <c r="O197" i="79" a="1"/>
  <c r="O197" i="79" s="1"/>
  <c r="N197" i="79" a="1"/>
  <c r="N197" i="79" s="1"/>
  <c r="F197" i="79"/>
  <c r="G197" i="79" s="1"/>
  <c r="O196" i="79" a="1"/>
  <c r="O196" i="79" s="1"/>
  <c r="N196" i="79" a="1"/>
  <c r="N196" i="79" s="1"/>
  <c r="F196" i="79"/>
  <c r="G196" i="79" s="1"/>
  <c r="O195" i="79" a="1"/>
  <c r="O195" i="79" s="1"/>
  <c r="N195" i="79" a="1"/>
  <c r="N195" i="79" s="1"/>
  <c r="F195" i="79"/>
  <c r="G195" i="79" s="1"/>
  <c r="O194" i="79" a="1"/>
  <c r="O194" i="79" s="1"/>
  <c r="N194" i="79" a="1"/>
  <c r="N194" i="79" s="1"/>
  <c r="F194" i="79"/>
  <c r="G194" i="79" s="1"/>
  <c r="O193" i="79" a="1"/>
  <c r="O193" i="79" s="1"/>
  <c r="N193" i="79" a="1"/>
  <c r="N193" i="79" s="1"/>
  <c r="F193" i="79"/>
  <c r="G193" i="79" s="1"/>
  <c r="O192" i="79" a="1"/>
  <c r="O192" i="79" s="1"/>
  <c r="N192" i="79" a="1"/>
  <c r="N192" i="79" s="1"/>
  <c r="F192" i="79"/>
  <c r="G192" i="79" s="1"/>
  <c r="O191" i="79" a="1"/>
  <c r="O191" i="79" s="1"/>
  <c r="N191" i="79" a="1"/>
  <c r="N191" i="79" s="1"/>
  <c r="F191" i="79"/>
  <c r="G191" i="79" s="1"/>
  <c r="O190" i="79" a="1"/>
  <c r="O190" i="79" s="1"/>
  <c r="N190" i="79" a="1"/>
  <c r="N190" i="79" s="1"/>
  <c r="F190" i="79"/>
  <c r="G190" i="79" s="1"/>
  <c r="O189" i="79" a="1"/>
  <c r="O189" i="79" s="1"/>
  <c r="N189" i="79" a="1"/>
  <c r="N189" i="79" s="1"/>
  <c r="F189" i="79"/>
  <c r="G189" i="79" s="1"/>
  <c r="O188" i="79" a="1"/>
  <c r="O188" i="79" s="1"/>
  <c r="N188" i="79" a="1"/>
  <c r="N188" i="79" s="1"/>
  <c r="F188" i="79"/>
  <c r="G188" i="79" s="1"/>
  <c r="O187" i="79" a="1"/>
  <c r="O187" i="79" s="1"/>
  <c r="N187" i="79" a="1"/>
  <c r="N187" i="79" s="1"/>
  <c r="F187" i="79"/>
  <c r="G187" i="79" s="1"/>
  <c r="O186" i="79" a="1"/>
  <c r="O186" i="79" s="1"/>
  <c r="N186" i="79" a="1"/>
  <c r="N186" i="79" s="1"/>
  <c r="F186" i="79"/>
  <c r="G186" i="79" s="1"/>
  <c r="O185" i="79" a="1"/>
  <c r="O185" i="79" s="1"/>
  <c r="N185" i="79" a="1"/>
  <c r="N185" i="79" s="1"/>
  <c r="F185" i="79"/>
  <c r="G185" i="79" s="1"/>
  <c r="O184" i="79" a="1"/>
  <c r="O184" i="79" s="1"/>
  <c r="N184" i="79" a="1"/>
  <c r="N184" i="79" s="1"/>
  <c r="F184" i="79"/>
  <c r="G184" i="79" s="1"/>
  <c r="O183" i="79" a="1"/>
  <c r="O183" i="79" s="1"/>
  <c r="N183" i="79" a="1"/>
  <c r="N183" i="79" s="1"/>
  <c r="F183" i="79"/>
  <c r="G183" i="79" s="1"/>
  <c r="O182" i="79" a="1"/>
  <c r="O182" i="79" s="1"/>
  <c r="N182" i="79" a="1"/>
  <c r="N182" i="79" s="1"/>
  <c r="F182" i="79"/>
  <c r="G182" i="79" s="1"/>
  <c r="O181" i="79" a="1"/>
  <c r="O181" i="79" s="1"/>
  <c r="N181" i="79" a="1"/>
  <c r="N181" i="79" s="1"/>
  <c r="F181" i="79"/>
  <c r="G181" i="79" s="1"/>
  <c r="O180" i="79" a="1"/>
  <c r="O180" i="79" s="1"/>
  <c r="N180" i="79" a="1"/>
  <c r="N180" i="79" s="1"/>
  <c r="F180" i="79"/>
  <c r="G180" i="79" s="1"/>
  <c r="O179" i="79" a="1"/>
  <c r="O179" i="79" s="1"/>
  <c r="N179" i="79" a="1"/>
  <c r="N179" i="79" s="1"/>
  <c r="F179" i="79"/>
  <c r="G179" i="79" s="1"/>
  <c r="O178" i="79" a="1"/>
  <c r="O178" i="79" s="1"/>
  <c r="N178" i="79" a="1"/>
  <c r="N178" i="79" s="1"/>
  <c r="F178" i="79"/>
  <c r="G178" i="79" s="1"/>
  <c r="O177" i="79" a="1"/>
  <c r="O177" i="79" s="1"/>
  <c r="N177" i="79" a="1"/>
  <c r="N177" i="79" s="1"/>
  <c r="F177" i="79"/>
  <c r="G177" i="79" s="1"/>
  <c r="O176" i="79" a="1"/>
  <c r="O176" i="79" s="1"/>
  <c r="N176" i="79" a="1"/>
  <c r="N176" i="79" s="1"/>
  <c r="F176" i="79"/>
  <c r="G176" i="79" s="1"/>
  <c r="O175" i="79" a="1"/>
  <c r="O175" i="79" s="1"/>
  <c r="N175" i="79" a="1"/>
  <c r="N175" i="79" s="1"/>
  <c r="F175" i="79"/>
  <c r="G175" i="79" s="1"/>
  <c r="O174" i="79" a="1"/>
  <c r="O174" i="79" s="1"/>
  <c r="N174" i="79" a="1"/>
  <c r="N174" i="79" s="1"/>
  <c r="F174" i="79"/>
  <c r="G174" i="79" s="1"/>
  <c r="O173" i="79" a="1"/>
  <c r="O173" i="79" s="1"/>
  <c r="N173" i="79" a="1"/>
  <c r="N173" i="79" s="1"/>
  <c r="F173" i="79"/>
  <c r="G173" i="79" s="1"/>
  <c r="O172" i="79" a="1"/>
  <c r="O172" i="79" s="1"/>
  <c r="N172" i="79" a="1"/>
  <c r="N172" i="79" s="1"/>
  <c r="F172" i="79"/>
  <c r="G172" i="79" s="1"/>
  <c r="O171" i="79" a="1"/>
  <c r="O171" i="79" s="1"/>
  <c r="N171" i="79" a="1"/>
  <c r="N171" i="79" s="1"/>
  <c r="F171" i="79"/>
  <c r="G171" i="79" s="1"/>
  <c r="O170" i="79" a="1"/>
  <c r="O170" i="79" s="1"/>
  <c r="N170" i="79" a="1"/>
  <c r="N170" i="79" s="1"/>
  <c r="F170" i="79"/>
  <c r="G170" i="79" s="1"/>
  <c r="O169" i="79" a="1"/>
  <c r="O169" i="79" s="1"/>
  <c r="N169" i="79" a="1"/>
  <c r="N169" i="79" s="1"/>
  <c r="F169" i="79"/>
  <c r="G169" i="79" s="1"/>
  <c r="O168" i="79" a="1"/>
  <c r="O168" i="79" s="1"/>
  <c r="N168" i="79" a="1"/>
  <c r="N168" i="79" s="1"/>
  <c r="F168" i="79"/>
  <c r="G168" i="79" s="1"/>
  <c r="O167" i="79" a="1"/>
  <c r="O167" i="79" s="1"/>
  <c r="N167" i="79" a="1"/>
  <c r="N167" i="79" s="1"/>
  <c r="F167" i="79"/>
  <c r="G167" i="79" s="1"/>
  <c r="O166" i="79" a="1"/>
  <c r="O166" i="79" s="1"/>
  <c r="N166" i="79" a="1"/>
  <c r="N166" i="79" s="1"/>
  <c r="F166" i="79"/>
  <c r="G166" i="79" s="1"/>
  <c r="O165" i="79" a="1"/>
  <c r="O165" i="79" s="1"/>
  <c r="N165" i="79" a="1"/>
  <c r="N165" i="79" s="1"/>
  <c r="F165" i="79"/>
  <c r="G165" i="79" s="1"/>
  <c r="O164" i="79" a="1"/>
  <c r="O164" i="79" s="1"/>
  <c r="N164" i="79" a="1"/>
  <c r="N164" i="79" s="1"/>
  <c r="F164" i="79"/>
  <c r="G164" i="79" s="1"/>
  <c r="O163" i="79" a="1"/>
  <c r="O163" i="79" s="1"/>
  <c r="N163" i="79" a="1"/>
  <c r="N163" i="79" s="1"/>
  <c r="F163" i="79"/>
  <c r="G163" i="79" s="1"/>
  <c r="O162" i="79" a="1"/>
  <c r="O162" i="79" s="1"/>
  <c r="N162" i="79" a="1"/>
  <c r="N162" i="79" s="1"/>
  <c r="F162" i="79"/>
  <c r="G162" i="79" s="1"/>
  <c r="O161" i="79" a="1"/>
  <c r="O161" i="79" s="1"/>
  <c r="N161" i="79" a="1"/>
  <c r="N161" i="79" s="1"/>
  <c r="F161" i="79"/>
  <c r="G161" i="79" s="1"/>
  <c r="O160" i="79" a="1"/>
  <c r="O160" i="79" s="1"/>
  <c r="N160" i="79" a="1"/>
  <c r="N160" i="79" s="1"/>
  <c r="F160" i="79"/>
  <c r="G160" i="79" s="1"/>
  <c r="O159" i="79" a="1"/>
  <c r="O159" i="79" s="1"/>
  <c r="N159" i="79" a="1"/>
  <c r="N159" i="79" s="1"/>
  <c r="F159" i="79"/>
  <c r="G159" i="79" s="1"/>
  <c r="O158" i="79" a="1"/>
  <c r="O158" i="79" s="1"/>
  <c r="N158" i="79" a="1"/>
  <c r="N158" i="79" s="1"/>
  <c r="F158" i="79"/>
  <c r="G158" i="79" s="1"/>
  <c r="O157" i="79" a="1"/>
  <c r="O157" i="79" s="1"/>
  <c r="N157" i="79" a="1"/>
  <c r="N157" i="79" s="1"/>
  <c r="F157" i="79"/>
  <c r="G157" i="79" s="1"/>
  <c r="O156" i="79" a="1"/>
  <c r="O156" i="79" s="1"/>
  <c r="N156" i="79" a="1"/>
  <c r="N156" i="79" s="1"/>
  <c r="F156" i="79"/>
  <c r="G156" i="79" s="1"/>
  <c r="O155" i="79" a="1"/>
  <c r="O155" i="79" s="1"/>
  <c r="N155" i="79" a="1"/>
  <c r="N155" i="79" s="1"/>
  <c r="F155" i="79"/>
  <c r="G155" i="79" s="1"/>
  <c r="O154" i="79" a="1"/>
  <c r="O154" i="79" s="1"/>
  <c r="N154" i="79" a="1"/>
  <c r="N154" i="79" s="1"/>
  <c r="F154" i="79"/>
  <c r="G154" i="79" s="1"/>
  <c r="O153" i="79" a="1"/>
  <c r="O153" i="79" s="1"/>
  <c r="N153" i="79" a="1"/>
  <c r="N153" i="79" s="1"/>
  <c r="F153" i="79"/>
  <c r="G153" i="79" s="1"/>
  <c r="O152" i="79" a="1"/>
  <c r="O152" i="79" s="1"/>
  <c r="N152" i="79" a="1"/>
  <c r="N152" i="79" s="1"/>
  <c r="F152" i="79"/>
  <c r="G152" i="79" s="1"/>
  <c r="O151" i="79" a="1"/>
  <c r="O151" i="79" s="1"/>
  <c r="N151" i="79" a="1"/>
  <c r="N151" i="79" s="1"/>
  <c r="F151" i="79"/>
  <c r="G151" i="79" s="1"/>
  <c r="O150" i="79" a="1"/>
  <c r="O150" i="79" s="1"/>
  <c r="N150" i="79" a="1"/>
  <c r="N150" i="79" s="1"/>
  <c r="F150" i="79"/>
  <c r="G150" i="79" s="1"/>
  <c r="O149" i="79" a="1"/>
  <c r="O149" i="79" s="1"/>
  <c r="N149" i="79" a="1"/>
  <c r="N149" i="79" s="1"/>
  <c r="F149" i="79"/>
  <c r="G149" i="79" s="1"/>
  <c r="O148" i="79" a="1"/>
  <c r="O148" i="79" s="1"/>
  <c r="N148" i="79" a="1"/>
  <c r="N148" i="79" s="1"/>
  <c r="F148" i="79"/>
  <c r="G148" i="79" s="1"/>
  <c r="O147" i="79" a="1"/>
  <c r="O147" i="79" s="1"/>
  <c r="N147" i="79" a="1"/>
  <c r="N147" i="79" s="1"/>
  <c r="F147" i="79"/>
  <c r="G147" i="79" s="1"/>
  <c r="O146" i="79" a="1"/>
  <c r="O146" i="79" s="1"/>
  <c r="N146" i="79" a="1"/>
  <c r="N146" i="79" s="1"/>
  <c r="F146" i="79"/>
  <c r="G146" i="79" s="1"/>
  <c r="O145" i="79" a="1"/>
  <c r="O145" i="79" s="1"/>
  <c r="N145" i="79" a="1"/>
  <c r="N145" i="79" s="1"/>
  <c r="F145" i="79"/>
  <c r="G145" i="79" s="1"/>
  <c r="O144" i="79" a="1"/>
  <c r="O144" i="79" s="1"/>
  <c r="N144" i="79" a="1"/>
  <c r="N144" i="79" s="1"/>
  <c r="F144" i="79"/>
  <c r="G144" i="79" s="1"/>
  <c r="O143" i="79" a="1"/>
  <c r="O143" i="79" s="1"/>
  <c r="N143" i="79" a="1"/>
  <c r="N143" i="79" s="1"/>
  <c r="F143" i="79"/>
  <c r="G143" i="79" s="1"/>
  <c r="O142" i="79" a="1"/>
  <c r="O142" i="79" s="1"/>
  <c r="N142" i="79" a="1"/>
  <c r="N142" i="79" s="1"/>
  <c r="F142" i="79"/>
  <c r="G142" i="79" s="1"/>
  <c r="O141" i="79" a="1"/>
  <c r="O141" i="79" s="1"/>
  <c r="N141" i="79" a="1"/>
  <c r="N141" i="79" s="1"/>
  <c r="F141" i="79"/>
  <c r="G141" i="79" s="1"/>
  <c r="O140" i="79" a="1"/>
  <c r="O140" i="79" s="1"/>
  <c r="N140" i="79" a="1"/>
  <c r="N140" i="79" s="1"/>
  <c r="F140" i="79"/>
  <c r="G140" i="79" s="1"/>
  <c r="O139" i="79" a="1"/>
  <c r="O139" i="79" s="1"/>
  <c r="N139" i="79" a="1"/>
  <c r="N139" i="79" s="1"/>
  <c r="F139" i="79"/>
  <c r="G139" i="79" s="1"/>
  <c r="O138" i="79" a="1"/>
  <c r="O138" i="79" s="1"/>
  <c r="N138" i="79" a="1"/>
  <c r="N138" i="79" s="1"/>
  <c r="F138" i="79"/>
  <c r="G138" i="79" s="1"/>
  <c r="O137" i="79" a="1"/>
  <c r="O137" i="79" s="1"/>
  <c r="N137" i="79" a="1"/>
  <c r="N137" i="79" s="1"/>
  <c r="F137" i="79"/>
  <c r="G137" i="79" s="1"/>
  <c r="O136" i="79" a="1"/>
  <c r="O136" i="79" s="1"/>
  <c r="N136" i="79" a="1"/>
  <c r="N136" i="79" s="1"/>
  <c r="F136" i="79"/>
  <c r="G136" i="79" s="1"/>
  <c r="O135" i="79" a="1"/>
  <c r="O135" i="79" s="1"/>
  <c r="N135" i="79" a="1"/>
  <c r="N135" i="79" s="1"/>
  <c r="F135" i="79"/>
  <c r="G135" i="79" s="1"/>
  <c r="O134" i="79" a="1"/>
  <c r="O134" i="79" s="1"/>
  <c r="N134" i="79" a="1"/>
  <c r="N134" i="79" s="1"/>
  <c r="F134" i="79"/>
  <c r="G134" i="79" s="1"/>
  <c r="O133" i="79" a="1"/>
  <c r="O133" i="79" s="1"/>
  <c r="N133" i="79" a="1"/>
  <c r="N133" i="79" s="1"/>
  <c r="F133" i="79"/>
  <c r="G133" i="79" s="1"/>
  <c r="O132" i="79" a="1"/>
  <c r="O132" i="79" s="1"/>
  <c r="N132" i="79" a="1"/>
  <c r="N132" i="79" s="1"/>
  <c r="F132" i="79"/>
  <c r="G132" i="79" s="1"/>
  <c r="O131" i="79" a="1"/>
  <c r="O131" i="79" s="1"/>
  <c r="N131" i="79" a="1"/>
  <c r="N131" i="79" s="1"/>
  <c r="F131" i="79"/>
  <c r="G131" i="79" s="1"/>
  <c r="O105" i="79" a="1"/>
  <c r="O105" i="79" s="1"/>
  <c r="N105" i="79" a="1"/>
  <c r="N105" i="79" s="1"/>
  <c r="F105" i="79"/>
  <c r="G105" i="79" s="1"/>
  <c r="O104" i="79" a="1"/>
  <c r="O104" i="79" s="1"/>
  <c r="N104" i="79" a="1"/>
  <c r="N104" i="79" s="1"/>
  <c r="F104" i="79"/>
  <c r="G104" i="79" s="1"/>
  <c r="O103" i="79" a="1"/>
  <c r="O103" i="79" s="1"/>
  <c r="N103" i="79" a="1"/>
  <c r="N103" i="79" s="1"/>
  <c r="F103" i="79"/>
  <c r="G103" i="79" s="1"/>
  <c r="O102" i="79" a="1"/>
  <c r="O102" i="79" s="1"/>
  <c r="N102" i="79" a="1"/>
  <c r="N102" i="79" s="1"/>
  <c r="F102" i="79"/>
  <c r="G102" i="79" s="1"/>
  <c r="O101" i="79" a="1"/>
  <c r="O101" i="79" s="1"/>
  <c r="N101" i="79" a="1"/>
  <c r="N101" i="79" s="1"/>
  <c r="F101" i="79"/>
  <c r="G101" i="79" s="1"/>
  <c r="O100" i="79" a="1"/>
  <c r="O100" i="79" s="1"/>
  <c r="N100" i="79" a="1"/>
  <c r="N100" i="79" s="1"/>
  <c r="F100" i="79"/>
  <c r="G100" i="79" s="1"/>
  <c r="O99" i="79" a="1"/>
  <c r="O99" i="79" s="1"/>
  <c r="N99" i="79" a="1"/>
  <c r="N99" i="79" s="1"/>
  <c r="F99" i="79"/>
  <c r="G99" i="79" s="1"/>
  <c r="O98" i="79" a="1"/>
  <c r="O98" i="79" s="1"/>
  <c r="N98" i="79" a="1"/>
  <c r="N98" i="79" s="1"/>
  <c r="F98" i="79"/>
  <c r="G98" i="79" s="1"/>
  <c r="O97" i="79" a="1"/>
  <c r="O97" i="79" s="1"/>
  <c r="N97" i="79" a="1"/>
  <c r="N97" i="79" s="1"/>
  <c r="F97" i="79"/>
  <c r="G97" i="79" s="1"/>
  <c r="O96" i="79" a="1"/>
  <c r="O96" i="79" s="1"/>
  <c r="N96" i="79" a="1"/>
  <c r="N96" i="79" s="1"/>
  <c r="F96" i="79"/>
  <c r="G96" i="79" s="1"/>
  <c r="O95" i="79" a="1"/>
  <c r="O95" i="79" s="1"/>
  <c r="N95" i="79" a="1"/>
  <c r="N95" i="79" s="1"/>
  <c r="F95" i="79"/>
  <c r="G95" i="79" s="1"/>
  <c r="O94" i="79" a="1"/>
  <c r="O94" i="79" s="1"/>
  <c r="N94" i="79" a="1"/>
  <c r="N94" i="79" s="1"/>
  <c r="F94" i="79"/>
  <c r="G94" i="79" s="1"/>
  <c r="O93" i="79" a="1"/>
  <c r="O93" i="79" s="1"/>
  <c r="N93" i="79" a="1"/>
  <c r="N93" i="79" s="1"/>
  <c r="F93" i="79"/>
  <c r="G93" i="79" s="1"/>
  <c r="O92" i="79" a="1"/>
  <c r="O92" i="79" s="1"/>
  <c r="N92" i="79" a="1"/>
  <c r="N92" i="79" s="1"/>
  <c r="F92" i="79"/>
  <c r="G92" i="79" s="1"/>
  <c r="O91" i="79" a="1"/>
  <c r="O91" i="79" s="1"/>
  <c r="N91" i="79" a="1"/>
  <c r="N91" i="79" s="1"/>
  <c r="F91" i="79"/>
  <c r="G91" i="79" s="1"/>
  <c r="O90" i="79" a="1"/>
  <c r="O90" i="79" s="1"/>
  <c r="N90" i="79" a="1"/>
  <c r="N90" i="79" s="1"/>
  <c r="F90" i="79"/>
  <c r="G90" i="79" s="1"/>
  <c r="O89" i="79" a="1"/>
  <c r="O89" i="79" s="1"/>
  <c r="N89" i="79" a="1"/>
  <c r="N89" i="79" s="1"/>
  <c r="F89" i="79"/>
  <c r="G89" i="79" s="1"/>
  <c r="O88" i="79" a="1"/>
  <c r="O88" i="79" s="1"/>
  <c r="N88" i="79" a="1"/>
  <c r="N88" i="79" s="1"/>
  <c r="F88" i="79"/>
  <c r="G88" i="79" s="1"/>
  <c r="O87" i="79" a="1"/>
  <c r="O87" i="79" s="1"/>
  <c r="N87" i="79" a="1"/>
  <c r="N87" i="79" s="1"/>
  <c r="F87" i="79"/>
  <c r="G87" i="79" s="1"/>
  <c r="O86" i="79" a="1"/>
  <c r="O86" i="79" s="1"/>
  <c r="N86" i="79" a="1"/>
  <c r="N86" i="79" s="1"/>
  <c r="F86" i="79"/>
  <c r="G86" i="79" s="1"/>
  <c r="O85" i="79" a="1"/>
  <c r="O85" i="79" s="1"/>
  <c r="N85" i="79" a="1"/>
  <c r="N85" i="79" s="1"/>
  <c r="F85" i="79"/>
  <c r="G85" i="79" s="1"/>
  <c r="O84" i="79" a="1"/>
  <c r="O84" i="79" s="1"/>
  <c r="N84" i="79" a="1"/>
  <c r="N84" i="79" s="1"/>
  <c r="F84" i="79"/>
  <c r="G84" i="79" s="1"/>
  <c r="O83" i="79" a="1"/>
  <c r="O83" i="79" s="1"/>
  <c r="N83" i="79" a="1"/>
  <c r="N83" i="79" s="1"/>
  <c r="F83" i="79"/>
  <c r="G83" i="79" s="1"/>
  <c r="O82" i="79" a="1"/>
  <c r="O82" i="79" s="1"/>
  <c r="N82" i="79" a="1"/>
  <c r="N82" i="79" s="1"/>
  <c r="F82" i="79"/>
  <c r="G82" i="79" s="1"/>
  <c r="O81" i="79" a="1"/>
  <c r="O81" i="79" s="1"/>
  <c r="N81" i="79" a="1"/>
  <c r="N81" i="79" s="1"/>
  <c r="F81" i="79"/>
  <c r="G81" i="79" s="1"/>
  <c r="O80" i="79" a="1"/>
  <c r="O80" i="79" s="1"/>
  <c r="N80" i="79" a="1"/>
  <c r="N80" i="79" s="1"/>
  <c r="F80" i="79"/>
  <c r="G80" i="79" s="1"/>
  <c r="O79" i="79" a="1"/>
  <c r="O79" i="79" s="1"/>
  <c r="N79" i="79" a="1"/>
  <c r="N79" i="79" s="1"/>
  <c r="F79" i="79"/>
  <c r="G79" i="79" s="1"/>
  <c r="O78" i="79" a="1"/>
  <c r="O78" i="79" s="1"/>
  <c r="N78" i="79" a="1"/>
  <c r="N78" i="79" s="1"/>
  <c r="F78" i="79"/>
  <c r="G78" i="79" s="1"/>
  <c r="O77" i="79" a="1"/>
  <c r="O77" i="79" s="1"/>
  <c r="N77" i="79" a="1"/>
  <c r="N77" i="79" s="1"/>
  <c r="F77" i="79"/>
  <c r="G77" i="79" s="1"/>
  <c r="O76" i="79" a="1"/>
  <c r="O76" i="79" s="1"/>
  <c r="N76" i="79" a="1"/>
  <c r="N76" i="79" s="1"/>
  <c r="F76" i="79"/>
  <c r="G76" i="79" s="1"/>
  <c r="O75" i="79" a="1"/>
  <c r="O75" i="79" s="1"/>
  <c r="N75" i="79" a="1"/>
  <c r="N75" i="79" s="1"/>
  <c r="F75" i="79"/>
  <c r="G75" i="79" s="1"/>
  <c r="O74" i="79" a="1"/>
  <c r="O74" i="79" s="1"/>
  <c r="N74" i="79" a="1"/>
  <c r="N74" i="79" s="1"/>
  <c r="F74" i="79"/>
  <c r="G74" i="79" s="1"/>
  <c r="O73" i="79" a="1"/>
  <c r="O73" i="79" s="1"/>
  <c r="N73" i="79" a="1"/>
  <c r="N73" i="79" s="1"/>
  <c r="F73" i="79"/>
  <c r="G73" i="79" s="1"/>
  <c r="O72" i="79" a="1"/>
  <c r="O72" i="79" s="1"/>
  <c r="N72" i="79" a="1"/>
  <c r="N72" i="79" s="1"/>
  <c r="F72" i="79"/>
  <c r="G72" i="79" s="1"/>
  <c r="O71" i="79" a="1"/>
  <c r="O71" i="79" s="1"/>
  <c r="N71" i="79" a="1"/>
  <c r="N71" i="79" s="1"/>
  <c r="F71" i="79"/>
  <c r="G71" i="79" s="1"/>
  <c r="O70" i="79" a="1"/>
  <c r="O70" i="79" s="1"/>
  <c r="N70" i="79" a="1"/>
  <c r="N70" i="79" s="1"/>
  <c r="F70" i="79"/>
  <c r="G70" i="79" s="1"/>
  <c r="O69" i="79" a="1"/>
  <c r="O69" i="79" s="1"/>
  <c r="N69" i="79" a="1"/>
  <c r="N69" i="79" s="1"/>
  <c r="F69" i="79"/>
  <c r="G69" i="79" s="1"/>
  <c r="O68" i="79" a="1"/>
  <c r="O68" i="79" s="1"/>
  <c r="N68" i="79" a="1"/>
  <c r="N68" i="79" s="1"/>
  <c r="F68" i="79"/>
  <c r="G68" i="79" s="1"/>
  <c r="O67" i="79" a="1"/>
  <c r="O67" i="79" s="1"/>
  <c r="N67" i="79" a="1"/>
  <c r="N67" i="79" s="1"/>
  <c r="F67" i="79"/>
  <c r="G67" i="79" s="1"/>
  <c r="O66" i="79" a="1"/>
  <c r="O66" i="79" s="1"/>
  <c r="N66" i="79" a="1"/>
  <c r="N66" i="79" s="1"/>
  <c r="F66" i="79"/>
  <c r="G66" i="79" s="1"/>
  <c r="O65" i="79" a="1"/>
  <c r="O65" i="79" s="1"/>
  <c r="N65" i="79" a="1"/>
  <c r="N65" i="79" s="1"/>
  <c r="F65" i="79"/>
  <c r="G65" i="79" s="1"/>
  <c r="O64" i="79" a="1"/>
  <c r="O64" i="79" s="1"/>
  <c r="N64" i="79" a="1"/>
  <c r="N64" i="79" s="1"/>
  <c r="F64" i="79"/>
  <c r="G64" i="79" s="1"/>
  <c r="O63" i="79" a="1"/>
  <c r="O63" i="79" s="1"/>
  <c r="N63" i="79" a="1"/>
  <c r="N63" i="79" s="1"/>
  <c r="F63" i="79"/>
  <c r="G63" i="79" s="1"/>
  <c r="O62" i="79" a="1"/>
  <c r="O62" i="79" s="1"/>
  <c r="N62" i="79" a="1"/>
  <c r="N62" i="79" s="1"/>
  <c r="F62" i="79"/>
  <c r="G62" i="79" s="1"/>
  <c r="O61" i="79" a="1"/>
  <c r="O61" i="79" s="1"/>
  <c r="N61" i="79" a="1"/>
  <c r="N61" i="79" s="1"/>
  <c r="F61" i="79"/>
  <c r="G61" i="79" s="1"/>
  <c r="O60" i="79" a="1"/>
  <c r="O60" i="79" s="1"/>
  <c r="N60" i="79" a="1"/>
  <c r="N60" i="79" s="1"/>
  <c r="F60" i="79"/>
  <c r="G60" i="79" s="1"/>
  <c r="O59" i="79" a="1"/>
  <c r="O59" i="79" s="1"/>
  <c r="N59" i="79" a="1"/>
  <c r="N59" i="79" s="1"/>
  <c r="F59" i="79"/>
  <c r="G59" i="79" s="1"/>
  <c r="O58" i="79" a="1"/>
  <c r="O58" i="79" s="1"/>
  <c r="N58" i="79" a="1"/>
  <c r="N58" i="79" s="1"/>
  <c r="F58" i="79"/>
  <c r="G58" i="79" s="1"/>
  <c r="O57" i="79" a="1"/>
  <c r="O57" i="79" s="1"/>
  <c r="N57" i="79" a="1"/>
  <c r="N57" i="79" s="1"/>
  <c r="F57" i="79"/>
  <c r="G57" i="79" s="1"/>
  <c r="O56" i="79" a="1"/>
  <c r="O56" i="79" s="1"/>
  <c r="N56" i="79" a="1"/>
  <c r="N56" i="79" s="1"/>
  <c r="F56" i="79"/>
  <c r="G56" i="79" s="1"/>
  <c r="O55" i="79" a="1"/>
  <c r="O55" i="79" s="1"/>
  <c r="N55" i="79" a="1"/>
  <c r="N55" i="79" s="1"/>
  <c r="F55" i="79"/>
  <c r="G55" i="79" s="1"/>
  <c r="O54" i="79" a="1"/>
  <c r="O54" i="79" s="1"/>
  <c r="N54" i="79" a="1"/>
  <c r="N54" i="79" s="1"/>
  <c r="F54" i="79"/>
  <c r="G54" i="79" s="1"/>
  <c r="O53" i="79" a="1"/>
  <c r="O53" i="79" s="1"/>
  <c r="N53" i="79" a="1"/>
  <c r="N53" i="79" s="1"/>
  <c r="F53" i="79"/>
  <c r="G53" i="79" s="1"/>
  <c r="O52" i="79" a="1"/>
  <c r="O52" i="79" s="1"/>
  <c r="N52" i="79" a="1"/>
  <c r="N52" i="79" s="1"/>
  <c r="F52" i="79"/>
  <c r="G52" i="79" s="1"/>
  <c r="O51" i="79" a="1"/>
  <c r="O51" i="79" s="1"/>
  <c r="N51" i="79" a="1"/>
  <c r="N51" i="79" s="1"/>
  <c r="F51" i="79"/>
  <c r="G51" i="79" s="1"/>
  <c r="O50" i="79" a="1"/>
  <c r="O50" i="79" s="1"/>
  <c r="N50" i="79" a="1"/>
  <c r="N50" i="79" s="1"/>
  <c r="F50" i="79"/>
  <c r="G50" i="79" s="1"/>
  <c r="O49" i="79" a="1"/>
  <c r="O49" i="79" s="1"/>
  <c r="N49" i="79" a="1"/>
  <c r="N49" i="79" s="1"/>
  <c r="F49" i="79"/>
  <c r="G49" i="79" s="1"/>
  <c r="O48" i="79" a="1"/>
  <c r="O48" i="79" s="1"/>
  <c r="N48" i="79" a="1"/>
  <c r="N48" i="79" s="1"/>
  <c r="F48" i="79"/>
  <c r="G48" i="79" s="1"/>
  <c r="O47" i="79" a="1"/>
  <c r="O47" i="79" s="1"/>
  <c r="N47" i="79" a="1"/>
  <c r="N47" i="79" s="1"/>
  <c r="F47" i="79"/>
  <c r="G47" i="79" s="1"/>
  <c r="O46" i="79" a="1"/>
  <c r="O46" i="79" s="1"/>
  <c r="N46" i="79" a="1"/>
  <c r="N46" i="79" s="1"/>
  <c r="F46" i="79"/>
  <c r="G46" i="79" s="1"/>
  <c r="O45" i="79" a="1"/>
  <c r="O45" i="79" s="1"/>
  <c r="N45" i="79" a="1"/>
  <c r="N45" i="79" s="1"/>
  <c r="F45" i="79"/>
  <c r="G45" i="79" s="1"/>
  <c r="O44" i="79" a="1"/>
  <c r="O44" i="79" s="1"/>
  <c r="N44" i="79" a="1"/>
  <c r="N44" i="79" s="1"/>
  <c r="F44" i="79"/>
  <c r="G44" i="79" s="1"/>
  <c r="O43" i="79" a="1"/>
  <c r="O43" i="79" s="1"/>
  <c r="N43" i="79" a="1"/>
  <c r="N43" i="79" s="1"/>
  <c r="F43" i="79"/>
  <c r="G43" i="79" s="1"/>
  <c r="O42" i="79" a="1"/>
  <c r="O42" i="79" s="1"/>
  <c r="N42" i="79" a="1"/>
  <c r="N42" i="79" s="1"/>
  <c r="F42" i="79"/>
  <c r="G42" i="79" s="1"/>
  <c r="O41" i="79" a="1"/>
  <c r="O41" i="79" s="1"/>
  <c r="N41" i="79" a="1"/>
  <c r="N41" i="79" s="1"/>
  <c r="F41" i="79"/>
  <c r="G41" i="79" s="1"/>
  <c r="O40" i="79" a="1"/>
  <c r="O40" i="79" s="1"/>
  <c r="N40" i="79" a="1"/>
  <c r="N40" i="79" s="1"/>
  <c r="F40" i="79"/>
  <c r="G40" i="79" s="1"/>
  <c r="O39" i="79" a="1"/>
  <c r="O39" i="79" s="1"/>
  <c r="N39" i="79" a="1"/>
  <c r="N39" i="79" s="1"/>
  <c r="F39" i="79"/>
  <c r="G39" i="79" s="1"/>
  <c r="O25" i="79" a="1"/>
  <c r="O25" i="79" s="1"/>
  <c r="N25" i="79" a="1"/>
  <c r="N25" i="79" s="1"/>
  <c r="F25" i="79"/>
  <c r="G25" i="79" s="1"/>
  <c r="O24" i="79" a="1"/>
  <c r="O24" i="79" s="1"/>
  <c r="N24" i="79" a="1"/>
  <c r="N24" i="79" s="1"/>
  <c r="F24" i="79"/>
  <c r="G24" i="79" s="1"/>
  <c r="O23" i="79" a="1"/>
  <c r="O23" i="79" s="1"/>
  <c r="N23" i="79" a="1"/>
  <c r="N23" i="79" s="1"/>
  <c r="F23" i="79"/>
  <c r="G23" i="79" s="1"/>
  <c r="O22" i="79" a="1"/>
  <c r="O22" i="79" s="1"/>
  <c r="N22" i="79" a="1"/>
  <c r="N22" i="79" s="1"/>
  <c r="F22" i="79"/>
  <c r="G22" i="79" s="1"/>
  <c r="O21" i="79" a="1"/>
  <c r="O21" i="79" s="1"/>
  <c r="N21" i="79" a="1"/>
  <c r="N21" i="79" s="1"/>
  <c r="F21" i="79"/>
  <c r="G21" i="79" s="1"/>
  <c r="O20" i="79" a="1"/>
  <c r="O20" i="79" s="1"/>
  <c r="N20" i="79" a="1"/>
  <c r="N20" i="79" s="1"/>
  <c r="F20" i="79"/>
  <c r="G20" i="79" s="1"/>
  <c r="O19" i="79" a="1"/>
  <c r="O19" i="79" s="1"/>
  <c r="N19" i="79" a="1"/>
  <c r="N19" i="79" s="1"/>
  <c r="F19" i="79"/>
  <c r="G19" i="79" s="1"/>
  <c r="O18" i="79" a="1"/>
  <c r="O18" i="79" s="1"/>
  <c r="N18" i="79" a="1"/>
  <c r="N18" i="79" s="1"/>
  <c r="F18" i="79"/>
  <c r="G18" i="79" s="1"/>
  <c r="O17" i="79" a="1"/>
  <c r="O17" i="79" s="1"/>
  <c r="N17" i="79" a="1"/>
  <c r="N17" i="79" s="1"/>
  <c r="F17" i="79"/>
  <c r="G17" i="79" s="1"/>
  <c r="O16" i="79" a="1"/>
  <c r="O16" i="79" s="1"/>
  <c r="N16" i="79" a="1"/>
  <c r="N16" i="79" s="1"/>
  <c r="F16" i="79"/>
  <c r="G16" i="79" s="1"/>
  <c r="O15" i="79" a="1"/>
  <c r="O15" i="79" s="1"/>
  <c r="N15" i="79" a="1"/>
  <c r="N15" i="79" s="1"/>
  <c r="F15" i="79"/>
  <c r="G15" i="79" s="1"/>
  <c r="O14" i="79" a="1"/>
  <c r="O14" i="79" s="1"/>
  <c r="N14" i="79" a="1"/>
  <c r="N14" i="79" s="1"/>
  <c r="F14" i="79"/>
  <c r="G14" i="79" s="1"/>
  <c r="O13" i="79" a="1"/>
  <c r="O13" i="79" s="1"/>
  <c r="N13" i="79" a="1"/>
  <c r="N13" i="79" s="1"/>
  <c r="F13" i="79"/>
  <c r="G13" i="79" s="1"/>
  <c r="E45" i="4"/>
  <c r="E44" i="4"/>
  <c r="E42" i="4"/>
  <c r="E41" i="4"/>
  <c r="E39" i="4"/>
  <c r="E38" i="4"/>
  <c r="E18" i="4"/>
  <c r="E17" i="4"/>
  <c r="E15" i="4"/>
  <c r="E14" i="4"/>
  <c r="Q9" i="91"/>
  <c r="F142" i="91"/>
  <c r="H142" i="91"/>
  <c r="H135" i="91"/>
  <c r="F135" i="91"/>
  <c r="H128" i="91"/>
  <c r="F128" i="91"/>
  <c r="H121" i="91"/>
  <c r="F121" i="91"/>
  <c r="H114" i="91"/>
  <c r="F114" i="91"/>
  <c r="H107" i="91"/>
  <c r="F107" i="91"/>
  <c r="H100" i="91"/>
  <c r="F100" i="91"/>
  <c r="H93" i="91"/>
  <c r="F93" i="91"/>
  <c r="H86" i="91"/>
  <c r="F86" i="91"/>
  <c r="H79" i="91"/>
  <c r="F79" i="91"/>
  <c r="H72" i="91"/>
  <c r="F72" i="91"/>
  <c r="H65" i="91"/>
  <c r="F65" i="91"/>
  <c r="H58" i="91"/>
  <c r="F58" i="91"/>
  <c r="H51" i="91"/>
  <c r="F51" i="91"/>
  <c r="H44" i="91"/>
  <c r="F44" i="91"/>
  <c r="H37" i="91"/>
  <c r="F37" i="91"/>
  <c r="H30" i="91"/>
  <c r="F30" i="91"/>
  <c r="H23" i="91"/>
  <c r="F23" i="91"/>
  <c r="H16" i="91"/>
  <c r="F16" i="91"/>
  <c r="H208" i="87" a="1"/>
  <c r="H208" i="87" s="1"/>
  <c r="K207" i="87" a="1"/>
  <c r="K207" i="87" s="1"/>
  <c r="K24" i="87" a="1"/>
  <c r="K24" i="87" s="1"/>
  <c r="K23" i="87" a="1"/>
  <c r="K23" i="87" s="1"/>
  <c r="K22" i="87" a="1"/>
  <c r="K22" i="87" s="1"/>
  <c r="K21" i="87" a="1"/>
  <c r="K21" i="87" s="1"/>
  <c r="K20" i="87" a="1"/>
  <c r="K20" i="87" s="1"/>
  <c r="K19" i="87" a="1"/>
  <c r="K19" i="87" s="1"/>
  <c r="K18" i="87" a="1"/>
  <c r="K18" i="87" s="1"/>
  <c r="K17" i="87" a="1"/>
  <c r="K17" i="87" s="1"/>
  <c r="K16" i="87" a="1"/>
  <c r="K16" i="87" s="1"/>
  <c r="K15" i="87" a="1"/>
  <c r="K15" i="87" s="1"/>
  <c r="K14" i="87" a="1"/>
  <c r="K14" i="87" s="1"/>
  <c r="K13" i="87" a="1"/>
  <c r="K13" i="87" s="1"/>
  <c r="K12" i="87" a="1"/>
  <c r="K12" i="87" s="1"/>
  <c r="K11" i="87" a="1"/>
  <c r="K11" i="87" s="1"/>
  <c r="K10" i="87" a="1"/>
  <c r="K10" i="87" s="1"/>
  <c r="K9" i="87" a="1"/>
  <c r="K9" i="87" s="1"/>
  <c r="K8" i="87" a="1"/>
  <c r="K8" i="87" s="1"/>
  <c r="K7" i="87" a="1"/>
  <c r="K7" i="87" s="1"/>
  <c r="K207" i="82" a="1"/>
  <c r="K207" i="82" s="1"/>
  <c r="K24" i="82" a="1"/>
  <c r="K24" i="82" s="1"/>
  <c r="K23" i="82" a="1"/>
  <c r="K23" i="82" s="1"/>
  <c r="K22" i="82" a="1"/>
  <c r="K22" i="82" s="1"/>
  <c r="K21" i="82" a="1"/>
  <c r="K21" i="82" s="1"/>
  <c r="K20" i="82" a="1"/>
  <c r="K20" i="82" s="1"/>
  <c r="K19" i="82" a="1"/>
  <c r="K19" i="82" s="1"/>
  <c r="K18" i="82" a="1"/>
  <c r="K18" i="82" s="1"/>
  <c r="K17" i="82" a="1"/>
  <c r="K17" i="82" s="1"/>
  <c r="K16" i="82" a="1"/>
  <c r="K16" i="82" s="1"/>
  <c r="K15" i="82" a="1"/>
  <c r="K15" i="82" s="1"/>
  <c r="K14" i="82" a="1"/>
  <c r="K14" i="82" s="1"/>
  <c r="K13" i="82" a="1"/>
  <c r="K13" i="82" s="1"/>
  <c r="K12" i="82" a="1"/>
  <c r="K12" i="82" s="1"/>
  <c r="K11" i="82" a="1"/>
  <c r="K11" i="82" s="1"/>
  <c r="K10" i="82" a="1"/>
  <c r="K10" i="82" s="1"/>
  <c r="K9" i="82" a="1"/>
  <c r="K9" i="82" s="1"/>
  <c r="G208" i="82"/>
  <c r="H55" i="86" a="1"/>
  <c r="H55" i="86" s="1"/>
  <c r="F55" i="86" a="1"/>
  <c r="F55" i="86" s="1"/>
  <c r="I6" i="86" a="1"/>
  <c r="I6" i="86" s="1"/>
  <c r="I54" i="86" a="1"/>
  <c r="I54" i="86" s="1"/>
  <c r="I23" i="86" a="1"/>
  <c r="I23" i="86" s="1"/>
  <c r="I22" i="86" a="1"/>
  <c r="I22" i="86" s="1"/>
  <c r="I21" i="86" a="1"/>
  <c r="I21" i="86" s="1"/>
  <c r="I20" i="86" a="1"/>
  <c r="I20" i="86" s="1"/>
  <c r="I19" i="86" a="1"/>
  <c r="I19" i="86" s="1"/>
  <c r="I18" i="86" a="1"/>
  <c r="I18" i="86" s="1"/>
  <c r="I17" i="86" a="1"/>
  <c r="I17" i="86" s="1"/>
  <c r="I16" i="86" a="1"/>
  <c r="I16" i="86" s="1"/>
  <c r="I15" i="86" a="1"/>
  <c r="I15" i="86" s="1"/>
  <c r="I14" i="86" a="1"/>
  <c r="I14" i="86" s="1"/>
  <c r="I13" i="86" a="1"/>
  <c r="I13" i="86" s="1"/>
  <c r="I12" i="86" a="1"/>
  <c r="I12" i="86" s="1"/>
  <c r="I11" i="86" a="1"/>
  <c r="I11" i="86" s="1"/>
  <c r="I10" i="86" a="1"/>
  <c r="I10" i="86" s="1"/>
  <c r="I9" i="86" a="1"/>
  <c r="I9" i="86" s="1"/>
  <c r="I8" i="86" a="1"/>
  <c r="I8" i="86" s="1"/>
  <c r="I7" i="86" a="1"/>
  <c r="I7" i="86" s="1"/>
  <c r="I5" i="86" a="1"/>
  <c r="I5" i="86" s="1"/>
  <c r="K55" i="86" s="1"/>
  <c r="G16" i="4" s="1"/>
  <c r="O211" i="79" a="1"/>
  <c r="O211" i="79" s="1"/>
  <c r="N211" i="79" a="1"/>
  <c r="N211" i="79" s="1"/>
  <c r="O130" i="79" a="1"/>
  <c r="O130" i="79" s="1"/>
  <c r="N130" i="79" a="1"/>
  <c r="N130" i="79" s="1"/>
  <c r="O129" i="79" a="1"/>
  <c r="O129" i="79" s="1"/>
  <c r="N129" i="79" a="1"/>
  <c r="N129" i="79" s="1"/>
  <c r="O128" i="79" a="1"/>
  <c r="O128" i="79" s="1"/>
  <c r="N128" i="79" a="1"/>
  <c r="N128" i="79" s="1"/>
  <c r="O127" i="79" a="1"/>
  <c r="O127" i="79" s="1"/>
  <c r="N127" i="79" a="1"/>
  <c r="N127" i="79" s="1"/>
  <c r="O126" i="79" a="1"/>
  <c r="O126" i="79" s="1"/>
  <c r="N126" i="79" a="1"/>
  <c r="N126" i="79" s="1"/>
  <c r="O125" i="79" a="1"/>
  <c r="O125" i="79" s="1"/>
  <c r="N125" i="79" a="1"/>
  <c r="N125" i="79" s="1"/>
  <c r="O124" i="79" a="1"/>
  <c r="O124" i="79" s="1"/>
  <c r="N124" i="79" a="1"/>
  <c r="N124" i="79" s="1"/>
  <c r="O123" i="79" a="1"/>
  <c r="O123" i="79" s="1"/>
  <c r="N123" i="79" a="1"/>
  <c r="N123" i="79" s="1"/>
  <c r="O122" i="79" a="1"/>
  <c r="O122" i="79" s="1"/>
  <c r="N122" i="79" a="1"/>
  <c r="N122" i="79" s="1"/>
  <c r="O121" i="79" a="1"/>
  <c r="O121" i="79" s="1"/>
  <c r="N121" i="79" a="1"/>
  <c r="N121" i="79" s="1"/>
  <c r="O120" i="79" a="1"/>
  <c r="O120" i="79" s="1"/>
  <c r="N120" i="79" a="1"/>
  <c r="N120" i="79" s="1"/>
  <c r="O119" i="79" a="1"/>
  <c r="O119" i="79" s="1"/>
  <c r="N119" i="79" a="1"/>
  <c r="N119" i="79" s="1"/>
  <c r="O118" i="79" a="1"/>
  <c r="O118" i="79" s="1"/>
  <c r="N118" i="79" a="1"/>
  <c r="N118" i="79" s="1"/>
  <c r="O117" i="79" a="1"/>
  <c r="O117" i="79" s="1"/>
  <c r="N117" i="79" a="1"/>
  <c r="N117" i="79" s="1"/>
  <c r="O116" i="79" a="1"/>
  <c r="O116" i="79" s="1"/>
  <c r="N116" i="79" a="1"/>
  <c r="N116" i="79" s="1"/>
  <c r="O115" i="79" a="1"/>
  <c r="O115" i="79" s="1"/>
  <c r="N115" i="79" a="1"/>
  <c r="N115" i="79" s="1"/>
  <c r="O114" i="79" a="1"/>
  <c r="O114" i="79" s="1"/>
  <c r="N114" i="79" a="1"/>
  <c r="N114" i="79" s="1"/>
  <c r="O113" i="79" a="1"/>
  <c r="O113" i="79" s="1"/>
  <c r="N113" i="79" a="1"/>
  <c r="N113" i="79" s="1"/>
  <c r="M107" i="79" a="1"/>
  <c r="M107" i="79" s="1"/>
  <c r="J107" i="79" a="1"/>
  <c r="J107" i="79" s="1"/>
  <c r="N7" i="79" a="1"/>
  <c r="N7" i="79" s="1"/>
  <c r="H107" i="79" a="1"/>
  <c r="H107" i="79" s="1"/>
  <c r="O106" i="79" a="1"/>
  <c r="O106" i="79" s="1"/>
  <c r="N106" i="79" a="1"/>
  <c r="N106" i="79" s="1"/>
  <c r="O38" i="79" a="1"/>
  <c r="O38" i="79" s="1"/>
  <c r="N38" i="79" a="1"/>
  <c r="N38" i="79" s="1"/>
  <c r="O37" i="79" a="1"/>
  <c r="O37" i="79" s="1"/>
  <c r="N37" i="79" a="1"/>
  <c r="N37" i="79" s="1"/>
  <c r="O36" i="79" a="1"/>
  <c r="O36" i="79" s="1"/>
  <c r="N36" i="79" a="1"/>
  <c r="N36" i="79" s="1"/>
  <c r="O35" i="79" a="1"/>
  <c r="O35" i="79" s="1"/>
  <c r="N35" i="79" a="1"/>
  <c r="N35" i="79" s="1"/>
  <c r="O34" i="79" a="1"/>
  <c r="O34" i="79" s="1"/>
  <c r="N34" i="79" a="1"/>
  <c r="N34" i="79" s="1"/>
  <c r="O33" i="79" a="1"/>
  <c r="O33" i="79" s="1"/>
  <c r="N33" i="79" a="1"/>
  <c r="N33" i="79" s="1"/>
  <c r="O32" i="79" a="1"/>
  <c r="O32" i="79" s="1"/>
  <c r="N32" i="79" a="1"/>
  <c r="N32" i="79" s="1"/>
  <c r="O31" i="79" a="1"/>
  <c r="O31" i="79" s="1"/>
  <c r="N31" i="79" a="1"/>
  <c r="N31" i="79" s="1"/>
  <c r="O30" i="79" a="1"/>
  <c r="O30" i="79" s="1"/>
  <c r="N30" i="79" a="1"/>
  <c r="N30" i="79" s="1"/>
  <c r="O29" i="79" a="1"/>
  <c r="O29" i="79" s="1"/>
  <c r="N29" i="79" a="1"/>
  <c r="N29" i="79" s="1"/>
  <c r="O28" i="79" a="1"/>
  <c r="O28" i="79" s="1"/>
  <c r="N28" i="79" a="1"/>
  <c r="N28" i="79" s="1"/>
  <c r="O27" i="79" a="1"/>
  <c r="O27" i="79" s="1"/>
  <c r="N27" i="79" a="1"/>
  <c r="N27" i="79" s="1"/>
  <c r="O26" i="79" a="1"/>
  <c r="O26" i="79" s="1"/>
  <c r="N26" i="79" a="1"/>
  <c r="N26" i="79" s="1"/>
  <c r="N12" i="79" a="1"/>
  <c r="N12" i="79" s="1"/>
  <c r="N11" i="79" a="1"/>
  <c r="N11" i="79" s="1"/>
  <c r="N10" i="79" a="1"/>
  <c r="N10" i="79" s="1"/>
  <c r="N9" i="79" a="1"/>
  <c r="N9" i="79" s="1"/>
  <c r="N8" i="79" a="1"/>
  <c r="N8" i="79" s="1"/>
  <c r="S9" i="79"/>
  <c r="O7" i="79" a="1"/>
  <c r="O7" i="79" s="1"/>
  <c r="F112" i="79"/>
  <c r="F7" i="79"/>
  <c r="G7" i="79" s="1"/>
  <c r="C6" i="4"/>
  <c r="C7" i="4"/>
  <c r="C9" i="4"/>
  <c r="C5" i="4"/>
  <c r="F113" i="79"/>
  <c r="G113" i="79" s="1"/>
  <c r="F114" i="79"/>
  <c r="G114" i="79" s="1"/>
  <c r="F115" i="79"/>
  <c r="G115" i="79" s="1"/>
  <c r="F116" i="79"/>
  <c r="G116" i="79" s="1"/>
  <c r="F117" i="79"/>
  <c r="G117" i="79" s="1"/>
  <c r="F118" i="79"/>
  <c r="G118" i="79" s="1"/>
  <c r="F119" i="79"/>
  <c r="G119" i="79" s="1"/>
  <c r="F120" i="79"/>
  <c r="G120" i="79" s="1"/>
  <c r="F121" i="79"/>
  <c r="G121" i="79" s="1"/>
  <c r="F122" i="79"/>
  <c r="G122" i="79" s="1"/>
  <c r="F123" i="79"/>
  <c r="G123" i="79" s="1"/>
  <c r="F124" i="79"/>
  <c r="G124" i="79" s="1"/>
  <c r="F125" i="79"/>
  <c r="G125" i="79" s="1"/>
  <c r="F126" i="79"/>
  <c r="G126" i="79" s="1"/>
  <c r="F127" i="79"/>
  <c r="G127" i="79" s="1"/>
  <c r="F128" i="79"/>
  <c r="G128" i="79" s="1"/>
  <c r="F129" i="79"/>
  <c r="G129" i="79" s="1"/>
  <c r="F130" i="79"/>
  <c r="G130" i="79" s="1"/>
  <c r="F211" i="79"/>
  <c r="G211" i="79" s="1"/>
  <c r="C4" i="4"/>
  <c r="F106" i="79"/>
  <c r="G106" i="79" s="1"/>
  <c r="F38" i="79"/>
  <c r="G38" i="79" s="1"/>
  <c r="F37" i="79"/>
  <c r="G37" i="79" s="1"/>
  <c r="F36" i="79"/>
  <c r="G36" i="79" s="1"/>
  <c r="F35" i="79"/>
  <c r="G35" i="79" s="1"/>
  <c r="F34" i="79"/>
  <c r="G34" i="79" s="1"/>
  <c r="F33" i="79"/>
  <c r="G33" i="79" s="1"/>
  <c r="F32" i="79"/>
  <c r="G32" i="79" s="1"/>
  <c r="F31" i="79"/>
  <c r="G31" i="79" s="1"/>
  <c r="F30" i="79"/>
  <c r="G30" i="79" s="1"/>
  <c r="F29" i="79"/>
  <c r="G29" i="79" s="1"/>
  <c r="F28" i="79"/>
  <c r="G28" i="79" s="1"/>
  <c r="F27" i="79"/>
  <c r="G27" i="79" s="1"/>
  <c r="F26" i="79"/>
  <c r="G26" i="79" s="1"/>
  <c r="F12" i="79"/>
  <c r="G12" i="79" s="1"/>
  <c r="F11" i="79"/>
  <c r="G11" i="79" s="1"/>
  <c r="F10" i="79"/>
  <c r="G10" i="79" s="1"/>
  <c r="F9" i="79"/>
  <c r="G9" i="79" s="1"/>
  <c r="F8" i="79"/>
  <c r="G8" i="79" s="1"/>
  <c r="E40" i="4" l="1"/>
  <c r="I30" i="91"/>
  <c r="I114" i="91"/>
  <c r="K114" i="91" s="1"/>
  <c r="I37" i="91"/>
  <c r="J208" i="82" a="1"/>
  <c r="J208" i="82" s="1"/>
  <c r="C41" i="4" s="1"/>
  <c r="C46" i="4" s="1" a="1"/>
  <c r="C46" i="4" s="1"/>
  <c r="S8" i="82"/>
  <c r="S208" i="82" s="1" a="1"/>
  <c r="S208" i="82" s="1"/>
  <c r="G41" i="4" s="1"/>
  <c r="K7" i="82" a="1"/>
  <c r="K7" i="82" s="1"/>
  <c r="O7" i="82"/>
  <c r="O12" i="79" a="1"/>
  <c r="O12" i="79" s="1"/>
  <c r="S12" i="79"/>
  <c r="O8" i="79" a="1"/>
  <c r="O8" i="79" s="1"/>
  <c r="S8" i="79"/>
  <c r="O10" i="79" a="1"/>
  <c r="O10" i="79" s="1"/>
  <c r="S10" i="79"/>
  <c r="O11" i="79" a="1"/>
  <c r="O11" i="79" s="1"/>
  <c r="S11" i="79"/>
  <c r="I79" i="91"/>
  <c r="K79" i="91" s="1"/>
  <c r="O9" i="91"/>
  <c r="I93" i="91"/>
  <c r="K93" i="91" s="1"/>
  <c r="I100" i="91"/>
  <c r="K100" i="91" s="1"/>
  <c r="K6" i="82" a="1"/>
  <c r="K6" i="82" s="1"/>
  <c r="O208" i="82" a="1"/>
  <c r="O208" i="82" s="1"/>
  <c r="G17" i="4" s="1"/>
  <c r="O9" i="79" a="1"/>
  <c r="O9" i="79" s="1"/>
  <c r="I72" i="91"/>
  <c r="K72" i="91" s="1"/>
  <c r="I86" i="91"/>
  <c r="K86" i="91" s="1"/>
  <c r="I23" i="91"/>
  <c r="K23" i="91" s="1"/>
  <c r="I16" i="91"/>
  <c r="K16" i="91" s="1"/>
  <c r="K30" i="91"/>
  <c r="I44" i="91"/>
  <c r="K44" i="91" s="1"/>
  <c r="E21" i="4"/>
  <c r="I107" i="91"/>
  <c r="K107" i="91" s="1"/>
  <c r="I128" i="91"/>
  <c r="K128" i="91" s="1"/>
  <c r="G112" i="79"/>
  <c r="G212" i="79" s="1"/>
  <c r="Q112" i="79"/>
  <c r="Q212" i="79" s="1"/>
  <c r="I142" i="91"/>
  <c r="K142" i="91" s="1"/>
  <c r="I65" i="91"/>
  <c r="K65" i="91" s="1"/>
  <c r="I58" i="91"/>
  <c r="K58" i="91" s="1"/>
  <c r="I121" i="91"/>
  <c r="K121" i="91" s="1"/>
  <c r="I51" i="91"/>
  <c r="K51" i="91" s="1"/>
  <c r="I135" i="91"/>
  <c r="K135" i="91" s="1"/>
  <c r="K37" i="91"/>
  <c r="G312" i="84"/>
  <c r="G156" i="84"/>
  <c r="G314" i="84"/>
  <c r="C16" i="4"/>
  <c r="C40" i="4"/>
  <c r="C18" i="4"/>
  <c r="E16" i="4"/>
  <c r="E20" i="4"/>
  <c r="G158" i="84"/>
  <c r="F107" i="79"/>
  <c r="J208" i="87" a="1"/>
  <c r="J208" i="87" s="1"/>
  <c r="K6" i="87" a="1"/>
  <c r="K6" i="87" s="1"/>
  <c r="K208" i="87" s="1"/>
  <c r="K8" i="82" a="1"/>
  <c r="K8" i="82" s="1"/>
  <c r="E320" i="84"/>
  <c r="F320" i="84"/>
  <c r="D43" i="4" s="1"/>
  <c r="D46" i="4" s="1" a="1"/>
  <c r="D320" i="84"/>
  <c r="B43" i="4" s="1"/>
  <c r="B46" i="4" s="1" a="1"/>
  <c r="F318" i="84"/>
  <c r="D19" i="4" s="1"/>
  <c r="D22" i="4" s="1" a="1"/>
  <c r="G208" i="87"/>
  <c r="G107" i="79"/>
  <c r="N107" i="79"/>
  <c r="I55" i="86"/>
  <c r="K107" i="79" a="1"/>
  <c r="K107" i="79" s="1"/>
  <c r="H208" i="82" a="1"/>
  <c r="H208" i="82" s="1"/>
  <c r="C17" i="4" s="1"/>
  <c r="C22" i="4" s="1" a="1"/>
  <c r="C22" i="4" s="1"/>
  <c r="F212" i="79"/>
  <c r="D318" i="84"/>
  <c r="B19" i="4" s="1"/>
  <c r="L146" i="91" l="1" a="1"/>
  <c r="L146" i="91" s="1"/>
  <c r="C20" i="4" s="1"/>
  <c r="Q16" i="91"/>
  <c r="Q146" i="91" s="1"/>
  <c r="G20" i="4" s="1"/>
  <c r="U16" i="91"/>
  <c r="U146" i="91" s="1"/>
  <c r="G44" i="4" s="1"/>
  <c r="K208" i="82"/>
  <c r="O107" i="79"/>
  <c r="S107" i="79"/>
  <c r="Y112" i="79"/>
  <c r="Y212" i="79" s="1"/>
  <c r="Q217" i="79"/>
  <c r="G14" i="4" s="1"/>
  <c r="O16" i="91"/>
  <c r="O146" i="91" s="1"/>
  <c r="F19" i="4"/>
  <c r="H212" i="79" a="1"/>
  <c r="H212" i="79" s="1"/>
  <c r="H217" i="79" s="1"/>
  <c r="C14" i="4" s="1"/>
  <c r="N112" i="79" a="1"/>
  <c r="N112" i="79" s="1"/>
  <c r="N146" i="91" a="1"/>
  <c r="N146" i="91" s="1"/>
  <c r="C44" i="4" s="1"/>
  <c r="F43" i="4"/>
  <c r="C43" i="4"/>
  <c r="C19" i="4"/>
  <c r="C42" i="4"/>
  <c r="E43" i="4"/>
  <c r="G320" i="84"/>
  <c r="G318" i="84"/>
  <c r="B46" i="4"/>
  <c r="F217" i="79"/>
  <c r="D22" i="4"/>
  <c r="D46" i="4"/>
  <c r="G217" i="79"/>
  <c r="AA112" i="79" l="1"/>
  <c r="AA212" i="79" s="1"/>
  <c r="AA217" i="79" s="1"/>
  <c r="G39" i="4" s="1"/>
  <c r="M212" i="79" a="1"/>
  <c r="M212" i="79" s="1"/>
  <c r="M217" i="79" s="1"/>
  <c r="C39" i="4" s="1"/>
  <c r="S112" i="79"/>
  <c r="S212" i="79" s="1"/>
  <c r="S217" i="79" s="1"/>
  <c r="G15" i="4" s="1"/>
  <c r="J212" i="79" a="1"/>
  <c r="J212" i="79" s="1"/>
  <c r="J217" i="79" s="1"/>
  <c r="C38" i="4" s="1"/>
  <c r="Y217" i="79"/>
  <c r="G38" i="4" s="1"/>
  <c r="N212" i="79"/>
  <c r="N217" i="79" s="1"/>
  <c r="O112" i="79" a="1"/>
  <c r="O112" i="79" s="1"/>
  <c r="O212" i="79" s="1"/>
  <c r="O217" i="79" s="1"/>
  <c r="K212" i="79" a="1"/>
  <c r="K212" i="79" s="1"/>
  <c r="K217" i="79" s="1"/>
  <c r="C15" i="4" s="1"/>
  <c r="F46" i="4"/>
  <c r="D48" i="4"/>
  <c r="E46" i="4"/>
  <c r="B22" i="4" a="1"/>
  <c r="B22" i="4" s="1"/>
  <c r="E19" i="4"/>
  <c r="F22" i="4" l="1"/>
  <c r="B48" i="4"/>
  <c r="F48" i="4" s="1"/>
  <c r="H9" i="91"/>
  <c r="F9" i="91"/>
  <c r="F153" i="91"/>
  <c r="H153" i="91"/>
  <c r="E22" i="4"/>
  <c r="I9" i="91" l="1"/>
  <c r="K9" i="91" s="1"/>
  <c r="I153" i="91"/>
  <c r="K153" i="91" s="1"/>
  <c r="M157" i="91" s="1"/>
  <c r="C33" i="4" s="1"/>
  <c r="C34" i="4" s="1"/>
  <c r="E48" i="4"/>
  <c r="Q153" i="91" l="1"/>
  <c r="Q157" i="91" s="1"/>
  <c r="G21" i="4" s="1"/>
  <c r="G22" i="4" s="1" a="1"/>
  <c r="L157" i="91" a="1"/>
  <c r="L157" i="91" s="1"/>
  <c r="C21" i="4" s="1"/>
  <c r="N157" i="91" l="1" a="1"/>
  <c r="N157" i="91" s="1"/>
  <c r="C45" i="4" s="1"/>
  <c r="C54" i="4" s="1"/>
  <c r="U153" i="91"/>
  <c r="U157" i="91" s="1"/>
  <c r="G45" i="4" s="1"/>
  <c r="G22" i="4"/>
  <c r="O153" i="91"/>
  <c r="O157" i="91" s="1"/>
  <c r="C50" i="4"/>
  <c r="C52" i="4" s="1"/>
  <c r="D18" i="78" l="1"/>
  <c r="D22" i="78" s="1"/>
  <c r="C48" i="4"/>
  <c r="G46" i="4" a="1"/>
  <c r="G46" i="4" s="1"/>
</calcChain>
</file>

<file path=xl/sharedStrings.xml><?xml version="1.0" encoding="utf-8"?>
<sst xmlns="http://schemas.openxmlformats.org/spreadsheetml/2006/main" count="1189" uniqueCount="446">
  <si>
    <t>SANDBOX AREA (highlighted in light red)- For rough work associated with the print area to the left.  Rough work may include, notes, calculations, derivations, etc.</t>
  </si>
  <si>
    <t>Workbook Instructions</t>
  </si>
  <si>
    <r>
      <rPr>
        <b/>
        <sz val="12"/>
        <rFont val="Arial"/>
        <family val="2"/>
      </rPr>
      <t xml:space="preserve">Input Data: </t>
    </r>
    <r>
      <rPr>
        <sz val="12"/>
        <rFont val="Arial"/>
        <family val="2"/>
      </rPr>
      <t xml:space="preserve"> Enter information as required in all cells highlighted in Blue.</t>
    </r>
  </si>
  <si>
    <r>
      <rPr>
        <b/>
        <sz val="12"/>
        <rFont val="Arial"/>
        <family val="2"/>
      </rPr>
      <t xml:space="preserve">Restricted Editing: </t>
    </r>
    <r>
      <rPr>
        <sz val="12"/>
        <rFont val="Arial"/>
        <family val="2"/>
      </rPr>
      <t xml:space="preserve"> All cells not highlighted in Blue are locked from editing.  Locked cells include:  cells with formulas highlighted in Gray or Light Yellow, cells with no color fill (white), etc.</t>
    </r>
  </si>
  <si>
    <r>
      <rPr>
        <b/>
        <sz val="12"/>
        <rFont val="Arial"/>
        <family val="2"/>
      </rPr>
      <t xml:space="preserve">For the Agreement Budget Template </t>
    </r>
    <r>
      <rPr>
        <b/>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b/>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</si>
  <si>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Regarding Confidential Information:</t>
    </r>
    <r>
      <rPr>
        <sz val="12"/>
        <rFont val="Arial"/>
        <family val="2"/>
      </rPr>
      <t xml:space="preserve">  Avoid disclosing trade secrets and confidential information on any agreement document, since these documents are publicly accessible.</t>
    </r>
  </si>
  <si>
    <t>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</si>
  <si>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</si>
  <si>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</si>
  <si>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</si>
  <si>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</si>
  <si>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</si>
  <si>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</si>
  <si>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(via calculation) CEC and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</si>
  <si>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</si>
  <si>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</si>
  <si>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(via calculation) CEC and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</si>
  <si>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</si>
  <si>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u/>
        <sz val="12"/>
        <rFont val="Arial"/>
        <family val="2"/>
      </rPr>
      <t>SPECIAL CIRCUMSTANCE</t>
    </r>
    <r>
      <rPr>
        <b/>
        <sz val="12"/>
        <rFont val="Arial"/>
        <family val="2"/>
      </rPr>
      <t xml:space="preserve"> for calculated currency values: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</si>
  <si>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Invoice Supporting Documentation Requirements, per Budget Category:</t>
  </si>
  <si>
    <t>The list below contains the supporting documentation that is required to be submitted with an invoice.  IMPORTANT:  The recipient and subrecipients must still retain supporting documentation for all project expenses in case of an audit (“supporting documents” are also known as “backup documents”).</t>
  </si>
  <si>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</si>
  <si>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</si>
  <si>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</si>
  <si>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color rgb="FF000000"/>
        <rFont val="Courier New"/>
      </rPr>
      <t>o</t>
    </r>
    <r>
      <rPr>
        <sz val="12"/>
        <color rgb="FF000000"/>
        <rFont val="Arial"/>
      </rPr>
      <t xml:space="preserve">   </t>
    </r>
    <r>
      <rPr>
        <b/>
        <sz val="12"/>
        <color rgb="FF000000"/>
        <rFont val="Arial"/>
      </rPr>
      <t>Equipment</t>
    </r>
    <r>
      <rPr>
        <sz val="12"/>
        <color rgb="FF000000"/>
        <rFont val="Arial"/>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</si>
  <si>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</si>
  <si>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follow the same budget requirements as the Recipient when submitting an invoice. For Minor subrecipients and Vendors, subrecipient or vendor invoice required.</t>
    </r>
    <r>
      <rPr>
        <sz val="12"/>
        <rFont val="Arial"/>
        <family val="3"/>
      </rPr>
      <t xml:space="preserve"> The subrecipient (major) should not include retention on their invoice template, so that retention will not be double counted.  Doing this puts the responsibility on the recipient to determine how much retention to retain, if any, from their subrecipients based on their contractual agreements with their subrecipients and the CEC.</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</si>
  <si>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</si>
  <si>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r>
      <rPr>
        <b/>
        <sz val="12"/>
        <rFont val="Arial"/>
        <family val="2"/>
      </rPr>
      <t>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</si>
  <si>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ADDING ROWS:</t>
    </r>
    <r>
      <rPr>
        <sz val="12"/>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</si>
  <si>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sz val="12"/>
        <rFont val="Arial"/>
        <family val="2"/>
      </rPr>
      <t>Updating Modification Date on Budgets:</t>
    </r>
    <r>
      <rPr>
        <sz val="12"/>
        <rFont val="Arial"/>
        <family val="2"/>
      </rPr>
      <t xml:space="preserve">
After making modifications to a budget file, update the modification date as described below.</t>
    </r>
  </si>
  <si>
    <r>
      <rPr>
        <sz val="12"/>
        <color theme="1"/>
        <rFont val="Courier New"/>
        <family val="3"/>
      </rPr>
      <t>o</t>
    </r>
    <r>
      <rPr>
        <sz val="12"/>
        <color theme="1"/>
        <rFont val="Arial"/>
        <family val="2"/>
      </rPr>
      <t xml:space="preserve">   </t>
    </r>
    <r>
      <rPr>
        <b/>
        <sz val="12"/>
        <color theme="1"/>
        <rFont val="Arial"/>
        <family val="2"/>
      </rPr>
      <t>Budget Worksheet file</t>
    </r>
    <r>
      <rPr>
        <sz val="12"/>
        <color theme="1"/>
        <rFont val="Arial"/>
        <family val="2"/>
      </rPr>
      <t xml:space="preserve"> – Update the "</t>
    </r>
    <r>
      <rPr>
        <i/>
        <sz val="12"/>
        <color theme="1"/>
        <rFont val="Arial"/>
        <family val="2"/>
      </rPr>
      <t>Date of Last Budget Worksheet Modification</t>
    </r>
    <r>
      <rPr>
        <sz val="12"/>
        <color theme="1"/>
        <rFont val="Arial"/>
        <family val="2"/>
      </rPr>
      <t>" to the date the modifications were completed.  Update the "Date of Last Budget Worksheet Modification" in cell D1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</si>
  <si>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D1 of the "Category Budget" tab–this updates the rest of the tabs in the template.</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</si>
  <si>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UPDATING "TEMPLATE VERSION" DATE:</t>
    </r>
    <r>
      <rPr>
        <sz val="12"/>
        <rFont val="Arial"/>
        <family val="2"/>
      </rPr>
      <t xml:space="preserve">
After making modifications to a budget or invoice template, update the "</t>
    </r>
    <r>
      <rPr>
        <i/>
        <sz val="12"/>
        <rFont val="Arial"/>
        <family val="2"/>
      </rPr>
      <t>Template Version</t>
    </r>
    <r>
      <rPr>
        <sz val="12"/>
        <rFont val="Arial"/>
        <family val="2"/>
      </rPr>
      <t>" date to the date the modifications were completed.  For the budget templates, update the "</t>
    </r>
    <r>
      <rPr>
        <i/>
        <sz val="12"/>
        <rFont val="Arial"/>
        <family val="2"/>
      </rPr>
      <t>Template Version</t>
    </r>
    <r>
      <rPr>
        <sz val="12"/>
        <rFont val="Arial"/>
        <family val="2"/>
      </rPr>
      <t>" date in cell A1 of the "</t>
    </r>
    <r>
      <rPr>
        <i/>
        <sz val="12"/>
        <rFont val="Arial"/>
        <family val="2"/>
      </rPr>
      <t>Category Budget</t>
    </r>
    <r>
      <rPr>
        <sz val="12"/>
        <rFont val="Arial"/>
        <family val="2"/>
      </rPr>
      <t>" tab–this updates the rest of the tabs in the template.  For the invoice templates, update the "</t>
    </r>
    <r>
      <rPr>
        <i/>
        <sz val="12"/>
        <rFont val="Arial"/>
        <family val="2"/>
      </rPr>
      <t>Template Version</t>
    </r>
    <r>
      <rPr>
        <sz val="12"/>
        <rFont val="Arial"/>
        <family val="2"/>
      </rPr>
      <t>" date in cell A1 of the "</t>
    </r>
    <r>
      <rPr>
        <i/>
        <sz val="12"/>
        <rFont val="Arial"/>
        <family val="2"/>
      </rPr>
      <t>Invoice Payment Cover Sheet</t>
    </r>
    <r>
      <rPr>
        <sz val="12"/>
        <rFont val="Arial"/>
        <family val="2"/>
      </rPr>
      <t>" tab–this updates the rest of the tabs in the template.</t>
    </r>
  </si>
  <si>
    <r>
      <rPr>
        <b/>
        <sz val="12"/>
        <rFont val="Arial"/>
        <family val="2"/>
      </rPr>
      <t>ECAMS Support:</t>
    </r>
    <r>
      <rPr>
        <sz val="12"/>
        <rFont val="Arial"/>
        <family val="2"/>
      </rPr>
      <t xml:space="preserve">  For support on how to complete this template, please visit the ECAMS Resources web page.  The link to this web page is provided in the cell below:</t>
    </r>
  </si>
  <si>
    <t>https://www.energy.ca.gov/funding-opportunities/funding-resources/ecams-resources</t>
  </si>
  <si>
    <t>Template Version 9/23/25</t>
  </si>
  <si>
    <t>Invoice Payment Request</t>
  </si>
  <si>
    <t>Insert Organization Logo</t>
  </si>
  <si>
    <t>Select Recipient or Subrecipient</t>
  </si>
  <si>
    <t>Physical Address:</t>
  </si>
  <si>
    <t>Bill To:</t>
  </si>
  <si>
    <t>Organization Name</t>
  </si>
  <si>
    <t>California Energy Commission
Accounting Office, MS-2
715 P Street
Sacramento, CA 95814</t>
  </si>
  <si>
    <t>Organization Address 1</t>
  </si>
  <si>
    <t>Organization Address 2</t>
  </si>
  <si>
    <t>City, State, Zip</t>
  </si>
  <si>
    <t>Remit Payment To:</t>
  </si>
  <si>
    <t>Agreement Number:</t>
  </si>
  <si>
    <t>EPC-19-000</t>
  </si>
  <si>
    <t>Invoice Date:</t>
  </si>
  <si>
    <t>Invoice Number:</t>
  </si>
  <si>
    <t>ABC-19-000-27</t>
  </si>
  <si>
    <t>Organization Tracking Number (optional):</t>
  </si>
  <si>
    <t>##########</t>
  </si>
  <si>
    <t>Period Covered by Request:</t>
  </si>
  <si>
    <t>7/1/2021 - 7/31/2021</t>
  </si>
  <si>
    <t>Federal Tax ID:</t>
  </si>
  <si>
    <t>Total to Pay This Invoice:</t>
  </si>
  <si>
    <t>CEC Email Address to Submit Invoices</t>
  </si>
  <si>
    <t>Funding Source Line Items:</t>
  </si>
  <si>
    <t>Amount:</t>
  </si>
  <si>
    <t>invoices@energy.ca.gov</t>
  </si>
  <si>
    <t>1. Grant or Loan Progress Payment.  Amount Only.</t>
  </si>
  <si>
    <t>Certification</t>
  </si>
  <si>
    <t>I certify under penalty of perjury that this invoice is accurate and conforms to the requirements of this agreement.</t>
  </si>
  <si>
    <t>Reimbursement for these costs has not and will not be received from any other sources.  I have carefully reviewed the terms and</t>
  </si>
  <si>
    <t>conditions for this agreement and have determined that, for work covered by this invoice, the recipient and all subrecipients have</t>
  </si>
  <si>
    <t>complied with all agreement terms, including the requirement of compliance with public works and prevailing wage laws, which</t>
  </si>
  <si>
    <t>when applicable require, among other things, the payment of prevailing wages to eligible workers. All invoice backup</t>
  </si>
  <si>
    <t xml:space="preserve">documentation (e.g. receipts, invoices, etc.) is available upon request for any items at any time.  All invoiced amounts, including </t>
  </si>
  <si>
    <t xml:space="preserve">indirect cost rates, are for actual and allowable expenditures under this agreement. </t>
  </si>
  <si>
    <t xml:space="preserve">Signature of Authorized Representative     </t>
  </si>
  <si>
    <t>Date</t>
  </si>
  <si>
    <t>Insert Printed Name/Title</t>
  </si>
  <si>
    <t>For Energy Commission Use Only</t>
  </si>
  <si>
    <t xml:space="preserve">CEC Reviewer Signature </t>
  </si>
  <si>
    <t>Fi$Cal Purchase Order Number (CGL completes):</t>
  </si>
  <si>
    <t>Fi$Cal Receipt Number (CGL completes):</t>
  </si>
  <si>
    <t>Fi$Cal Voucher Number (Accounting completes as-needed):</t>
  </si>
  <si>
    <t>Energy Commission Grant Invoice Summary by Category Budget</t>
  </si>
  <si>
    <t>Organization Name:</t>
  </si>
  <si>
    <r>
      <t xml:space="preserve">Organization Tracking Number </t>
    </r>
    <r>
      <rPr>
        <i/>
        <sz val="12"/>
        <rFont val="Arial"/>
        <family val="2"/>
      </rPr>
      <t>(optional)</t>
    </r>
    <r>
      <rPr>
        <b/>
        <sz val="12"/>
        <rFont val="Arial"/>
        <family val="2"/>
      </rPr>
      <t>:</t>
    </r>
  </si>
  <si>
    <t>Period Covered by this Request:</t>
  </si>
  <si>
    <t>Retention Method:</t>
  </si>
  <si>
    <t>Select a Retention Method</t>
  </si>
  <si>
    <t>CEC Reimbursable Summary</t>
  </si>
  <si>
    <t>Category</t>
  </si>
  <si>
    <t>Agreement Reimbursable Budget</t>
  </si>
  <si>
    <t>Reimbursable Expenses This Period</t>
  </si>
  <si>
    <t>Cumulative Expenses Billed to Date</t>
  </si>
  <si>
    <t>% of Reimbursable Spent to Date</t>
  </si>
  <si>
    <t>Reimbursable Balance</t>
  </si>
  <si>
    <t>CBE / Funds Spent in CA This Period</t>
  </si>
  <si>
    <t>CBE / Funds Spent in CA
to Date</t>
  </si>
  <si>
    <t>Direct Labor</t>
  </si>
  <si>
    <t>Fringe Benefits</t>
  </si>
  <si>
    <t>Travel</t>
  </si>
  <si>
    <t>Equipment</t>
  </si>
  <si>
    <t>Materials/Misc.</t>
  </si>
  <si>
    <t>Subs/Vendors</t>
  </si>
  <si>
    <t>Indirect Costs</t>
  </si>
  <si>
    <t>Profit</t>
  </si>
  <si>
    <t>Total</t>
  </si>
  <si>
    <t>[Other Entity] Share</t>
  </si>
  <si>
    <t xml:space="preserve"> Summary</t>
  </si>
  <si>
    <t>Agreement Match Share Budget</t>
  </si>
  <si>
    <t>Match Share Expenses This Period</t>
  </si>
  <si>
    <t>Cumulative Match Share Spent to Date</t>
  </si>
  <si>
    <t>% of Match Spent to Date</t>
  </si>
  <si>
    <t>Match Balance</t>
  </si>
  <si>
    <t>Match Share Summary</t>
  </si>
  <si>
    <t>Grand Totals</t>
  </si>
  <si>
    <t>Reimbursement Total This Period:</t>
  </si>
  <si>
    <t>Retention Release Invoice:</t>
  </si>
  <si>
    <t>No</t>
  </si>
  <si>
    <t>Retention Amount:</t>
  </si>
  <si>
    <t>Retention Release Amount:</t>
  </si>
  <si>
    <t>Total To Be Paid This Invoice:</t>
  </si>
  <si>
    <t>Final Invoice:</t>
  </si>
  <si>
    <t>If Applicable: Select End of Agreement Retention Method Situation</t>
  </si>
  <si>
    <t>Match Amount This Period:</t>
  </si>
  <si>
    <t>Manual Entry Retention Amount:</t>
  </si>
  <si>
    <t>TRAINING INVOICE</t>
  </si>
  <si>
    <t>DIRECT LABOR (DL) AND FRINGE BENEFITS (FB)</t>
  </si>
  <si>
    <t xml:space="preserve"> Hourly (Unloaded)</t>
  </si>
  <si>
    <t>CEC Reimbursable</t>
  </si>
  <si>
    <t>Match Share</t>
  </si>
  <si>
    <t>DIRECT LABOR:</t>
  </si>
  <si>
    <t>FRINGE BENEFITS:</t>
  </si>
  <si>
    <t xml:space="preserve">
Employee Name</t>
  </si>
  <si>
    <t xml:space="preserve">
Job Classification</t>
  </si>
  <si>
    <t>Actual
Direct Labor Rate
Billed/Match
($ per hour)</t>
  </si>
  <si>
    <t>Actual
Fringe Benefit Rate
Billed/Match (%)</t>
  </si>
  <si>
    <t>Actual
# of Hours Billed/Match This Period</t>
  </si>
  <si>
    <t>Actual
DL Rate x Hours 
(also FB Base amount)</t>
  </si>
  <si>
    <t>Actual
FB Rate x Base amount</t>
  </si>
  <si>
    <t>Actual
CEC Reimbursable DL Expenses</t>
  </si>
  <si>
    <t>Actual Match 
Share DL
Expenses</t>
  </si>
  <si>
    <t>Actual
CEC Reimbursable FB Expenses</t>
  </si>
  <si>
    <t>Actual
Match Share FB Expenses</t>
  </si>
  <si>
    <t>DL Total</t>
  </si>
  <si>
    <t>FB Total</t>
  </si>
  <si>
    <t>CBE/ Funds Spent in CA
Percent</t>
  </si>
  <si>
    <t>CBE/ Funds Spent in CA
Total</t>
  </si>
  <si>
    <t>First Name Last Name 1</t>
  </si>
  <si>
    <t>Project Manager 1</t>
  </si>
  <si>
    <t>First Name Last Name 2</t>
  </si>
  <si>
    <t>Project Manager 2</t>
  </si>
  <si>
    <t>First Name Last Name 3</t>
  </si>
  <si>
    <t>Project Manager 3</t>
  </si>
  <si>
    <t>First Name Last Name 4</t>
  </si>
  <si>
    <t>Engineer 1</t>
  </si>
  <si>
    <t>First Name Last Name 5</t>
  </si>
  <si>
    <t>Engineer 2</t>
  </si>
  <si>
    <t>First Name Last Name 6</t>
  </si>
  <si>
    <t>Engineer 3</t>
  </si>
  <si>
    <t>CEC USE ONLY</t>
  </si>
  <si>
    <t>Hourly Totals</t>
  </si>
  <si>
    <t>Salaried (Unloaded)</t>
  </si>
  <si>
    <t>Actual
Direct Labor Rate
Billed/Match
($ per month)</t>
  </si>
  <si>
    <t>Actual
# of Months Billed/Match This Period</t>
  </si>
  <si>
    <t>Actual
DL Rate x Months 
(also FB Base amount)</t>
  </si>
  <si>
    <t>Scientist 1</t>
  </si>
  <si>
    <t>Monthly Totals</t>
  </si>
  <si>
    <t>Direct Labor and Fringe Benefits Grand Totals</t>
  </si>
  <si>
    <r>
      <rPr>
        <b/>
        <sz val="12"/>
        <color rgb="FF0000FF"/>
        <rFont val="Arial"/>
        <family val="2"/>
      </rPr>
      <t>DL:</t>
    </r>
    <r>
      <rPr>
        <b/>
        <sz val="12"/>
        <rFont val="Arial"/>
        <family val="2"/>
      </rPr>
      <t xml:space="preserve"> CBE/</t>
    </r>
  </si>
  <si>
    <r>
      <rPr>
        <b/>
        <sz val="12"/>
        <color rgb="FFC00000"/>
        <rFont val="Arial"/>
        <family val="2"/>
      </rPr>
      <t>FB:</t>
    </r>
    <r>
      <rPr>
        <b/>
        <sz val="12"/>
        <color rgb="FFFF0000"/>
        <rFont val="Arial"/>
        <family val="2"/>
      </rPr>
      <t xml:space="preserve"> </t>
    </r>
    <r>
      <rPr>
        <b/>
        <sz val="12"/>
        <rFont val="Arial"/>
        <family val="2"/>
      </rPr>
      <t>CBE/</t>
    </r>
  </si>
  <si>
    <r>
      <t xml:space="preserve">DL: </t>
    </r>
    <r>
      <rPr>
        <b/>
        <sz val="12"/>
        <rFont val="Arial"/>
        <family val="2"/>
      </rPr>
      <t>CBE/</t>
    </r>
  </si>
  <si>
    <t>Rate x Quantity (Calc. Check)</t>
  </si>
  <si>
    <t>Actuals</t>
  </si>
  <si>
    <t>Funds Spent</t>
  </si>
  <si>
    <t>DL Reimbursable</t>
  </si>
  <si>
    <t>DL Match Share</t>
  </si>
  <si>
    <t>FB Reimbursable</t>
  </si>
  <si>
    <t>FB Match Share</t>
  </si>
  <si>
    <t>in CA Total</t>
  </si>
  <si>
    <t>Worksheet Specific Instructions</t>
  </si>
  <si>
    <r>
      <rPr>
        <b/>
        <sz val="12"/>
        <rFont val="Arial"/>
        <family val="2"/>
      </rPr>
      <t>Invoice Supporting Documentation Requirements, per Budget Category:</t>
    </r>
    <r>
      <rPr>
        <i/>
        <sz val="12"/>
        <rFont val="Arial"/>
        <family val="2"/>
      </rPr>
      <t xml:space="preserve"> </t>
    </r>
  </si>
  <si>
    <t>o   Direct Labor – No supporting documentation required with invoice.</t>
  </si>
  <si>
    <t>o   Fringe Benefits – No supporting documentation required with invoice.</t>
  </si>
  <si>
    <r>
      <rPr>
        <b/>
        <u/>
        <sz val="12"/>
        <color rgb="FF9C0006"/>
        <rFont val="Arial"/>
        <family val="2"/>
      </rPr>
      <t>CONDITIONAL FORMATTING APPLIED:</t>
    </r>
    <r>
      <rPr>
        <b/>
        <sz val="12"/>
        <color rgb="FF9C0006"/>
        <rFont val="Arial"/>
        <family val="2"/>
      </rPr>
      <t xml:space="preserve">  </t>
    </r>
    <r>
      <rPr>
        <b/>
        <i/>
        <sz val="12"/>
        <color rgb="FF9C0006"/>
        <rFont val="Arial"/>
        <family val="2"/>
      </rPr>
      <t xml:space="preserve">If an Actual CEC Reimbursable Fringe Benefit Expense is greater than the Actual CEC Reimbursable DL Expense multiplied by the Actual Fringe Benefit Rate (%), as indicated by red conditional formatting </t>
    </r>
  </si>
  <si>
    <t>(dark red text, light red fill), then the invoice will have to be corrected and the Recipient notified that the CEC does not pay for Fringe Benefits on Direct Labor charged as a Match Share expense.</t>
  </si>
  <si>
    <t>TRAVEL</t>
  </si>
  <si>
    <t>Budget Worksheet Reference ID</t>
  </si>
  <si>
    <t>Traveler Name and Job  Classification</t>
  </si>
  <si>
    <t>Dates of Travel (From/To)</t>
  </si>
  <si>
    <t>Departure and Destination</t>
  </si>
  <si>
    <t>Trip Purpose</t>
  </si>
  <si>
    <t>Billed
CEC
Expenses</t>
  </si>
  <si>
    <t>Match 
Share
Expenses</t>
  </si>
  <si>
    <t>T-1</t>
  </si>
  <si>
    <t>First Name Last Name, job classification</t>
  </si>
  <si>
    <t>3/20/20 - 3/23/20</t>
  </si>
  <si>
    <t>Sacramento to LA</t>
  </si>
  <si>
    <t>CPR#1 and Site Visit #1</t>
  </si>
  <si>
    <r>
      <rPr>
        <b/>
        <sz val="12"/>
        <rFont val="Arial"/>
        <family val="2"/>
      </rPr>
      <t>Invoice Supporting Documentation Requirements, per Budget Category:</t>
    </r>
    <r>
      <rPr>
        <i/>
        <sz val="12"/>
        <rFont val="Arial"/>
        <family val="2"/>
      </rPr>
      <t xml:space="preserve">   </t>
    </r>
  </si>
  <si>
    <t xml:space="preserve">o   Travel - Receipts are required only for: Lodging, Airfare, Rental car (including gasoline expenses), </t>
  </si>
  <si>
    <t>Bus/train. Travel Form required for all travel included on an invoice.</t>
  </si>
  <si>
    <t>EQUIPMENT</t>
  </si>
  <si>
    <t>Seller of item(s)</t>
  </si>
  <si>
    <t>Description</t>
  </si>
  <si>
    <t>Purpose</t>
  </si>
  <si>
    <t># of Units
Billed/ Match</t>
  </si>
  <si>
    <t>Unit Cost
Billed/Match 
This Period ($)</t>
  </si>
  <si>
    <t>Total:  
# of Units x Unit Cost</t>
  </si>
  <si>
    <t>Check Box if Expense is a Partial Payment (see note in instructions below)</t>
  </si>
  <si>
    <t>Provide payment amount(s) and CEC invoice number(s) for prior payment(s)</t>
  </si>
  <si>
    <t>E-1</t>
  </si>
  <si>
    <t>M&amp;M Inc.</t>
  </si>
  <si>
    <t>Equipment Type A</t>
  </si>
  <si>
    <t>Needed to complete project</t>
  </si>
  <si>
    <t>$100,000 on invoice 9</t>
  </si>
  <si>
    <t>E-2</t>
  </si>
  <si>
    <t>Equipment Inc.</t>
  </si>
  <si>
    <t>Equipment Type B</t>
  </si>
  <si>
    <t>E-3</t>
  </si>
  <si>
    <t>Equipment Type C</t>
  </si>
  <si>
    <t>E-4</t>
  </si>
  <si>
    <t>Equipment Type D</t>
  </si>
  <si>
    <t>Varies</t>
  </si>
  <si>
    <t>E-5</t>
  </si>
  <si>
    <t>Equipment Type E</t>
  </si>
  <si>
    <r>
      <rPr>
        <b/>
        <sz val="12"/>
        <color rgb="FF000000"/>
        <rFont val="Arial"/>
      </rPr>
      <t>Invoice Supporting Documentation Requirements, per Budget Category:</t>
    </r>
    <r>
      <rPr>
        <i/>
        <sz val="12"/>
        <color rgb="FF000000"/>
        <rFont val="Arial"/>
      </rPr>
      <t xml:space="preserve">  </t>
    </r>
  </si>
  <si>
    <t xml:space="preserve">o   Equipment – 1) For equipment that is equal to or greater than $100,000 per line item total (including both CEC and Match Funds), documentation showing the payment terms must be provided to the CAM. </t>
  </si>
  <si>
    <t>2)  CAM must be able to verify equipment purchases for: 1) equipment with a per line item incurred cost of $100,000 or greater;</t>
  </si>
  <si>
    <t>or 2) a single equipment vendor with $100,000 or more in equipment incurred costs. See Invoice Review Checklist for methods to verify.</t>
  </si>
  <si>
    <t>Check Box Note: Use If Requesting Payment for Incurred Costs or Reimbursement for Partial Payments</t>
  </si>
  <si>
    <r>
      <rPr>
        <b/>
        <u/>
        <sz val="12"/>
        <rFont val="Arial"/>
        <family val="2"/>
      </rPr>
      <t>CONDITIONAL FORMATTING APPLIED:</t>
    </r>
    <r>
      <rPr>
        <b/>
        <i/>
        <sz val="12"/>
        <rFont val="Arial"/>
        <family val="2"/>
      </rPr>
      <t xml:space="preserve">  If invoice includes reimbursement for equipment with an incurred total line item cost of $100K or more (amount includes both CEC Share and Match Share expenses), </t>
    </r>
  </si>
  <si>
    <t>as indicated by yellow background conditional formatting, Recipient must provide proof of payment before the next invoice can be paid.</t>
  </si>
  <si>
    <r>
      <rPr>
        <b/>
        <u/>
        <sz val="12"/>
        <rFont val="Arial"/>
        <family val="2"/>
      </rPr>
      <t>CONDITIONAL FORMATTING APPLIED:</t>
    </r>
    <r>
      <rPr>
        <b/>
        <i/>
        <sz val="12"/>
        <rFont val="Arial"/>
        <family val="2"/>
      </rPr>
      <t xml:space="preserve">  If invoice includes: 1) equipment with a per line item incurred cost of $500K or greater; or 2) a single equipment vendor with $500K or more in equipment incurred costs </t>
    </r>
  </si>
  <si>
    <t>(CAM might have to check manually if expenses are spread over more than one line item), as indicated by red background conditional formatting, CAM to contact vendor to independently verify equipment purchase.</t>
  </si>
  <si>
    <t>Amount includes both CEC Share and Match Share expenses.</t>
  </si>
  <si>
    <t>MATERIALS &amp; MISCELLANEOUS</t>
  </si>
  <si>
    <t>Billed
CEC Expenses</t>
  </si>
  <si>
    <t>Check Box if Expense is a Partial Payment</t>
  </si>
  <si>
    <t>M-1</t>
  </si>
  <si>
    <t>Materials LLC</t>
  </si>
  <si>
    <t>316 Stainless Steel</t>
  </si>
  <si>
    <t>To build item for project</t>
  </si>
  <si>
    <t>M-2</t>
  </si>
  <si>
    <t>M2G Inc.</t>
  </si>
  <si>
    <t>Concrete mold</t>
  </si>
  <si>
    <t>To lay foundation for equipment</t>
  </si>
  <si>
    <t>M-3</t>
  </si>
  <si>
    <t>Dimensional lumber</t>
  </si>
  <si>
    <t>varies</t>
  </si>
  <si>
    <t>M-4</t>
  </si>
  <si>
    <t>Insulated wire and electronics hardware</t>
  </si>
  <si>
    <t>To support product development during Task 3</t>
  </si>
  <si>
    <t>o   Materials &amp; Miscellaneous – Receipt required for any line item total that is $5,000 or more.</t>
  </si>
  <si>
    <r>
      <rPr>
        <b/>
        <u/>
        <sz val="12"/>
        <rFont val="Arial"/>
        <family val="2"/>
      </rPr>
      <t>CONDITIONAL FORMATTING APPLIED:</t>
    </r>
    <r>
      <rPr>
        <b/>
        <i/>
        <sz val="12"/>
        <rFont val="Arial"/>
        <family val="2"/>
      </rPr>
      <t xml:space="preserve">  Backup documentation (i.e., proof of payment or incurred cost) required </t>
    </r>
  </si>
  <si>
    <t xml:space="preserve">for any line item total (not necessarily unit cost) on an invoice that is $5,000 or more (amount includes both </t>
  </si>
  <si>
    <t>CEC Share and Match Share expenses), as indicated by red background conditional formatting.</t>
  </si>
  <si>
    <t>SUBRECIPIENTS AND VENDORS</t>
  </si>
  <si>
    <t>Subrecipients Summary</t>
  </si>
  <si>
    <r>
      <t xml:space="preserve">Subrecipient
</t>
    </r>
    <r>
      <rPr>
        <b/>
        <i/>
        <sz val="12"/>
        <rFont val="Arial"/>
        <family val="2"/>
      </rPr>
      <t>(Please Use Legal Name)</t>
    </r>
  </si>
  <si>
    <t>Funding Category</t>
  </si>
  <si>
    <t>Subrecipient Agreement  Budget</t>
  </si>
  <si>
    <t>Subrecipient  Request This Period</t>
  </si>
  <si>
    <t>Subrecipient Cumulative Expenses Billed to Date</t>
  </si>
  <si>
    <t>Subrecipient  Balance</t>
  </si>
  <si>
    <t>Exempt from Retention?</t>
  </si>
  <si>
    <t>Billed CEC
Expenses
without Retention</t>
  </si>
  <si>
    <t>S-1</t>
  </si>
  <si>
    <t>M&amp;M, Inc</t>
  </si>
  <si>
    <t>CEC</t>
  </si>
  <si>
    <t>Match</t>
  </si>
  <si>
    <t>S-2</t>
  </si>
  <si>
    <t>ABC National Lab</t>
  </si>
  <si>
    <t>Yes</t>
  </si>
  <si>
    <t>S-3</t>
  </si>
  <si>
    <t>XYZ National Lab</t>
  </si>
  <si>
    <t>Subrecipient 4</t>
  </si>
  <si>
    <t>Select Yes or No</t>
  </si>
  <si>
    <t>Subrecipient 5</t>
  </si>
  <si>
    <t>Subrecipient 6</t>
  </si>
  <si>
    <t>Subrecipient 7</t>
  </si>
  <si>
    <t>Subrecipient 8</t>
  </si>
  <si>
    <t>Subrecipient 9</t>
  </si>
  <si>
    <t>Subrecipient 10</t>
  </si>
  <si>
    <t>Subrecipient 11</t>
  </si>
  <si>
    <t>Subrecipient 12</t>
  </si>
  <si>
    <t>Subrecipient 13</t>
  </si>
  <si>
    <t>Subrecipient 14</t>
  </si>
  <si>
    <t>Subrecipient 15</t>
  </si>
  <si>
    <t>Subrecipient 16</t>
  </si>
  <si>
    <t>Subrecipient 17</t>
  </si>
  <si>
    <t>Subrecipient 18</t>
  </si>
  <si>
    <t>Subrecipient 19</t>
  </si>
  <si>
    <t>Subrecipient 20</t>
  </si>
  <si>
    <t>Subrecipient 21</t>
  </si>
  <si>
    <t>Subrecipient 22</t>
  </si>
  <si>
    <t>Subrecipient 23</t>
  </si>
  <si>
    <t>Subrecipient 24</t>
  </si>
  <si>
    <t>Subrecipient 25</t>
  </si>
  <si>
    <t>Subrecipient 26</t>
  </si>
  <si>
    <t>Subrecipient 27</t>
  </si>
  <si>
    <t>Subrecipient 28</t>
  </si>
  <si>
    <t>Subrecipient 29</t>
  </si>
  <si>
    <t>Subrecipient 30</t>
  </si>
  <si>
    <t>Subrecipient 31</t>
  </si>
  <si>
    <t>Subrecipient 32</t>
  </si>
  <si>
    <t>Subrecipient 33</t>
  </si>
  <si>
    <t>Subrecipient 34</t>
  </si>
  <si>
    <t>Subrecipient 35</t>
  </si>
  <si>
    <t>Subrecipient 36</t>
  </si>
  <si>
    <t>Subrecipient 37</t>
  </si>
  <si>
    <t>Subrecipient 38</t>
  </si>
  <si>
    <t>Subrecipient 39</t>
  </si>
  <si>
    <t>Subrecipient 40</t>
  </si>
  <si>
    <t>Subrecipient 41</t>
  </si>
  <si>
    <t>Subrecipient 42</t>
  </si>
  <si>
    <t>Subrecipient 43</t>
  </si>
  <si>
    <t>Subrecipient 44</t>
  </si>
  <si>
    <t>Subrecipient 45</t>
  </si>
  <si>
    <t>Subrecipient 46</t>
  </si>
  <si>
    <t>Subrecipient 47</t>
  </si>
  <si>
    <t>Subrecipient 48</t>
  </si>
  <si>
    <t>CEC USE</t>
  </si>
  <si>
    <t>Subrecipient 49</t>
  </si>
  <si>
    <t>Subrecipient 50</t>
  </si>
  <si>
    <t xml:space="preserve">Grand Total  </t>
  </si>
  <si>
    <t>Subrecipient Totals</t>
  </si>
  <si>
    <t>Vendors Summary</t>
  </si>
  <si>
    <r>
      <t xml:space="preserve">Vendor
</t>
    </r>
    <r>
      <rPr>
        <b/>
        <i/>
        <sz val="12"/>
        <rFont val="Arial"/>
        <family val="2"/>
      </rPr>
      <t>(Please Use Legal Name)</t>
    </r>
  </si>
  <si>
    <t>Vendor Agreement  Budget</t>
  </si>
  <si>
    <t>Vendor Expenses This Period</t>
  </si>
  <si>
    <t>Vendor Cumulative Spent to Date</t>
  </si>
  <si>
    <t>Vendor Balance</t>
  </si>
  <si>
    <t>V-1</t>
  </si>
  <si>
    <t>Vendor 1</t>
  </si>
  <si>
    <t>Vendor 2</t>
  </si>
  <si>
    <t>Vendor 3</t>
  </si>
  <si>
    <t>Vendor 4</t>
  </si>
  <si>
    <t>Vendor 5</t>
  </si>
  <si>
    <t>Vendor 6</t>
  </si>
  <si>
    <t>Vendor 7</t>
  </si>
  <si>
    <t>Vendor 8</t>
  </si>
  <si>
    <t>Vendor 9</t>
  </si>
  <si>
    <t>Vendor 10</t>
  </si>
  <si>
    <t>Vendor 11</t>
  </si>
  <si>
    <t>Vendor 12</t>
  </si>
  <si>
    <t>Vendor 13</t>
  </si>
  <si>
    <t>Vendor 14</t>
  </si>
  <si>
    <t>Vendor 15</t>
  </si>
  <si>
    <t>Vendor 16</t>
  </si>
  <si>
    <t>Vendor 17</t>
  </si>
  <si>
    <t>Vendor 18</t>
  </si>
  <si>
    <t>Vendor 19</t>
  </si>
  <si>
    <t>Vendor 20</t>
  </si>
  <si>
    <t>Vendor 21</t>
  </si>
  <si>
    <t>Vendor 22</t>
  </si>
  <si>
    <t>Vendor 23</t>
  </si>
  <si>
    <t>Vendor 24</t>
  </si>
  <si>
    <t>Vendor 25</t>
  </si>
  <si>
    <t>Vendor 26</t>
  </si>
  <si>
    <t>Vendor 27</t>
  </si>
  <si>
    <t>Vendor 28</t>
  </si>
  <si>
    <t>Vendor 29</t>
  </si>
  <si>
    <t>Vendor 30</t>
  </si>
  <si>
    <t>Vendor 31</t>
  </si>
  <si>
    <t>Vendor 32</t>
  </si>
  <si>
    <t>Vendor 33</t>
  </si>
  <si>
    <t>Vendor 34</t>
  </si>
  <si>
    <t>Vendor 35</t>
  </si>
  <si>
    <t>Vendor 36</t>
  </si>
  <si>
    <t>Vendor 37</t>
  </si>
  <si>
    <t>Vendor 38</t>
  </si>
  <si>
    <t>Vendor 39</t>
  </si>
  <si>
    <t>Vendor 40</t>
  </si>
  <si>
    <t>Vendor 41</t>
  </si>
  <si>
    <t>Vendor 42</t>
  </si>
  <si>
    <t>Vendor 43</t>
  </si>
  <si>
    <t>Vendor 44</t>
  </si>
  <si>
    <t>Vendor 45</t>
  </si>
  <si>
    <t>Vendor 46</t>
  </si>
  <si>
    <t>Vendor 47</t>
  </si>
  <si>
    <t>Vendor 48</t>
  </si>
  <si>
    <t>Vendor 49</t>
  </si>
  <si>
    <t>Vendor 50</t>
  </si>
  <si>
    <t>Vendor Totals</t>
  </si>
  <si>
    <t>Subrecipients &amp; Vendors Grand Totals</t>
  </si>
  <si>
    <t>Agreement  Budget</t>
  </si>
  <si>
    <t>Expenses This Period</t>
  </si>
  <si>
    <t>Cumulative Spent to Date</t>
  </si>
  <si>
    <t>Balance</t>
  </si>
  <si>
    <t>Expenses
without Retention</t>
  </si>
  <si>
    <t xml:space="preserve">o   Subrecipients &amp; Vendors – Major subrecipients (Budget of 100k or more) follow the same budget requirements </t>
  </si>
  <si>
    <t>as the Recipient when submitting an invoice. For Minor subrecipients and Vendors, subrecipient</t>
  </si>
  <si>
    <t>or vendor invoice required.</t>
  </si>
  <si>
    <t>Indirect Costs and Profit</t>
  </si>
  <si>
    <t>Indirect Cost(s)</t>
  </si>
  <si>
    <t>Name of Indirect Cost</t>
  </si>
  <si>
    <t>Indirect Cost (IDC) Base Category</t>
  </si>
  <si>
    <t>IDC Base
CEC Share
Billed
This Period ($)</t>
  </si>
  <si>
    <t>IDC Base
Match Share
Expenses
This Period ($)</t>
  </si>
  <si>
    <t>Total 
IDC Base
CEC Share
Billed
This Period ($)</t>
  </si>
  <si>
    <t>Total 
IDC Base
Match Share
Expenses
This Period ($)</t>
  </si>
  <si>
    <t>Total IDC Base
Billed/Match
This Period ($)</t>
  </si>
  <si>
    <t>IDC Actual Rate
Billed/Match
This Period (%)</t>
  </si>
  <si>
    <t>Rate x Base ($)</t>
  </si>
  <si>
    <t>Overhead</t>
  </si>
  <si>
    <t>Subrecipients/Vendors</t>
  </si>
  <si>
    <t>Indirect Cost</t>
  </si>
  <si>
    <t>G&amp;A</t>
  </si>
  <si>
    <t xml:space="preserve">Indirect Costs Grand Totals </t>
  </si>
  <si>
    <t>Profit Base Categories</t>
  </si>
  <si>
    <t>Profit Base
CEC Share
Billed
This Period ($)</t>
  </si>
  <si>
    <t>Profit Base
Match Share
Expenses
This Period ($)</t>
  </si>
  <si>
    <t>Total 
Profit Base
CEC Share
Billed
This Period ($)</t>
  </si>
  <si>
    <t>Total 
Profit Base
Match Share
Expenses
This Period ($)</t>
  </si>
  <si>
    <t>Total Profit Base
Billed/Match
This Period ($)</t>
  </si>
  <si>
    <t>Profit Rate
Billed/Match
This Period (%)</t>
  </si>
  <si>
    <t xml:space="preserve">Profit Grand Totals </t>
  </si>
  <si>
    <t>o   Indirect Costs &amp; Profit – No supporting documentation required with invoice.</t>
  </si>
  <si>
    <r>
      <rPr>
        <b/>
        <u/>
        <sz val="12"/>
        <color rgb="FF9C0006"/>
        <rFont val="Arial"/>
        <family val="2"/>
      </rPr>
      <t>CONDITIONAL FORMATTING APPLIED:</t>
    </r>
    <r>
      <rPr>
        <b/>
        <i/>
        <sz val="12"/>
        <color rgb="FF9C0006"/>
        <rFont val="Arial"/>
        <family val="2"/>
      </rPr>
      <t xml:space="preserve">  If the Billed CEC Expenses value is greater than the Total IDC Base CEC Share Billed ($) multiplied by the IDC Actual Rate (%), as indicated by red conditional formatting (dark red text,</t>
    </r>
  </si>
  <si>
    <t>light red fill), then the invoice will have to be corrected and the Recipient notified that the CEC does not pay for Indirect Costs (IDCs) on IDC Base Amounts charged as Match Share expenses.</t>
  </si>
  <si>
    <r>
      <rPr>
        <b/>
        <u/>
        <sz val="12"/>
        <color rgb="FF9C0006"/>
        <rFont val="Arial"/>
        <family val="2"/>
      </rPr>
      <t>CONDITIONAL FORMATTING APPLIED:</t>
    </r>
    <r>
      <rPr>
        <b/>
        <i/>
        <sz val="12"/>
        <color rgb="FF9C0006"/>
        <rFont val="Arial"/>
        <family val="2"/>
      </rPr>
      <t xml:space="preserve">  If the Billed CEC Expenses value is greater than the Total Profit Base CEC Share Billed ($) multiplied by the Profit Rate (%), as indicated by red conditional formatting (dark red text, light</t>
    </r>
  </si>
  <si>
    <t>red fill), then the invoice will have to be corrected and the Recipient notified that the CEC does not pay for Profit on Profit Base Amounts charged as Match Share expenses.</t>
  </si>
  <si>
    <t>Retention Method Selection</t>
  </si>
  <si>
    <t>Retention will be withheld at the end of the agreement (minus exempt subrecipients)</t>
  </si>
  <si>
    <t>Retention will be withheld from each invoice (minus exempt subrecipients)</t>
  </si>
  <si>
    <t>Retention is NOT withheld because this is a subrecipient's invoice</t>
  </si>
  <si>
    <t>Retention is NOT withheld because this is a UC/National Lab invoice</t>
  </si>
  <si>
    <t>Retention is NOT required to be withheld for this agreement</t>
  </si>
  <si>
    <t>End of Agreement Retention Method Situation</t>
  </si>
  <si>
    <t xml:space="preserve">90.00%, or less, of CEC funds spent to date (minus exempt subrecipients), including this invoice </t>
  </si>
  <si>
    <t>ABC-XX-XXX</t>
  </si>
  <si>
    <t>Other Entity Share?</t>
  </si>
  <si>
    <t>With this invoice, percentage of CEC funds spent (minus exempt subrecipients) will transition from less than to greater than 90.00% [manually enter required retention amount below]</t>
  </si>
  <si>
    <t>mm/dd/yyyy</t>
  </si>
  <si>
    <t>More than 90.00% of CEC funds spent to date (minus exempt subrecipients), including this entire invoice</t>
  </si>
  <si>
    <t>ABC-XX-XXX-XX</t>
  </si>
  <si>
    <t>Invoice Selection</t>
  </si>
  <si>
    <t>mm/dd/yyyy - mm/dd/yyyy</t>
  </si>
  <si>
    <t>Subrecipient Exempt from Retention Selection</t>
  </si>
  <si>
    <t>Recipient or Subrecipient Selection</t>
  </si>
  <si>
    <t>Recipient</t>
  </si>
  <si>
    <t>Subrecipient</t>
  </si>
  <si>
    <t>"Bill To" Address Selection</t>
  </si>
  <si>
    <t>Select the CEC's or input the Recipient's "Bill To" Address</t>
  </si>
  <si>
    <t>X</t>
  </si>
  <si>
    <t>CBE/ Funds Spent in CA</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</si>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</sst>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0.0000"/>
    <numFmt numFmtId="165" formatCode="#,##0.0"/>
  </numFmts>
  <fonts count="54">
    <font>
      <sz val="12"/>
      <color theme="1"/>
      <name val="Arial"/>
      <family val="2"/>
    </font>
    <font>
      <sz val="12"/>
      <name val="Arial"/>
      <family val="2"/>
    </font>
    <font>
      <sz val="12"/>
      <color theme="1"/>
      <name val="Arial"/>
      <family val="2"/>
    </font>
    <font>
      <b/>
      <sz val="24"/>
      <name val="Arial"/>
      <family val="2"/>
    </font>
    <font>
      <b/>
      <sz val="12"/>
      <name val="Arial"/>
      <family val="2"/>
    </font>
    <font>
      <b/>
      <sz val="11"/>
      <name val="Arial"/>
      <family val="2"/>
    </font>
    <font>
      <b/>
      <sz val="14"/>
      <name val="Arial"/>
      <family val="2"/>
    </font>
    <font>
      <sz val="9"/>
      <name val="Arial"/>
      <family val="2"/>
    </font>
    <font>
      <sz val="8"/>
      <name val="Arial"/>
      <family val="2"/>
    </font>
    <font>
      <u/>
      <sz val="12"/>
      <name val="Arial"/>
      <family val="2"/>
    </font>
    <font>
      <b/>
      <sz val="10"/>
      <name val="Arial"/>
      <family val="2"/>
    </font>
    <font>
      <b/>
      <u/>
      <sz val="12"/>
      <name val="Arial"/>
      <family val="2"/>
    </font>
    <font>
      <sz val="10"/>
      <name val="Arial"/>
      <family val="2"/>
    </font>
    <font>
      <b/>
      <sz val="16"/>
      <name val="Arial"/>
      <family val="2"/>
    </font>
    <font>
      <b/>
      <sz val="24"/>
      <color rgb="FFFF0000"/>
      <name val="Arial"/>
      <family val="2"/>
    </font>
    <font>
      <sz val="8"/>
      <color rgb="FFFF0000"/>
      <name val="Arial Narrow"/>
      <family val="2"/>
    </font>
    <font>
      <sz val="12"/>
      <color rgb="FFFF0000"/>
      <name val="Arial"/>
      <family val="2"/>
    </font>
    <font>
      <b/>
      <u/>
      <sz val="18"/>
      <name val="Arial"/>
      <family val="2"/>
    </font>
    <font>
      <u/>
      <sz val="18"/>
      <color theme="1"/>
      <name val="Arial"/>
      <family val="2"/>
    </font>
    <font>
      <sz val="14"/>
      <color theme="1"/>
      <name val="Arial"/>
      <family val="2"/>
    </font>
    <font>
      <i/>
      <sz val="12"/>
      <name val="Arial"/>
      <family val="2"/>
    </font>
    <font>
      <b/>
      <u/>
      <sz val="12"/>
      <color rgb="FF0000FF"/>
      <name val="Arial"/>
      <family val="2"/>
    </font>
    <font>
      <u/>
      <sz val="12"/>
      <color theme="10"/>
      <name val="Arial"/>
      <family val="2"/>
    </font>
    <font>
      <b/>
      <sz val="12"/>
      <color rgb="FF0000FF"/>
      <name val="Arial"/>
      <family val="2"/>
    </font>
    <font>
      <sz val="11"/>
      <color rgb="FF9C0006"/>
      <name val="Calibri"/>
      <family val="2"/>
      <scheme val="minor"/>
    </font>
    <font>
      <b/>
      <u/>
      <sz val="12"/>
      <color rgb="FF9C0006"/>
      <name val="Arial"/>
      <family val="2"/>
    </font>
    <font>
      <b/>
      <sz val="18"/>
      <name val="Arial"/>
      <family val="2"/>
    </font>
    <font>
      <sz val="12"/>
      <name val="Symbol"/>
      <family val="1"/>
      <charset val="2"/>
    </font>
    <font>
      <b/>
      <i/>
      <sz val="12"/>
      <name val="Arial"/>
      <family val="2"/>
    </font>
    <font>
      <sz val="12"/>
      <name val="Courier New"/>
      <family val="3"/>
    </font>
    <font>
      <u/>
      <sz val="12"/>
      <color rgb="FFC00000"/>
      <name val="Arial"/>
      <family val="2"/>
    </font>
    <font>
      <u/>
      <sz val="10"/>
      <color theme="10"/>
      <name val="Arial"/>
      <family val="2"/>
    </font>
    <font>
      <b/>
      <sz val="12"/>
      <color rgb="FF9C0006"/>
      <name val="Arial"/>
      <family val="2"/>
    </font>
    <font>
      <b/>
      <i/>
      <sz val="12"/>
      <color rgb="FF9C0006"/>
      <name val="Arial"/>
      <family val="2"/>
    </font>
    <font>
      <b/>
      <sz val="12"/>
      <color rgb="FFC00000"/>
      <name val="Arial"/>
      <family val="2"/>
    </font>
    <font>
      <b/>
      <u/>
      <sz val="12"/>
      <color rgb="FFC00000"/>
      <name val="Arial"/>
      <family val="2"/>
    </font>
    <font>
      <b/>
      <sz val="12"/>
      <color theme="1"/>
      <name val="Arial"/>
      <family val="2"/>
    </font>
    <font>
      <sz val="10"/>
      <name val="Arial"/>
      <family val="2"/>
    </font>
    <font>
      <b/>
      <sz val="11"/>
      <color theme="1"/>
      <name val="Calibri"/>
      <family val="2"/>
      <scheme val="minor"/>
    </font>
    <font>
      <sz val="10"/>
      <color theme="1"/>
      <name val="Arial"/>
      <family val="2"/>
    </font>
    <font>
      <sz val="10"/>
      <name val="Arial"/>
      <family val="2"/>
    </font>
    <font>
      <sz val="12"/>
      <name val="Arial"/>
      <family val="3"/>
    </font>
    <font>
      <i/>
      <u/>
      <sz val="12"/>
      <name val="Arial"/>
      <family val="2"/>
    </font>
    <font>
      <sz val="12"/>
      <name val="Arial"/>
      <family val="3"/>
      <charset val="2"/>
    </font>
    <font>
      <b/>
      <sz val="11"/>
      <color theme="1"/>
      <name val="Arial"/>
      <family val="2"/>
    </font>
    <font>
      <sz val="12"/>
      <color theme="1"/>
      <name val="Arial"/>
      <family val="3"/>
      <charset val="2"/>
    </font>
    <font>
      <sz val="12"/>
      <color theme="1"/>
      <name val="Courier New"/>
      <family val="3"/>
    </font>
    <font>
      <i/>
      <sz val="12"/>
      <color theme="1"/>
      <name val="Arial"/>
      <family val="2"/>
    </font>
    <font>
      <b/>
      <sz val="12"/>
      <color rgb="FFFF0000"/>
      <name val="Arial"/>
      <family val="2"/>
    </font>
    <font>
      <sz val="12"/>
      <color rgb="FF000000"/>
      <name val="Courier New"/>
    </font>
    <font>
      <sz val="12"/>
      <color rgb="FF000000"/>
      <name val="Arial"/>
    </font>
    <font>
      <b/>
      <sz val="12"/>
      <color rgb="FF000000"/>
      <name val="Arial"/>
    </font>
    <font>
      <sz val="12"/>
      <color rgb="FF000000"/>
      <name val="Arial"/>
      <family val="3"/>
    </font>
    <font>
      <i/>
      <sz val="12"/>
      <color rgb="FF000000"/>
      <name val="Arial"/>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7CE"/>
      </patternFill>
    </fill>
    <fill>
      <patternFill patternType="solid">
        <fgColor rgb="FFFCE4D6"/>
        <bgColor indexed="64"/>
      </patternFill>
    </fill>
    <fill>
      <patternFill patternType="solid">
        <fgColor rgb="FFFFC000"/>
        <bgColor indexed="64"/>
      </patternFill>
    </fill>
  </fills>
  <borders count="8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s>
  <cellStyleXfs count="10">
    <xf numFmtId="0" fontId="0" fillId="0" borderId="0"/>
    <xf numFmtId="44"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4" fillId="8" borderId="0" applyNumberFormat="0" applyBorder="0" applyAlignment="0" applyProtection="0"/>
    <xf numFmtId="0" fontId="12" fillId="0" borderId="0"/>
    <xf numFmtId="0" fontId="31" fillId="0" borderId="0" applyNumberFormat="0" applyFill="0" applyBorder="0" applyAlignment="0" applyProtection="0"/>
    <xf numFmtId="0" fontId="37" fillId="0" borderId="0"/>
    <xf numFmtId="44" fontId="12" fillId="0" borderId="0" applyFont="0" applyFill="0" applyBorder="0" applyAlignment="0" applyProtection="0"/>
    <xf numFmtId="0" fontId="40" fillId="0" borderId="0"/>
  </cellStyleXfs>
  <cellXfs count="700">
    <xf numFmtId="0" fontId="0" fillId="0" borderId="0" xfId="0"/>
    <xf numFmtId="0" fontId="7" fillId="0" borderId="0" xfId="0" applyFont="1" applyAlignment="1">
      <alignment vertical="top"/>
    </xf>
    <xf numFmtId="0" fontId="7" fillId="0" borderId="0" xfId="0" applyFont="1" applyAlignment="1">
      <alignment vertical="top" wrapText="1"/>
    </xf>
    <xf numFmtId="0" fontId="3" fillId="3" borderId="0" xfId="0" applyFont="1" applyFill="1" applyAlignment="1">
      <alignment vertical="top"/>
    </xf>
    <xf numFmtId="0" fontId="1" fillId="3" borderId="0" xfId="0" applyFont="1" applyFill="1" applyAlignment="1">
      <alignment vertical="top"/>
    </xf>
    <xf numFmtId="0" fontId="1" fillId="3" borderId="0" xfId="0" applyFont="1" applyFill="1"/>
    <xf numFmtId="0" fontId="4" fillId="3" borderId="0" xfId="0" applyFont="1" applyFill="1"/>
    <xf numFmtId="44" fontId="4" fillId="3" borderId="0" xfId="1" applyFont="1" applyFill="1" applyBorder="1" applyProtection="1"/>
    <xf numFmtId="44" fontId="1" fillId="3" borderId="0" xfId="0" applyNumberFormat="1" applyFont="1" applyFill="1"/>
    <xf numFmtId="0" fontId="8" fillId="3" borderId="0" xfId="0" applyFont="1" applyFill="1" applyAlignment="1">
      <alignment vertical="top"/>
    </xf>
    <xf numFmtId="0" fontId="4" fillId="3" borderId="0" xfId="0" applyFont="1" applyFill="1" applyAlignment="1">
      <alignment vertical="top"/>
    </xf>
    <xf numFmtId="44" fontId="4" fillId="3" borderId="0" xfId="1" applyFont="1" applyFill="1" applyBorder="1" applyAlignment="1" applyProtection="1">
      <alignment vertical="top"/>
    </xf>
    <xf numFmtId="10" fontId="4" fillId="3" borderId="0" xfId="2" applyNumberFormat="1" applyFont="1" applyFill="1" applyBorder="1" applyAlignment="1" applyProtection="1">
      <alignment vertical="top"/>
    </xf>
    <xf numFmtId="44" fontId="1" fillId="3" borderId="0" xfId="0" applyNumberFormat="1" applyFont="1" applyFill="1" applyAlignment="1">
      <alignment vertical="top"/>
    </xf>
    <xf numFmtId="0" fontId="9" fillId="3" borderId="0" xfId="0" applyFont="1" applyFill="1" applyAlignment="1">
      <alignment vertical="top"/>
    </xf>
    <xf numFmtId="44" fontId="12" fillId="3" borderId="0" xfId="0" applyNumberFormat="1" applyFont="1" applyFill="1" applyAlignment="1">
      <alignment vertical="top"/>
    </xf>
    <xf numFmtId="0" fontId="12" fillId="3" borderId="0" xfId="0" applyFont="1" applyFill="1" applyAlignment="1">
      <alignment vertical="top"/>
    </xf>
    <xf numFmtId="0" fontId="1" fillId="3" borderId="19" xfId="0" applyFont="1" applyFill="1" applyBorder="1" applyAlignment="1">
      <alignment vertical="top"/>
    </xf>
    <xf numFmtId="0" fontId="1" fillId="0" borderId="0" xfId="0" applyFont="1"/>
    <xf numFmtId="0" fontId="1" fillId="3" borderId="0" xfId="0" applyFont="1" applyFill="1" applyAlignment="1">
      <alignment vertical="top" wrapText="1"/>
    </xf>
    <xf numFmtId="0" fontId="14" fillId="3" borderId="0" xfId="0" applyFont="1" applyFill="1" applyAlignment="1">
      <alignment horizontal="center" vertical="top"/>
    </xf>
    <xf numFmtId="0" fontId="1" fillId="0" borderId="17" xfId="0" applyFont="1" applyBorder="1" applyAlignment="1">
      <alignment horizontal="left" vertical="top"/>
    </xf>
    <xf numFmtId="0" fontId="1" fillId="3" borderId="17" xfId="0" applyFont="1" applyFill="1" applyBorder="1" applyAlignment="1">
      <alignment horizontal="left" vertical="top"/>
    </xf>
    <xf numFmtId="0" fontId="1" fillId="4" borderId="0" xfId="0" applyFont="1" applyFill="1" applyAlignment="1" applyProtection="1">
      <alignment horizontal="left" vertical="top"/>
      <protection locked="0"/>
    </xf>
    <xf numFmtId="49" fontId="1" fillId="4" borderId="2" xfId="0" applyNumberFormat="1" applyFont="1" applyFill="1" applyBorder="1" applyAlignment="1" applyProtection="1">
      <alignment vertical="top" wrapText="1"/>
      <protection locked="0"/>
    </xf>
    <xf numFmtId="0" fontId="1" fillId="4" borderId="2" xfId="0" applyFont="1" applyFill="1" applyBorder="1" applyAlignment="1" applyProtection="1">
      <alignment vertical="top"/>
      <protection locked="0"/>
    </xf>
    <xf numFmtId="0" fontId="1" fillId="0" borderId="9" xfId="0" applyFont="1" applyBorder="1"/>
    <xf numFmtId="0" fontId="1" fillId="0" borderId="6" xfId="0" applyFont="1" applyBorder="1"/>
    <xf numFmtId="0" fontId="1" fillId="0" borderId="31" xfId="0" applyFont="1" applyBorder="1"/>
    <xf numFmtId="0" fontId="4" fillId="0" borderId="7" xfId="0" applyFont="1" applyBorder="1"/>
    <xf numFmtId="0" fontId="1" fillId="0" borderId="14" xfId="0" applyFont="1" applyBorder="1"/>
    <xf numFmtId="0" fontId="4" fillId="0" borderId="17" xfId="0" applyFont="1" applyBorder="1" applyAlignment="1">
      <alignment horizontal="left" vertical="top" wrapText="1"/>
    </xf>
    <xf numFmtId="0" fontId="11" fillId="0" borderId="2" xfId="0" applyFont="1" applyBorder="1" applyAlignment="1">
      <alignment horizontal="left" vertical="top"/>
    </xf>
    <xf numFmtId="44" fontId="4" fillId="7" borderId="2" xfId="0" applyNumberFormat="1" applyFont="1" applyFill="1" applyBorder="1" applyAlignment="1">
      <alignment horizontal="center" vertical="top"/>
    </xf>
    <xf numFmtId="0" fontId="4" fillId="0" borderId="8" xfId="0" applyFont="1" applyBorder="1"/>
    <xf numFmtId="0" fontId="16" fillId="0" borderId="0" xfId="0" applyFont="1" applyAlignment="1">
      <alignment vertical="top"/>
    </xf>
    <xf numFmtId="0" fontId="4" fillId="3" borderId="2" xfId="0" applyFont="1" applyFill="1" applyBorder="1" applyAlignment="1">
      <alignment vertical="top"/>
    </xf>
    <xf numFmtId="0" fontId="22" fillId="7" borderId="2" xfId="3" applyFill="1" applyBorder="1" applyAlignment="1" applyProtection="1">
      <alignment vertical="top"/>
    </xf>
    <xf numFmtId="0" fontId="15" fillId="0" borderId="0" xfId="0" applyFont="1" applyAlignment="1">
      <alignment vertical="top" wrapText="1"/>
    </xf>
    <xf numFmtId="0" fontId="1" fillId="4" borderId="0" xfId="0" applyFont="1" applyFill="1" applyAlignment="1" applyProtection="1">
      <alignment horizontal="left" vertical="top" wrapText="1"/>
      <protection locked="0"/>
    </xf>
    <xf numFmtId="0" fontId="1" fillId="3" borderId="0" xfId="1" applyNumberFormat="1" applyFont="1" applyFill="1" applyBorder="1" applyAlignment="1" applyProtection="1">
      <alignment vertical="top"/>
    </xf>
    <xf numFmtId="0" fontId="4" fillId="0" borderId="8" xfId="0" applyFont="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4" borderId="17" xfId="0" applyFont="1" applyFill="1" applyBorder="1" applyAlignment="1" applyProtection="1">
      <alignment horizontal="left" vertical="center" wrapText="1"/>
      <protection locked="0"/>
    </xf>
    <xf numFmtId="2" fontId="1" fillId="4" borderId="2" xfId="0" applyNumberFormat="1" applyFont="1" applyFill="1" applyBorder="1" applyAlignment="1" applyProtection="1">
      <alignment horizontal="right" vertical="center"/>
      <protection locked="0"/>
    </xf>
    <xf numFmtId="2" fontId="1" fillId="4" borderId="24" xfId="0" applyNumberFormat="1" applyFont="1" applyFill="1" applyBorder="1" applyAlignment="1" applyProtection="1">
      <alignment horizontal="right" vertical="center"/>
      <protection locked="0"/>
    </xf>
    <xf numFmtId="49" fontId="1" fillId="4" borderId="2" xfId="0" applyNumberFormat="1" applyFont="1" applyFill="1" applyBorder="1" applyAlignment="1" applyProtection="1">
      <alignment horizontal="left" vertical="center" wrapText="1"/>
      <protection locked="0"/>
    </xf>
    <xf numFmtId="49" fontId="1" fillId="4" borderId="24" xfId="0" applyNumberFormat="1" applyFont="1" applyFill="1" applyBorder="1" applyAlignment="1" applyProtection="1">
      <alignment horizontal="left" vertical="center" wrapText="1"/>
      <protection locked="0"/>
    </xf>
    <xf numFmtId="0" fontId="12" fillId="0" borderId="0" xfId="5"/>
    <xf numFmtId="10" fontId="4" fillId="3" borderId="0" xfId="2" applyNumberFormat="1" applyFont="1" applyFill="1" applyBorder="1" applyProtection="1"/>
    <xf numFmtId="44" fontId="4" fillId="3" borderId="0" xfId="0" applyNumberFormat="1" applyFont="1" applyFill="1"/>
    <xf numFmtId="44" fontId="4" fillId="7" borderId="2" xfId="0" applyNumberFormat="1" applyFont="1" applyFill="1" applyBorder="1" applyAlignment="1">
      <alignment horizontal="left" vertical="top"/>
    </xf>
    <xf numFmtId="44" fontId="1" fillId="4" borderId="2" xfId="0" applyNumberFormat="1" applyFont="1" applyFill="1" applyBorder="1" applyAlignment="1" applyProtection="1">
      <alignment horizontal="left" vertical="top"/>
      <protection locked="0"/>
    </xf>
    <xf numFmtId="44" fontId="4" fillId="7" borderId="17" xfId="0" applyNumberFormat="1" applyFont="1" applyFill="1" applyBorder="1" applyAlignment="1">
      <alignment horizontal="left" vertical="top"/>
    </xf>
    <xf numFmtId="44" fontId="4" fillId="7" borderId="11" xfId="0" applyNumberFormat="1" applyFont="1" applyFill="1" applyBorder="1" applyAlignment="1">
      <alignment horizontal="left" vertical="top"/>
    </xf>
    <xf numFmtId="44" fontId="4" fillId="7" borderId="12" xfId="0" applyNumberFormat="1" applyFont="1" applyFill="1" applyBorder="1" applyAlignment="1">
      <alignment horizontal="left" vertical="top"/>
    </xf>
    <xf numFmtId="2" fontId="1" fillId="4" borderId="2" xfId="0" applyNumberFormat="1" applyFont="1" applyFill="1" applyBorder="1" applyAlignment="1" applyProtection="1">
      <alignment horizontal="right" vertical="top" indent="3"/>
      <protection locked="0"/>
    </xf>
    <xf numFmtId="0" fontId="1" fillId="4" borderId="30" xfId="0" applyFont="1" applyFill="1" applyBorder="1" applyAlignment="1" applyProtection="1">
      <alignment horizontal="left" vertical="center" wrapText="1"/>
      <protection locked="0"/>
    </xf>
    <xf numFmtId="44" fontId="4" fillId="7" borderId="15" xfId="0" applyNumberFormat="1" applyFont="1" applyFill="1" applyBorder="1" applyAlignment="1">
      <alignment horizontal="left" vertical="top"/>
    </xf>
    <xf numFmtId="44" fontId="4" fillId="7" borderId="41" xfId="0" applyNumberFormat="1" applyFont="1" applyFill="1" applyBorder="1" applyAlignment="1">
      <alignment horizontal="left" vertical="top"/>
    </xf>
    <xf numFmtId="44" fontId="4" fillId="7" borderId="47" xfId="0" applyNumberFormat="1" applyFont="1" applyFill="1" applyBorder="1" applyAlignment="1">
      <alignment horizontal="left" vertical="top"/>
    </xf>
    <xf numFmtId="44" fontId="4" fillId="7" borderId="25" xfId="0" applyNumberFormat="1" applyFont="1" applyFill="1" applyBorder="1" applyAlignment="1">
      <alignment horizontal="left" vertical="top"/>
    </xf>
    <xf numFmtId="44" fontId="4" fillId="7" borderId="48" xfId="0" applyNumberFormat="1" applyFont="1" applyFill="1" applyBorder="1" applyAlignment="1">
      <alignment horizontal="left" vertical="top"/>
    </xf>
    <xf numFmtId="44" fontId="4" fillId="7" borderId="13" xfId="0" applyNumberFormat="1" applyFont="1" applyFill="1" applyBorder="1" applyAlignment="1">
      <alignment horizontal="left" vertical="top"/>
    </xf>
    <xf numFmtId="44" fontId="4" fillId="7" borderId="5" xfId="0" applyNumberFormat="1" applyFont="1" applyFill="1" applyBorder="1" applyAlignment="1">
      <alignment horizontal="left" vertical="top"/>
    </xf>
    <xf numFmtId="0" fontId="4" fillId="3" borderId="0" xfId="0" applyFont="1" applyFill="1" applyAlignment="1">
      <alignment horizontal="right" vertical="top"/>
    </xf>
    <xf numFmtId="44" fontId="4" fillId="3" borderId="0" xfId="0" applyNumberFormat="1" applyFont="1" applyFill="1" applyAlignment="1">
      <alignment horizontal="left" vertical="top"/>
    </xf>
    <xf numFmtId="0" fontId="7" fillId="3" borderId="0" xfId="0" applyFont="1" applyFill="1" applyAlignment="1">
      <alignment horizontal="center" vertical="top"/>
    </xf>
    <xf numFmtId="0" fontId="7" fillId="3" borderId="0" xfId="0" applyFont="1" applyFill="1" applyAlignment="1">
      <alignment vertical="top"/>
    </xf>
    <xf numFmtId="0" fontId="1" fillId="0" borderId="0" xfId="0" applyFont="1" applyAlignment="1">
      <alignment vertical="center"/>
    </xf>
    <xf numFmtId="44" fontId="1" fillId="4" borderId="2" xfId="0" applyNumberFormat="1" applyFont="1" applyFill="1" applyBorder="1" applyAlignment="1" applyProtection="1">
      <alignment horizontal="left" vertical="center"/>
      <protection locked="0"/>
    </xf>
    <xf numFmtId="44" fontId="4" fillId="7" borderId="2" xfId="0" applyNumberFormat="1" applyFont="1" applyFill="1" applyBorder="1" applyAlignment="1">
      <alignment horizontal="left" vertical="center"/>
    </xf>
    <xf numFmtId="0" fontId="1" fillId="4" borderId="6"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left" vertical="center"/>
      <protection locked="0"/>
    </xf>
    <xf numFmtId="0" fontId="4" fillId="0" borderId="12" xfId="0" applyFont="1" applyBorder="1" applyAlignment="1">
      <alignment horizontal="center"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44" fontId="1" fillId="4" borderId="24" xfId="0" applyNumberFormat="1" applyFont="1" applyFill="1" applyBorder="1" applyAlignment="1" applyProtection="1">
      <alignment horizontal="left" vertical="center"/>
      <protection locked="0"/>
    </xf>
    <xf numFmtId="44" fontId="4" fillId="7" borderId="11" xfId="0" applyNumberFormat="1" applyFont="1" applyFill="1" applyBorder="1" applyAlignment="1">
      <alignment horizontal="left" vertical="center"/>
    </xf>
    <xf numFmtId="44" fontId="4" fillId="7" borderId="12" xfId="0" applyNumberFormat="1" applyFont="1" applyFill="1" applyBorder="1" applyAlignment="1">
      <alignment horizontal="left" vertical="center"/>
    </xf>
    <xf numFmtId="49" fontId="1" fillId="4" borderId="1" xfId="0" applyNumberFormat="1" applyFont="1" applyFill="1" applyBorder="1" applyAlignment="1" applyProtection="1">
      <alignment horizontal="left" vertical="center" wrapText="1"/>
      <protection locked="0"/>
    </xf>
    <xf numFmtId="2" fontId="1" fillId="4" borderId="1" xfId="0" applyNumberFormat="1" applyFont="1" applyFill="1" applyBorder="1" applyAlignment="1" applyProtection="1">
      <alignment horizontal="right" vertical="center"/>
      <protection locked="0"/>
    </xf>
    <xf numFmtId="44" fontId="4" fillId="7" borderId="1" xfId="0" applyNumberFormat="1" applyFont="1" applyFill="1" applyBorder="1" applyAlignment="1">
      <alignment horizontal="left" vertical="center"/>
    </xf>
    <xf numFmtId="49" fontId="1" fillId="4" borderId="1" xfId="0" applyNumberFormat="1" applyFont="1" applyFill="1" applyBorder="1" applyAlignment="1" applyProtection="1">
      <alignment horizontal="center" vertical="center"/>
      <protection locked="0"/>
    </xf>
    <xf numFmtId="0" fontId="1" fillId="4" borderId="31"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left" vertical="center" wrapText="1"/>
      <protection locked="0"/>
    </xf>
    <xf numFmtId="44" fontId="4" fillId="7" borderId="24" xfId="0" applyNumberFormat="1" applyFont="1" applyFill="1" applyBorder="1" applyAlignment="1">
      <alignment horizontal="left" vertical="center"/>
    </xf>
    <xf numFmtId="44" fontId="4" fillId="0" borderId="0" xfId="0" applyNumberFormat="1" applyFont="1" applyAlignment="1">
      <alignment vertical="top"/>
    </xf>
    <xf numFmtId="49" fontId="1" fillId="4" borderId="10" xfId="0" applyNumberFormat="1" applyFont="1" applyFill="1" applyBorder="1" applyAlignment="1" applyProtection="1">
      <alignment horizontal="left" vertical="center" wrapText="1"/>
      <protection locked="0"/>
    </xf>
    <xf numFmtId="49" fontId="1" fillId="4" borderId="5" xfId="0" applyNumberFormat="1" applyFont="1" applyFill="1" applyBorder="1" applyAlignment="1" applyProtection="1">
      <alignment horizontal="left" vertical="center" wrapText="1"/>
      <protection locked="0"/>
    </xf>
    <xf numFmtId="49" fontId="1" fillId="4" borderId="4" xfId="0" applyNumberFormat="1" applyFont="1" applyFill="1" applyBorder="1" applyAlignment="1" applyProtection="1">
      <alignment horizontal="left" vertical="center" wrapText="1"/>
      <protection locked="0"/>
    </xf>
    <xf numFmtId="0" fontId="4" fillId="3" borderId="0" xfId="0" applyFont="1" applyFill="1" applyAlignment="1">
      <alignment horizontal="center" vertical="center"/>
    </xf>
    <xf numFmtId="44" fontId="1" fillId="3" borderId="0" xfId="1" applyFont="1" applyFill="1" applyBorder="1" applyAlignment="1" applyProtection="1"/>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44" fontId="1" fillId="4" borderId="15" xfId="1" applyFont="1" applyFill="1" applyBorder="1" applyAlignment="1" applyProtection="1">
      <alignment horizontal="left" vertical="center"/>
      <protection locked="0"/>
    </xf>
    <xf numFmtId="44" fontId="1" fillId="4" borderId="3" xfId="1" applyFont="1" applyFill="1" applyBorder="1" applyAlignment="1" applyProtection="1">
      <alignment horizontal="left" vertical="center"/>
      <protection locked="0"/>
    </xf>
    <xf numFmtId="44" fontId="1" fillId="7" borderId="15" xfId="1" applyFont="1" applyFill="1" applyBorder="1" applyAlignment="1" applyProtection="1">
      <alignment horizontal="left" vertical="center"/>
    </xf>
    <xf numFmtId="44" fontId="1" fillId="7" borderId="13" xfId="1" applyFont="1" applyFill="1" applyBorder="1" applyAlignment="1" applyProtection="1">
      <alignment horizontal="left" vertical="center"/>
    </xf>
    <xf numFmtId="44" fontId="1" fillId="7" borderId="3" xfId="1" applyFont="1" applyFill="1" applyBorder="1" applyAlignment="1" applyProtection="1">
      <alignment horizontal="left" vertical="center"/>
    </xf>
    <xf numFmtId="44" fontId="1" fillId="7" borderId="4" xfId="1" applyFont="1" applyFill="1" applyBorder="1" applyAlignment="1" applyProtection="1">
      <alignment horizontal="left" vertical="center"/>
    </xf>
    <xf numFmtId="0" fontId="12" fillId="0" borderId="0" xfId="7" applyFont="1"/>
    <xf numFmtId="0" fontId="12" fillId="0" borderId="0" xfId="7" applyFont="1" applyAlignment="1">
      <alignment wrapText="1"/>
    </xf>
    <xf numFmtId="0" fontId="4" fillId="0" borderId="46" xfId="7" applyFont="1" applyBorder="1" applyAlignment="1">
      <alignment horizontal="center" vertical="center" wrapText="1"/>
    </xf>
    <xf numFmtId="0" fontId="12" fillId="0" borderId="0" xfId="7" applyFont="1" applyAlignment="1">
      <alignment vertical="center"/>
    </xf>
    <xf numFmtId="49" fontId="1" fillId="0" borderId="34" xfId="7" applyNumberFormat="1" applyFont="1" applyBorder="1" applyAlignment="1">
      <alignment horizontal="left" vertical="top" wrapText="1"/>
    </xf>
    <xf numFmtId="49" fontId="1" fillId="0" borderId="2" xfId="7" applyNumberFormat="1" applyFont="1" applyBorder="1" applyAlignment="1">
      <alignment horizontal="left" vertical="top" wrapText="1"/>
    </xf>
    <xf numFmtId="49" fontId="1" fillId="0" borderId="33" xfId="7" applyNumberFormat="1" applyFont="1" applyBorder="1" applyAlignment="1">
      <alignment horizontal="left" vertical="top" wrapText="1"/>
    </xf>
    <xf numFmtId="49" fontId="1" fillId="0" borderId="25" xfId="7" applyNumberFormat="1" applyFont="1" applyBorder="1" applyAlignment="1">
      <alignment horizontal="left" vertical="top" wrapText="1"/>
    </xf>
    <xf numFmtId="0" fontId="12" fillId="3" borderId="0" xfId="7" applyFont="1" applyFill="1" applyAlignment="1">
      <alignment horizontal="center" wrapText="1"/>
    </xf>
    <xf numFmtId="0" fontId="12" fillId="3" borderId="0" xfId="7" applyFont="1" applyFill="1" applyAlignment="1">
      <alignment wrapText="1"/>
    </xf>
    <xf numFmtId="0" fontId="12" fillId="3" borderId="0" xfId="7" applyFont="1" applyFill="1"/>
    <xf numFmtId="0" fontId="6" fillId="3" borderId="0" xfId="7" applyFont="1" applyFill="1" applyAlignment="1">
      <alignment wrapText="1"/>
    </xf>
    <xf numFmtId="0" fontId="12" fillId="0" borderId="0" xfId="7" applyFont="1" applyAlignment="1">
      <alignment horizontal="center" wrapText="1"/>
    </xf>
    <xf numFmtId="44" fontId="1" fillId="4" borderId="15" xfId="7" applyNumberFormat="1" applyFont="1" applyFill="1" applyBorder="1" applyAlignment="1" applyProtection="1">
      <alignment horizontal="left" vertical="center"/>
      <protection locked="0"/>
    </xf>
    <xf numFmtId="44" fontId="1" fillId="4" borderId="2" xfId="7" applyNumberFormat="1" applyFont="1" applyFill="1" applyBorder="1" applyAlignment="1" applyProtection="1">
      <alignment horizontal="left" vertical="center"/>
      <protection locked="0"/>
    </xf>
    <xf numFmtId="44" fontId="1" fillId="4" borderId="3" xfId="7" applyNumberFormat="1" applyFont="1" applyFill="1" applyBorder="1" applyAlignment="1" applyProtection="1">
      <alignment horizontal="left" vertical="center"/>
      <protection locked="0"/>
    </xf>
    <xf numFmtId="44" fontId="1" fillId="4" borderId="1" xfId="7" applyNumberFormat="1" applyFont="1" applyFill="1" applyBorder="1" applyAlignment="1" applyProtection="1">
      <alignment horizontal="left" vertical="center"/>
      <protection locked="0"/>
    </xf>
    <xf numFmtId="44" fontId="4" fillId="7" borderId="11" xfId="8" applyFont="1" applyFill="1" applyBorder="1" applyAlignment="1">
      <alignment horizontal="left" vertical="center"/>
    </xf>
    <xf numFmtId="44" fontId="4" fillId="7" borderId="12" xfId="8" applyFont="1" applyFill="1" applyBorder="1" applyAlignment="1">
      <alignment horizontal="left" vertical="center"/>
    </xf>
    <xf numFmtId="44" fontId="1" fillId="4" borderId="2" xfId="8" applyFont="1" applyFill="1" applyBorder="1" applyAlignment="1" applyProtection="1">
      <alignment horizontal="left" vertical="center"/>
      <protection locked="0"/>
    </xf>
    <xf numFmtId="44" fontId="1" fillId="4" borderId="3" xfId="8" applyFont="1" applyFill="1" applyBorder="1" applyAlignment="1" applyProtection="1">
      <alignment horizontal="left" vertical="center"/>
      <protection locked="0"/>
    </xf>
    <xf numFmtId="0" fontId="1" fillId="4" borderId="6" xfId="0" applyFont="1" applyFill="1" applyBorder="1" applyAlignment="1" applyProtection="1">
      <alignment horizontal="left" vertical="center" wrapText="1"/>
      <protection locked="0"/>
    </xf>
    <xf numFmtId="42" fontId="1" fillId="4" borderId="15" xfId="1" applyNumberFormat="1" applyFont="1" applyFill="1" applyBorder="1" applyAlignment="1" applyProtection="1">
      <alignment horizontal="left" vertical="center"/>
      <protection locked="0"/>
    </xf>
    <xf numFmtId="42" fontId="1" fillId="4" borderId="2" xfId="1" applyNumberFormat="1" applyFont="1" applyFill="1" applyBorder="1" applyAlignment="1" applyProtection="1">
      <alignment horizontal="left" vertical="center"/>
      <protection locked="0"/>
    </xf>
    <xf numFmtId="42" fontId="4" fillId="7" borderId="3" xfId="1" applyNumberFormat="1" applyFont="1" applyFill="1" applyBorder="1" applyAlignment="1" applyProtection="1">
      <alignment horizontal="left" vertical="center"/>
    </xf>
    <xf numFmtId="42" fontId="1" fillId="4" borderId="1" xfId="1" applyNumberFormat="1" applyFont="1" applyFill="1" applyBorder="1" applyAlignment="1" applyProtection="1">
      <alignment horizontal="left" vertical="center"/>
      <protection locked="0"/>
    </xf>
    <xf numFmtId="42" fontId="4" fillId="7" borderId="11" xfId="1" applyNumberFormat="1" applyFont="1" applyFill="1" applyBorder="1" applyAlignment="1" applyProtection="1">
      <alignment horizontal="left" vertical="center"/>
    </xf>
    <xf numFmtId="10" fontId="1" fillId="7" borderId="1" xfId="2" applyNumberFormat="1" applyFont="1" applyFill="1" applyBorder="1" applyAlignment="1" applyProtection="1">
      <alignment horizontal="right" vertical="center" indent="2"/>
    </xf>
    <xf numFmtId="10" fontId="1" fillId="7" borderId="25" xfId="2" applyNumberFormat="1" applyFont="1" applyFill="1" applyBorder="1" applyAlignment="1" applyProtection="1">
      <alignment horizontal="right" vertical="center" indent="2"/>
    </xf>
    <xf numFmtId="44" fontId="1" fillId="7" borderId="1" xfId="1" applyFont="1" applyFill="1" applyBorder="1" applyAlignment="1" applyProtection="1">
      <alignment horizontal="left" vertical="center"/>
    </xf>
    <xf numFmtId="44" fontId="1" fillId="7" borderId="2" xfId="1" applyFont="1" applyFill="1" applyBorder="1" applyAlignment="1" applyProtection="1">
      <alignment horizontal="left" vertical="center"/>
    </xf>
    <xf numFmtId="44" fontId="1" fillId="7" borderId="24" xfId="1" applyFont="1" applyFill="1" applyBorder="1" applyAlignment="1" applyProtection="1">
      <alignment horizontal="left" vertical="center"/>
    </xf>
    <xf numFmtId="44" fontId="4" fillId="7" borderId="3" xfId="1" applyFont="1" applyFill="1" applyBorder="1" applyAlignment="1" applyProtection="1">
      <alignment horizontal="left" vertical="center"/>
    </xf>
    <xf numFmtId="44" fontId="1" fillId="7" borderId="10" xfId="0" applyNumberFormat="1" applyFont="1" applyFill="1" applyBorder="1" applyAlignment="1">
      <alignment horizontal="left" vertical="center"/>
    </xf>
    <xf numFmtId="44" fontId="1" fillId="7" borderId="15" xfId="0" applyNumberFormat="1" applyFont="1" applyFill="1" applyBorder="1" applyAlignment="1">
      <alignment horizontal="left" vertical="center"/>
    </xf>
    <xf numFmtId="44" fontId="1" fillId="7" borderId="2" xfId="0" applyNumberFormat="1" applyFont="1" applyFill="1" applyBorder="1" applyAlignment="1">
      <alignment horizontal="left" vertical="center"/>
    </xf>
    <xf numFmtId="44" fontId="1" fillId="7" borderId="24" xfId="0" applyNumberFormat="1" applyFont="1" applyFill="1" applyBorder="1" applyAlignment="1">
      <alignment horizontal="left" vertical="center"/>
    </xf>
    <xf numFmtId="44" fontId="4" fillId="7" borderId="11" xfId="1" applyFont="1" applyFill="1" applyBorder="1" applyAlignment="1" applyProtection="1">
      <alignment horizontal="left" vertical="center"/>
    </xf>
    <xf numFmtId="44" fontId="1" fillId="7" borderId="32" xfId="0" applyNumberFormat="1" applyFont="1" applyFill="1" applyBorder="1" applyAlignment="1">
      <alignment horizontal="left" vertical="center"/>
    </xf>
    <xf numFmtId="10" fontId="1" fillId="7" borderId="1" xfId="2" applyNumberFormat="1" applyFont="1" applyFill="1" applyBorder="1" applyAlignment="1" applyProtection="1">
      <alignment horizontal="right" indent="2"/>
    </xf>
    <xf numFmtId="10" fontId="1" fillId="7" borderId="2" xfId="2" applyNumberFormat="1" applyFont="1" applyFill="1" applyBorder="1" applyAlignment="1" applyProtection="1">
      <alignment horizontal="right" indent="2"/>
    </xf>
    <xf numFmtId="10" fontId="1" fillId="7" borderId="25" xfId="2" applyNumberFormat="1" applyFont="1" applyFill="1" applyBorder="1" applyAlignment="1" applyProtection="1">
      <alignment horizontal="right" indent="2"/>
    </xf>
    <xf numFmtId="10" fontId="1" fillId="7" borderId="11" xfId="2" applyNumberFormat="1" applyFont="1" applyFill="1" applyBorder="1" applyAlignment="1" applyProtection="1">
      <alignment horizontal="right" indent="2"/>
    </xf>
    <xf numFmtId="42" fontId="1" fillId="7" borderId="2" xfId="1" applyNumberFormat="1" applyFont="1" applyFill="1" applyBorder="1" applyAlignment="1" applyProtection="1">
      <alignment horizontal="left" vertical="center"/>
    </xf>
    <xf numFmtId="42" fontId="1" fillId="4" borderId="3" xfId="1" applyNumberFormat="1" applyFont="1" applyFill="1" applyBorder="1" applyAlignment="1" applyProtection="1">
      <alignment horizontal="left" vertical="center"/>
      <protection locked="0"/>
    </xf>
    <xf numFmtId="0" fontId="11" fillId="0" borderId="2" xfId="0" applyFont="1" applyBorder="1" applyAlignment="1">
      <alignment vertical="top"/>
    </xf>
    <xf numFmtId="0" fontId="11" fillId="3" borderId="2" xfId="0" applyFont="1" applyFill="1" applyBorder="1" applyAlignment="1">
      <alignment vertical="top"/>
    </xf>
    <xf numFmtId="0" fontId="4" fillId="0" borderId="17" xfId="0" applyFont="1" applyBorder="1" applyAlignment="1">
      <alignment horizontal="left"/>
    </xf>
    <xf numFmtId="0" fontId="4" fillId="0" borderId="2" xfId="0" applyFont="1" applyBorder="1"/>
    <xf numFmtId="0" fontId="1" fillId="7" borderId="17" xfId="0" applyFont="1" applyFill="1" applyBorder="1" applyAlignment="1">
      <alignment horizontal="left" wrapText="1"/>
    </xf>
    <xf numFmtId="44" fontId="4" fillId="7" borderId="2" xfId="0" applyNumberFormat="1" applyFont="1" applyFill="1" applyBorder="1"/>
    <xf numFmtId="0" fontId="4" fillId="3" borderId="23" xfId="0" applyFont="1" applyFill="1" applyBorder="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23" xfId="0" applyFont="1" applyFill="1" applyBorder="1" applyAlignment="1">
      <alignment vertical="top"/>
    </xf>
    <xf numFmtId="44" fontId="4" fillId="3" borderId="23" xfId="1" applyFont="1" applyFill="1" applyBorder="1" applyAlignment="1" applyProtection="1">
      <alignment vertical="top"/>
    </xf>
    <xf numFmtId="44" fontId="1" fillId="3" borderId="0" xfId="0" applyNumberFormat="1" applyFont="1" applyFill="1" applyAlignment="1">
      <alignment horizontal="center" vertical="top"/>
    </xf>
    <xf numFmtId="0" fontId="1" fillId="4" borderId="2" xfId="0" applyFont="1" applyFill="1" applyBorder="1" applyAlignment="1" applyProtection="1">
      <alignment horizontal="right" vertical="top"/>
      <protection locked="0"/>
    </xf>
    <xf numFmtId="49" fontId="1" fillId="4" borderId="2" xfId="0" applyNumberFormat="1" applyFont="1" applyFill="1" applyBorder="1" applyAlignment="1" applyProtection="1">
      <alignment horizontal="right" vertical="top"/>
      <protection locked="0"/>
    </xf>
    <xf numFmtId="0" fontId="1" fillId="2" borderId="42" xfId="0" applyFont="1" applyFill="1" applyBorder="1"/>
    <xf numFmtId="44" fontId="1" fillId="0" borderId="0" xfId="0" applyNumberFormat="1" applyFont="1"/>
    <xf numFmtId="164" fontId="1" fillId="0" borderId="0" xfId="0" applyNumberFormat="1" applyFont="1"/>
    <xf numFmtId="0" fontId="7" fillId="3" borderId="0" xfId="0" applyFont="1" applyFill="1" applyAlignment="1">
      <alignment vertical="top" wrapText="1"/>
    </xf>
    <xf numFmtId="0" fontId="1" fillId="0" borderId="0" xfId="0" applyFont="1" applyAlignment="1">
      <alignment wrapText="1"/>
    </xf>
    <xf numFmtId="0" fontId="17" fillId="0" borderId="0" xfId="0" applyFont="1" applyAlignment="1">
      <alignment horizontal="center" vertical="center"/>
    </xf>
    <xf numFmtId="0" fontId="13" fillId="0" borderId="0" xfId="0" applyFont="1" applyAlignment="1">
      <alignment horizontal="center" vertical="center"/>
    </xf>
    <xf numFmtId="0" fontId="0" fillId="0" borderId="0" xfId="0" applyAlignment="1">
      <alignment vertical="center"/>
    </xf>
    <xf numFmtId="0" fontId="4" fillId="0" borderId="8" xfId="0" applyFont="1" applyBorder="1" applyAlignment="1">
      <alignment horizontal="center" vertical="center" wrapText="1"/>
    </xf>
    <xf numFmtId="0" fontId="18" fillId="0" borderId="0" xfId="0" applyFont="1"/>
    <xf numFmtId="0" fontId="16" fillId="0" borderId="0" xfId="0" applyFont="1" applyAlignment="1">
      <alignment vertical="center"/>
    </xf>
    <xf numFmtId="0" fontId="0" fillId="0" borderId="0" xfId="0" applyAlignment="1">
      <alignment wrapText="1"/>
    </xf>
    <xf numFmtId="0" fontId="12" fillId="0" borderId="0" xfId="0" applyFont="1"/>
    <xf numFmtId="0" fontId="19" fillId="0" borderId="0" xfId="0" applyFont="1"/>
    <xf numFmtId="0" fontId="0" fillId="0" borderId="0" xfId="0" applyAlignment="1">
      <alignment horizontal="right"/>
    </xf>
    <xf numFmtId="0" fontId="0" fillId="0" borderId="0" xfId="0" applyAlignment="1">
      <alignment horizontal="center" vertical="center"/>
    </xf>
    <xf numFmtId="0" fontId="1" fillId="0" borderId="36" xfId="0" applyFont="1" applyBorder="1" applyAlignment="1">
      <alignment horizontal="left" vertical="center"/>
    </xf>
    <xf numFmtId="0" fontId="1" fillId="0" borderId="35" xfId="0" applyFont="1" applyBorder="1" applyAlignment="1">
      <alignment horizontal="left" vertical="center"/>
    </xf>
    <xf numFmtId="0" fontId="1" fillId="0" borderId="15" xfId="0" applyFont="1" applyBorder="1" applyAlignment="1">
      <alignment horizontal="left" vertical="center"/>
    </xf>
    <xf numFmtId="0" fontId="1" fillId="0" borderId="3" xfId="0" applyFont="1" applyBorder="1" applyAlignment="1">
      <alignment horizontal="left" vertical="center"/>
    </xf>
    <xf numFmtId="42" fontId="0" fillId="7" borderId="14" xfId="0" applyNumberFormat="1" applyFill="1" applyBorder="1" applyAlignment="1">
      <alignment horizontal="left" vertical="center"/>
    </xf>
    <xf numFmtId="44" fontId="0" fillId="7" borderId="15" xfId="0" applyNumberFormat="1" applyFill="1" applyBorder="1" applyAlignment="1">
      <alignment horizontal="left" vertical="center"/>
    </xf>
    <xf numFmtId="44" fontId="0" fillId="7" borderId="13" xfId="0" applyNumberFormat="1" applyFill="1" applyBorder="1" applyAlignment="1">
      <alignment horizontal="left" vertical="center"/>
    </xf>
    <xf numFmtId="42" fontId="0" fillId="7" borderId="7" xfId="0" applyNumberFormat="1" applyFill="1" applyBorder="1" applyAlignment="1">
      <alignment horizontal="left" vertical="center"/>
    </xf>
    <xf numFmtId="44" fontId="0" fillId="7" borderId="3" xfId="0" applyNumberFormat="1" applyFill="1" applyBorder="1" applyAlignment="1">
      <alignment horizontal="left" vertical="center"/>
    </xf>
    <xf numFmtId="44" fontId="0" fillId="7" borderId="4" xfId="0" applyNumberFormat="1" applyFill="1" applyBorder="1" applyAlignment="1">
      <alignment horizontal="left" vertical="center"/>
    </xf>
    <xf numFmtId="0" fontId="0" fillId="0" borderId="44" xfId="0" applyBorder="1" applyAlignment="1">
      <alignment horizontal="left" vertical="center" wrapText="1"/>
    </xf>
    <xf numFmtId="0" fontId="0" fillId="0" borderId="44" xfId="0" applyBorder="1" applyAlignment="1">
      <alignment wrapText="1"/>
    </xf>
    <xf numFmtId="14" fontId="1" fillId="4" borderId="2" xfId="0" applyNumberFormat="1" applyFont="1" applyFill="1" applyBorder="1" applyAlignment="1" applyProtection="1">
      <alignment horizontal="right" vertical="top"/>
      <protection locked="0"/>
    </xf>
    <xf numFmtId="0" fontId="0" fillId="0" borderId="0" xfId="0" applyAlignment="1">
      <alignment horizontal="center" vertical="center" wrapText="1"/>
    </xf>
    <xf numFmtId="44" fontId="0" fillId="0" borderId="0" xfId="0" applyNumberFormat="1"/>
    <xf numFmtId="44" fontId="1" fillId="0" borderId="0" xfId="0" applyNumberFormat="1" applyFont="1" applyAlignment="1">
      <alignment vertical="center"/>
    </xf>
    <xf numFmtId="44" fontId="1" fillId="7" borderId="41" xfId="0" applyNumberFormat="1" applyFont="1" applyFill="1" applyBorder="1" applyAlignment="1">
      <alignment horizontal="left" vertical="center"/>
    </xf>
    <xf numFmtId="44" fontId="1" fillId="7" borderId="55" xfId="0" applyNumberFormat="1" applyFont="1" applyFill="1" applyBorder="1" applyAlignment="1">
      <alignment horizontal="left" vertical="center"/>
    </xf>
    <xf numFmtId="0" fontId="19" fillId="7" borderId="28" xfId="0" applyFont="1" applyFill="1" applyBorder="1" applyAlignment="1">
      <alignment wrapText="1"/>
    </xf>
    <xf numFmtId="0" fontId="0" fillId="0" borderId="45" xfId="0" applyBorder="1" applyAlignment="1">
      <alignment wrapText="1"/>
    </xf>
    <xf numFmtId="44" fontId="1" fillId="7" borderId="48" xfId="0" applyNumberFormat="1" applyFont="1" applyFill="1" applyBorder="1" applyAlignment="1">
      <alignment vertical="center"/>
    </xf>
    <xf numFmtId="0" fontId="0" fillId="9" borderId="2" xfId="0" applyFill="1" applyBorder="1" applyProtection="1">
      <protection locked="0"/>
    </xf>
    <xf numFmtId="0" fontId="38" fillId="9" borderId="2" xfId="0" applyFont="1" applyFill="1" applyBorder="1" applyProtection="1">
      <protection locked="0"/>
    </xf>
    <xf numFmtId="0" fontId="0" fillId="9" borderId="2" xfId="0" applyFill="1" applyBorder="1" applyAlignment="1" applyProtection="1">
      <alignment horizontal="left" vertical="center"/>
      <protection locked="0"/>
    </xf>
    <xf numFmtId="0" fontId="38" fillId="9" borderId="2" xfId="0" applyFont="1" applyFill="1" applyBorder="1" applyAlignment="1">
      <alignment horizontal="left" vertical="center"/>
    </xf>
    <xf numFmtId="0" fontId="4" fillId="0" borderId="11" xfId="7" applyFont="1" applyBorder="1" applyAlignment="1">
      <alignment horizontal="center" vertical="center" wrapText="1"/>
    </xf>
    <xf numFmtId="0" fontId="12" fillId="3" borderId="0" xfId="0" applyFont="1" applyFill="1" applyAlignment="1">
      <alignment horizontal="left" vertical="center"/>
    </xf>
    <xf numFmtId="0" fontId="39" fillId="0" borderId="0" xfId="0" applyFont="1"/>
    <xf numFmtId="0" fontId="39" fillId="0" borderId="0" xfId="0" applyFont="1" applyAlignment="1">
      <alignment horizontal="left" vertical="center" wrapText="1"/>
    </xf>
    <xf numFmtId="0" fontId="38" fillId="9" borderId="2" xfId="0" applyFont="1" applyFill="1" applyBorder="1" applyAlignment="1" applyProtection="1">
      <alignment horizontal="left" vertical="center"/>
      <protection locked="0"/>
    </xf>
    <xf numFmtId="0" fontId="40" fillId="3" borderId="0" xfId="9" applyFill="1"/>
    <xf numFmtId="0" fontId="40" fillId="0" borderId="0" xfId="9"/>
    <xf numFmtId="0" fontId="38" fillId="9" borderId="2" xfId="9" applyFont="1" applyFill="1" applyBorder="1" applyAlignment="1">
      <alignment horizontal="left" vertical="center"/>
    </xf>
    <xf numFmtId="0" fontId="40" fillId="9" borderId="2" xfId="9" applyFill="1" applyBorder="1" applyProtection="1">
      <protection locked="0"/>
    </xf>
    <xf numFmtId="0" fontId="38" fillId="9" borderId="2" xfId="9" applyFont="1" applyFill="1" applyBorder="1" applyAlignment="1" applyProtection="1">
      <alignment horizontal="left" vertical="center"/>
      <protection locked="0"/>
    </xf>
    <xf numFmtId="0" fontId="38" fillId="9" borderId="2" xfId="9" applyFont="1" applyFill="1" applyBorder="1" applyProtection="1">
      <protection locked="0"/>
    </xf>
    <xf numFmtId="0" fontId="40" fillId="9" borderId="2" xfId="9" applyFill="1" applyBorder="1" applyAlignment="1" applyProtection="1">
      <alignment horizontal="left" vertical="center"/>
      <protection locked="0"/>
    </xf>
    <xf numFmtId="0" fontId="0" fillId="0" borderId="44" xfId="0" applyBorder="1"/>
    <xf numFmtId="0" fontId="1" fillId="3" borderId="0" xfId="0" applyFont="1" applyFill="1" applyAlignment="1">
      <alignment horizontal="left" vertical="top" wrapText="1"/>
    </xf>
    <xf numFmtId="44" fontId="1" fillId="7" borderId="5" xfId="0" applyNumberFormat="1" applyFont="1" applyFill="1" applyBorder="1" applyAlignment="1">
      <alignment horizontal="left" vertical="center"/>
    </xf>
    <xf numFmtId="44" fontId="1" fillId="7" borderId="13" xfId="0" applyNumberFormat="1" applyFont="1" applyFill="1" applyBorder="1" applyAlignment="1">
      <alignment horizontal="left" vertical="center"/>
    </xf>
    <xf numFmtId="44" fontId="1" fillId="7" borderId="4" xfId="0" applyNumberFormat="1" applyFont="1" applyFill="1" applyBorder="1" applyAlignment="1">
      <alignment horizontal="left" vertical="center"/>
    </xf>
    <xf numFmtId="44" fontId="1" fillId="4" borderId="24" xfId="7" applyNumberFormat="1" applyFont="1" applyFill="1" applyBorder="1" applyAlignment="1" applyProtection="1">
      <alignment horizontal="left" vertical="center"/>
      <protection locked="0"/>
    </xf>
    <xf numFmtId="0" fontId="0" fillId="0" borderId="65" xfId="0" applyBorder="1" applyAlignment="1">
      <alignment vertical="center" wrapText="1"/>
    </xf>
    <xf numFmtId="0" fontId="0" fillId="0" borderId="66" xfId="0" applyBorder="1" applyAlignment="1">
      <alignment vertical="center" wrapText="1"/>
    </xf>
    <xf numFmtId="0" fontId="19" fillId="7" borderId="65" xfId="0" applyFont="1" applyFill="1" applyBorder="1" applyAlignment="1">
      <alignment wrapText="1"/>
    </xf>
    <xf numFmtId="0" fontId="0" fillId="0" borderId="65" xfId="0" applyBorder="1" applyAlignment="1">
      <alignment wrapText="1"/>
    </xf>
    <xf numFmtId="42" fontId="1" fillId="4" borderId="33" xfId="1" applyNumberFormat="1" applyFont="1" applyFill="1" applyBorder="1" applyAlignment="1" applyProtection="1">
      <alignment horizontal="left" vertical="center"/>
      <protection locked="0"/>
    </xf>
    <xf numFmtId="44" fontId="1" fillId="4" borderId="33" xfId="1" applyFont="1" applyFill="1" applyBorder="1" applyAlignment="1" applyProtection="1">
      <alignment horizontal="left" vertical="center"/>
      <protection locked="0"/>
    </xf>
    <xf numFmtId="0" fontId="4" fillId="0" borderId="42" xfId="0" applyFont="1" applyBorder="1" applyAlignment="1">
      <alignment horizontal="right" vertical="center"/>
    </xf>
    <xf numFmtId="0" fontId="4" fillId="0" borderId="18" xfId="0" applyFont="1" applyBorder="1" applyAlignment="1">
      <alignment horizontal="right" vertical="center"/>
    </xf>
    <xf numFmtId="44" fontId="0" fillId="7" borderId="2" xfId="0" applyNumberFormat="1" applyFill="1" applyBorder="1" applyAlignment="1">
      <alignment horizontal="left" vertical="center"/>
    </xf>
    <xf numFmtId="42" fontId="0" fillId="7" borderId="6" xfId="0" applyNumberFormat="1" applyFill="1" applyBorder="1" applyAlignment="1">
      <alignment horizontal="left" vertical="center"/>
    </xf>
    <xf numFmtId="44" fontId="0" fillId="7" borderId="5" xfId="0" applyNumberFormat="1" applyFill="1" applyBorder="1" applyAlignment="1">
      <alignment horizontal="left" vertical="center"/>
    </xf>
    <xf numFmtId="42" fontId="1" fillId="4" borderId="24" xfId="1" applyNumberFormat="1" applyFont="1" applyFill="1" applyBorder="1" applyAlignment="1" applyProtection="1">
      <alignment horizontal="left" vertical="center"/>
      <protection locked="0"/>
    </xf>
    <xf numFmtId="44" fontId="1" fillId="4" borderId="24" xfId="1" applyFont="1" applyFill="1" applyBorder="1" applyAlignment="1" applyProtection="1">
      <alignment horizontal="left" vertical="center"/>
      <protection locked="0"/>
    </xf>
    <xf numFmtId="0" fontId="4" fillId="0" borderId="41" xfId="0" applyFont="1" applyBorder="1" applyAlignment="1">
      <alignment horizontal="left" vertical="center"/>
    </xf>
    <xf numFmtId="0" fontId="4" fillId="0" borderId="55" xfId="0" applyFont="1" applyBorder="1" applyAlignment="1">
      <alignment horizontal="left" vertical="center"/>
    </xf>
    <xf numFmtId="42" fontId="1" fillId="7" borderId="14" xfId="1" applyNumberFormat="1" applyFont="1" applyFill="1" applyBorder="1" applyAlignment="1" applyProtection="1">
      <alignment horizontal="left" vertical="center"/>
    </xf>
    <xf numFmtId="42" fontId="1" fillId="7" borderId="6" xfId="1" applyNumberFormat="1" applyFont="1" applyFill="1" applyBorder="1" applyAlignment="1" applyProtection="1">
      <alignment horizontal="left" vertical="center"/>
    </xf>
    <xf numFmtId="44" fontId="1" fillId="7" borderId="5" xfId="1" applyFont="1" applyFill="1" applyBorder="1" applyAlignment="1" applyProtection="1">
      <alignment horizontal="left" vertical="center"/>
    </xf>
    <xf numFmtId="42" fontId="1" fillId="7" borderId="7" xfId="1" applyNumberFormat="1" applyFont="1" applyFill="1" applyBorder="1" applyAlignment="1" applyProtection="1">
      <alignment horizontal="left" vertical="center"/>
    </xf>
    <xf numFmtId="0" fontId="36" fillId="0" borderId="0" xfId="0" applyFont="1" applyAlignment="1">
      <alignment horizontal="right" vertical="center"/>
    </xf>
    <xf numFmtId="0" fontId="36" fillId="0" borderId="70" xfId="0" applyFont="1" applyBorder="1" applyAlignment="1">
      <alignment horizontal="right" vertical="center"/>
    </xf>
    <xf numFmtId="44" fontId="1" fillId="7" borderId="29" xfId="0" applyNumberFormat="1" applyFont="1" applyFill="1" applyBorder="1" applyAlignment="1">
      <alignment horizontal="left" vertical="center"/>
    </xf>
    <xf numFmtId="0" fontId="4" fillId="3" borderId="11" xfId="7" applyFont="1" applyFill="1" applyBorder="1" applyAlignment="1">
      <alignment horizontal="center" vertical="center" wrapText="1"/>
    </xf>
    <xf numFmtId="0" fontId="12" fillId="3" borderId="0" xfId="0" applyFont="1" applyFill="1" applyAlignment="1">
      <alignment horizontal="right" vertical="center"/>
    </xf>
    <xf numFmtId="0" fontId="17" fillId="5" borderId="0" xfId="0" applyFont="1" applyFill="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34" fillId="0" borderId="0" xfId="0" applyFont="1" applyAlignment="1">
      <alignment horizontal="center" vertical="top"/>
    </xf>
    <xf numFmtId="0" fontId="26" fillId="0" borderId="0" xfId="0" applyFont="1" applyAlignment="1">
      <alignment horizontal="left" vertical="center" wrapText="1"/>
    </xf>
    <xf numFmtId="0" fontId="1" fillId="0" borderId="0" xfId="0" applyFont="1" applyAlignment="1">
      <alignment horizontal="left" vertical="center" wrapText="1"/>
    </xf>
    <xf numFmtId="0" fontId="6" fillId="3" borderId="0" xfId="0" applyFont="1" applyFill="1" applyAlignment="1">
      <alignment horizontal="center" vertical="top" wrapText="1"/>
    </xf>
    <xf numFmtId="0" fontId="4" fillId="3" borderId="0" xfId="0" applyFont="1" applyFill="1" applyAlignment="1">
      <alignment horizontal="center"/>
    </xf>
    <xf numFmtId="0" fontId="39" fillId="3" borderId="0" xfId="0" applyFont="1" applyFill="1" applyAlignment="1">
      <alignment horizontal="right" vertical="center"/>
    </xf>
    <xf numFmtId="0" fontId="18" fillId="5" borderId="0" xfId="0" applyFont="1" applyFill="1" applyAlignment="1">
      <alignment horizontal="center" vertical="center"/>
    </xf>
    <xf numFmtId="0" fontId="17" fillId="5" borderId="0" xfId="0" applyFont="1" applyFill="1" applyAlignment="1">
      <alignment horizontal="center" vertical="top"/>
    </xf>
    <xf numFmtId="0" fontId="4" fillId="0" borderId="0" xfId="0" applyFont="1" applyAlignment="1">
      <alignment horizontal="center" vertical="center"/>
    </xf>
    <xf numFmtId="0" fontId="12" fillId="3" borderId="0" xfId="7" applyFont="1" applyFill="1" applyAlignment="1">
      <alignment horizontal="right" vertical="center"/>
    </xf>
    <xf numFmtId="165" fontId="6" fillId="0" borderId="0" xfId="7" applyNumberFormat="1" applyFont="1" applyAlignment="1">
      <alignment horizontal="center" vertical="center" wrapText="1"/>
    </xf>
    <xf numFmtId="0" fontId="1" fillId="4" borderId="7" xfId="0" applyFont="1" applyFill="1" applyBorder="1" applyAlignment="1" applyProtection="1">
      <alignment horizontal="left" vertical="center" wrapText="1"/>
      <protection locked="0"/>
    </xf>
    <xf numFmtId="0" fontId="1" fillId="4" borderId="55" xfId="0" applyFont="1" applyFill="1" applyBorder="1" applyAlignment="1" applyProtection="1">
      <alignment horizontal="left" vertical="center" wrapText="1"/>
      <protection locked="0"/>
    </xf>
    <xf numFmtId="44" fontId="1" fillId="4" borderId="3" xfId="0" applyNumberFormat="1" applyFont="1" applyFill="1" applyBorder="1" applyAlignment="1" applyProtection="1">
      <alignment horizontal="left" vertical="top"/>
      <protection locked="0"/>
    </xf>
    <xf numFmtId="2" fontId="1" fillId="4" borderId="3" xfId="0" applyNumberFormat="1" applyFont="1" applyFill="1" applyBorder="1" applyAlignment="1" applyProtection="1">
      <alignment horizontal="right" vertical="top" indent="3"/>
      <protection locked="0"/>
    </xf>
    <xf numFmtId="44" fontId="4" fillId="7" borderId="3" xfId="0" applyNumberFormat="1" applyFont="1" applyFill="1" applyBorder="1" applyAlignment="1">
      <alignment horizontal="left" vertical="top"/>
    </xf>
    <xf numFmtId="44" fontId="4" fillId="7" borderId="55" xfId="0" applyNumberFormat="1" applyFont="1" applyFill="1" applyBorder="1" applyAlignment="1">
      <alignment horizontal="left" vertical="top"/>
    </xf>
    <xf numFmtId="2" fontId="1" fillId="4" borderId="55" xfId="0" applyNumberFormat="1" applyFont="1" applyFill="1" applyBorder="1" applyAlignment="1" applyProtection="1">
      <alignment horizontal="right" vertical="top" indent="3"/>
      <protection locked="0"/>
    </xf>
    <xf numFmtId="44" fontId="4" fillId="7" borderId="4" xfId="0" applyNumberFormat="1" applyFont="1" applyFill="1" applyBorder="1" applyAlignment="1">
      <alignment horizontal="left" vertical="top"/>
    </xf>
    <xf numFmtId="10" fontId="1" fillId="4" borderId="15" xfId="0" applyNumberFormat="1" applyFont="1" applyFill="1" applyBorder="1" applyAlignment="1" applyProtection="1">
      <alignment horizontal="center" vertical="top"/>
      <protection locked="0"/>
    </xf>
    <xf numFmtId="10" fontId="1" fillId="4" borderId="2" xfId="0" applyNumberFormat="1" applyFont="1" applyFill="1" applyBorder="1" applyAlignment="1" applyProtection="1">
      <alignment horizontal="center" vertical="top"/>
      <protection locked="0"/>
    </xf>
    <xf numFmtId="10" fontId="1" fillId="4" borderId="3" xfId="0" applyNumberFormat="1" applyFont="1" applyFill="1" applyBorder="1" applyAlignment="1" applyProtection="1">
      <alignment horizontal="center" vertical="top"/>
      <protection locked="0"/>
    </xf>
    <xf numFmtId="0" fontId="4" fillId="0" borderId="3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8" xfId="0" applyFont="1" applyBorder="1" applyAlignment="1">
      <alignment horizontal="center" vertical="center" wrapText="1"/>
    </xf>
    <xf numFmtId="0" fontId="36" fillId="0" borderId="71" xfId="0" applyFont="1" applyBorder="1" applyAlignment="1">
      <alignment horizontal="center" vertical="center" wrapText="1"/>
    </xf>
    <xf numFmtId="0" fontId="6" fillId="0" borderId="0" xfId="0" applyFont="1" applyAlignment="1">
      <alignment horizontal="center" vertical="center" wrapText="1"/>
    </xf>
    <xf numFmtId="44" fontId="1" fillId="7" borderId="0" xfId="0" applyNumberFormat="1" applyFont="1" applyFill="1" applyAlignment="1">
      <alignment horizontal="left" vertical="center"/>
    </xf>
    <xf numFmtId="0" fontId="26" fillId="0" borderId="0" xfId="0" applyFont="1" applyAlignment="1">
      <alignment horizontal="center" vertical="center" wrapText="1"/>
    </xf>
    <xf numFmtId="0" fontId="1" fillId="0" borderId="0" xfId="0" applyFont="1" applyAlignment="1">
      <alignment horizontal="center" vertical="center" wrapText="1"/>
    </xf>
    <xf numFmtId="44" fontId="4" fillId="7" borderId="28" xfId="0" applyNumberFormat="1" applyFont="1" applyFill="1" applyBorder="1" applyAlignment="1">
      <alignment horizontal="left" vertical="top"/>
    </xf>
    <xf numFmtId="0" fontId="4" fillId="0" borderId="65" xfId="0" applyFont="1" applyBorder="1" applyAlignment="1">
      <alignment horizontal="center" vertical="center" wrapText="1"/>
    </xf>
    <xf numFmtId="0" fontId="4" fillId="0" borderId="28" xfId="0" applyFont="1" applyBorder="1" applyAlignment="1">
      <alignment horizontal="center" vertical="center" wrapText="1"/>
    </xf>
    <xf numFmtId="44" fontId="4" fillId="7" borderId="10" xfId="0" applyNumberFormat="1" applyFont="1" applyFill="1" applyBorder="1" applyAlignment="1">
      <alignment horizontal="center" vertical="center"/>
    </xf>
    <xf numFmtId="44" fontId="4" fillId="7" borderId="5" xfId="0" applyNumberFormat="1" applyFont="1" applyFill="1" applyBorder="1" applyAlignment="1">
      <alignment horizontal="center" vertical="center"/>
    </xf>
    <xf numFmtId="0" fontId="26" fillId="0" borderId="0" xfId="7" applyFont="1" applyAlignment="1">
      <alignment horizontal="left" vertical="center" wrapText="1"/>
    </xf>
    <xf numFmtId="0" fontId="36" fillId="0" borderId="69" xfId="0" applyFont="1" applyBorder="1" applyAlignment="1">
      <alignment horizontal="center" vertical="center" wrapText="1"/>
    </xf>
    <xf numFmtId="0" fontId="36" fillId="0" borderId="8" xfId="0" applyFont="1" applyBorder="1" applyAlignment="1">
      <alignment horizontal="right" vertical="center"/>
    </xf>
    <xf numFmtId="44" fontId="1" fillId="7" borderId="12" xfId="0" applyNumberFormat="1" applyFont="1" applyFill="1" applyBorder="1" applyAlignment="1">
      <alignment vertical="center"/>
    </xf>
    <xf numFmtId="0" fontId="36" fillId="0" borderId="47" xfId="0" applyFont="1" applyBorder="1" applyAlignment="1">
      <alignment horizontal="right" vertical="center"/>
    </xf>
    <xf numFmtId="44" fontId="4" fillId="7" borderId="45" xfId="0" applyNumberFormat="1" applyFont="1" applyFill="1" applyBorder="1" applyAlignment="1">
      <alignment horizontal="left" vertical="top"/>
    </xf>
    <xf numFmtId="44" fontId="4" fillId="7" borderId="10" xfId="0" applyNumberFormat="1" applyFont="1" applyFill="1" applyBorder="1" applyAlignment="1">
      <alignment horizontal="left" vertical="top"/>
    </xf>
    <xf numFmtId="44" fontId="4" fillId="7" borderId="30" xfId="0" applyNumberFormat="1" applyFont="1" applyFill="1" applyBorder="1" applyAlignment="1">
      <alignment horizontal="left" vertical="center"/>
    </xf>
    <xf numFmtId="44" fontId="4" fillId="7" borderId="17" xfId="0" applyNumberFormat="1" applyFont="1" applyFill="1" applyBorder="1" applyAlignment="1">
      <alignment horizontal="left" vertical="center"/>
    </xf>
    <xf numFmtId="44" fontId="4" fillId="7" borderId="29" xfId="0" applyNumberFormat="1" applyFont="1" applyFill="1" applyBorder="1" applyAlignment="1">
      <alignment horizontal="left" vertical="center"/>
    </xf>
    <xf numFmtId="10" fontId="1" fillId="4" borderId="15" xfId="0" applyNumberFormat="1" applyFont="1" applyFill="1" applyBorder="1" applyAlignment="1" applyProtection="1">
      <alignment horizontal="center" vertical="center"/>
      <protection locked="0"/>
    </xf>
    <xf numFmtId="44" fontId="4" fillId="7" borderId="13" xfId="0" applyNumberFormat="1" applyFont="1" applyFill="1" applyBorder="1" applyAlignment="1">
      <alignment horizontal="center" vertical="center"/>
    </xf>
    <xf numFmtId="44" fontId="4" fillId="7" borderId="5" xfId="0" applyNumberFormat="1" applyFont="1" applyFill="1" applyBorder="1" applyAlignment="1">
      <alignment horizontal="center" vertical="top"/>
    </xf>
    <xf numFmtId="44" fontId="4" fillId="7" borderId="28" xfId="8" applyFont="1" applyFill="1" applyBorder="1" applyAlignment="1">
      <alignment horizontal="left" vertical="center"/>
    </xf>
    <xf numFmtId="44" fontId="4" fillId="7" borderId="45" xfId="8" applyFont="1" applyFill="1" applyBorder="1" applyAlignment="1">
      <alignment horizontal="left" vertical="center"/>
    </xf>
    <xf numFmtId="0" fontId="1" fillId="0" borderId="0" xfId="0" applyFont="1" applyAlignment="1">
      <alignment horizontal="center" vertical="center"/>
    </xf>
    <xf numFmtId="0" fontId="4" fillId="0" borderId="50" xfId="0" applyFont="1" applyBorder="1" applyAlignment="1">
      <alignment horizontal="center" vertical="center" wrapText="1"/>
    </xf>
    <xf numFmtId="44" fontId="1" fillId="7" borderId="20" xfId="0" applyNumberFormat="1" applyFont="1" applyFill="1" applyBorder="1" applyAlignment="1">
      <alignment horizontal="left" vertical="center"/>
    </xf>
    <xf numFmtId="44" fontId="4" fillId="7" borderId="35" xfId="1" applyFont="1" applyFill="1" applyBorder="1" applyAlignment="1" applyProtection="1">
      <alignment horizontal="left" vertical="center"/>
    </xf>
    <xf numFmtId="10" fontId="1" fillId="4" borderId="30" xfId="0" applyNumberFormat="1" applyFont="1" applyFill="1" applyBorder="1" applyAlignment="1" applyProtection="1">
      <alignment horizontal="center" vertical="center"/>
      <protection locked="0"/>
    </xf>
    <xf numFmtId="10" fontId="1" fillId="4" borderId="17" xfId="0" applyNumberFormat="1" applyFont="1" applyFill="1" applyBorder="1" applyAlignment="1" applyProtection="1">
      <alignment horizontal="center" vertical="center"/>
      <protection locked="0"/>
    </xf>
    <xf numFmtId="10" fontId="1" fillId="4" borderId="55" xfId="0" applyNumberFormat="1" applyFont="1" applyFill="1" applyBorder="1" applyAlignment="1" applyProtection="1">
      <alignment horizontal="center" vertical="center"/>
      <protection locked="0"/>
    </xf>
    <xf numFmtId="0" fontId="39" fillId="3" borderId="0" xfId="0" applyFont="1" applyFill="1" applyAlignment="1">
      <alignment vertical="center"/>
    </xf>
    <xf numFmtId="44" fontId="1" fillId="7" borderId="73" xfId="0" applyNumberFormat="1" applyFont="1" applyFill="1" applyBorder="1" applyAlignment="1">
      <alignment vertical="center"/>
    </xf>
    <xf numFmtId="44" fontId="1" fillId="7" borderId="74" xfId="0" applyNumberFormat="1" applyFont="1" applyFill="1" applyBorder="1" applyAlignment="1">
      <alignment vertical="center"/>
    </xf>
    <xf numFmtId="10" fontId="1" fillId="4" borderId="36" xfId="0" applyNumberFormat="1" applyFont="1" applyFill="1" applyBorder="1" applyAlignment="1" applyProtection="1">
      <alignment horizontal="center" vertical="top"/>
      <protection locked="0"/>
    </xf>
    <xf numFmtId="10" fontId="1" fillId="4" borderId="20" xfId="0" applyNumberFormat="1" applyFont="1" applyFill="1" applyBorder="1" applyAlignment="1" applyProtection="1">
      <alignment horizontal="center" vertical="top"/>
      <protection locked="0"/>
    </xf>
    <xf numFmtId="10" fontId="1" fillId="4" borderId="35" xfId="0" applyNumberFormat="1" applyFont="1" applyFill="1" applyBorder="1" applyAlignment="1" applyProtection="1">
      <alignment horizontal="center" vertical="top"/>
      <protection locked="0"/>
    </xf>
    <xf numFmtId="10" fontId="1" fillId="4" borderId="14" xfId="0" applyNumberFormat="1" applyFont="1" applyFill="1" applyBorder="1" applyAlignment="1" applyProtection="1">
      <alignment horizontal="center" vertical="top"/>
      <protection locked="0"/>
    </xf>
    <xf numFmtId="10" fontId="1" fillId="4" borderId="6" xfId="0" applyNumberFormat="1" applyFont="1" applyFill="1" applyBorder="1" applyAlignment="1" applyProtection="1">
      <alignment horizontal="center" vertical="top"/>
      <protection locked="0"/>
    </xf>
    <xf numFmtId="10" fontId="1" fillId="4" borderId="7" xfId="0" applyNumberFormat="1" applyFont="1" applyFill="1" applyBorder="1" applyAlignment="1" applyProtection="1">
      <alignment horizontal="center" vertical="top"/>
      <protection locked="0"/>
    </xf>
    <xf numFmtId="0" fontId="35" fillId="3" borderId="34" xfId="0" applyFont="1" applyFill="1" applyBorder="1" applyAlignment="1">
      <alignment horizontal="center" vertical="top" wrapText="1"/>
    </xf>
    <xf numFmtId="44" fontId="1" fillId="4" borderId="1" xfId="0" applyNumberFormat="1" applyFont="1" applyFill="1" applyBorder="1" applyAlignment="1" applyProtection="1">
      <alignment horizontal="left" vertical="top"/>
      <protection locked="0"/>
    </xf>
    <xf numFmtId="0" fontId="1" fillId="4" borderId="9" xfId="0" applyFont="1" applyFill="1" applyBorder="1" applyAlignment="1" applyProtection="1">
      <alignment horizontal="left" vertical="center" wrapText="1"/>
      <protection locked="0"/>
    </xf>
    <xf numFmtId="10" fontId="1" fillId="4" borderId="1" xfId="0" applyNumberFormat="1" applyFont="1" applyFill="1" applyBorder="1" applyAlignment="1" applyProtection="1">
      <alignment horizontal="center" vertical="top"/>
      <protection locked="0"/>
    </xf>
    <xf numFmtId="2" fontId="1" fillId="4" borderId="1" xfId="0" applyNumberFormat="1" applyFont="1" applyFill="1" applyBorder="1" applyAlignment="1" applyProtection="1">
      <alignment horizontal="right" vertical="top" indent="3"/>
      <protection locked="0"/>
    </xf>
    <xf numFmtId="44" fontId="4" fillId="7" borderId="1" xfId="0" applyNumberFormat="1" applyFont="1" applyFill="1" applyBorder="1" applyAlignment="1">
      <alignment horizontal="left" vertical="top"/>
    </xf>
    <xf numFmtId="44" fontId="4" fillId="7" borderId="30" xfId="0" applyNumberFormat="1" applyFont="1" applyFill="1" applyBorder="1" applyAlignment="1">
      <alignment horizontal="left" vertical="top"/>
    </xf>
    <xf numFmtId="0" fontId="21" fillId="3" borderId="34" xfId="0" applyFont="1" applyFill="1" applyBorder="1" applyAlignment="1">
      <alignment horizontal="center" vertical="center" wrapText="1"/>
    </xf>
    <xf numFmtId="0" fontId="35" fillId="3" borderId="49" xfId="0" applyFont="1" applyFill="1" applyBorder="1" applyAlignment="1">
      <alignment horizontal="center" vertical="top" wrapText="1"/>
    </xf>
    <xf numFmtId="0" fontId="4" fillId="3" borderId="25" xfId="0" applyFont="1" applyFill="1" applyBorder="1" applyAlignment="1">
      <alignment horizontal="center" vertical="top" wrapText="1"/>
    </xf>
    <xf numFmtId="0" fontId="21" fillId="3" borderId="56" xfId="0" applyFont="1" applyFill="1" applyBorder="1" applyAlignment="1">
      <alignment horizontal="center" vertical="center" wrapText="1"/>
    </xf>
    <xf numFmtId="0" fontId="4" fillId="3" borderId="47" xfId="0" applyFont="1" applyFill="1" applyBorder="1" applyAlignment="1">
      <alignment horizontal="center" vertical="top" wrapText="1"/>
    </xf>
    <xf numFmtId="0" fontId="4" fillId="3" borderId="48" xfId="0" applyFont="1" applyFill="1" applyBorder="1" applyAlignment="1">
      <alignment horizontal="center" vertical="top" wrapText="1"/>
    </xf>
    <xf numFmtId="44" fontId="4" fillId="7" borderId="49" xfId="0" applyNumberFormat="1" applyFont="1" applyFill="1" applyBorder="1" applyAlignment="1">
      <alignment horizontal="center" vertical="center"/>
    </xf>
    <xf numFmtId="44" fontId="4" fillId="7" borderId="2" xfId="0" applyNumberFormat="1" applyFont="1" applyFill="1" applyBorder="1" applyAlignment="1">
      <alignment horizontal="center" vertical="center"/>
    </xf>
    <xf numFmtId="44" fontId="4" fillId="7" borderId="32" xfId="0" applyNumberFormat="1" applyFont="1" applyFill="1" applyBorder="1" applyAlignment="1">
      <alignment horizontal="center" vertical="center"/>
    </xf>
    <xf numFmtId="44" fontId="4" fillId="7" borderId="28" xfId="0" applyNumberFormat="1" applyFont="1" applyFill="1" applyBorder="1" applyAlignment="1">
      <alignment horizontal="center" vertical="center"/>
    </xf>
    <xf numFmtId="49" fontId="1" fillId="4" borderId="9" xfId="0" applyNumberFormat="1" applyFont="1" applyFill="1" applyBorder="1" applyAlignment="1" applyProtection="1">
      <alignment horizontal="center" vertical="center"/>
      <protection locked="0"/>
    </xf>
    <xf numFmtId="49" fontId="1" fillId="4" borderId="47" xfId="0" applyNumberFormat="1" applyFont="1" applyFill="1" applyBorder="1" applyAlignment="1" applyProtection="1">
      <alignment horizontal="center" vertical="center"/>
      <protection locked="0"/>
    </xf>
    <xf numFmtId="49" fontId="1" fillId="0" borderId="68" xfId="0" applyNumberFormat="1" applyFont="1" applyBorder="1" applyAlignment="1">
      <alignment horizontal="left" vertical="center"/>
    </xf>
    <xf numFmtId="44" fontId="1" fillId="7" borderId="16" xfId="0" applyNumberFormat="1" applyFont="1" applyFill="1" applyBorder="1" applyAlignment="1">
      <alignment vertical="center"/>
    </xf>
    <xf numFmtId="0" fontId="4" fillId="0" borderId="65" xfId="0" applyFont="1" applyBorder="1" applyAlignment="1">
      <alignment horizontal="right" vertical="center"/>
    </xf>
    <xf numFmtId="0" fontId="4" fillId="0" borderId="45" xfId="0" applyFont="1" applyBorder="1" applyAlignment="1">
      <alignment horizontal="right" vertical="center"/>
    </xf>
    <xf numFmtId="3" fontId="4" fillId="0" borderId="0" xfId="0" applyNumberFormat="1" applyFont="1" applyAlignment="1">
      <alignment horizontal="center" vertical="center" wrapText="1"/>
    </xf>
    <xf numFmtId="0" fontId="4" fillId="3" borderId="11" xfId="0" applyFont="1" applyFill="1" applyBorder="1" applyAlignment="1">
      <alignment horizontal="center" vertical="center" wrapText="1"/>
    </xf>
    <xf numFmtId="49" fontId="1" fillId="3" borderId="68" xfId="0" applyNumberFormat="1" applyFont="1" applyFill="1" applyBorder="1" applyAlignment="1">
      <alignment horizontal="left" vertical="center"/>
    </xf>
    <xf numFmtId="49" fontId="4" fillId="3" borderId="69" xfId="0" applyNumberFormat="1" applyFont="1" applyFill="1" applyBorder="1" applyAlignment="1">
      <alignment horizontal="left" vertical="center"/>
    </xf>
    <xf numFmtId="49" fontId="4" fillId="3" borderId="0" xfId="0" applyNumberFormat="1" applyFont="1" applyFill="1" applyAlignment="1">
      <alignment horizontal="right" vertical="center"/>
    </xf>
    <xf numFmtId="49" fontId="4" fillId="3" borderId="44" xfId="0" applyNumberFormat="1" applyFont="1" applyFill="1" applyBorder="1" applyAlignment="1">
      <alignment horizontal="right" vertical="center" wrapText="1"/>
    </xf>
    <xf numFmtId="0" fontId="35" fillId="3" borderId="34" xfId="0" applyFont="1" applyFill="1" applyBorder="1" applyAlignment="1">
      <alignment horizontal="center" vertical="center" wrapText="1"/>
    </xf>
    <xf numFmtId="0" fontId="4" fillId="3" borderId="21" xfId="0" applyFont="1" applyFill="1" applyBorder="1" applyAlignment="1">
      <alignment horizontal="center" vertical="top"/>
    </xf>
    <xf numFmtId="14" fontId="1" fillId="7" borderId="22" xfId="0" applyNumberFormat="1" applyFont="1" applyFill="1" applyBorder="1" applyAlignment="1">
      <alignment horizontal="left" vertical="center"/>
    </xf>
    <xf numFmtId="0" fontId="5" fillId="0" borderId="7" xfId="0" applyFont="1" applyBorder="1" applyAlignment="1">
      <alignment horizontal="right"/>
    </xf>
    <xf numFmtId="49" fontId="4" fillId="4" borderId="72" xfId="1" applyNumberFormat="1" applyFont="1" applyFill="1" applyBorder="1" applyAlignment="1" applyProtection="1">
      <alignment horizontal="right" vertical="center"/>
      <protection locked="0"/>
    </xf>
    <xf numFmtId="0" fontId="6" fillId="0" borderId="16" xfId="0" applyFont="1" applyBorder="1" applyAlignment="1">
      <alignment horizontal="center" vertical="center"/>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44" fontId="1" fillId="7" borderId="30" xfId="0" applyNumberFormat="1" applyFont="1" applyFill="1" applyBorder="1" applyAlignment="1">
      <alignment horizontal="left" vertical="center"/>
    </xf>
    <xf numFmtId="0" fontId="4" fillId="3" borderId="26" xfId="0" applyFont="1" applyFill="1" applyBorder="1" applyAlignment="1">
      <alignment horizontal="center" vertical="center"/>
    </xf>
    <xf numFmtId="49" fontId="1" fillId="0" borderId="20" xfId="7" applyNumberFormat="1" applyFont="1" applyBorder="1" applyAlignment="1">
      <alignment horizontal="left" vertical="top" wrapText="1"/>
    </xf>
    <xf numFmtId="49" fontId="1" fillId="0" borderId="35" xfId="7" applyNumberFormat="1" applyFont="1" applyBorder="1" applyAlignment="1">
      <alignment horizontal="left" vertical="top" wrapText="1"/>
    </xf>
    <xf numFmtId="0" fontId="21" fillId="3" borderId="37" xfId="0" applyFont="1" applyFill="1" applyBorder="1" applyAlignment="1">
      <alignment horizontal="center" vertical="center" wrapText="1"/>
    </xf>
    <xf numFmtId="0" fontId="4" fillId="3" borderId="70" xfId="0" applyFont="1" applyFill="1" applyBorder="1" applyAlignment="1">
      <alignment horizontal="center" vertical="top" wrapText="1"/>
    </xf>
    <xf numFmtId="0" fontId="1" fillId="0" borderId="56" xfId="0" applyFont="1" applyBorder="1" applyAlignment="1">
      <alignment vertical="center"/>
    </xf>
    <xf numFmtId="0" fontId="1" fillId="0" borderId="34" xfId="0" applyFont="1" applyBorder="1" applyAlignment="1">
      <alignment vertical="center"/>
    </xf>
    <xf numFmtId="0" fontId="4" fillId="0" borderId="47" xfId="0" applyFont="1" applyBorder="1" applyAlignment="1">
      <alignment horizontal="center" vertical="top" wrapText="1"/>
    </xf>
    <xf numFmtId="0" fontId="4" fillId="0" borderId="25" xfId="0" applyFont="1" applyBorder="1" applyAlignment="1">
      <alignment horizontal="center" vertical="top" wrapText="1"/>
    </xf>
    <xf numFmtId="0" fontId="40" fillId="3" borderId="18" xfId="9" applyFill="1" applyBorder="1" applyAlignment="1">
      <alignment vertical="center"/>
    </xf>
    <xf numFmtId="0" fontId="26" fillId="7" borderId="28" xfId="9" applyFont="1" applyFill="1" applyBorder="1" applyAlignment="1">
      <alignment horizontal="center" vertical="center" wrapText="1"/>
    </xf>
    <xf numFmtId="0" fontId="1" fillId="3" borderId="73" xfId="9" applyFont="1" applyFill="1" applyBorder="1" applyAlignment="1">
      <alignment vertical="center" wrapText="1"/>
    </xf>
    <xf numFmtId="0" fontId="1" fillId="3" borderId="75" xfId="5" applyFont="1" applyFill="1" applyBorder="1" applyAlignment="1">
      <alignment vertical="center" wrapText="1"/>
    </xf>
    <xf numFmtId="0" fontId="1" fillId="10" borderId="75" xfId="5" applyFont="1" applyFill="1" applyBorder="1" applyAlignment="1">
      <alignment vertical="center" wrapText="1"/>
    </xf>
    <xf numFmtId="0" fontId="4" fillId="3" borderId="76" xfId="9" applyFont="1" applyFill="1" applyBorder="1" applyAlignment="1">
      <alignment vertical="center" wrapText="1"/>
    </xf>
    <xf numFmtId="0" fontId="27" fillId="3" borderId="44" xfId="9" applyFont="1" applyFill="1" applyBorder="1" applyAlignment="1">
      <alignment horizontal="left" vertical="center" wrapText="1" indent="1"/>
    </xf>
    <xf numFmtId="0" fontId="4" fillId="3" borderId="76" xfId="5" applyFont="1" applyFill="1" applyBorder="1" applyAlignment="1">
      <alignment vertical="center" wrapText="1"/>
    </xf>
    <xf numFmtId="0" fontId="1" fillId="3" borderId="44" xfId="5" applyFont="1" applyFill="1" applyBorder="1" applyAlignment="1">
      <alignment vertical="center" wrapText="1"/>
    </xf>
    <xf numFmtId="0" fontId="1" fillId="3" borderId="66" xfId="9" applyFont="1" applyFill="1" applyBorder="1" applyAlignment="1">
      <alignment vertical="center" wrapText="1"/>
    </xf>
    <xf numFmtId="0" fontId="1" fillId="3" borderId="76" xfId="9" applyFont="1" applyFill="1" applyBorder="1" applyAlignment="1">
      <alignment vertical="center" wrapText="1"/>
    </xf>
    <xf numFmtId="0" fontId="1" fillId="3" borderId="75" xfId="9" applyFont="1" applyFill="1" applyBorder="1" applyAlignment="1">
      <alignment vertical="center" wrapText="1"/>
    </xf>
    <xf numFmtId="0" fontId="22" fillId="3" borderId="74" xfId="6" applyFont="1" applyFill="1" applyBorder="1" applyAlignment="1">
      <alignment vertical="center" wrapText="1"/>
    </xf>
    <xf numFmtId="0" fontId="29" fillId="3" borderId="44" xfId="5" applyFont="1" applyFill="1" applyBorder="1" applyAlignment="1">
      <alignment horizontal="left" vertical="center" wrapText="1" indent="3"/>
    </xf>
    <xf numFmtId="0" fontId="29" fillId="3" borderId="44" xfId="9" applyFont="1" applyFill="1" applyBorder="1" applyAlignment="1">
      <alignment horizontal="left" vertical="center" wrapText="1" indent="3"/>
    </xf>
    <xf numFmtId="0" fontId="41" fillId="3" borderId="44" xfId="5" applyFont="1" applyFill="1" applyBorder="1" applyAlignment="1">
      <alignment horizontal="left" vertical="center" wrapText="1" indent="3"/>
    </xf>
    <xf numFmtId="0" fontId="41" fillId="3" borderId="66" xfId="5" applyFont="1" applyFill="1" applyBorder="1" applyAlignment="1">
      <alignment horizontal="left" vertical="center" wrapText="1" indent="3"/>
    </xf>
    <xf numFmtId="0" fontId="45" fillId="3" borderId="44" xfId="9" applyFont="1" applyFill="1" applyBorder="1" applyAlignment="1">
      <alignment horizontal="left" vertical="center" wrapText="1" indent="3"/>
    </xf>
    <xf numFmtId="0" fontId="43" fillId="3" borderId="66" xfId="9" applyFont="1" applyFill="1" applyBorder="1" applyAlignment="1">
      <alignment horizontal="left" vertical="center" wrapText="1" indent="3"/>
    </xf>
    <xf numFmtId="49" fontId="1" fillId="7" borderId="23" xfId="0" applyNumberFormat="1" applyFont="1" applyFill="1" applyBorder="1" applyAlignment="1">
      <alignment vertical="center"/>
    </xf>
    <xf numFmtId="0" fontId="1" fillId="7" borderId="23" xfId="0" applyFont="1" applyFill="1" applyBorder="1" applyAlignment="1">
      <alignment vertical="center"/>
    </xf>
    <xf numFmtId="0" fontId="1" fillId="7" borderId="22" xfId="0" applyFont="1" applyFill="1" applyBorder="1" applyAlignment="1">
      <alignment vertical="center"/>
    </xf>
    <xf numFmtId="14" fontId="1" fillId="7" borderId="22" xfId="0" applyNumberFormat="1" applyFont="1" applyFill="1" applyBorder="1" applyAlignment="1">
      <alignment vertical="center"/>
    </xf>
    <xf numFmtId="0" fontId="4" fillId="3" borderId="18" xfId="0" applyFont="1" applyFill="1" applyBorder="1"/>
    <xf numFmtId="0" fontId="4" fillId="3" borderId="18" xfId="0" applyFont="1" applyFill="1" applyBorder="1" applyAlignment="1">
      <alignment horizontal="left"/>
    </xf>
    <xf numFmtId="44" fontId="4" fillId="7" borderId="51" xfId="1" applyFont="1" applyFill="1" applyBorder="1" applyAlignment="1" applyProtection="1">
      <alignment horizontal="left" vertical="center"/>
    </xf>
    <xf numFmtId="44" fontId="4" fillId="7" borderId="22" xfId="1" applyFont="1" applyFill="1" applyBorder="1" applyAlignment="1" applyProtection="1">
      <alignment horizontal="left" vertical="center"/>
    </xf>
    <xf numFmtId="44" fontId="4" fillId="7" borderId="59" xfId="1" applyFont="1" applyFill="1" applyBorder="1" applyAlignment="1" applyProtection="1">
      <alignment horizontal="left" vertical="center"/>
    </xf>
    <xf numFmtId="0" fontId="1" fillId="3" borderId="52" xfId="0" applyFont="1" applyFill="1" applyBorder="1"/>
    <xf numFmtId="0" fontId="5" fillId="0" borderId="73" xfId="0" applyFont="1" applyBorder="1" applyAlignment="1">
      <alignment horizontal="right"/>
    </xf>
    <xf numFmtId="0" fontId="1" fillId="3" borderId="63" xfId="0" applyFont="1" applyFill="1" applyBorder="1"/>
    <xf numFmtId="0" fontId="44" fillId="0" borderId="66" xfId="0" applyFont="1" applyBorder="1" applyAlignment="1">
      <alignment horizontal="right"/>
    </xf>
    <xf numFmtId="0" fontId="1" fillId="3" borderId="39" xfId="0" applyFont="1" applyFill="1" applyBorder="1"/>
    <xf numFmtId="0" fontId="5" fillId="0" borderId="45" xfId="0" applyFont="1" applyBorder="1" applyAlignment="1">
      <alignment horizontal="right"/>
    </xf>
    <xf numFmtId="10" fontId="10" fillId="4" borderId="57" xfId="2" applyNumberFormat="1" applyFont="1" applyFill="1" applyBorder="1" applyAlignment="1" applyProtection="1">
      <alignment horizontal="center"/>
      <protection locked="0"/>
    </xf>
    <xf numFmtId="10" fontId="10" fillId="4" borderId="60" xfId="2" applyNumberFormat="1" applyFont="1" applyFill="1" applyBorder="1" applyAlignment="1" applyProtection="1">
      <alignment horizontal="center"/>
      <protection locked="0"/>
    </xf>
    <xf numFmtId="10" fontId="1" fillId="2" borderId="73" xfId="2" applyNumberFormat="1" applyFont="1" applyFill="1" applyBorder="1" applyAlignment="1" applyProtection="1">
      <alignment horizontal="right"/>
    </xf>
    <xf numFmtId="10" fontId="1" fillId="2" borderId="40" xfId="2" applyNumberFormat="1" applyFont="1" applyFill="1" applyBorder="1" applyAlignment="1" applyProtection="1">
      <alignment horizontal="right"/>
    </xf>
    <xf numFmtId="44" fontId="1" fillId="4" borderId="58" xfId="1" applyFont="1" applyFill="1" applyBorder="1" applyAlignment="1" applyProtection="1">
      <alignment horizontal="left" vertical="center"/>
      <protection locked="0"/>
    </xf>
    <xf numFmtId="0" fontId="1" fillId="2" borderId="66" xfId="0" applyFont="1" applyFill="1" applyBorder="1" applyAlignment="1">
      <alignment horizontal="right"/>
    </xf>
    <xf numFmtId="0" fontId="1" fillId="2" borderId="43" xfId="0" applyFont="1" applyFill="1" applyBorder="1"/>
    <xf numFmtId="44" fontId="4" fillId="7" borderId="4" xfId="1" applyFont="1" applyFill="1" applyBorder="1" applyAlignment="1" applyProtection="1">
      <alignment horizontal="left" vertical="center"/>
    </xf>
    <xf numFmtId="0" fontId="1" fillId="2" borderId="52" xfId="0" applyFont="1" applyFill="1" applyBorder="1"/>
    <xf numFmtId="0" fontId="4" fillId="3" borderId="18" xfId="0" applyFont="1" applyFill="1" applyBorder="1" applyAlignment="1">
      <alignment vertical="center"/>
    </xf>
    <xf numFmtId="0" fontId="17" fillId="5" borderId="0" xfId="0" applyFont="1" applyFill="1" applyAlignment="1">
      <alignment vertical="center"/>
    </xf>
    <xf numFmtId="0" fontId="6" fillId="0" borderId="0" xfId="0" applyFont="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4" fillId="0" borderId="26" xfId="0" applyFont="1" applyBorder="1" applyAlignment="1">
      <alignment vertical="center" wrapText="1"/>
    </xf>
    <xf numFmtId="0" fontId="4" fillId="0" borderId="16" xfId="0" applyFont="1" applyBorder="1" applyAlignment="1">
      <alignment horizontal="center" vertical="center"/>
    </xf>
    <xf numFmtId="0" fontId="23" fillId="0" borderId="25" xfId="0" applyFont="1" applyBorder="1" applyAlignment="1">
      <alignment horizontal="center" vertical="top" wrapText="1"/>
    </xf>
    <xf numFmtId="0" fontId="23" fillId="3" borderId="25" xfId="0" applyFont="1" applyFill="1" applyBorder="1" applyAlignment="1">
      <alignment horizontal="center" vertical="top" wrapText="1"/>
    </xf>
    <xf numFmtId="0" fontId="34" fillId="0" borderId="25" xfId="0" applyFont="1" applyBorder="1" applyAlignment="1">
      <alignment horizontal="center" vertical="top" wrapText="1"/>
    </xf>
    <xf numFmtId="0" fontId="34" fillId="3" borderId="25" xfId="0" applyFont="1" applyFill="1" applyBorder="1" applyAlignment="1">
      <alignment horizontal="center" vertical="top" wrapText="1"/>
    </xf>
    <xf numFmtId="0" fontId="34" fillId="0" borderId="48" xfId="0" applyFont="1" applyBorder="1" applyAlignment="1">
      <alignment horizontal="center" vertical="top"/>
    </xf>
    <xf numFmtId="0" fontId="1" fillId="0" borderId="16" xfId="0" applyFont="1" applyBorder="1"/>
    <xf numFmtId="0" fontId="4" fillId="0" borderId="27" xfId="0" applyFont="1" applyBorder="1" applyAlignment="1">
      <alignment vertical="center" wrapText="1"/>
    </xf>
    <xf numFmtId="0" fontId="23" fillId="0" borderId="47" xfId="0" applyFont="1" applyBorder="1" applyAlignment="1">
      <alignment horizontal="center" vertical="top"/>
    </xf>
    <xf numFmtId="0" fontId="34" fillId="0" borderId="25" xfId="0" applyFont="1" applyBorder="1" applyAlignment="1">
      <alignment horizontal="center" vertical="top"/>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indent="2"/>
    </xf>
    <xf numFmtId="0" fontId="6" fillId="0" borderId="16" xfId="0" applyFont="1" applyBorder="1" applyAlignment="1">
      <alignment horizontal="left" vertical="center" indent="2"/>
    </xf>
    <xf numFmtId="0" fontId="6" fillId="0" borderId="26" xfId="0" applyFont="1" applyBorder="1" applyAlignment="1">
      <alignment horizontal="left" vertical="center" indent="2"/>
    </xf>
    <xf numFmtId="0" fontId="6" fillId="0" borderId="27" xfId="0" applyFont="1" applyBorder="1" applyAlignment="1">
      <alignment horizontal="left" vertical="center" indent="2"/>
    </xf>
    <xf numFmtId="0" fontId="21" fillId="3" borderId="33" xfId="0" applyFont="1" applyFill="1" applyBorder="1" applyAlignment="1">
      <alignment horizontal="center" vertical="center" wrapText="1"/>
    </xf>
    <xf numFmtId="0" fontId="21" fillId="3" borderId="71" xfId="0" applyFont="1" applyFill="1" applyBorder="1" applyAlignment="1">
      <alignment horizontal="center" vertical="center" wrapText="1"/>
    </xf>
    <xf numFmtId="0" fontId="35" fillId="3" borderId="33" xfId="0" applyFont="1" applyFill="1" applyBorder="1" applyAlignment="1">
      <alignment horizontal="center" vertical="top" wrapText="1"/>
    </xf>
    <xf numFmtId="0" fontId="35" fillId="3" borderId="78" xfId="0" applyFont="1" applyFill="1" applyBorder="1" applyAlignment="1">
      <alignment horizontal="center" vertical="top" wrapText="1"/>
    </xf>
    <xf numFmtId="49" fontId="6" fillId="3" borderId="16" xfId="0" applyNumberFormat="1" applyFont="1" applyFill="1" applyBorder="1" applyAlignment="1">
      <alignment vertical="center"/>
    </xf>
    <xf numFmtId="0" fontId="6" fillId="3" borderId="26" xfId="0" applyFont="1" applyFill="1" applyBorder="1" applyAlignment="1">
      <alignment vertical="center"/>
    </xf>
    <xf numFmtId="0" fontId="6" fillId="3" borderId="27" xfId="0" applyFont="1" applyFill="1" applyBorder="1" applyAlignment="1">
      <alignment vertical="center"/>
    </xf>
    <xf numFmtId="0" fontId="6" fillId="3" borderId="27" xfId="0" applyFont="1" applyFill="1" applyBorder="1" applyAlignment="1">
      <alignment horizontal="left" vertical="center" indent="1"/>
    </xf>
    <xf numFmtId="49" fontId="6" fillId="3" borderId="26" xfId="0" applyNumberFormat="1" applyFont="1" applyFill="1" applyBorder="1" applyAlignment="1">
      <alignment horizontal="left" vertical="center" indent="2"/>
    </xf>
    <xf numFmtId="0" fontId="6" fillId="3" borderId="26" xfId="0" applyFont="1" applyFill="1" applyBorder="1" applyAlignment="1">
      <alignment horizontal="left" vertical="center" indent="2"/>
    </xf>
    <xf numFmtId="0" fontId="6" fillId="3" borderId="27" xfId="0" applyFont="1" applyFill="1" applyBorder="1" applyAlignment="1">
      <alignment horizontal="left" vertical="center" indent="2"/>
    </xf>
    <xf numFmtId="0" fontId="1" fillId="0" borderId="16" xfId="0" applyFont="1" applyBorder="1" applyAlignment="1">
      <alignment horizontal="left" vertical="center" indent="4"/>
    </xf>
    <xf numFmtId="49" fontId="6" fillId="3" borderId="26" xfId="0" applyNumberFormat="1" applyFont="1" applyFill="1" applyBorder="1" applyAlignment="1">
      <alignment horizontal="left" vertical="center" indent="4"/>
    </xf>
    <xf numFmtId="0" fontId="6" fillId="3" borderId="26" xfId="0" applyFont="1" applyFill="1" applyBorder="1" applyAlignment="1">
      <alignment horizontal="left" vertical="center" indent="4"/>
    </xf>
    <xf numFmtId="0" fontId="6" fillId="3" borderId="27" xfId="0" applyFont="1" applyFill="1" applyBorder="1" applyAlignment="1">
      <alignment horizontal="left" vertical="center" indent="4"/>
    </xf>
    <xf numFmtId="0" fontId="1" fillId="0" borderId="16" xfId="0" applyFont="1" applyBorder="1" applyAlignment="1">
      <alignment wrapText="1"/>
    </xf>
    <xf numFmtId="0" fontId="1" fillId="3" borderId="0" xfId="0" applyFont="1" applyFill="1" applyAlignment="1">
      <alignment vertical="center"/>
    </xf>
    <xf numFmtId="0" fontId="1" fillId="3" borderId="29" xfId="0" applyFont="1" applyFill="1" applyBorder="1" applyAlignment="1">
      <alignment vertical="center"/>
    </xf>
    <xf numFmtId="0" fontId="1" fillId="3" borderId="59" xfId="0" applyFont="1" applyFill="1" applyBorder="1" applyAlignment="1">
      <alignment vertical="center"/>
    </xf>
    <xf numFmtId="0" fontId="1" fillId="3" borderId="79" xfId="0" applyFont="1" applyFill="1" applyBorder="1" applyAlignment="1">
      <alignment vertical="center"/>
    </xf>
    <xf numFmtId="0" fontId="1" fillId="3" borderId="69" xfId="0" applyFont="1" applyFill="1" applyBorder="1" applyAlignment="1">
      <alignment horizontal="left" vertical="center" indent="3"/>
    </xf>
    <xf numFmtId="0" fontId="1" fillId="3" borderId="68" xfId="0" applyFont="1" applyFill="1" applyBorder="1" applyAlignment="1">
      <alignment vertical="center"/>
    </xf>
    <xf numFmtId="0" fontId="1" fillId="3" borderId="30" xfId="0" applyFont="1" applyFill="1" applyBorder="1" applyAlignment="1">
      <alignment horizontal="left" vertical="center" indent="3"/>
    </xf>
    <xf numFmtId="0" fontId="26" fillId="3" borderId="29" xfId="0" applyFont="1" applyFill="1" applyBorder="1" applyAlignment="1">
      <alignment vertical="center"/>
    </xf>
    <xf numFmtId="0" fontId="26" fillId="3" borderId="59" xfId="0" applyFont="1" applyFill="1" applyBorder="1" applyAlignment="1">
      <alignment vertical="center"/>
    </xf>
    <xf numFmtId="0" fontId="26" fillId="3" borderId="79" xfId="0" applyFont="1" applyFill="1" applyBorder="1" applyAlignment="1">
      <alignment vertical="center"/>
    </xf>
    <xf numFmtId="0" fontId="32" fillId="8" borderId="29" xfId="4" applyFont="1" applyBorder="1" applyAlignment="1" applyProtection="1">
      <alignment horizontal="left" vertical="center"/>
    </xf>
    <xf numFmtId="0" fontId="32" fillId="8" borderId="59" xfId="4" applyFont="1" applyBorder="1" applyAlignment="1" applyProtection="1">
      <alignment horizontal="left" vertical="center"/>
    </xf>
    <xf numFmtId="0" fontId="32" fillId="8" borderId="79" xfId="4" applyFont="1" applyBorder="1" applyAlignment="1" applyProtection="1">
      <alignment horizontal="left" vertical="center"/>
    </xf>
    <xf numFmtId="0" fontId="32" fillId="8" borderId="30" xfId="4" applyFont="1" applyBorder="1" applyAlignment="1" applyProtection="1">
      <alignment horizontal="left" vertical="center"/>
    </xf>
    <xf numFmtId="0" fontId="32" fillId="8" borderId="23" xfId="4" applyFont="1" applyBorder="1" applyAlignment="1" applyProtection="1">
      <alignment horizontal="left" vertical="center"/>
    </xf>
    <xf numFmtId="0" fontId="32" fillId="8" borderId="77" xfId="4" applyFont="1" applyBorder="1" applyAlignment="1" applyProtection="1">
      <alignment horizontal="left" vertical="center"/>
    </xf>
    <xf numFmtId="0" fontId="4" fillId="0" borderId="65" xfId="0" applyFont="1" applyBorder="1" applyAlignment="1">
      <alignment horizontal="center" vertical="center"/>
    </xf>
    <xf numFmtId="0" fontId="23" fillId="0" borderId="65" xfId="0" applyFont="1" applyBorder="1" applyAlignment="1">
      <alignment horizontal="center" vertical="center" wrapText="1"/>
    </xf>
    <xf numFmtId="0" fontId="23" fillId="0" borderId="65" xfId="0" applyFont="1" applyBorder="1" applyAlignment="1">
      <alignment horizontal="center" vertical="center"/>
    </xf>
    <xf numFmtId="0" fontId="12" fillId="3" borderId="0" xfId="0" applyFont="1" applyFill="1" applyAlignment="1">
      <alignment vertical="center"/>
    </xf>
    <xf numFmtId="0" fontId="4" fillId="0" borderId="47" xfId="0" applyFont="1" applyBorder="1" applyAlignment="1">
      <alignment vertical="top"/>
    </xf>
    <xf numFmtId="0" fontId="4" fillId="0" borderId="25" xfId="0" applyFont="1" applyBorder="1" applyAlignment="1">
      <alignment vertical="top"/>
    </xf>
    <xf numFmtId="0" fontId="26" fillId="3" borderId="17" xfId="0" applyFont="1" applyFill="1" applyBorder="1" applyAlignment="1">
      <alignment horizontal="left" vertical="center"/>
    </xf>
    <xf numFmtId="0" fontId="26" fillId="3" borderId="22" xfId="0" applyFont="1" applyFill="1" applyBorder="1" applyAlignment="1">
      <alignment horizontal="left" vertical="center"/>
    </xf>
    <xf numFmtId="0" fontId="26" fillId="3" borderId="20" xfId="0" applyFont="1" applyFill="1" applyBorder="1" applyAlignment="1">
      <alignment horizontal="left" vertical="center"/>
    </xf>
    <xf numFmtId="0" fontId="1" fillId="3" borderId="69" xfId="0" applyFont="1" applyFill="1" applyBorder="1" applyAlignment="1">
      <alignment horizontal="left" vertical="center"/>
    </xf>
    <xf numFmtId="0" fontId="1" fillId="3" borderId="0" xfId="0" applyFont="1" applyFill="1" applyAlignment="1">
      <alignment horizontal="left" vertical="center"/>
    </xf>
    <xf numFmtId="0" fontId="1" fillId="3" borderId="68" xfId="0" applyFont="1" applyFill="1" applyBorder="1" applyAlignment="1">
      <alignment horizontal="left" vertical="center"/>
    </xf>
    <xf numFmtId="0" fontId="1" fillId="3" borderId="69" xfId="0" applyFont="1" applyFill="1" applyBorder="1" applyAlignment="1">
      <alignment horizontal="left" indent="3"/>
    </xf>
    <xf numFmtId="0" fontId="0" fillId="3" borderId="0" xfId="0" applyFill="1"/>
    <xf numFmtId="0" fontId="0" fillId="3" borderId="68" xfId="0" applyFill="1" applyBorder="1"/>
    <xf numFmtId="0" fontId="0" fillId="3" borderId="30" xfId="0" applyFill="1" applyBorder="1" applyAlignment="1">
      <alignment horizontal="left" indent="5"/>
    </xf>
    <xf numFmtId="0" fontId="0" fillId="3" borderId="23" xfId="0" applyFill="1" applyBorder="1"/>
    <xf numFmtId="0" fontId="0" fillId="3" borderId="77" xfId="0" applyFill="1" applyBorder="1"/>
    <xf numFmtId="0" fontId="6" fillId="0" borderId="16" xfId="0" applyFont="1" applyBorder="1" applyAlignment="1">
      <alignment horizontal="left" vertical="center" indent="3"/>
    </xf>
    <xf numFmtId="0" fontId="6" fillId="0" borderId="27" xfId="0" applyFont="1" applyBorder="1" applyAlignment="1">
      <alignment horizontal="left" vertical="center" indent="3"/>
    </xf>
    <xf numFmtId="0" fontId="6" fillId="0" borderId="16" xfId="0" applyFont="1" applyBorder="1" applyAlignment="1">
      <alignment horizontal="left" vertical="center" indent="4"/>
    </xf>
    <xf numFmtId="0" fontId="6" fillId="0" borderId="27" xfId="0" applyFont="1" applyBorder="1" applyAlignment="1">
      <alignment horizontal="left" vertical="center" indent="4"/>
    </xf>
    <xf numFmtId="0" fontId="18" fillId="5" borderId="0" xfId="0" applyFont="1" applyFill="1" applyAlignment="1">
      <alignment vertical="center"/>
    </xf>
    <xf numFmtId="44" fontId="4" fillId="7" borderId="50" xfId="0" applyNumberFormat="1" applyFont="1" applyFill="1" applyBorder="1" applyAlignment="1">
      <alignment horizontal="left" vertical="top"/>
    </xf>
    <xf numFmtId="0" fontId="4" fillId="3" borderId="16" xfId="0" applyFont="1" applyFill="1" applyBorder="1" applyAlignment="1">
      <alignment vertical="top" wrapText="1"/>
    </xf>
    <xf numFmtId="0" fontId="4" fillId="3" borderId="26" xfId="0" applyFont="1" applyFill="1" applyBorder="1" applyAlignment="1">
      <alignment vertical="top" wrapText="1"/>
    </xf>
    <xf numFmtId="0" fontId="4" fillId="3" borderId="27" xfId="0" applyFont="1" applyFill="1" applyBorder="1" applyAlignment="1">
      <alignment horizontal="right" vertical="top" wrapText="1"/>
    </xf>
    <xf numFmtId="0" fontId="4" fillId="0" borderId="64" xfId="0" applyFont="1" applyBorder="1" applyAlignment="1">
      <alignment horizontal="center" vertical="top" wrapText="1"/>
    </xf>
    <xf numFmtId="49" fontId="1" fillId="4" borderId="30" xfId="0" applyNumberFormat="1" applyFont="1" applyFill="1" applyBorder="1" applyAlignment="1" applyProtection="1">
      <alignment horizontal="left" vertical="center" wrapText="1"/>
      <protection locked="0"/>
    </xf>
    <xf numFmtId="49" fontId="1" fillId="4" borderId="17" xfId="0" applyNumberFormat="1" applyFont="1" applyFill="1" applyBorder="1" applyAlignment="1" applyProtection="1">
      <alignment horizontal="left" vertical="center" wrapText="1"/>
      <protection locked="0"/>
    </xf>
    <xf numFmtId="0" fontId="4" fillId="0" borderId="9" xfId="0" applyFont="1" applyBorder="1" applyAlignment="1">
      <alignment horizontal="center" vertical="top" wrapText="1"/>
    </xf>
    <xf numFmtId="10" fontId="1" fillId="4" borderId="63" xfId="0" applyNumberFormat="1" applyFont="1" applyFill="1" applyBorder="1" applyAlignment="1" applyProtection="1">
      <alignment horizontal="center" vertical="center"/>
      <protection locked="0"/>
    </xf>
    <xf numFmtId="10" fontId="1" fillId="4" borderId="53" xfId="0" applyNumberFormat="1" applyFont="1" applyFill="1" applyBorder="1" applyAlignment="1" applyProtection="1">
      <alignment horizontal="center" vertical="center"/>
      <protection locked="0"/>
    </xf>
    <xf numFmtId="10" fontId="1" fillId="4" borderId="54" xfId="0" applyNumberFormat="1" applyFont="1" applyFill="1" applyBorder="1" applyAlignment="1" applyProtection="1">
      <alignment horizontal="center" vertical="center"/>
      <protection locked="0"/>
    </xf>
    <xf numFmtId="44" fontId="4" fillId="7" borderId="4" xfId="0" applyNumberFormat="1" applyFont="1" applyFill="1" applyBorder="1" applyAlignment="1">
      <alignment horizontal="center" vertical="center"/>
    </xf>
    <xf numFmtId="49" fontId="6" fillId="3" borderId="16" xfId="0" applyNumberFormat="1" applyFont="1" applyFill="1" applyBorder="1" applyAlignment="1">
      <alignment horizontal="left" vertical="center" indent="1"/>
    </xf>
    <xf numFmtId="0" fontId="1" fillId="3" borderId="0" xfId="0" applyFont="1" applyFill="1" applyAlignment="1">
      <alignment horizontal="left" vertical="center" wrapText="1"/>
    </xf>
    <xf numFmtId="0" fontId="26" fillId="3" borderId="17" xfId="0" applyFont="1" applyFill="1" applyBorder="1" applyAlignment="1">
      <alignment vertical="center"/>
    </xf>
    <xf numFmtId="0" fontId="26" fillId="3" borderId="22" xfId="0" applyFont="1" applyFill="1" applyBorder="1" applyAlignment="1">
      <alignment vertical="center"/>
    </xf>
    <xf numFmtId="0" fontId="26" fillId="3" borderId="20" xfId="0" applyFont="1" applyFill="1" applyBorder="1" applyAlignment="1">
      <alignment vertical="center"/>
    </xf>
    <xf numFmtId="0" fontId="1" fillId="3" borderId="69" xfId="0" applyFont="1" applyFill="1" applyBorder="1" applyAlignment="1">
      <alignment vertical="center"/>
    </xf>
    <xf numFmtId="0" fontId="1" fillId="3" borderId="68" xfId="0" applyFont="1" applyFill="1" applyBorder="1" applyAlignment="1">
      <alignment horizontal="left" vertical="center" wrapText="1"/>
    </xf>
    <xf numFmtId="0" fontId="1" fillId="3" borderId="69" xfId="0" applyFont="1" applyFill="1" applyBorder="1" applyAlignment="1">
      <alignment horizontal="left" vertical="center" indent="4"/>
    </xf>
    <xf numFmtId="0" fontId="1" fillId="3" borderId="23" xfId="0" applyFont="1" applyFill="1" applyBorder="1" applyAlignment="1">
      <alignment horizontal="left" vertical="center" wrapText="1"/>
    </xf>
    <xf numFmtId="0" fontId="1" fillId="3" borderId="77" xfId="0" applyFont="1" applyFill="1" applyBorder="1" applyAlignment="1">
      <alignment horizontal="left" vertical="center" wrapText="1"/>
    </xf>
    <xf numFmtId="0" fontId="28" fillId="5" borderId="0" xfId="0" applyFont="1" applyFill="1" applyAlignment="1">
      <alignment horizontal="left" vertical="center"/>
    </xf>
    <xf numFmtId="0" fontId="28" fillId="5" borderId="29" xfId="0" applyFont="1" applyFill="1" applyBorder="1" applyAlignment="1">
      <alignment vertical="center"/>
    </xf>
    <xf numFmtId="0" fontId="28" fillId="5" borderId="59" xfId="0" applyFont="1" applyFill="1" applyBorder="1" applyAlignment="1">
      <alignment vertical="center"/>
    </xf>
    <xf numFmtId="0" fontId="28" fillId="5" borderId="79" xfId="0" applyFont="1" applyFill="1" applyBorder="1" applyAlignment="1">
      <alignment vertical="center"/>
    </xf>
    <xf numFmtId="0" fontId="28" fillId="6" borderId="0" xfId="0" applyFont="1" applyFill="1" applyAlignment="1">
      <alignment horizontal="left" vertical="center"/>
    </xf>
    <xf numFmtId="0" fontId="28" fillId="5" borderId="69" xfId="0" applyFont="1" applyFill="1" applyBorder="1" applyAlignment="1">
      <alignment horizontal="left" vertical="center"/>
    </xf>
    <xf numFmtId="0" fontId="28" fillId="5" borderId="68" xfId="0" applyFont="1" applyFill="1" applyBorder="1" applyAlignment="1">
      <alignment horizontal="left" vertical="center"/>
    </xf>
    <xf numFmtId="0" fontId="28" fillId="6" borderId="29" xfId="0" applyFont="1" applyFill="1" applyBorder="1" applyAlignment="1">
      <alignment vertical="center"/>
    </xf>
    <xf numFmtId="0" fontId="28" fillId="6" borderId="59" xfId="0" applyFont="1" applyFill="1" applyBorder="1" applyAlignment="1">
      <alignment vertical="center"/>
    </xf>
    <xf numFmtId="0" fontId="28" fillId="6" borderId="79" xfId="0" applyFont="1" applyFill="1" applyBorder="1" applyAlignment="1">
      <alignment vertical="center"/>
    </xf>
    <xf numFmtId="0" fontId="28" fillId="6" borderId="69" xfId="0" applyFont="1" applyFill="1" applyBorder="1" applyAlignment="1">
      <alignment horizontal="left" vertical="center"/>
    </xf>
    <xf numFmtId="0" fontId="28" fillId="6" borderId="68" xfId="0" applyFont="1" applyFill="1" applyBorder="1" applyAlignment="1">
      <alignment horizontal="left" vertical="center"/>
    </xf>
    <xf numFmtId="0" fontId="28" fillId="6" borderId="30" xfId="0" applyFont="1" applyFill="1" applyBorder="1" applyAlignment="1">
      <alignment horizontal="left" vertical="center"/>
    </xf>
    <xf numFmtId="0" fontId="28" fillId="6" borderId="23" xfId="0" applyFont="1" applyFill="1" applyBorder="1" applyAlignment="1">
      <alignment horizontal="left" vertical="center"/>
    </xf>
    <xf numFmtId="0" fontId="28" fillId="6" borderId="77" xfId="0" applyFont="1" applyFill="1" applyBorder="1" applyAlignment="1">
      <alignment horizontal="left" vertical="center"/>
    </xf>
    <xf numFmtId="0" fontId="1" fillId="3" borderId="22"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4" fillId="3" borderId="17" xfId="0" applyFont="1" applyFill="1" applyBorder="1" applyAlignment="1">
      <alignment horizontal="left" vertical="center"/>
    </xf>
    <xf numFmtId="0" fontId="6" fillId="0" borderId="61" xfId="0" applyFont="1" applyBorder="1" applyAlignment="1">
      <alignment horizontal="left" vertical="center" indent="2"/>
    </xf>
    <xf numFmtId="0" fontId="6" fillId="0" borderId="62" xfId="0" applyFont="1" applyBorder="1" applyAlignment="1">
      <alignment horizontal="left" vertical="center" indent="2"/>
    </xf>
    <xf numFmtId="49" fontId="6" fillId="3" borderId="61" xfId="0" applyNumberFormat="1" applyFont="1" applyFill="1" applyBorder="1" applyAlignment="1">
      <alignment horizontal="left" vertical="center" indent="1"/>
    </xf>
    <xf numFmtId="0" fontId="6" fillId="3" borderId="62" xfId="0" applyFont="1" applyFill="1" applyBorder="1" applyAlignment="1">
      <alignment horizontal="left" vertical="center" indent="1"/>
    </xf>
    <xf numFmtId="0" fontId="6" fillId="0" borderId="61" xfId="0" applyFont="1" applyBorder="1" applyAlignment="1">
      <alignment horizontal="left" vertical="center" indent="4"/>
    </xf>
    <xf numFmtId="0" fontId="6" fillId="0" borderId="62" xfId="0" applyFont="1" applyBorder="1" applyAlignment="1">
      <alignment horizontal="left" vertical="center" indent="4"/>
    </xf>
    <xf numFmtId="0" fontId="4" fillId="0" borderId="8"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vertical="center" wrapText="1"/>
    </xf>
    <xf numFmtId="0" fontId="4" fillId="3" borderId="11" xfId="0" applyFont="1" applyFill="1" applyBorder="1" applyAlignment="1">
      <alignment vertical="center" wrapText="1"/>
    </xf>
    <xf numFmtId="0" fontId="4" fillId="0" borderId="11" xfId="0" applyFont="1" applyBorder="1" applyAlignment="1">
      <alignment vertical="center"/>
    </xf>
    <xf numFmtId="0" fontId="4" fillId="3" borderId="69" xfId="0" applyFont="1" applyFill="1" applyBorder="1" applyAlignment="1">
      <alignment horizontal="left" vertical="center"/>
    </xf>
    <xf numFmtId="0" fontId="4" fillId="3" borderId="30" xfId="0" applyFont="1" applyFill="1" applyBorder="1" applyAlignment="1">
      <alignment horizontal="left" vertical="center"/>
    </xf>
    <xf numFmtId="0" fontId="28" fillId="6" borderId="30" xfId="4" applyFont="1" applyFill="1" applyBorder="1" applyAlignment="1" applyProtection="1">
      <alignment horizontal="left" vertical="center"/>
    </xf>
    <xf numFmtId="0" fontId="20" fillId="6" borderId="23" xfId="4" applyFont="1" applyFill="1" applyBorder="1" applyAlignment="1" applyProtection="1">
      <alignment horizontal="left" vertical="center" wrapText="1"/>
    </xf>
    <xf numFmtId="0" fontId="20" fillId="6" borderId="77" xfId="4" applyFont="1" applyFill="1" applyBorder="1" applyAlignment="1" applyProtection="1">
      <alignment horizontal="left" vertical="center" wrapText="1"/>
    </xf>
    <xf numFmtId="0" fontId="6" fillId="3" borderId="0" xfId="0" applyFont="1" applyFill="1" applyAlignment="1">
      <alignment vertical="center"/>
    </xf>
    <xf numFmtId="0" fontId="6" fillId="3" borderId="0" xfId="0" applyFont="1" applyFill="1" applyAlignment="1">
      <alignment horizontal="center" vertical="center"/>
    </xf>
    <xf numFmtId="0" fontId="6" fillId="0" borderId="34" xfId="0" applyFont="1" applyBorder="1" applyAlignment="1">
      <alignment vertical="center" wrapText="1"/>
    </xf>
    <xf numFmtId="0" fontId="6" fillId="0" borderId="49" xfId="0" applyFont="1" applyBorder="1" applyAlignment="1">
      <alignment vertical="center" wrapText="1"/>
    </xf>
    <xf numFmtId="0" fontId="4" fillId="3" borderId="26" xfId="0" applyFont="1" applyFill="1" applyBorder="1" applyAlignment="1">
      <alignment vertical="center"/>
    </xf>
    <xf numFmtId="0" fontId="4" fillId="3" borderId="27" xfId="0" applyFont="1" applyFill="1" applyBorder="1" applyAlignment="1">
      <alignment vertical="center"/>
    </xf>
    <xf numFmtId="0" fontId="0" fillId="3" borderId="16" xfId="0" applyFill="1" applyBorder="1" applyAlignment="1">
      <alignment horizontal="right"/>
    </xf>
    <xf numFmtId="0" fontId="4" fillId="3" borderId="26" xfId="0" applyFont="1" applyFill="1" applyBorder="1" applyAlignment="1">
      <alignment horizontal="right" vertical="center"/>
    </xf>
    <xf numFmtId="0" fontId="4" fillId="3" borderId="27" xfId="0" applyFont="1" applyFill="1" applyBorder="1" applyAlignment="1">
      <alignment horizontal="right" vertical="center"/>
    </xf>
    <xf numFmtId="0" fontId="17" fillId="5" borderId="0" xfId="0" applyFont="1" applyFill="1" applyAlignment="1">
      <alignment vertical="top"/>
    </xf>
    <xf numFmtId="0" fontId="6" fillId="0" borderId="18" xfId="0" applyFont="1" applyBorder="1" applyAlignment="1">
      <alignment vertical="center" wrapText="1"/>
    </xf>
    <xf numFmtId="0" fontId="6" fillId="0" borderId="18" xfId="0" applyFont="1" applyBorder="1" applyAlignment="1">
      <alignment horizontal="center" vertical="center"/>
    </xf>
    <xf numFmtId="0" fontId="6" fillId="3" borderId="16" xfId="0" applyFont="1" applyFill="1" applyBorder="1" applyAlignment="1">
      <alignment vertical="center"/>
    </xf>
    <xf numFmtId="165" fontId="6" fillId="0" borderId="0" xfId="7" applyNumberFormat="1" applyFont="1" applyAlignment="1">
      <alignment vertical="center" wrapText="1"/>
    </xf>
    <xf numFmtId="165" fontId="6" fillId="0" borderId="0" xfId="7" applyNumberFormat="1" applyFont="1" applyAlignment="1">
      <alignment horizontal="center" vertical="center"/>
    </xf>
    <xf numFmtId="0" fontId="6" fillId="0" borderId="26" xfId="7" applyFont="1" applyBorder="1" applyAlignment="1">
      <alignment vertical="center" wrapText="1"/>
    </xf>
    <xf numFmtId="0" fontId="6" fillId="0" borderId="27" xfId="7" applyFont="1" applyBorder="1" applyAlignment="1">
      <alignment vertical="center" wrapText="1"/>
    </xf>
    <xf numFmtId="0" fontId="12" fillId="0" borderId="16" xfId="7" applyFont="1" applyBorder="1" applyAlignment="1">
      <alignment horizontal="center" wrapText="1"/>
    </xf>
    <xf numFmtId="0" fontId="6" fillId="0" borderId="26" xfId="7" applyFont="1" applyBorder="1" applyAlignment="1">
      <alignment horizontal="center" vertical="center"/>
    </xf>
    <xf numFmtId="0" fontId="4" fillId="0" borderId="8" xfId="7" applyFont="1" applyBorder="1" applyAlignment="1">
      <alignment horizontal="left" vertical="center" indent="3"/>
    </xf>
    <xf numFmtId="0" fontId="4" fillId="3" borderId="26" xfId="7" applyFont="1" applyFill="1" applyBorder="1" applyAlignment="1">
      <alignment vertical="center" wrapText="1"/>
    </xf>
    <xf numFmtId="44" fontId="4" fillId="7" borderId="50" xfId="8" applyFont="1" applyFill="1" applyBorder="1" applyAlignment="1">
      <alignment horizontal="left" vertical="center"/>
    </xf>
    <xf numFmtId="0" fontId="12" fillId="3" borderId="16" xfId="7" applyFont="1" applyFill="1" applyBorder="1" applyAlignment="1">
      <alignment horizontal="center" wrapText="1"/>
    </xf>
    <xf numFmtId="0" fontId="4" fillId="3" borderId="27" xfId="7" applyFont="1" applyFill="1" applyBorder="1" applyAlignment="1">
      <alignment horizontal="right" vertical="center"/>
    </xf>
    <xf numFmtId="0" fontId="33" fillId="8" borderId="0" xfId="4" applyFont="1" applyBorder="1" applyAlignment="1">
      <alignment vertical="center"/>
    </xf>
    <xf numFmtId="0" fontId="33" fillId="8" borderId="69" xfId="4" applyFont="1" applyBorder="1" applyAlignment="1">
      <alignment vertical="center"/>
    </xf>
    <xf numFmtId="0" fontId="33" fillId="8" borderId="68" xfId="4" applyFont="1" applyBorder="1" applyAlignment="1">
      <alignment vertical="center"/>
    </xf>
    <xf numFmtId="0" fontId="33" fillId="8" borderId="30" xfId="4" applyFont="1" applyBorder="1" applyAlignment="1">
      <alignment horizontal="left" vertical="center"/>
    </xf>
    <xf numFmtId="0" fontId="33" fillId="8" borderId="23" xfId="4" applyFont="1" applyBorder="1" applyAlignment="1">
      <alignment horizontal="left" vertical="center" wrapText="1"/>
    </xf>
    <xf numFmtId="0" fontId="33" fillId="8" borderId="77" xfId="4" applyFont="1" applyBorder="1" applyAlignment="1">
      <alignment horizontal="left" vertical="center" wrapText="1"/>
    </xf>
    <xf numFmtId="0" fontId="26" fillId="3" borderId="17" xfId="7" applyFont="1" applyFill="1" applyBorder="1" applyAlignment="1">
      <alignment horizontal="left" vertical="center"/>
    </xf>
    <xf numFmtId="0" fontId="26" fillId="3" borderId="22" xfId="7" applyFont="1" applyFill="1" applyBorder="1" applyAlignment="1">
      <alignment horizontal="left" vertical="center"/>
    </xf>
    <xf numFmtId="0" fontId="26" fillId="3" borderId="20" xfId="7" applyFont="1" applyFill="1" applyBorder="1" applyAlignment="1">
      <alignment horizontal="left" vertical="center"/>
    </xf>
    <xf numFmtId="0" fontId="12" fillId="3" borderId="0" xfId="7" applyFont="1" applyFill="1" applyAlignment="1">
      <alignment vertical="center"/>
    </xf>
    <xf numFmtId="0" fontId="1" fillId="0" borderId="1" xfId="0" applyFont="1" applyBorder="1" applyAlignment="1">
      <alignment horizontal="left" vertical="center"/>
    </xf>
    <xf numFmtId="44" fontId="1" fillId="4" borderId="1" xfId="1" applyFont="1" applyFill="1" applyBorder="1" applyAlignment="1" applyProtection="1">
      <alignment horizontal="left" vertical="center"/>
      <protection locked="0"/>
    </xf>
    <xf numFmtId="44" fontId="1" fillId="7" borderId="43" xfId="0" applyNumberFormat="1" applyFont="1" applyFill="1" applyBorder="1" applyAlignment="1">
      <alignment horizontal="center" vertical="center"/>
    </xf>
    <xf numFmtId="44" fontId="1" fillId="7" borderId="62" xfId="0" applyNumberFormat="1" applyFont="1" applyFill="1" applyBorder="1" applyAlignment="1">
      <alignment horizontal="center" vertical="center"/>
    </xf>
    <xf numFmtId="44" fontId="1" fillId="7" borderId="40" xfId="0" applyNumberFormat="1" applyFont="1" applyFill="1" applyBorder="1" applyAlignment="1">
      <alignment horizontal="center" vertical="center"/>
    </xf>
    <xf numFmtId="44" fontId="1" fillId="7" borderId="68" xfId="0" applyNumberFormat="1" applyFont="1" applyFill="1" applyBorder="1" applyAlignment="1">
      <alignment horizontal="center" vertical="center"/>
    </xf>
    <xf numFmtId="10" fontId="1" fillId="4" borderId="68" xfId="0" applyNumberFormat="1" applyFont="1" applyFill="1" applyBorder="1" applyAlignment="1" applyProtection="1">
      <alignment horizontal="center" vertical="center"/>
      <protection locked="0"/>
    </xf>
    <xf numFmtId="44" fontId="1" fillId="7" borderId="37" xfId="0" applyNumberFormat="1" applyFont="1" applyFill="1" applyBorder="1" applyAlignment="1">
      <alignment horizontal="center" vertical="center"/>
    </xf>
    <xf numFmtId="44" fontId="1" fillId="7" borderId="70" xfId="0" applyNumberFormat="1" applyFont="1" applyFill="1" applyBorder="1" applyAlignment="1">
      <alignment horizontal="center" vertical="center"/>
    </xf>
    <xf numFmtId="44" fontId="1" fillId="4" borderId="70" xfId="0" applyNumberFormat="1" applyFont="1" applyFill="1" applyBorder="1" applyAlignment="1">
      <alignment horizontal="left" vertical="center"/>
    </xf>
    <xf numFmtId="44" fontId="1" fillId="4" borderId="47" xfId="0" applyNumberFormat="1" applyFont="1" applyFill="1" applyBorder="1" applyAlignment="1">
      <alignment horizontal="left" vertical="center"/>
    </xf>
    <xf numFmtId="0" fontId="4" fillId="3" borderId="39" xfId="0" applyFont="1" applyFill="1" applyBorder="1" applyAlignment="1">
      <alignment horizontal="left" vertical="center" indent="3"/>
    </xf>
    <xf numFmtId="0" fontId="4" fillId="3" borderId="18" xfId="0" applyFont="1" applyFill="1" applyBorder="1" applyAlignment="1">
      <alignment horizontal="left" vertical="center" indent="3"/>
    </xf>
    <xf numFmtId="49" fontId="4" fillId="3" borderId="0" xfId="0" applyNumberFormat="1" applyFont="1" applyFill="1" applyAlignment="1">
      <alignment horizontal="left" vertical="center"/>
    </xf>
    <xf numFmtId="0" fontId="4" fillId="3" borderId="0" xfId="0" applyFont="1" applyFill="1" applyAlignment="1">
      <alignment horizontal="left" vertical="center" indent="3"/>
    </xf>
    <xf numFmtId="0" fontId="0" fillId="3" borderId="69" xfId="0" applyFill="1" applyBorder="1" applyAlignment="1">
      <alignment horizontal="left" indent="3"/>
    </xf>
    <xf numFmtId="0" fontId="0" fillId="3" borderId="69" xfId="0" applyFill="1" applyBorder="1" applyAlignment="1">
      <alignment horizontal="left" vertical="center" indent="5"/>
    </xf>
    <xf numFmtId="0" fontId="0" fillId="3" borderId="30" xfId="0" applyFill="1" applyBorder="1" applyAlignment="1">
      <alignment horizontal="left" vertical="center" indent="5"/>
    </xf>
    <xf numFmtId="0" fontId="36" fillId="0" borderId="42" xfId="0" applyFont="1" applyBorder="1" applyAlignment="1">
      <alignment vertical="center"/>
    </xf>
    <xf numFmtId="0" fontId="36" fillId="0" borderId="39" xfId="0" applyFont="1" applyBorder="1" applyAlignment="1">
      <alignment vertical="center"/>
    </xf>
    <xf numFmtId="0" fontId="36" fillId="0" borderId="18" xfId="0" applyFont="1" applyBorder="1" applyAlignment="1">
      <alignment vertical="center"/>
    </xf>
    <xf numFmtId="0" fontId="36" fillId="0" borderId="0" xfId="0" applyFont="1" applyAlignment="1">
      <alignment horizontal="left" vertical="center" indent="4"/>
    </xf>
    <xf numFmtId="0" fontId="4" fillId="0" borderId="68" xfId="0" applyFont="1" applyBorder="1" applyAlignment="1">
      <alignment horizontal="center" vertical="center" wrapText="1"/>
    </xf>
    <xf numFmtId="0" fontId="4" fillId="0" borderId="78" xfId="0" applyFont="1" applyBorder="1" applyAlignment="1">
      <alignment horizontal="center" vertical="center" wrapText="1"/>
    </xf>
    <xf numFmtId="0" fontId="0" fillId="3" borderId="16" xfId="0" applyFill="1" applyBorder="1" applyAlignment="1">
      <alignment vertical="center"/>
    </xf>
    <xf numFmtId="49" fontId="1" fillId="0" borderId="37" xfId="7" applyNumberFormat="1" applyFont="1" applyBorder="1" applyAlignment="1">
      <alignment horizontal="left" vertical="top" wrapText="1"/>
    </xf>
    <xf numFmtId="49" fontId="1" fillId="0" borderId="68" xfId="7" applyNumberFormat="1" applyFont="1" applyBorder="1" applyAlignment="1">
      <alignment horizontal="left" vertical="top" wrapText="1"/>
    </xf>
    <xf numFmtId="0" fontId="4" fillId="0" borderId="71" xfId="7" applyFont="1" applyBorder="1" applyAlignment="1">
      <alignment horizontal="center" vertical="center" wrapText="1"/>
    </xf>
    <xf numFmtId="0" fontId="4" fillId="0" borderId="33" xfId="7" applyFont="1" applyBorder="1" applyAlignment="1">
      <alignment horizontal="center" vertical="center" wrapText="1"/>
    </xf>
    <xf numFmtId="0" fontId="4" fillId="3" borderId="33" xfId="7" applyFont="1" applyFill="1" applyBorder="1" applyAlignment="1">
      <alignment horizontal="center" vertical="center" wrapText="1"/>
    </xf>
    <xf numFmtId="0" fontId="4" fillId="0" borderId="69" xfId="7" applyFont="1" applyBorder="1" applyAlignment="1">
      <alignment horizontal="center" vertical="center" wrapText="1"/>
    </xf>
    <xf numFmtId="0" fontId="36" fillId="0" borderId="69" xfId="7" applyFont="1" applyBorder="1" applyAlignment="1">
      <alignment horizontal="center" vertical="center" wrapText="1"/>
    </xf>
    <xf numFmtId="44" fontId="1" fillId="4" borderId="41" xfId="7" applyNumberFormat="1" applyFont="1" applyFill="1" applyBorder="1" applyAlignment="1" applyProtection="1">
      <alignment horizontal="left" vertical="center"/>
      <protection locked="0"/>
    </xf>
    <xf numFmtId="44" fontId="1" fillId="4" borderId="17" xfId="7" applyNumberFormat="1" applyFont="1" applyFill="1" applyBorder="1" applyAlignment="1" applyProtection="1">
      <alignment horizontal="left" vertical="center"/>
      <protection locked="0"/>
    </xf>
    <xf numFmtId="44" fontId="1" fillId="4" borderId="29" xfId="7" applyNumberFormat="1" applyFont="1" applyFill="1" applyBorder="1" applyAlignment="1" applyProtection="1">
      <alignment horizontal="left" vertical="center"/>
      <protection locked="0"/>
    </xf>
    <xf numFmtId="44" fontId="1" fillId="4" borderId="55" xfId="7" applyNumberFormat="1" applyFont="1" applyFill="1" applyBorder="1" applyAlignment="1" applyProtection="1">
      <alignment horizontal="left" vertical="center"/>
      <protection locked="0"/>
    </xf>
    <xf numFmtId="44" fontId="1" fillId="7" borderId="68" xfId="7" applyNumberFormat="1" applyFont="1" applyFill="1" applyBorder="1" applyAlignment="1">
      <alignment horizontal="center" vertical="center"/>
    </xf>
    <xf numFmtId="44" fontId="1" fillId="4" borderId="68" xfId="7" applyNumberFormat="1" applyFont="1" applyFill="1" applyBorder="1" applyAlignment="1">
      <alignment horizontal="center" vertical="center"/>
    </xf>
    <xf numFmtId="44" fontId="4" fillId="7" borderId="68" xfId="7" applyNumberFormat="1" applyFont="1" applyFill="1" applyBorder="1" applyAlignment="1">
      <alignment horizontal="center" vertical="center"/>
    </xf>
    <xf numFmtId="10" fontId="1" fillId="4" borderId="68" xfId="7" applyNumberFormat="1" applyFont="1" applyFill="1" applyBorder="1" applyAlignment="1" applyProtection="1">
      <alignment horizontal="center" vertical="center"/>
      <protection locked="0"/>
    </xf>
    <xf numFmtId="44" fontId="1" fillId="4" borderId="68" xfId="7" applyNumberFormat="1" applyFont="1" applyFill="1" applyBorder="1" applyAlignment="1" applyProtection="1">
      <alignment horizontal="center" vertical="center"/>
      <protection locked="0"/>
    </xf>
    <xf numFmtId="44" fontId="1" fillId="7" borderId="37" xfId="7" applyNumberFormat="1" applyFont="1" applyFill="1" applyBorder="1" applyAlignment="1">
      <alignment horizontal="center" vertical="center"/>
    </xf>
    <xf numFmtId="44" fontId="1" fillId="4" borderId="37" xfId="7" applyNumberFormat="1" applyFont="1" applyFill="1" applyBorder="1" applyAlignment="1">
      <alignment horizontal="center" vertical="center"/>
    </xf>
    <xf numFmtId="44" fontId="4" fillId="7" borderId="37" xfId="7" applyNumberFormat="1" applyFont="1" applyFill="1" applyBorder="1" applyAlignment="1">
      <alignment horizontal="center" vertical="center"/>
    </xf>
    <xf numFmtId="44" fontId="4" fillId="7" borderId="43" xfId="7" applyNumberFormat="1" applyFont="1" applyFill="1" applyBorder="1" applyAlignment="1">
      <alignment horizontal="center" vertical="center"/>
    </xf>
    <xf numFmtId="44" fontId="4" fillId="7" borderId="62" xfId="7" applyNumberFormat="1" applyFont="1" applyFill="1" applyBorder="1" applyAlignment="1">
      <alignment horizontal="center" vertical="center"/>
    </xf>
    <xf numFmtId="44" fontId="1" fillId="7" borderId="70" xfId="7" applyNumberFormat="1" applyFont="1" applyFill="1" applyBorder="1" applyAlignment="1">
      <alignment horizontal="center" vertical="center"/>
    </xf>
    <xf numFmtId="44" fontId="1" fillId="4" borderId="70" xfId="7" applyNumberFormat="1" applyFont="1" applyFill="1" applyBorder="1" applyAlignment="1">
      <alignment horizontal="center" vertical="center"/>
    </xf>
    <xf numFmtId="44" fontId="4" fillId="7" borderId="70" xfId="7" applyNumberFormat="1" applyFont="1" applyFill="1" applyBorder="1" applyAlignment="1">
      <alignment horizontal="center" vertical="center"/>
    </xf>
    <xf numFmtId="44" fontId="4" fillId="7" borderId="40" xfId="7" applyNumberFormat="1" applyFont="1" applyFill="1" applyBorder="1" applyAlignment="1">
      <alignment horizontal="center" vertical="center"/>
    </xf>
    <xf numFmtId="44" fontId="1" fillId="7" borderId="33" xfId="7" applyNumberFormat="1" applyFont="1" applyFill="1" applyBorder="1" applyAlignment="1">
      <alignment horizontal="center" vertical="center"/>
    </xf>
    <xf numFmtId="44" fontId="1" fillId="7" borderId="34" xfId="7" applyNumberFormat="1" applyFont="1" applyFill="1" applyBorder="1" applyAlignment="1">
      <alignment horizontal="center" vertical="center"/>
    </xf>
    <xf numFmtId="44" fontId="1" fillId="7" borderId="25" xfId="7" applyNumberFormat="1" applyFont="1" applyFill="1" applyBorder="1" applyAlignment="1">
      <alignment horizontal="center" vertical="center"/>
    </xf>
    <xf numFmtId="49" fontId="1" fillId="3" borderId="52" xfId="7" applyNumberFormat="1" applyFont="1" applyFill="1" applyBorder="1" applyAlignment="1">
      <alignment vertical="top"/>
    </xf>
    <xf numFmtId="49" fontId="1" fillId="3" borderId="53" xfId="7" applyNumberFormat="1" applyFont="1" applyFill="1" applyBorder="1" applyAlignment="1">
      <alignment vertical="top"/>
    </xf>
    <xf numFmtId="49" fontId="1" fillId="3" borderId="20" xfId="7" applyNumberFormat="1" applyFont="1" applyFill="1" applyBorder="1" applyAlignment="1">
      <alignment vertical="top"/>
    </xf>
    <xf numFmtId="49" fontId="1" fillId="3" borderId="54" xfId="7" applyNumberFormat="1" applyFont="1" applyFill="1" applyBorder="1" applyAlignment="1">
      <alignment vertical="top"/>
    </xf>
    <xf numFmtId="49" fontId="1" fillId="3" borderId="35" xfId="7" applyNumberFormat="1" applyFont="1" applyFill="1" applyBorder="1" applyAlignment="1">
      <alignment vertical="top"/>
    </xf>
    <xf numFmtId="0" fontId="4" fillId="3" borderId="21" xfId="0" applyFont="1" applyFill="1" applyBorder="1" applyAlignment="1">
      <alignment vertical="top"/>
    </xf>
    <xf numFmtId="0" fontId="1" fillId="7" borderId="17" xfId="0" applyFont="1" applyFill="1" applyBorder="1" applyAlignment="1">
      <alignment vertical="top"/>
    </xf>
    <xf numFmtId="0" fontId="1" fillId="7" borderId="22" xfId="0" applyFont="1" applyFill="1" applyBorder="1" applyAlignment="1">
      <alignment vertical="top"/>
    </xf>
    <xf numFmtId="0" fontId="1" fillId="7" borderId="20" xfId="0" applyFont="1" applyFill="1" applyBorder="1" applyAlignment="1">
      <alignment vertical="top"/>
    </xf>
    <xf numFmtId="44" fontId="1" fillId="7" borderId="67" xfId="0" applyNumberFormat="1" applyFont="1" applyFill="1" applyBorder="1" applyAlignment="1">
      <alignment horizontal="left" vertical="center"/>
    </xf>
    <xf numFmtId="44" fontId="1" fillId="7" borderId="17" xfId="0" applyNumberFormat="1" applyFont="1" applyFill="1" applyBorder="1" applyAlignment="1">
      <alignment horizontal="left" vertical="center"/>
    </xf>
    <xf numFmtId="44" fontId="1" fillId="4" borderId="71" xfId="0" applyNumberFormat="1" applyFont="1" applyFill="1" applyBorder="1" applyAlignment="1">
      <alignment horizontal="left" vertical="center"/>
    </xf>
    <xf numFmtId="44" fontId="1" fillId="4" borderId="68" xfId="0" applyNumberFormat="1" applyFont="1" applyFill="1" applyBorder="1" applyAlignment="1">
      <alignment horizontal="left" vertical="center"/>
    </xf>
    <xf numFmtId="10" fontId="1" fillId="4" borderId="37" xfId="0" applyNumberFormat="1" applyFont="1" applyFill="1" applyBorder="1" applyAlignment="1" applyProtection="1">
      <alignment horizontal="center" vertical="center"/>
      <protection locked="0"/>
    </xf>
    <xf numFmtId="0" fontId="4" fillId="0" borderId="16" xfId="0" applyFont="1" applyBorder="1" applyAlignment="1">
      <alignment horizontal="center" vertical="center" wrapText="1"/>
    </xf>
    <xf numFmtId="0" fontId="4" fillId="0" borderId="46"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2" xfId="0" applyFont="1" applyBorder="1" applyAlignment="1">
      <alignment horizontal="center" vertical="center" wrapText="1"/>
    </xf>
    <xf numFmtId="0" fontId="0" fillId="4" borderId="56" xfId="0" applyFill="1" applyBorder="1" applyAlignment="1" applyProtection="1">
      <alignment horizontal="center" vertical="center"/>
      <protection locked="0"/>
    </xf>
    <xf numFmtId="0" fontId="0" fillId="0" borderId="39" xfId="0" applyBorder="1"/>
    <xf numFmtId="0" fontId="0" fillId="0" borderId="18" xfId="0" applyBorder="1"/>
    <xf numFmtId="0" fontId="0" fillId="0" borderId="40" xfId="0" applyBorder="1"/>
    <xf numFmtId="0" fontId="20" fillId="6" borderId="0" xfId="4" applyFont="1" applyFill="1" applyBorder="1" applyAlignment="1" applyProtection="1">
      <alignment horizontal="left" vertical="center" wrapText="1"/>
    </xf>
    <xf numFmtId="0" fontId="20" fillId="6" borderId="68" xfId="4" applyFont="1" applyFill="1" applyBorder="1" applyAlignment="1" applyProtection="1">
      <alignment horizontal="left" vertical="center" wrapText="1"/>
    </xf>
    <xf numFmtId="0" fontId="6" fillId="3" borderId="0" xfId="0" applyFont="1" applyFill="1" applyAlignment="1">
      <alignment vertical="top"/>
    </xf>
    <xf numFmtId="0" fontId="13" fillId="3" borderId="0" xfId="0" applyFont="1" applyFill="1" applyAlignment="1">
      <alignment horizontal="center" vertical="top"/>
    </xf>
    <xf numFmtId="44" fontId="4" fillId="7" borderId="50" xfId="0" applyNumberFormat="1" applyFont="1" applyFill="1" applyBorder="1" applyAlignment="1">
      <alignment horizontal="left" vertical="center"/>
    </xf>
    <xf numFmtId="0" fontId="0" fillId="3" borderId="16" xfId="0" applyFill="1" applyBorder="1"/>
    <xf numFmtId="0" fontId="4" fillId="3" borderId="26" xfId="0" applyFont="1" applyFill="1" applyBorder="1" applyAlignment="1">
      <alignment vertical="top"/>
    </xf>
    <xf numFmtId="0" fontId="4" fillId="3" borderId="27" xfId="0" applyFont="1" applyFill="1" applyBorder="1" applyAlignment="1">
      <alignment horizontal="right" vertical="top"/>
    </xf>
    <xf numFmtId="0" fontId="28" fillId="6" borderId="69" xfId="4" applyFont="1" applyFill="1" applyBorder="1" applyAlignment="1" applyProtection="1">
      <alignment horizontal="left" vertical="center"/>
    </xf>
    <xf numFmtId="0" fontId="28" fillId="6" borderId="69" xfId="4" applyFont="1" applyFill="1" applyBorder="1" applyAlignment="1" applyProtection="1">
      <alignment vertical="center"/>
    </xf>
    <xf numFmtId="0" fontId="20" fillId="6" borderId="0" xfId="4" applyFont="1" applyFill="1" applyBorder="1" applyAlignment="1" applyProtection="1">
      <alignment vertical="center"/>
    </xf>
    <xf numFmtId="0" fontId="20" fillId="6" borderId="68" xfId="4" applyFont="1" applyFill="1" applyBorder="1" applyAlignment="1" applyProtection="1">
      <alignment vertical="center"/>
    </xf>
    <xf numFmtId="0" fontId="4" fillId="0" borderId="16" xfId="7" applyFont="1" applyBorder="1" applyAlignment="1">
      <alignment horizontal="left" vertical="center" indent="3"/>
    </xf>
    <xf numFmtId="49" fontId="1" fillId="3" borderId="77" xfId="7" applyNumberFormat="1" applyFont="1" applyFill="1" applyBorder="1" applyAlignment="1">
      <alignment vertical="top"/>
    </xf>
    <xf numFmtId="44" fontId="1" fillId="4" borderId="1" xfId="8" applyFont="1" applyFill="1" applyBorder="1" applyAlignment="1" applyProtection="1">
      <alignment horizontal="left" vertical="center"/>
      <protection locked="0"/>
    </xf>
    <xf numFmtId="0" fontId="4" fillId="0" borderId="11" xfId="0" applyFont="1" applyBorder="1" applyAlignment="1" applyProtection="1">
      <alignment horizontal="center" vertical="center" wrapText="1"/>
      <protection locked="0"/>
    </xf>
    <xf numFmtId="0" fontId="0" fillId="4" borderId="71" xfId="0" applyFill="1" applyBorder="1" applyAlignment="1" applyProtection="1">
      <alignment horizontal="center" vertical="center"/>
      <protection locked="0"/>
    </xf>
    <xf numFmtId="0" fontId="1" fillId="4" borderId="38" xfId="0" applyFont="1" applyFill="1" applyBorder="1" applyAlignment="1" applyProtection="1">
      <alignment horizontal="center" vertical="center"/>
      <protection locked="0"/>
    </xf>
    <xf numFmtId="0" fontId="1" fillId="4" borderId="61" xfId="0" applyFont="1" applyFill="1" applyBorder="1" applyAlignment="1" applyProtection="1">
      <alignment horizontal="center" vertical="center"/>
      <protection locked="0"/>
    </xf>
    <xf numFmtId="0" fontId="1" fillId="4" borderId="39" xfId="0" applyFont="1" applyFill="1" applyBorder="1" applyAlignment="1" applyProtection="1">
      <alignment horizontal="center" vertical="center"/>
      <protection locked="0"/>
    </xf>
    <xf numFmtId="49" fontId="1" fillId="4" borderId="33" xfId="0" applyNumberFormat="1" applyFont="1" applyFill="1" applyBorder="1" applyAlignment="1" applyProtection="1">
      <alignment horizontal="center" vertical="center" wrapText="1"/>
      <protection locked="0"/>
    </xf>
    <xf numFmtId="49" fontId="1" fillId="4" borderId="34" xfId="0" applyNumberFormat="1" applyFont="1" applyFill="1" applyBorder="1" applyAlignment="1" applyProtection="1">
      <alignment horizontal="center" vertical="center" wrapText="1"/>
      <protection locked="0"/>
    </xf>
    <xf numFmtId="49" fontId="1" fillId="4" borderId="25" xfId="0" applyNumberFormat="1"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protection locked="0"/>
    </xf>
    <xf numFmtId="49" fontId="1" fillId="4" borderId="56" xfId="7" applyNumberFormat="1" applyFont="1" applyFill="1" applyBorder="1" applyAlignment="1" applyProtection="1">
      <alignment horizontal="center" vertical="center" wrapText="1"/>
      <protection locked="0"/>
    </xf>
    <xf numFmtId="49" fontId="1" fillId="4" borderId="71" xfId="7" applyNumberFormat="1" applyFont="1" applyFill="1" applyBorder="1" applyAlignment="1" applyProtection="1">
      <alignment horizontal="center" vertical="center" wrapText="1"/>
      <protection locked="0"/>
    </xf>
    <xf numFmtId="49" fontId="1" fillId="4" borderId="47" xfId="7" applyNumberFormat="1" applyFont="1" applyFill="1" applyBorder="1" applyAlignment="1" applyProtection="1">
      <alignment horizontal="center" vertical="center" wrapText="1"/>
      <protection locked="0"/>
    </xf>
    <xf numFmtId="49" fontId="4" fillId="4" borderId="71" xfId="7" applyNumberFormat="1" applyFont="1" applyFill="1" applyBorder="1" applyAlignment="1" applyProtection="1">
      <alignment horizontal="center" vertical="center" wrapText="1"/>
      <protection locked="0"/>
    </xf>
    <xf numFmtId="44" fontId="1" fillId="4" borderId="48" xfId="1" applyFont="1" applyFill="1" applyBorder="1" applyAlignment="1" applyProtection="1">
      <alignment horizontal="left" vertical="center"/>
      <protection locked="0"/>
    </xf>
    <xf numFmtId="0" fontId="4" fillId="0" borderId="39" xfId="0" applyFont="1" applyBorder="1" applyAlignment="1">
      <alignment horizontal="center" vertical="center" wrapText="1"/>
    </xf>
    <xf numFmtId="0" fontId="52" fillId="3" borderId="44" xfId="5" applyFont="1" applyFill="1" applyBorder="1" applyAlignment="1">
      <alignment horizontal="left" vertical="center" wrapText="1" indent="3"/>
    </xf>
    <xf numFmtId="0" fontId="50" fillId="3" borderId="69" xfId="0" applyFont="1" applyFill="1" applyBorder="1" applyAlignment="1">
      <alignment vertical="center"/>
    </xf>
    <xf numFmtId="49" fontId="1" fillId="4" borderId="24" xfId="0" applyNumberFormat="1" applyFont="1" applyFill="1" applyBorder="1" applyAlignment="1" applyProtection="1">
      <alignment horizontal="left" vertical="top" wrapText="1"/>
      <protection locked="0"/>
    </xf>
    <xf numFmtId="49" fontId="1" fillId="4" borderId="33" xfId="0"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0" fontId="4" fillId="3" borderId="0" xfId="0" applyFont="1" applyFill="1" applyAlignment="1">
      <alignment horizontal="left"/>
    </xf>
    <xf numFmtId="0" fontId="1" fillId="2" borderId="47" xfId="0" applyFont="1" applyFill="1" applyBorder="1" applyAlignment="1">
      <alignment horizontal="right"/>
    </xf>
    <xf numFmtId="0" fontId="1" fillId="2" borderId="25" xfId="0" applyFont="1" applyFill="1" applyBorder="1" applyAlignment="1">
      <alignment horizontal="right"/>
    </xf>
    <xf numFmtId="49" fontId="1" fillId="4" borderId="16" xfId="1" applyNumberFormat="1" applyFont="1" applyFill="1" applyBorder="1" applyAlignment="1" applyProtection="1">
      <alignment horizontal="left" vertical="center" wrapText="1"/>
      <protection locked="0"/>
    </xf>
    <xf numFmtId="49" fontId="1" fillId="4" borderId="26" xfId="1" applyNumberFormat="1" applyFont="1" applyFill="1" applyBorder="1" applyAlignment="1" applyProtection="1">
      <alignment horizontal="left" vertical="center" wrapText="1"/>
      <protection locked="0"/>
    </xf>
    <xf numFmtId="49" fontId="1" fillId="4" borderId="27" xfId="1" applyNumberFormat="1" applyFont="1" applyFill="1" applyBorder="1" applyAlignment="1" applyProtection="1">
      <alignment horizontal="left" vertical="center" wrapText="1"/>
      <protection locked="0"/>
    </xf>
    <xf numFmtId="0" fontId="1" fillId="4" borderId="22" xfId="0" applyFont="1" applyFill="1" applyBorder="1" applyAlignment="1" applyProtection="1">
      <alignment horizontal="left" vertical="center"/>
      <protection locked="0"/>
    </xf>
    <xf numFmtId="0" fontId="4" fillId="0" borderId="16" xfId="0" applyFont="1" applyBorder="1" applyAlignment="1">
      <alignment horizontal="right" vertical="top"/>
    </xf>
    <xf numFmtId="0" fontId="4" fillId="0" borderId="26" xfId="0" applyFont="1" applyBorder="1" applyAlignment="1">
      <alignment horizontal="right" vertical="top"/>
    </xf>
    <xf numFmtId="0" fontId="4" fillId="0" borderId="27" xfId="0" applyFont="1" applyBorder="1" applyAlignment="1">
      <alignment horizontal="right" vertical="top"/>
    </xf>
    <xf numFmtId="0" fontId="4" fillId="0" borderId="38"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top"/>
    </xf>
  </cellXfs>
  <cellStyles count="10">
    <cellStyle name="Bad" xfId="4" builtinId="27"/>
    <cellStyle name="Currency" xfId="1" builtinId="4"/>
    <cellStyle name="Currency 2" xfId="8" xr:uid="{79D6749E-9089-48B4-B1A2-8912796604FF}"/>
    <cellStyle name="Hyperlink" xfId="3" builtinId="8"/>
    <cellStyle name="Hyperlink 2" xfId="6" xr:uid="{5ECC598D-991D-48C5-ACC9-1A072B51AE7D}"/>
    <cellStyle name="Normal" xfId="0" builtinId="0"/>
    <cellStyle name="Normal 2" xfId="5" xr:uid="{6E9DDB0F-D5F1-483E-8AFB-50BB1744E82D}"/>
    <cellStyle name="Normal 3" xfId="7" xr:uid="{3754842C-FE09-4A75-B501-70E1788D5CAA}"/>
    <cellStyle name="Normal 4" xfId="9" xr:uid="{572663F2-154A-4B5C-A531-553E36533D54}"/>
    <cellStyle name="Percent" xfId="2"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theme="0" tint="-0.24994659260841701"/>
        </patternFill>
      </fill>
    </dxf>
    <dxf>
      <fill>
        <patternFill>
          <bgColor rgb="FFFFC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fill>
        <patternFill patternType="solid">
          <bgColor theme="0" tint="-0.24994659260841701"/>
        </patternFill>
      </fill>
    </dxf>
    <dxf>
      <fill>
        <patternFill>
          <bgColor rgb="FFFFC000"/>
        </patternFill>
      </fill>
    </dxf>
    <dxf>
      <font>
        <color rgb="FF9C0006"/>
      </font>
      <fill>
        <patternFill>
          <bgColor rgb="FFFFC7CE"/>
        </patternFill>
      </fill>
    </dxf>
    <dxf>
      <font>
        <color rgb="FFFF0000"/>
      </font>
    </dxf>
    <dxf>
      <font>
        <color rgb="FFFF0000"/>
      </font>
    </dxf>
    <dxf>
      <font>
        <color rgb="FFFF0000"/>
      </font>
    </dxf>
    <dxf>
      <font>
        <b val="0"/>
        <i val="0"/>
        <color rgb="FFFF0000"/>
      </font>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6" tint="0.59996337778862885"/>
        </patternFill>
      </fill>
    </dxf>
  </dxfs>
  <tableStyles count="0" defaultTableStyle="TableStyleMedium9" defaultPivotStyle="PivotStyleLight16"/>
  <colors>
    <mruColors>
      <color rgb="FF0000FF"/>
      <color rgb="FFFCE4D6"/>
      <color rgb="FFFFFFAB"/>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6</xdr:col>
      <xdr:colOff>717550</xdr:colOff>
      <xdr:row>4</xdr:row>
      <xdr:rowOff>76200</xdr:rowOff>
    </xdr:to>
    <xdr:sp macro="[0]!HideExtraRows" textlink="">
      <xdr:nvSpPr>
        <xdr:cNvPr id="2" name="Rectangle 1">
          <a:extLst>
            <a:ext uri="{FF2B5EF4-FFF2-40B4-BE49-F238E27FC236}">
              <a16:creationId xmlns:a16="http://schemas.microsoft.com/office/drawing/2014/main" id="{FA2639FD-0A73-47FE-A504-449417750B4F}"/>
            </a:ext>
          </a:extLst>
        </xdr:cNvPr>
        <xdr:cNvSpPr/>
      </xdr:nvSpPr>
      <xdr:spPr bwMode="auto">
        <a:xfrm>
          <a:off x="9880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0</xdr:colOff>
      <xdr:row>5</xdr:row>
      <xdr:rowOff>0</xdr:rowOff>
    </xdr:from>
    <xdr:to>
      <xdr:col>6</xdr:col>
      <xdr:colOff>717550</xdr:colOff>
      <xdr:row>6</xdr:row>
      <xdr:rowOff>76200</xdr:rowOff>
    </xdr:to>
    <xdr:sp macro="[0]!UnhideExtraRows" textlink="">
      <xdr:nvSpPr>
        <xdr:cNvPr id="3" name="Rectangle 2">
          <a:extLst>
            <a:ext uri="{FF2B5EF4-FFF2-40B4-BE49-F238E27FC236}">
              <a16:creationId xmlns:a16="http://schemas.microsoft.com/office/drawing/2014/main" id="{EF49CABD-611C-478E-BE30-2D47E611E087}"/>
            </a:ext>
          </a:extLst>
        </xdr:cNvPr>
        <xdr:cNvSpPr/>
      </xdr:nvSpPr>
      <xdr:spPr bwMode="auto">
        <a:xfrm>
          <a:off x="9880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8</xdr:col>
      <xdr:colOff>0</xdr:colOff>
      <xdr:row>3</xdr:row>
      <xdr:rowOff>0</xdr:rowOff>
    </xdr:from>
    <xdr:to>
      <xdr:col>9</xdr:col>
      <xdr:colOff>717550</xdr:colOff>
      <xdr:row>4</xdr:row>
      <xdr:rowOff>76200</xdr:rowOff>
    </xdr:to>
    <xdr:sp macro="[0]!BLANK" textlink="">
      <xdr:nvSpPr>
        <xdr:cNvPr id="4" name="Rectangle 3">
          <a:extLst>
            <a:ext uri="{FF2B5EF4-FFF2-40B4-BE49-F238E27FC236}">
              <a16:creationId xmlns:a16="http://schemas.microsoft.com/office/drawing/2014/main" id="{01FA91A8-155A-4D41-8F60-3E519F310978}"/>
            </a:ext>
          </a:extLst>
        </xdr:cNvPr>
        <xdr:cNvSpPr/>
      </xdr:nvSpPr>
      <xdr:spPr bwMode="auto">
        <a:xfrm>
          <a:off x="12166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BLANK</a:t>
          </a:r>
        </a:p>
      </xdr:txBody>
    </xdr:sp>
    <xdr:clientData/>
  </xdr:twoCellAnchor>
  <xdr:twoCellAnchor>
    <xdr:from>
      <xdr:col>8</xdr:col>
      <xdr:colOff>0</xdr:colOff>
      <xdr:row>5</xdr:row>
      <xdr:rowOff>0</xdr:rowOff>
    </xdr:from>
    <xdr:to>
      <xdr:col>9</xdr:col>
      <xdr:colOff>717550</xdr:colOff>
      <xdr:row>6</xdr:row>
      <xdr:rowOff>76200</xdr:rowOff>
    </xdr:to>
    <xdr:sp macro="[0]!EXAMPLE" textlink="">
      <xdr:nvSpPr>
        <xdr:cNvPr id="5" name="Rectangle 4">
          <a:extLst>
            <a:ext uri="{FF2B5EF4-FFF2-40B4-BE49-F238E27FC236}">
              <a16:creationId xmlns:a16="http://schemas.microsoft.com/office/drawing/2014/main" id="{BD12B663-6D7B-4376-A252-C6211D2FE4AA}"/>
            </a:ext>
          </a:extLst>
        </xdr:cNvPr>
        <xdr:cNvSpPr/>
      </xdr:nvSpPr>
      <xdr:spPr bwMode="auto">
        <a:xfrm>
          <a:off x="12166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EXAMPLE</a:t>
          </a:r>
        </a:p>
      </xdr:txBody>
    </xdr:sp>
    <xdr:clientData/>
  </xdr:twoCellAnchor>
  <xdr:twoCellAnchor>
    <xdr:from>
      <xdr:col>10</xdr:col>
      <xdr:colOff>285750</xdr:colOff>
      <xdr:row>11</xdr:row>
      <xdr:rowOff>368300</xdr:rowOff>
    </xdr:from>
    <xdr:to>
      <xdr:col>10</xdr:col>
      <xdr:colOff>742950</xdr:colOff>
      <xdr:row>11</xdr:row>
      <xdr:rowOff>604520</xdr:rowOff>
    </xdr:to>
    <xdr:sp macro="[0]!HideOtherEntity" textlink="">
      <xdr:nvSpPr>
        <xdr:cNvPr id="6" name="Rectangle 5">
          <a:extLst>
            <a:ext uri="{FF2B5EF4-FFF2-40B4-BE49-F238E27FC236}">
              <a16:creationId xmlns:a16="http://schemas.microsoft.com/office/drawing/2014/main" id="{1B3EBE01-2E22-46BF-BDD4-D1DF035F3713}"/>
            </a:ext>
          </a:extLst>
        </xdr:cNvPr>
        <xdr:cNvSpPr/>
      </xdr:nvSpPr>
      <xdr:spPr bwMode="auto">
        <a:xfrm>
          <a:off x="12001500" y="11303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11</xdr:col>
      <xdr:colOff>273050</xdr:colOff>
      <xdr:row>11</xdr:row>
      <xdr:rowOff>381000</xdr:rowOff>
    </xdr:from>
    <xdr:to>
      <xdr:col>11</xdr:col>
      <xdr:colOff>730250</xdr:colOff>
      <xdr:row>11</xdr:row>
      <xdr:rowOff>617220</xdr:rowOff>
    </xdr:to>
    <xdr:sp macro="[0]!UnhideOtherEntity" textlink="">
      <xdr:nvSpPr>
        <xdr:cNvPr id="7" name="Rectangle 6">
          <a:extLst>
            <a:ext uri="{FF2B5EF4-FFF2-40B4-BE49-F238E27FC236}">
              <a16:creationId xmlns:a16="http://schemas.microsoft.com/office/drawing/2014/main" id="{E67D0BD1-757F-419B-BB99-62E6F9773589}"/>
            </a:ext>
          </a:extLst>
        </xdr:cNvPr>
        <xdr:cNvSpPr/>
      </xdr:nvSpPr>
      <xdr:spPr bwMode="auto">
        <a:xfrm>
          <a:off x="12966700" y="11430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voices@energy.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90127-DDE4-471F-A2A8-DFB56A0258EF}">
  <sheetPr codeName="Sheet2">
    <pageSetUpPr fitToPage="1"/>
  </sheetPr>
  <dimension ref="A1:DA37"/>
  <sheetViews>
    <sheetView zoomScaleNormal="100" zoomScaleSheetLayoutView="100" workbookViewId="0">
      <pane ySplit="3" topLeftCell="A4" activePane="bottomLeft" state="frozen"/>
      <selection activeCell="A2" sqref="A2"/>
      <selection pane="bottomLeft" activeCell="A28" sqref="A28"/>
    </sheetView>
  </sheetViews>
  <sheetFormatPr defaultColWidth="8.88671875" defaultRowHeight="12.75"/>
  <cols>
    <col min="1" max="1" width="128.6640625" style="209" customWidth="1"/>
    <col min="2" max="5" width="2.109375" style="209" customWidth="1"/>
    <col min="6" max="11" width="11.88671875" style="211" customWidth="1"/>
    <col min="12" max="105" width="8.88671875" style="211"/>
    <col min="106" max="16384" width="8.88671875" style="209"/>
  </cols>
  <sheetData>
    <row r="1" spans="1:105" ht="15" customHeight="1">
      <c r="A1" s="208" t="str">
        <f>'Invoice Payment Cover Sheet'!$A$1</f>
        <v>Template Version 9/23/25</v>
      </c>
      <c r="F1" s="210" t="s">
        <v>0</v>
      </c>
    </row>
    <row r="2" spans="1:105" ht="15" customHeight="1" thickBot="1">
      <c r="A2" s="364" t="str">
        <f>CONCATENATE('Invoice Payment Cover Sheet'!$D$12,":  ",'Invoice Payment Cover Sheet'!$A$13)</f>
        <v>EPC-19-000:  Organization Name</v>
      </c>
      <c r="F2" s="210"/>
    </row>
    <row r="3" spans="1:105" ht="30" customHeight="1" thickBot="1">
      <c r="A3" s="365" t="s">
        <v>1</v>
      </c>
      <c r="F3" s="212"/>
    </row>
    <row r="4" spans="1:105" ht="18" customHeight="1">
      <c r="A4" s="366" t="s">
        <v>2</v>
      </c>
      <c r="F4" s="213"/>
    </row>
    <row r="5" spans="1:105" ht="36" customHeight="1">
      <c r="A5" s="367" t="s">
        <v>3</v>
      </c>
    </row>
    <row r="6" spans="1:105" ht="59.1" customHeight="1">
      <c r="A6" s="368" t="s">
        <v>4</v>
      </c>
    </row>
    <row r="7" spans="1:105" ht="36" customHeight="1">
      <c r="A7" s="367" t="s">
        <v>5</v>
      </c>
    </row>
    <row r="8" spans="1:105" ht="18" customHeight="1">
      <c r="A8" s="369" t="s">
        <v>6</v>
      </c>
    </row>
    <row r="9" spans="1:105" ht="18" customHeight="1">
      <c r="A9" s="370" t="s">
        <v>7</v>
      </c>
    </row>
    <row r="10" spans="1:105" s="49" customFormat="1" ht="18" customHeight="1">
      <c r="A10" s="377" t="s">
        <v>8</v>
      </c>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row>
    <row r="11" spans="1:105" ht="18" customHeight="1">
      <c r="A11" s="378" t="s">
        <v>9</v>
      </c>
    </row>
    <row r="12" spans="1:105" ht="36" customHeight="1">
      <c r="A12" s="378" t="s">
        <v>10</v>
      </c>
    </row>
    <row r="13" spans="1:105" ht="36" customHeight="1">
      <c r="A13" s="378" t="s">
        <v>11</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row>
    <row r="14" spans="1:105" ht="18" customHeight="1">
      <c r="A14" s="370" t="s">
        <v>12</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row>
    <row r="15" spans="1:105" ht="18" customHeight="1">
      <c r="A15" s="378" t="s">
        <v>13</v>
      </c>
    </row>
    <row r="16" spans="1:105" ht="18" customHeight="1">
      <c r="A16" s="378" t="s">
        <v>14</v>
      </c>
    </row>
    <row r="17" spans="1:1" ht="18" customHeight="1">
      <c r="A17" s="370" t="s">
        <v>15</v>
      </c>
    </row>
    <row r="18" spans="1:1" ht="18" customHeight="1">
      <c r="A18" s="378" t="s">
        <v>16</v>
      </c>
    </row>
    <row r="19" spans="1:1" ht="18" customHeight="1">
      <c r="A19" s="378" t="s">
        <v>17</v>
      </c>
    </row>
    <row r="20" spans="1:1" ht="54" customHeight="1">
      <c r="A20" s="377" t="s">
        <v>18</v>
      </c>
    </row>
    <row r="21" spans="1:1" ht="18" customHeight="1">
      <c r="A21" s="371" t="s">
        <v>19</v>
      </c>
    </row>
    <row r="22" spans="1:1" ht="36" customHeight="1">
      <c r="A22" s="372" t="s">
        <v>20</v>
      </c>
    </row>
    <row r="23" spans="1:1" ht="18" customHeight="1">
      <c r="A23" s="379" t="s">
        <v>21</v>
      </c>
    </row>
    <row r="24" spans="1:1" ht="18" customHeight="1">
      <c r="A24" s="379" t="s">
        <v>22</v>
      </c>
    </row>
    <row r="25" spans="1:1" ht="30.95" customHeight="1">
      <c r="A25" s="379" t="s">
        <v>23</v>
      </c>
    </row>
    <row r="26" spans="1:1" ht="60.6" customHeight="1">
      <c r="A26" s="680" t="s">
        <v>24</v>
      </c>
    </row>
    <row r="27" spans="1:1" ht="18" customHeight="1">
      <c r="A27" s="379" t="s">
        <v>25</v>
      </c>
    </row>
    <row r="28" spans="1:1" ht="66.599999999999994" customHeight="1">
      <c r="A28" s="379" t="s">
        <v>26</v>
      </c>
    </row>
    <row r="29" spans="1:1" ht="18" customHeight="1">
      <c r="A29" s="380" t="s">
        <v>27</v>
      </c>
    </row>
    <row r="30" spans="1:1" ht="54" customHeight="1">
      <c r="A30" s="373" t="s">
        <v>28</v>
      </c>
    </row>
    <row r="31" spans="1:1" ht="72" customHeight="1">
      <c r="A31" s="374" t="s">
        <v>29</v>
      </c>
    </row>
    <row r="32" spans="1:1" ht="36" customHeight="1">
      <c r="A32" s="374" t="s">
        <v>30</v>
      </c>
    </row>
    <row r="33" spans="1:1" ht="36" customHeight="1">
      <c r="A33" s="381" t="s">
        <v>31</v>
      </c>
    </row>
    <row r="34" spans="1:1" ht="47.1" customHeight="1">
      <c r="A34" s="382" t="s">
        <v>32</v>
      </c>
    </row>
    <row r="35" spans="1:1" ht="75.95" customHeight="1">
      <c r="A35" s="373" t="s">
        <v>33</v>
      </c>
    </row>
    <row r="36" spans="1:1" ht="36" customHeight="1">
      <c r="A36" s="375" t="s">
        <v>34</v>
      </c>
    </row>
    <row r="37" spans="1:1" ht="20.100000000000001" customHeight="1" thickBot="1">
      <c r="A37" s="376" t="s">
        <v>35</v>
      </c>
    </row>
  </sheetData>
  <sheetProtection formatColumns="0" formatRows="0"/>
  <dataValidations count="1">
    <dataValidation allowBlank="1" showErrorMessage="1" prompt="These are the instructions for the Proposal Budget." sqref="A3" xr:uid="{D17BFB5E-01A3-4E6F-BD53-125F97F306BB}"/>
  </dataValidations>
  <hyperlinks>
    <hyperlink ref="A37" r:id="rId1" xr:uid="{AC3BB8F7-42FE-4F59-92A3-D7ED0D268174}"/>
  </hyperlinks>
  <printOptions horizontalCentered="1"/>
  <pageMargins left="0.25" right="0.25" top="0.75" bottom="0.75" header="0.25" footer="0.25"/>
  <pageSetup scale="66" fitToHeight="20" orientation="portrait" r:id="rId2"/>
  <headerFooter>
    <oddFooter>&amp;C&amp;10Page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44EE-8034-48CF-A756-65F9FE433840}">
  <sheetPr codeName="Sheet10">
    <tabColor theme="1"/>
    <pageSetUpPr fitToPage="1"/>
  </sheetPr>
  <dimension ref="A1:L36"/>
  <sheetViews>
    <sheetView zoomScaleNormal="100" zoomScaleSheetLayoutView="100" workbookViewId="0">
      <pane ySplit="2" topLeftCell="A11" activePane="bottomLeft" state="frozen"/>
      <selection activeCell="A2" sqref="A2"/>
      <selection pane="bottomLeft" activeCell="A11" sqref="A11"/>
    </sheetView>
  </sheetViews>
  <sheetFormatPr defaultRowHeight="15"/>
  <cols>
    <col min="1" max="1" width="82.77734375" style="173" customWidth="1"/>
  </cols>
  <sheetData>
    <row r="1" spans="1:12" ht="15" customHeight="1" thickBot="1">
      <c r="A1" s="206" t="str">
        <f>'Invoice Payment Cover Sheet'!$A$1</f>
        <v>Template Version 9/23/25</v>
      </c>
      <c r="B1" s="205"/>
      <c r="C1" s="205"/>
    </row>
    <row r="2" spans="1:12" ht="21" customHeight="1" thickBot="1">
      <c r="A2" s="196" t="s">
        <v>420</v>
      </c>
    </row>
    <row r="3" spans="1:12" ht="15.95" customHeight="1">
      <c r="A3" s="189" t="s">
        <v>85</v>
      </c>
    </row>
    <row r="4" spans="1:12" ht="15.95" customHeight="1">
      <c r="A4" s="189" t="s">
        <v>421</v>
      </c>
    </row>
    <row r="5" spans="1:12" ht="15.95" customHeight="1">
      <c r="A5" s="189" t="s">
        <v>422</v>
      </c>
    </row>
    <row r="6" spans="1:12" ht="15.95" customHeight="1">
      <c r="A6" s="215" t="s">
        <v>423</v>
      </c>
    </row>
    <row r="7" spans="1:12" ht="15.95" customHeight="1">
      <c r="A7" s="215" t="s">
        <v>424</v>
      </c>
    </row>
    <row r="8" spans="1:12" ht="15.95" customHeight="1">
      <c r="A8" s="189" t="s">
        <v>425</v>
      </c>
    </row>
    <row r="9" spans="1:12" ht="15.95" customHeight="1" thickBot="1">
      <c r="A9" s="189"/>
    </row>
    <row r="10" spans="1:12" ht="21" customHeight="1" thickBot="1">
      <c r="A10" s="196" t="s">
        <v>426</v>
      </c>
    </row>
    <row r="11" spans="1:12" ht="35.1" customHeight="1">
      <c r="A11" s="215" t="s">
        <v>120</v>
      </c>
    </row>
    <row r="12" spans="1:12" ht="47.25">
      <c r="A12" s="189" t="s">
        <v>427</v>
      </c>
      <c r="D12" t="s">
        <v>428</v>
      </c>
      <c r="J12" s="337" t="s">
        <v>429</v>
      </c>
      <c r="K12" s="199"/>
      <c r="L12" s="199"/>
    </row>
    <row r="13" spans="1:12" ht="30">
      <c r="A13" s="188" t="s">
        <v>430</v>
      </c>
      <c r="D13" t="s">
        <v>431</v>
      </c>
    </row>
    <row r="14" spans="1:12">
      <c r="A14" s="189" t="s">
        <v>432</v>
      </c>
      <c r="D14" t="s">
        <v>433</v>
      </c>
    </row>
    <row r="15" spans="1:12" ht="15.95" customHeight="1" thickBot="1">
      <c r="A15" s="215"/>
    </row>
    <row r="16" spans="1:12" ht="21" customHeight="1" thickBot="1">
      <c r="A16" s="196" t="s">
        <v>434</v>
      </c>
      <c r="D16" t="s">
        <v>435</v>
      </c>
    </row>
    <row r="17" spans="1:1" ht="15.95" customHeight="1">
      <c r="A17" s="189" t="s">
        <v>274</v>
      </c>
    </row>
    <row r="18" spans="1:1" ht="15.95" customHeight="1">
      <c r="A18" s="189" t="s">
        <v>270</v>
      </c>
    </row>
    <row r="19" spans="1:1" ht="15.95" customHeight="1" thickBot="1">
      <c r="A19" s="197" t="s">
        <v>115</v>
      </c>
    </row>
    <row r="20" spans="1:1" ht="18.75" thickBot="1">
      <c r="A20" s="196" t="s">
        <v>436</v>
      </c>
    </row>
    <row r="21" spans="1:1">
      <c r="A21" s="189" t="s">
        <v>274</v>
      </c>
    </row>
    <row r="22" spans="1:1">
      <c r="A22" s="189" t="s">
        <v>270</v>
      </c>
    </row>
    <row r="23" spans="1:1" ht="15.75" thickBot="1">
      <c r="A23" s="197" t="s">
        <v>115</v>
      </c>
    </row>
    <row r="24" spans="1:1" ht="18.75" thickBot="1">
      <c r="A24" s="196" t="s">
        <v>437</v>
      </c>
    </row>
    <row r="25" spans="1:1">
      <c r="A25" s="189" t="s">
        <v>39</v>
      </c>
    </row>
    <row r="26" spans="1:1">
      <c r="A26" s="189" t="s">
        <v>438</v>
      </c>
    </row>
    <row r="27" spans="1:1" ht="15.75" thickBot="1">
      <c r="A27" s="197" t="s">
        <v>439</v>
      </c>
    </row>
    <row r="28" spans="1:1" ht="18.75" thickBot="1">
      <c r="A28" s="196" t="s">
        <v>440</v>
      </c>
    </row>
    <row r="29" spans="1:1">
      <c r="A29" s="221" t="s">
        <v>441</v>
      </c>
    </row>
    <row r="30" spans="1:1" ht="60.75" thickBot="1">
      <c r="A30" s="222" t="s">
        <v>43</v>
      </c>
    </row>
    <row r="31" spans="1:1" ht="18.75" thickBot="1">
      <c r="A31" s="223" t="s">
        <v>235</v>
      </c>
    </row>
    <row r="32" spans="1:1">
      <c r="A32" s="224"/>
    </row>
    <row r="33" spans="1:1" ht="15.75" thickBot="1">
      <c r="A33" s="197" t="s">
        <v>442</v>
      </c>
    </row>
    <row r="34" spans="1:1" ht="18.75" thickBot="1">
      <c r="A34" s="196" t="s">
        <v>443</v>
      </c>
    </row>
    <row r="35" spans="1:1">
      <c r="A35" s="224" t="s">
        <v>444</v>
      </c>
    </row>
    <row r="36" spans="1:1" ht="15.75" thickBot="1">
      <c r="A36" s="197" t="s">
        <v>445</v>
      </c>
    </row>
  </sheetData>
  <sheetProtection formatColumns="0" formatRows="0"/>
  <printOptions horizontalCentered="1"/>
  <pageMargins left="0.25" right="0.25" top="0.75" bottom="0.75" header="0.25" footer="0.25"/>
  <pageSetup fitToHeight="20" orientation="portrait" r:id="rId1"/>
  <headerFooter>
    <oddFooter>&amp;C&amp;10Page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D52"/>
  <sheetViews>
    <sheetView zoomScaleNormal="100" zoomScaleSheetLayoutView="100" workbookViewId="0">
      <selection activeCell="D22" sqref="D22"/>
    </sheetView>
  </sheetViews>
  <sheetFormatPr defaultColWidth="8.77734375" defaultRowHeight="15"/>
  <cols>
    <col min="1" max="1" width="45.6640625" style="4" customWidth="1"/>
    <col min="2" max="2" width="4.44140625" style="4" customWidth="1"/>
    <col min="3" max="3" width="35.21875" style="4" customWidth="1"/>
    <col min="4" max="4" width="21.77734375" style="4" customWidth="1"/>
    <col min="5" max="8" width="2.77734375" style="4" customWidth="1"/>
    <col min="9" max="14" width="11.88671875" style="199" customWidth="1"/>
    <col min="15" max="108" width="6.88671875" style="199"/>
    <col min="109" max="16384" width="8.77734375" style="4"/>
  </cols>
  <sheetData>
    <row r="1" spans="1:108" ht="15" customHeight="1">
      <c r="A1" s="204" t="s">
        <v>36</v>
      </c>
      <c r="I1" s="202" t="s">
        <v>0</v>
      </c>
    </row>
    <row r="2" spans="1:108" ht="30">
      <c r="A2" s="3" t="s">
        <v>37</v>
      </c>
      <c r="C2" s="3"/>
      <c r="D2" s="20"/>
      <c r="I2" s="207"/>
    </row>
    <row r="3" spans="1:108" s="9" customFormat="1" ht="15" customHeight="1">
      <c r="I3" s="200"/>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row>
    <row r="4" spans="1:108" ht="75" customHeight="1">
      <c r="A4" s="23" t="s">
        <v>38</v>
      </c>
    </row>
    <row r="5" spans="1:108" ht="15" customHeight="1">
      <c r="A5" s="24" t="s">
        <v>39</v>
      </c>
    </row>
    <row r="6" spans="1:108" ht="15.75">
      <c r="A6" s="148" t="s">
        <v>40</v>
      </c>
      <c r="C6" s="32" t="s">
        <v>41</v>
      </c>
    </row>
    <row r="7" spans="1:108">
      <c r="A7" s="24" t="s">
        <v>42</v>
      </c>
      <c r="C7" s="682" t="s">
        <v>43</v>
      </c>
    </row>
    <row r="8" spans="1:108">
      <c r="A8" s="24" t="s">
        <v>44</v>
      </c>
      <c r="C8" s="683"/>
    </row>
    <row r="9" spans="1:108">
      <c r="A9" s="24" t="s">
        <v>45</v>
      </c>
      <c r="C9" s="683"/>
    </row>
    <row r="10" spans="1:108">
      <c r="A10" s="24" t="s">
        <v>46</v>
      </c>
      <c r="C10" s="684"/>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row>
    <row r="11" spans="1:108">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row>
    <row r="12" spans="1:108" ht="15.75">
      <c r="A12" s="149" t="s">
        <v>47</v>
      </c>
      <c r="C12" s="21" t="s">
        <v>48</v>
      </c>
      <c r="D12" s="160" t="s">
        <v>49</v>
      </c>
    </row>
    <row r="13" spans="1:108">
      <c r="A13" s="24" t="s">
        <v>42</v>
      </c>
      <c r="C13" s="21" t="s">
        <v>50</v>
      </c>
      <c r="D13" s="190">
        <v>44418</v>
      </c>
    </row>
    <row r="14" spans="1:108">
      <c r="A14" s="24" t="s">
        <v>44</v>
      </c>
      <c r="C14" s="21" t="s">
        <v>51</v>
      </c>
      <c r="D14" s="161" t="s">
        <v>52</v>
      </c>
    </row>
    <row r="15" spans="1:108">
      <c r="A15" s="24" t="s">
        <v>45</v>
      </c>
      <c r="C15" s="22" t="s">
        <v>53</v>
      </c>
      <c r="D15" s="160" t="s">
        <v>54</v>
      </c>
    </row>
    <row r="16" spans="1:108">
      <c r="A16" s="24" t="s">
        <v>46</v>
      </c>
      <c r="C16" s="21" t="s">
        <v>55</v>
      </c>
      <c r="D16" s="160" t="s">
        <v>56</v>
      </c>
    </row>
    <row r="18" spans="1:6" ht="15.75">
      <c r="A18" s="149" t="s">
        <v>57</v>
      </c>
      <c r="C18" s="31" t="s">
        <v>58</v>
      </c>
      <c r="D18" s="33">
        <f>IF('Invoice Summary'!F50="Yes",ROUND('Invoice Summary'!F51,2),'Invoice Summary'!C52)</f>
        <v>674762.66</v>
      </c>
      <c r="F18" s="40"/>
    </row>
    <row r="19" spans="1:6">
      <c r="A19" s="25" t="s">
        <v>54</v>
      </c>
      <c r="F19" s="40"/>
    </row>
    <row r="20" spans="1:6" ht="15" customHeight="1">
      <c r="F20" s="40"/>
    </row>
    <row r="21" spans="1:6" ht="15" customHeight="1">
      <c r="A21" s="36" t="s">
        <v>59</v>
      </c>
      <c r="C21" s="150" t="s">
        <v>60</v>
      </c>
      <c r="D21" s="151" t="s">
        <v>61</v>
      </c>
    </row>
    <row r="22" spans="1:6" ht="32.25" customHeight="1">
      <c r="A22" s="37" t="s">
        <v>62</v>
      </c>
      <c r="C22" s="152" t="s">
        <v>63</v>
      </c>
      <c r="D22" s="153">
        <f>D18</f>
        <v>674762.66</v>
      </c>
    </row>
    <row r="23" spans="1:6" ht="20.100000000000001" customHeight="1">
      <c r="C23" s="152"/>
      <c r="D23" s="153"/>
    </row>
    <row r="24" spans="1:6" ht="20.100000000000001" customHeight="1">
      <c r="C24" s="152"/>
      <c r="D24" s="153"/>
    </row>
    <row r="25" spans="1:6" ht="20.100000000000001" customHeight="1">
      <c r="B25" s="5"/>
      <c r="C25" s="152"/>
      <c r="D25" s="153"/>
    </row>
    <row r="26" spans="1:6" ht="15" customHeight="1">
      <c r="B26" s="5"/>
    </row>
    <row r="27" spans="1:6" ht="15" customHeight="1">
      <c r="B27" s="5"/>
    </row>
    <row r="28" spans="1:6" ht="15.75">
      <c r="A28" s="10" t="s">
        <v>64</v>
      </c>
      <c r="B28" s="11"/>
      <c r="E28" s="12"/>
    </row>
    <row r="29" spans="1:6">
      <c r="A29" s="155" t="s">
        <v>65</v>
      </c>
      <c r="B29" s="155"/>
      <c r="C29" s="155"/>
      <c r="D29" s="155"/>
      <c r="E29" s="35"/>
    </row>
    <row r="30" spans="1:6">
      <c r="A30" s="155" t="s">
        <v>66</v>
      </c>
      <c r="B30" s="155"/>
      <c r="C30" s="155"/>
      <c r="D30" s="155"/>
      <c r="E30" s="35"/>
    </row>
    <row r="31" spans="1:6">
      <c r="A31" s="155" t="s">
        <v>67</v>
      </c>
      <c r="B31" s="155"/>
      <c r="C31" s="155"/>
      <c r="D31" s="155"/>
      <c r="E31" s="35"/>
    </row>
    <row r="32" spans="1:6">
      <c r="A32" s="155" t="s">
        <v>68</v>
      </c>
      <c r="B32" s="155"/>
      <c r="C32" s="155"/>
      <c r="D32" s="155"/>
      <c r="E32" s="35"/>
    </row>
    <row r="33" spans="1:108">
      <c r="A33" s="155" t="s">
        <v>69</v>
      </c>
      <c r="B33" s="155"/>
      <c r="C33" s="155"/>
      <c r="D33" s="155"/>
      <c r="E33" s="35"/>
    </row>
    <row r="34" spans="1:108">
      <c r="A34" s="155" t="s">
        <v>70</v>
      </c>
      <c r="B34" s="155"/>
      <c r="C34" s="155"/>
      <c r="D34" s="155"/>
      <c r="E34" s="35"/>
    </row>
    <row r="35" spans="1:108">
      <c r="A35" s="155" t="s">
        <v>71</v>
      </c>
      <c r="B35" s="155"/>
      <c r="C35" s="155"/>
      <c r="D35" s="155"/>
      <c r="E35" s="35"/>
    </row>
    <row r="36" spans="1:108" ht="15" customHeight="1">
      <c r="A36" s="10"/>
      <c r="B36" s="11"/>
      <c r="E36" s="13"/>
    </row>
    <row r="37" spans="1:108" ht="15" customHeight="1">
      <c r="A37" s="10"/>
      <c r="B37" s="11"/>
      <c r="C37" s="5"/>
      <c r="D37" s="8"/>
      <c r="E37" s="13"/>
    </row>
    <row r="38" spans="1:108" ht="15" customHeight="1">
      <c r="A38" s="10"/>
      <c r="B38" s="11"/>
      <c r="C38" s="11"/>
      <c r="D38" s="11"/>
      <c r="E38" s="13"/>
    </row>
    <row r="39" spans="1:108" ht="15" customHeight="1">
      <c r="A39" s="154"/>
      <c r="B39" s="154"/>
      <c r="C39" s="14"/>
      <c r="D39" s="13"/>
    </row>
    <row r="40" spans="1:108" s="16" customFormat="1" ht="15" customHeight="1">
      <c r="A40" s="155" t="s">
        <v>72</v>
      </c>
      <c r="B40" s="156" t="s">
        <v>73</v>
      </c>
      <c r="C40" s="13"/>
      <c r="D40" s="13"/>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row>
    <row r="41" spans="1:108" s="16" customFormat="1" ht="15" customHeight="1">
      <c r="A41" s="39" t="s">
        <v>74</v>
      </c>
      <c r="B41" s="216"/>
      <c r="C41" s="13"/>
      <c r="D41" s="13"/>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row>
    <row r="42" spans="1:108" ht="15" customHeight="1" thickBot="1">
      <c r="A42" s="17"/>
      <c r="B42" s="17"/>
      <c r="C42" s="17"/>
      <c r="D42" s="17"/>
    </row>
    <row r="43" spans="1:108" ht="15" customHeight="1" thickTop="1">
      <c r="B43" s="344" t="s">
        <v>75</v>
      </c>
      <c r="C43" s="633"/>
      <c r="D43" s="633"/>
    </row>
    <row r="44" spans="1:108" ht="15" customHeight="1">
      <c r="C44" s="155"/>
    </row>
    <row r="45" spans="1:108" ht="15" customHeight="1">
      <c r="C45" s="216"/>
      <c r="D45" s="13"/>
    </row>
    <row r="46" spans="1:108" ht="15" customHeight="1"/>
    <row r="47" spans="1:108" ht="15" customHeight="1">
      <c r="A47" s="157"/>
      <c r="B47" s="158"/>
      <c r="C47" s="156"/>
      <c r="D47" s="156"/>
      <c r="E47" s="13"/>
    </row>
    <row r="48" spans="1:108" s="16" customFormat="1" ht="15" customHeight="1">
      <c r="A48" s="4" t="s">
        <v>76</v>
      </c>
      <c r="B48" s="13" t="s">
        <v>73</v>
      </c>
      <c r="C48" s="13"/>
      <c r="D48" s="159"/>
      <c r="E48" s="15"/>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row>
    <row r="49" spans="1:4" ht="15" customHeight="1"/>
    <row r="50" spans="1:4" ht="20.100000000000001" customHeight="1">
      <c r="A50" s="634" t="s">
        <v>77</v>
      </c>
      <c r="B50" s="635"/>
      <c r="C50" s="634"/>
      <c r="D50" s="636"/>
    </row>
    <row r="51" spans="1:4" ht="20.100000000000001" customHeight="1">
      <c r="A51" s="634" t="s">
        <v>78</v>
      </c>
      <c r="B51" s="635"/>
      <c r="C51" s="634"/>
      <c r="D51" s="636"/>
    </row>
    <row r="52" spans="1:4" ht="20.100000000000001" customHeight="1">
      <c r="A52" s="634" t="s">
        <v>79</v>
      </c>
      <c r="B52" s="635"/>
      <c r="C52" s="634"/>
      <c r="D52" s="636"/>
    </row>
  </sheetData>
  <sheetProtection algorithmName="SHA-512" hashValue="/hNtm6vhwRQycLf3ypDCdWfz6pHADbdNcqI9kHJ8Dxi4hhlqpxD9POluPiFdRvGotCvebreKgC0N7Cfoc8d2tg==" saltValue="N5gjQWiSoHIaz0fob9L0ew==" spinCount="100000" sheet="1" formatColumns="0" formatRows="0"/>
  <mergeCells count="1">
    <mergeCell ref="C7:C10"/>
  </mergeCells>
  <conditionalFormatting sqref="A4:A5 C7 A7:A10 A13:A16 D13:D16 A19 A41">
    <cfRule type="expression" dxfId="22" priority="1">
      <formula>$A$5="subrecipient"</formula>
    </cfRule>
  </conditionalFormatting>
  <dataValidations xWindow="302" yWindow="286" count="17">
    <dataValidation allowBlank="1" showErrorMessage="1" prompt="Please insert your company's logo" sqref="A4" xr:uid="{00000000-0002-0000-0100-000000000000}"/>
    <dataValidation allowBlank="1" showErrorMessage="1" prompt="Invoice payment request form" sqref="A2" xr:uid="{00000000-0002-0000-0100-000002000000}"/>
    <dataValidation allowBlank="1" showErrorMessage="1" prompt="Please insert your company's name" sqref="A13 A7" xr:uid="{0C05E01F-ECD0-434F-81DD-D424DD15C210}"/>
    <dataValidation allowBlank="1" showErrorMessage="1" prompt="Please insert your company's physical address. line 1" sqref="A8" xr:uid="{51D55A64-9DE7-4462-A402-E5368024F725}"/>
    <dataValidation allowBlank="1" showErrorMessage="1" prompt="Please insert your company's physical address. line 2" sqref="A9" xr:uid="{7C2B29B4-30CE-4B60-B200-59D466CA20E9}"/>
    <dataValidation allowBlank="1" showErrorMessage="1" prompt="Please insert your company's address (city, state, zip)" sqref="A10" xr:uid="{C4B48E12-6004-493E-9E5D-002A8A5A3ED7}"/>
    <dataValidation allowBlank="1" showErrorMessage="1" prompt="Please insert your company's remittance address. Line 1" sqref="A14" xr:uid="{127065A5-56DA-4499-9C21-9015AE68E982}"/>
    <dataValidation allowBlank="1" showErrorMessage="1" prompt="Please insert your company's remittance address. Line 2" sqref="A15" xr:uid="{1FEFD7AC-3BF2-45FA-BD4A-ED98A52921AD}"/>
    <dataValidation allowBlank="1" showErrorMessage="1" prompt="Please insert your company's remittance address (city, state, zip)" sqref="A16" xr:uid="{0570354C-3CBC-4085-BCF2-8F6BCC109A27}"/>
    <dataValidation allowBlank="1" showErrorMessage="1" prompt="Please insert your company's federal tax identification number" sqref="A19" xr:uid="{50697963-ED1F-4173-A2F0-98B3E9FB1226}"/>
    <dataValidation allowBlank="1" showErrorMessage="1" prompt="Please enter your CEC agreement number for example X X X -  X X - X X X" sqref="D12" xr:uid="{799FF44B-8318-4FFF-870E-AAFBC8B19973}"/>
    <dataValidation allowBlank="1" showErrorMessage="1" prompt="Please enter the date of this invoice for example 01/01/2020" sqref="D13" xr:uid="{CECF0C2D-B801-4983-B1C8-E738004923FD}"/>
    <dataValidation allowBlank="1" showErrorMessage="1" prompt="Please enter the invoice number" sqref="D14" xr:uid="{D19129B2-7F1E-4049-8620-4269BBE2BAE8}"/>
    <dataValidation allowBlank="1" showErrorMessage="1" prompt="optional, please enter your company's invoice number" sqref="D15" xr:uid="{3061EC30-7B3C-482A-931F-4DD18E704CDA}"/>
    <dataValidation allowBlank="1" showErrorMessage="1" prompt="Please enter the period this invoice is covering for example 01/01/2020 - 02/01/2020" sqref="D16" xr:uid="{DC38C0BA-8032-4143-A483-80D04FE06CCB}"/>
    <dataValidation allowBlank="1" showErrorMessage="1" prompt="This cell is intentionally left blank" sqref="B26:D28 A23:A27 A36:C39 D36:D40 C40:D42 B41 A42:B42 A44:D47 A49:D49 B21:B25 A20:D20 B19:D19 B5:B18 A17 C17:D17 C11 A11 B48:D48 C5:D5 D6:D11 B2:D4 A3" xr:uid="{9D02E88F-8431-4E01-8D97-DE445F3413AE}"/>
    <dataValidation allowBlank="1" showErrorMessage="1" prompt="Please enter your first name last name and job title" sqref="A41" xr:uid="{1A0CC081-89E2-4165-BC95-52A8CA3188F4}"/>
  </dataValidations>
  <hyperlinks>
    <hyperlink ref="A22" r:id="rId1" xr:uid="{00000000-0004-0000-0100-000000000000}"/>
  </hyperlinks>
  <printOptions horizontalCentered="1"/>
  <pageMargins left="0.25" right="0.25" top="0.75" bottom="0.75" header="0.25" footer="0.25"/>
  <pageSetup scale="75" orientation="portrait" r:id="rId2"/>
  <headerFooter>
    <oddFooter>&amp;C&amp;10Page &amp;P of &amp;N</oddFooter>
  </headerFooter>
  <extLst>
    <ext xmlns:x14="http://schemas.microsoft.com/office/spreadsheetml/2009/9/main" uri="{CCE6A557-97BC-4b89-ADB6-D9C93CAAB3DF}">
      <x14:dataValidations xmlns:xm="http://schemas.microsoft.com/office/excel/2006/main" xWindow="302" yWindow="286" count="2">
        <x14:dataValidation type="list" prompt="Please insert your company's name" xr:uid="{64941A6E-CA1D-434B-8DCE-E8CB5338A146}">
          <x14:formula1>
            <xm:f>Lists!$A$29:$A$30</xm:f>
          </x14:formula1>
          <xm:sqref>C7</xm:sqref>
        </x14:dataValidation>
        <x14:dataValidation type="list" allowBlank="1" showErrorMessage="1" prompt="Please insert your company's name" xr:uid="{27572A7C-1642-4823-83D5-A4CBE3277D4C}">
          <x14:formula1>
            <xm:f>Lists!$A$25:$A$27</xm:f>
          </x14:formula1>
          <xm:sqref>A5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H75"/>
  <sheetViews>
    <sheetView topLeftCell="A37" zoomScaleNormal="100" zoomScaleSheetLayoutView="100" workbookViewId="0"/>
  </sheetViews>
  <sheetFormatPr defaultColWidth="8.77734375" defaultRowHeight="15"/>
  <cols>
    <col min="1" max="1" width="22" style="5" customWidth="1"/>
    <col min="2" max="2" width="14.77734375" style="5" customWidth="1"/>
    <col min="3" max="3" width="19.21875" style="5" customWidth="1"/>
    <col min="4" max="8" width="14.77734375" style="5" customWidth="1"/>
    <col min="9" max="12" width="2.77734375" style="5" customWidth="1"/>
    <col min="13" max="18" width="11.88671875" style="199" customWidth="1"/>
    <col min="19" max="112" width="8.77734375" style="199"/>
    <col min="113" max="16384" width="8.77734375" style="5"/>
  </cols>
  <sheetData>
    <row r="1" spans="1:112">
      <c r="A1" s="204" t="str">
        <f>'Invoice Payment Cover Sheet'!$A$1</f>
        <v>Template Version 9/23/25</v>
      </c>
      <c r="M1" s="202" t="s">
        <v>0</v>
      </c>
    </row>
    <row r="2" spans="1:112" ht="20.25">
      <c r="B2" s="652"/>
      <c r="D2" s="653" t="s">
        <v>80</v>
      </c>
      <c r="E2" s="652"/>
      <c r="F2" s="652"/>
      <c r="G2" s="251"/>
      <c r="H2" s="251"/>
      <c r="I2" s="38"/>
      <c r="M2" s="207"/>
    </row>
    <row r="3" spans="1:112" ht="15.95" customHeight="1">
      <c r="M3" s="200"/>
    </row>
    <row r="4" spans="1:112" ht="15.75">
      <c r="A4" s="685" t="s">
        <v>81</v>
      </c>
      <c r="B4" s="685"/>
      <c r="C4" s="383" t="str">
        <f>'Invoice Payment Cover Sheet'!A7</f>
        <v>Organization Name</v>
      </c>
      <c r="D4" s="384"/>
      <c r="E4" s="384"/>
      <c r="F4" s="384"/>
    </row>
    <row r="5" spans="1:112" ht="15.75">
      <c r="A5" s="685" t="s">
        <v>48</v>
      </c>
      <c r="B5" s="685"/>
      <c r="C5" s="385" t="str">
        <f>'Invoice Payment Cover Sheet'!D12</f>
        <v>EPC-19-000</v>
      </c>
      <c r="D5" s="385"/>
      <c r="E5" s="385"/>
      <c r="F5" s="385"/>
    </row>
    <row r="6" spans="1:112" ht="15.75">
      <c r="A6" s="685" t="s">
        <v>50</v>
      </c>
      <c r="B6" s="685"/>
      <c r="C6" s="345">
        <f>'Invoice Payment Cover Sheet'!D13</f>
        <v>44418</v>
      </c>
      <c r="D6" s="386"/>
      <c r="E6" s="386"/>
      <c r="F6" s="386"/>
    </row>
    <row r="7" spans="1:112" ht="15.75">
      <c r="A7" s="685" t="s">
        <v>51</v>
      </c>
      <c r="B7" s="685"/>
      <c r="C7" s="385" t="str">
        <f>'Invoice Payment Cover Sheet'!D14</f>
        <v>ABC-19-000-27</v>
      </c>
      <c r="D7" s="385"/>
      <c r="E7" s="385"/>
      <c r="F7" s="385"/>
    </row>
    <row r="8" spans="1:112" ht="15.75">
      <c r="A8" s="685" t="s">
        <v>82</v>
      </c>
      <c r="B8" s="685"/>
      <c r="C8" s="385" t="str">
        <f>IF('Invoice Payment Cover Sheet'!D15="","",'Invoice Payment Cover Sheet'!D15)</f>
        <v>##########</v>
      </c>
      <c r="D8" s="385"/>
      <c r="E8" s="385"/>
      <c r="F8" s="385"/>
    </row>
    <row r="9" spans="1:112" ht="15.75">
      <c r="A9" s="685" t="s">
        <v>83</v>
      </c>
      <c r="B9" s="685"/>
      <c r="C9" s="385" t="str">
        <f>'Invoice Payment Cover Sheet'!D16</f>
        <v>7/1/2021 - 7/31/2021</v>
      </c>
      <c r="D9" s="385"/>
      <c r="E9" s="385"/>
      <c r="F9" s="385"/>
    </row>
    <row r="10" spans="1:112" ht="18" customHeight="1">
      <c r="A10" s="6" t="s">
        <v>84</v>
      </c>
      <c r="B10" s="691" t="s">
        <v>85</v>
      </c>
      <c r="C10" s="691"/>
      <c r="D10" s="691"/>
      <c r="E10" s="691"/>
      <c r="F10" s="69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row>
    <row r="11" spans="1:112" ht="14.1" customHeight="1">
      <c r="A11" s="6"/>
      <c r="B11" s="7"/>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row>
    <row r="12" spans="1:112" ht="16.5" thickBot="1">
      <c r="B12" s="387"/>
      <c r="C12" s="388" t="s">
        <v>86</v>
      </c>
      <c r="E12" s="387"/>
      <c r="F12" s="387"/>
      <c r="G12" s="252"/>
      <c r="H12" s="252"/>
    </row>
    <row r="13" spans="1:112" s="4" customFormat="1" ht="48" thickBot="1">
      <c r="A13" s="41" t="s">
        <v>87</v>
      </c>
      <c r="B13" s="42" t="s">
        <v>88</v>
      </c>
      <c r="C13" s="42" t="s">
        <v>89</v>
      </c>
      <c r="D13" s="42" t="s">
        <v>90</v>
      </c>
      <c r="E13" s="42" t="s">
        <v>91</v>
      </c>
      <c r="F13" s="43" t="s">
        <v>92</v>
      </c>
      <c r="G13" s="299" t="s">
        <v>93</v>
      </c>
      <c r="H13" s="43" t="s">
        <v>94</v>
      </c>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row>
    <row r="14" spans="1:112">
      <c r="A14" s="26" t="s">
        <v>95</v>
      </c>
      <c r="B14" s="128">
        <v>164250</v>
      </c>
      <c r="C14" s="132">
        <f>ROUND('DL &amp; FB'!H217,2)</f>
        <v>8365.01</v>
      </c>
      <c r="D14" s="75">
        <v>40319.18</v>
      </c>
      <c r="E14" s="130">
        <f>IF($B14=0,0,ROUND($D14,2)/ROUND($B14,0))</f>
        <v>0.24547445966514461</v>
      </c>
      <c r="F14" s="136">
        <f t="shared" ref="F14:F22" si="0">ROUND(B14-D14,2)</f>
        <v>123930.82</v>
      </c>
      <c r="G14" s="275">
        <f>'DL &amp; FB'!Q217</f>
        <v>3067.94</v>
      </c>
      <c r="H14" s="75">
        <v>0</v>
      </c>
    </row>
    <row r="15" spans="1:112">
      <c r="A15" s="27" t="s">
        <v>96</v>
      </c>
      <c r="B15" s="126">
        <v>106425</v>
      </c>
      <c r="C15" s="133">
        <f>ROUND('DL &amp; FB'!K217,2)</f>
        <v>3736.8</v>
      </c>
      <c r="D15" s="71">
        <v>10585.98</v>
      </c>
      <c r="E15" s="130">
        <f t="shared" ref="E15:E22" si="1">IF($B15=0,0,ROUND($D15,2)/ROUND($B15,0))</f>
        <v>9.9468921775898514E-2</v>
      </c>
      <c r="F15" s="217">
        <f t="shared" si="0"/>
        <v>95839.02</v>
      </c>
      <c r="G15" s="300">
        <f>'DL &amp; FB'!S217</f>
        <v>750.09</v>
      </c>
      <c r="H15" s="75">
        <v>0</v>
      </c>
    </row>
    <row r="16" spans="1:112">
      <c r="A16" s="27" t="s">
        <v>97</v>
      </c>
      <c r="B16" s="126">
        <v>500</v>
      </c>
      <c r="C16" s="133">
        <f>ROUND(Travel!F55,2)</f>
        <v>78.63</v>
      </c>
      <c r="D16" s="71">
        <v>107.88</v>
      </c>
      <c r="E16" s="130">
        <f t="shared" si="1"/>
        <v>0.21575999999999998</v>
      </c>
      <c r="F16" s="217">
        <f t="shared" si="0"/>
        <v>392.12</v>
      </c>
      <c r="G16" s="300">
        <f>ROUND(Travel!K55,2)</f>
        <v>39.32</v>
      </c>
      <c r="H16" s="75">
        <v>0</v>
      </c>
    </row>
    <row r="17" spans="1:8">
      <c r="A17" s="27" t="s">
        <v>98</v>
      </c>
      <c r="B17" s="126">
        <v>692000</v>
      </c>
      <c r="C17" s="133">
        <f>ROUND(Equipment!H208,2)</f>
        <v>549553.89</v>
      </c>
      <c r="D17" s="71">
        <v>56659.73</v>
      </c>
      <c r="E17" s="130">
        <f t="shared" si="1"/>
        <v>8.18782225433526E-2</v>
      </c>
      <c r="F17" s="217">
        <f t="shared" si="0"/>
        <v>635340.27</v>
      </c>
      <c r="G17" s="300">
        <f>Equipment!O208</f>
        <v>6743.63</v>
      </c>
      <c r="H17" s="75">
        <v>0</v>
      </c>
    </row>
    <row r="18" spans="1:8">
      <c r="A18" s="27" t="s">
        <v>99</v>
      </c>
      <c r="B18" s="126">
        <v>75000</v>
      </c>
      <c r="C18" s="133">
        <f>ROUND('Materials &amp; Miscellaneous'!H208,2)</f>
        <v>51413</v>
      </c>
      <c r="D18" s="71">
        <v>62875.21</v>
      </c>
      <c r="E18" s="130">
        <f t="shared" si="1"/>
        <v>0.83833613333333334</v>
      </c>
      <c r="F18" s="217">
        <f t="shared" si="0"/>
        <v>12124.79</v>
      </c>
      <c r="G18" s="300">
        <f>'Materials &amp; Miscellaneous'!O208</f>
        <v>239.46</v>
      </c>
      <c r="H18" s="75">
        <v>0</v>
      </c>
    </row>
    <row r="19" spans="1:8">
      <c r="A19" s="27" t="s">
        <v>100</v>
      </c>
      <c r="B19" s="146">
        <f>ROUND('Subs &amp; Vendors'!D318,2)</f>
        <v>530000</v>
      </c>
      <c r="C19" s="133">
        <f>ROUND('Subs &amp; Vendors'!E318,2)</f>
        <v>54250.67</v>
      </c>
      <c r="D19" s="133">
        <f>ROUND('Subs &amp; Vendors'!F318,2)</f>
        <v>152797.85</v>
      </c>
      <c r="E19" s="130">
        <f t="shared" si="1"/>
        <v>0.28829783018867927</v>
      </c>
      <c r="F19" s="217">
        <f t="shared" si="0"/>
        <v>377202.15</v>
      </c>
      <c r="G19" s="300">
        <f>'Subs &amp; Vendors'!K318</f>
        <v>20112.010000000002</v>
      </c>
      <c r="H19" s="75">
        <v>0</v>
      </c>
    </row>
    <row r="20" spans="1:8">
      <c r="A20" s="27" t="s">
        <v>101</v>
      </c>
      <c r="B20" s="126">
        <v>175435</v>
      </c>
      <c r="C20" s="133">
        <f>ROUND('Indirect Costs &amp; Profit'!L146,2)</f>
        <v>6154.58</v>
      </c>
      <c r="D20" s="71">
        <v>13770.46</v>
      </c>
      <c r="E20" s="130">
        <f t="shared" si="1"/>
        <v>7.849323111123778E-2</v>
      </c>
      <c r="F20" s="217">
        <f t="shared" si="0"/>
        <v>161664.54</v>
      </c>
      <c r="G20" s="300">
        <f>'Indirect Costs &amp; Profit'!Q146</f>
        <v>3068.27</v>
      </c>
      <c r="H20" s="75">
        <v>0</v>
      </c>
    </row>
    <row r="21" spans="1:8">
      <c r="A21" s="28" t="s">
        <v>102</v>
      </c>
      <c r="B21" s="126">
        <v>27068</v>
      </c>
      <c r="C21" s="134">
        <f>ROUND('Indirect Costs &amp; Profit'!L157,2)</f>
        <v>1210.08</v>
      </c>
      <c r="D21" s="79">
        <v>3922.44</v>
      </c>
      <c r="E21" s="130">
        <f t="shared" si="1"/>
        <v>0.14491059553716565</v>
      </c>
      <c r="F21" s="217">
        <f t="shared" si="0"/>
        <v>23145.56</v>
      </c>
      <c r="G21" s="300">
        <f>'Indirect Costs &amp; Profit'!Q157</f>
        <v>605.04</v>
      </c>
      <c r="H21" s="75">
        <v>0</v>
      </c>
    </row>
    <row r="22" spans="1:8" ht="16.5" thickBot="1">
      <c r="A22" s="29" t="s">
        <v>103</v>
      </c>
      <c r="B22" s="127">
        <f t="array" ref="B22">SUM(ROUND(B14:B21,0))</f>
        <v>1770678</v>
      </c>
      <c r="C22" s="135">
        <f t="array" ref="C22">SUM(ROUND(C14:C21,2))</f>
        <v>674762.65999999992</v>
      </c>
      <c r="D22" s="135">
        <f t="array" ref="D22">SUM(ROUND(D14:D21,2))</f>
        <v>341038.73000000004</v>
      </c>
      <c r="E22" s="131">
        <f t="shared" si="1"/>
        <v>0.19260347166452624</v>
      </c>
      <c r="F22" s="219">
        <f t="shared" si="0"/>
        <v>1429639.27</v>
      </c>
      <c r="G22" s="301">
        <f t="array" ref="G22">SUM(ROUND(G14:G21,2))</f>
        <v>34625.759999999995</v>
      </c>
      <c r="H22" s="301">
        <f t="array" ref="H22">SUM(ROUND(H14:H21,2))</f>
        <v>0</v>
      </c>
    </row>
    <row r="23" spans="1:8" ht="14.1" customHeight="1">
      <c r="A23" s="6"/>
      <c r="B23" s="7"/>
    </row>
    <row r="24" spans="1:8" ht="14.1" hidden="1" customHeight="1" thickBot="1">
      <c r="C24" s="347" t="s">
        <v>104</v>
      </c>
      <c r="D24" s="407" t="s">
        <v>105</v>
      </c>
      <c r="E24" s="407"/>
      <c r="F24" s="407"/>
    </row>
    <row r="25" spans="1:8" ht="48" hidden="1" thickBot="1">
      <c r="A25" s="41" t="s">
        <v>87</v>
      </c>
      <c r="B25" s="42" t="s">
        <v>106</v>
      </c>
      <c r="C25" s="42" t="s">
        <v>107</v>
      </c>
      <c r="D25" s="42" t="s">
        <v>108</v>
      </c>
      <c r="E25" s="42" t="s">
        <v>109</v>
      </c>
      <c r="F25" s="43" t="s">
        <v>110</v>
      </c>
      <c r="G25" s="299" t="s">
        <v>93</v>
      </c>
      <c r="H25" s="43" t="s">
        <v>94</v>
      </c>
    </row>
    <row r="26" spans="1:8" ht="14.1" hidden="1" customHeight="1">
      <c r="A26" s="30" t="s">
        <v>95</v>
      </c>
      <c r="B26" s="128">
        <v>0</v>
      </c>
      <c r="C26" s="137">
        <f>ROUND('DL &amp; FB'!I217,2)</f>
        <v>0</v>
      </c>
      <c r="D26" s="75">
        <v>0</v>
      </c>
      <c r="E26" s="142">
        <f t="shared" ref="E26:E34" si="2">IF($B26=0,0,ROUND($D26,2)/ROUND($B26,0))</f>
        <v>0</v>
      </c>
      <c r="F26" s="218">
        <f t="shared" ref="F26:F34" si="3">ROUND(B26-D26,2)</f>
        <v>0</v>
      </c>
      <c r="G26" s="275">
        <f>'DL &amp; FB'!U217</f>
        <v>0</v>
      </c>
      <c r="H26" s="75">
        <v>0</v>
      </c>
    </row>
    <row r="27" spans="1:8" ht="14.1" hidden="1" customHeight="1">
      <c r="A27" s="27" t="s">
        <v>96</v>
      </c>
      <c r="B27" s="126">
        <v>0</v>
      </c>
      <c r="C27" s="138">
        <f>ROUND('DL &amp; FB'!L217,2)</f>
        <v>0</v>
      </c>
      <c r="D27" s="71">
        <v>0</v>
      </c>
      <c r="E27" s="142">
        <f t="shared" si="2"/>
        <v>0</v>
      </c>
      <c r="F27" s="217">
        <f t="shared" si="3"/>
        <v>0</v>
      </c>
      <c r="G27" s="300">
        <f>'DL &amp; FB'!W217</f>
        <v>0</v>
      </c>
      <c r="H27" s="75">
        <v>0</v>
      </c>
    </row>
    <row r="28" spans="1:8" ht="14.1" hidden="1" customHeight="1">
      <c r="A28" s="27" t="s">
        <v>97</v>
      </c>
      <c r="B28" s="126">
        <v>0</v>
      </c>
      <c r="C28" s="138">
        <f>ROUND(Travel!G55,2)</f>
        <v>0</v>
      </c>
      <c r="D28" s="71">
        <v>0</v>
      </c>
      <c r="E28" s="142">
        <f t="shared" si="2"/>
        <v>0</v>
      </c>
      <c r="F28" s="217">
        <f t="shared" si="3"/>
        <v>0</v>
      </c>
      <c r="G28" s="300">
        <f>Travel!M55</f>
        <v>0</v>
      </c>
      <c r="H28" s="75">
        <v>0</v>
      </c>
    </row>
    <row r="29" spans="1:8" ht="14.1" hidden="1" customHeight="1">
      <c r="A29" s="27" t="s">
        <v>98</v>
      </c>
      <c r="B29" s="126">
        <v>0</v>
      </c>
      <c r="C29" s="138">
        <f>ROUND(Equipment!I208,2)</f>
        <v>0</v>
      </c>
      <c r="D29" s="71">
        <v>0</v>
      </c>
      <c r="E29" s="142">
        <f t="shared" si="2"/>
        <v>0</v>
      </c>
      <c r="F29" s="217">
        <f t="shared" si="3"/>
        <v>0</v>
      </c>
      <c r="G29" s="300">
        <f>Equipment!Q208</f>
        <v>0</v>
      </c>
      <c r="H29" s="75">
        <v>0</v>
      </c>
    </row>
    <row r="30" spans="1:8" ht="14.1" hidden="1" customHeight="1">
      <c r="A30" s="27" t="s">
        <v>99</v>
      </c>
      <c r="B30" s="126">
        <v>0</v>
      </c>
      <c r="C30" s="138">
        <f>ROUND('Materials &amp; Miscellaneous'!I208,2)</f>
        <v>0</v>
      </c>
      <c r="D30" s="71">
        <v>0</v>
      </c>
      <c r="E30" s="142">
        <f t="shared" si="2"/>
        <v>0</v>
      </c>
      <c r="F30" s="217">
        <f t="shared" si="3"/>
        <v>0</v>
      </c>
      <c r="G30" s="300">
        <f>'Materials &amp; Miscellaneous'!Q208</f>
        <v>0</v>
      </c>
      <c r="H30" s="75">
        <v>0</v>
      </c>
    </row>
    <row r="31" spans="1:8" ht="14.1" hidden="1" customHeight="1">
      <c r="A31" s="27" t="s">
        <v>100</v>
      </c>
      <c r="B31" s="146">
        <f>ROUND('Subs &amp; Vendors'!D319,2)</f>
        <v>0</v>
      </c>
      <c r="C31" s="133">
        <f>ROUND('Subs &amp; Vendors'!E319,2)</f>
        <v>0</v>
      </c>
      <c r="D31" s="133">
        <f>ROUND('Subs &amp; Vendors'!F319,2)</f>
        <v>0</v>
      </c>
      <c r="E31" s="142">
        <f t="shared" si="2"/>
        <v>0</v>
      </c>
      <c r="F31" s="217">
        <f t="shared" si="3"/>
        <v>0</v>
      </c>
      <c r="G31" s="300">
        <f>'Subs &amp; Vendors'!K319</f>
        <v>0</v>
      </c>
      <c r="H31" s="75">
        <v>0</v>
      </c>
    </row>
    <row r="32" spans="1:8" ht="14.1" hidden="1" customHeight="1">
      <c r="A32" s="27" t="s">
        <v>101</v>
      </c>
      <c r="B32" s="126">
        <v>0</v>
      </c>
      <c r="C32" s="138">
        <f>ROUND('Indirect Costs &amp; Profit'!M146,2)</f>
        <v>0</v>
      </c>
      <c r="D32" s="71">
        <v>0</v>
      </c>
      <c r="E32" s="142">
        <f t="shared" si="2"/>
        <v>0</v>
      </c>
      <c r="F32" s="217">
        <f t="shared" si="3"/>
        <v>0</v>
      </c>
      <c r="G32" s="300">
        <f>'Indirect Costs &amp; Profit'!S146</f>
        <v>0</v>
      </c>
      <c r="H32" s="75">
        <v>0</v>
      </c>
    </row>
    <row r="33" spans="1:112" ht="14.1" hidden="1" customHeight="1">
      <c r="A33" s="28" t="s">
        <v>102</v>
      </c>
      <c r="B33" s="126">
        <v>0</v>
      </c>
      <c r="C33" s="139">
        <f>ROUND('Indirect Costs &amp; Profit'!M157,2)</f>
        <v>0</v>
      </c>
      <c r="D33" s="79">
        <v>0</v>
      </c>
      <c r="E33" s="143">
        <f t="shared" si="2"/>
        <v>0</v>
      </c>
      <c r="F33" s="141">
        <f t="shared" si="3"/>
        <v>0</v>
      </c>
      <c r="G33" s="300">
        <f>'Indirect Costs &amp; Profit'!S157</f>
        <v>0</v>
      </c>
      <c r="H33" s="75">
        <v>0</v>
      </c>
    </row>
    <row r="34" spans="1:112" ht="14.1" hidden="1" customHeight="1" thickBot="1">
      <c r="A34" s="29" t="s">
        <v>103</v>
      </c>
      <c r="B34" s="127">
        <f t="array" ref="B34">SUM(ROUND(B26:B33,0))</f>
        <v>0</v>
      </c>
      <c r="C34" s="135">
        <f>SUM(C26:C33)</f>
        <v>0</v>
      </c>
      <c r="D34" s="135">
        <f t="array" ref="D34">SUM(ROUND(D26:D33,2))</f>
        <v>0</v>
      </c>
      <c r="E34" s="144">
        <f t="shared" si="2"/>
        <v>0</v>
      </c>
      <c r="F34" s="219">
        <f t="shared" si="3"/>
        <v>0</v>
      </c>
      <c r="G34" s="135">
        <f t="array" ref="G34">SUM(ROUND(G26:G33,2))</f>
        <v>0</v>
      </c>
      <c r="H34" s="301">
        <f t="array" ref="H34">SUM(ROUND(H26:H33,2))</f>
        <v>0</v>
      </c>
    </row>
    <row r="35" spans="1:112" ht="14.1" hidden="1" customHeight="1">
      <c r="A35" s="6"/>
      <c r="B35" s="7"/>
    </row>
    <row r="36" spans="1:112" ht="16.5" thickBot="1">
      <c r="B36" s="387"/>
      <c r="C36" s="387" t="s">
        <v>111</v>
      </c>
      <c r="D36" s="387"/>
      <c r="E36" s="387"/>
      <c r="F36" s="387"/>
      <c r="G36" s="252"/>
      <c r="H36" s="252"/>
    </row>
    <row r="37" spans="1:112" s="4" customFormat="1" ht="48" thickBot="1">
      <c r="A37" s="41" t="s">
        <v>87</v>
      </c>
      <c r="B37" s="42" t="s">
        <v>106</v>
      </c>
      <c r="C37" s="42" t="s">
        <v>107</v>
      </c>
      <c r="D37" s="42" t="s">
        <v>108</v>
      </c>
      <c r="E37" s="42" t="s">
        <v>109</v>
      </c>
      <c r="F37" s="43" t="s">
        <v>110</v>
      </c>
      <c r="G37" s="299" t="s">
        <v>93</v>
      </c>
      <c r="H37" s="43" t="s">
        <v>94</v>
      </c>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row>
    <row r="38" spans="1:112">
      <c r="A38" s="30" t="s">
        <v>95</v>
      </c>
      <c r="B38" s="125">
        <v>164250</v>
      </c>
      <c r="C38" s="137">
        <f>ROUND('DL &amp; FB'!J217,2)</f>
        <v>3392.1</v>
      </c>
      <c r="D38" s="75">
        <v>55718.19</v>
      </c>
      <c r="E38" s="142">
        <f t="shared" ref="E38:E48" si="4">IF($B38=0,0,ROUND($D38,2)/ROUND($B38,0))</f>
        <v>0.33922794520547944</v>
      </c>
      <c r="F38" s="218">
        <f t="shared" ref="F38:F46" si="5">ROUND(B38-D38,2)</f>
        <v>108531.81</v>
      </c>
      <c r="G38" s="275">
        <f>'DL &amp; FB'!Y217</f>
        <v>0</v>
      </c>
      <c r="H38" s="75">
        <v>0</v>
      </c>
    </row>
    <row r="39" spans="1:112">
      <c r="A39" s="27" t="s">
        <v>96</v>
      </c>
      <c r="B39" s="126">
        <v>106425</v>
      </c>
      <c r="C39" s="138">
        <f>ROUND('DL &amp; FB'!M217,2)</f>
        <v>926.03</v>
      </c>
      <c r="D39" s="71">
        <v>7023.17</v>
      </c>
      <c r="E39" s="142">
        <f t="shared" si="4"/>
        <v>6.5991731266149878E-2</v>
      </c>
      <c r="F39" s="217">
        <f t="shared" si="5"/>
        <v>99401.83</v>
      </c>
      <c r="G39" s="300">
        <f>'DL &amp; FB'!AA217</f>
        <v>0</v>
      </c>
      <c r="H39" s="75">
        <v>0</v>
      </c>
    </row>
    <row r="40" spans="1:112">
      <c r="A40" s="27" t="s">
        <v>97</v>
      </c>
      <c r="B40" s="126">
        <v>200</v>
      </c>
      <c r="C40" s="138">
        <f>ROUND(Travel!H55,2)</f>
        <v>21.56</v>
      </c>
      <c r="D40" s="71">
        <v>48.05</v>
      </c>
      <c r="E40" s="142">
        <f t="shared" si="4"/>
        <v>0.24024999999999999</v>
      </c>
      <c r="F40" s="217">
        <f t="shared" si="5"/>
        <v>151.94999999999999</v>
      </c>
      <c r="G40" s="300">
        <f>Travel!O55</f>
        <v>10.78</v>
      </c>
      <c r="H40" s="75">
        <v>0</v>
      </c>
    </row>
    <row r="41" spans="1:112">
      <c r="A41" s="27" t="s">
        <v>98</v>
      </c>
      <c r="B41" s="126">
        <v>93000</v>
      </c>
      <c r="C41" s="138">
        <f>ROUND(Equipment!J208,2)</f>
        <v>73754.67</v>
      </c>
      <c r="D41" s="71">
        <v>84452.57</v>
      </c>
      <c r="E41" s="142">
        <f t="shared" si="4"/>
        <v>0.90809215053763448</v>
      </c>
      <c r="F41" s="217">
        <f t="shared" si="5"/>
        <v>8547.43</v>
      </c>
      <c r="G41" s="300">
        <f>Equipment!S208</f>
        <v>2500</v>
      </c>
      <c r="H41" s="75">
        <v>0</v>
      </c>
    </row>
    <row r="42" spans="1:112">
      <c r="A42" s="27" t="s">
        <v>99</v>
      </c>
      <c r="B42" s="126">
        <v>150000</v>
      </c>
      <c r="C42" s="138">
        <f>ROUND('Materials &amp; Miscellaneous'!J208,2)</f>
        <v>39413.82</v>
      </c>
      <c r="D42" s="71">
        <v>48402.239999999998</v>
      </c>
      <c r="E42" s="142">
        <f t="shared" si="4"/>
        <v>0.32268160000000001</v>
      </c>
      <c r="F42" s="217">
        <f t="shared" si="5"/>
        <v>101597.75999999999</v>
      </c>
      <c r="G42" s="300">
        <f>'Materials &amp; Miscellaneous'!S208</f>
        <v>179.22</v>
      </c>
      <c r="H42" s="75">
        <v>0</v>
      </c>
    </row>
    <row r="43" spans="1:112">
      <c r="A43" s="27" t="s">
        <v>100</v>
      </c>
      <c r="B43" s="146">
        <f>ROUND('Subs &amp; Vendors'!D320,2)</f>
        <v>220000</v>
      </c>
      <c r="C43" s="133">
        <f>ROUND('Subs &amp; Vendors'!E320,2)</f>
        <v>33153.300000000003</v>
      </c>
      <c r="D43" s="133">
        <f>ROUND('Subs &amp; Vendors'!F320,2)</f>
        <v>50115.09</v>
      </c>
      <c r="E43" s="142">
        <f t="shared" si="4"/>
        <v>0.22779586363636362</v>
      </c>
      <c r="F43" s="217">
        <f t="shared" si="5"/>
        <v>169884.91</v>
      </c>
      <c r="G43" s="300">
        <f>'Subs &amp; Vendors'!K320</f>
        <v>7858.25</v>
      </c>
      <c r="H43" s="75">
        <v>0</v>
      </c>
    </row>
    <row r="44" spans="1:112">
      <c r="A44" s="27" t="s">
        <v>101</v>
      </c>
      <c r="B44" s="126">
        <v>128375</v>
      </c>
      <c r="C44" s="138">
        <f>ROUND('Indirect Costs &amp; Profit'!N146,2)</f>
        <v>1638.02</v>
      </c>
      <c r="D44" s="71">
        <v>3389.32</v>
      </c>
      <c r="E44" s="142">
        <f t="shared" si="4"/>
        <v>2.6401713729308666E-2</v>
      </c>
      <c r="F44" s="217">
        <f t="shared" si="5"/>
        <v>124985.68</v>
      </c>
      <c r="G44" s="300">
        <f>'Indirect Costs &amp; Profit'!U146</f>
        <v>810</v>
      </c>
      <c r="H44" s="75">
        <v>0</v>
      </c>
    </row>
    <row r="45" spans="1:112">
      <c r="A45" s="28" t="s">
        <v>102</v>
      </c>
      <c r="B45" s="126">
        <v>27067</v>
      </c>
      <c r="C45" s="139">
        <f>ROUND('Indirect Costs &amp; Profit'!N157,2)</f>
        <v>431.82</v>
      </c>
      <c r="D45" s="79">
        <v>660.36</v>
      </c>
      <c r="E45" s="143">
        <f t="shared" si="4"/>
        <v>2.439723648723538E-2</v>
      </c>
      <c r="F45" s="141">
        <f t="shared" si="5"/>
        <v>26406.639999999999</v>
      </c>
      <c r="G45" s="300">
        <f>'Indirect Costs &amp; Profit'!U157</f>
        <v>215.91</v>
      </c>
      <c r="H45" s="75">
        <v>0</v>
      </c>
    </row>
    <row r="46" spans="1:112" ht="16.5" thickBot="1">
      <c r="A46" s="29" t="s">
        <v>103</v>
      </c>
      <c r="B46" s="127">
        <f t="array" ref="B46">SUM(ROUND(B38:B45,0))</f>
        <v>889317</v>
      </c>
      <c r="C46" s="135">
        <f t="array" ref="C46">SUM(ROUND(C38:C45,2))</f>
        <v>152731.31999999998</v>
      </c>
      <c r="D46" s="135">
        <f t="array" ref="D46">SUM(ROUND(D38:D45,2))</f>
        <v>249808.99</v>
      </c>
      <c r="E46" s="144">
        <f t="shared" si="4"/>
        <v>0.2808998253716054</v>
      </c>
      <c r="F46" s="219">
        <f t="shared" si="5"/>
        <v>639508.01</v>
      </c>
      <c r="G46" s="135">
        <f t="array" ref="G46">SUM(ROUND(G38:G45,2))</f>
        <v>11574.16</v>
      </c>
      <c r="H46" s="301">
        <f t="array" ref="H46">SUM(ROUND(H38:H45,2))</f>
        <v>0</v>
      </c>
    </row>
    <row r="47" spans="1:112" ht="14.1" customHeight="1" thickBot="1">
      <c r="A47" s="6"/>
      <c r="B47" s="7"/>
      <c r="C47" s="8"/>
      <c r="D47" s="8"/>
      <c r="E47" s="8"/>
      <c r="F47" s="8"/>
      <c r="G47" s="8"/>
      <c r="H47" s="8"/>
    </row>
    <row r="48" spans="1:112" ht="16.5" thickBot="1">
      <c r="A48" s="34" t="s">
        <v>112</v>
      </c>
      <c r="B48" s="129">
        <f>B22+B46+B34</f>
        <v>2659995</v>
      </c>
      <c r="C48" s="140">
        <f>C22+C46</f>
        <v>827493.97999999986</v>
      </c>
      <c r="D48" s="140">
        <f>D22+D46</f>
        <v>590847.72</v>
      </c>
      <c r="E48" s="145">
        <f t="shared" si="4"/>
        <v>0.22212362053312129</v>
      </c>
      <c r="F48" s="81">
        <f>ROUND(B48-D48,2)</f>
        <v>2069147.28</v>
      </c>
    </row>
    <row r="49" spans="1:112" ht="14.1" customHeight="1" thickBot="1">
      <c r="A49" s="6"/>
      <c r="B49" s="7"/>
      <c r="C49" s="7"/>
      <c r="D49" s="7"/>
      <c r="E49" s="50"/>
      <c r="F49" s="51"/>
    </row>
    <row r="50" spans="1:112" ht="17.25" customHeight="1">
      <c r="A50" s="392"/>
      <c r="B50" s="393" t="s">
        <v>113</v>
      </c>
      <c r="C50" s="389">
        <f>C22</f>
        <v>674762.65999999992</v>
      </c>
      <c r="D50" s="392"/>
      <c r="E50" s="400" t="s">
        <v>114</v>
      </c>
      <c r="F50" s="398" t="s">
        <v>115</v>
      </c>
    </row>
    <row r="51" spans="1:112" ht="15.75">
      <c r="A51" s="394"/>
      <c r="B51" s="395" t="s">
        <v>116</v>
      </c>
      <c r="C51" s="390">
        <f>IF($B$10="Retention is NOT required to be withheld for this agreement",0,IF($B$10="Retention will be withheld from each invoice (minus exempt subrecipients)",ROUND(($C$50-'Subs &amp; Vendors'!$I$318)*0.1,2),IF(AND($B$10="Retention will be withheld at the end of the agreement (minus exempt subrecipients)",$D$53="90.00%, or less, of CEC funds spent to date (minus exempt subrecipients), including this invoice"),0,IF(AND($B$10="Retention will be withheld at the end of the agreement (minus exempt subrecipients)",$D$53="With this invoice, percentage of CEC funds spent (minus exempt subrecipients) will transition from less than to greater than 90.00% [manually enter required retention amount below]"),ROUND($F$54,2),IF(AND($B$10="Retention will be withheld at the end of the agreement (minus exempt subrecipients)",$D$53="More than 90.00% of CEC funds spent to date (minus exempt subrecipients), including this entire invoice"),ROUND($C$50-'Subs &amp; Vendors'!$I$318,2),0)))))</f>
        <v>0</v>
      </c>
      <c r="D51" s="403"/>
      <c r="E51" s="403" t="s">
        <v>117</v>
      </c>
      <c r="F51" s="402"/>
    </row>
    <row r="52" spans="1:112" ht="16.5" thickBot="1">
      <c r="A52" s="396"/>
      <c r="B52" s="397" t="s">
        <v>118</v>
      </c>
      <c r="C52" s="391">
        <f>ROUND(C50,2)-ROUND(C51,2)</f>
        <v>674762.66</v>
      </c>
      <c r="D52" s="396"/>
      <c r="E52" s="401" t="s">
        <v>119</v>
      </c>
      <c r="F52" s="399" t="s">
        <v>115</v>
      </c>
    </row>
    <row r="53" spans="1:112" ht="65.099999999999994" customHeight="1" thickBot="1">
      <c r="A53" s="406"/>
      <c r="B53" s="162"/>
      <c r="C53" s="404"/>
      <c r="D53" s="688" t="s">
        <v>120</v>
      </c>
      <c r="E53" s="689"/>
      <c r="F53" s="690"/>
    </row>
    <row r="54" spans="1:112" ht="16.5" thickBot="1">
      <c r="A54" s="396"/>
      <c r="B54" s="346" t="s">
        <v>121</v>
      </c>
      <c r="C54" s="405">
        <f>C46</f>
        <v>152731.31999999998</v>
      </c>
      <c r="D54" s="686" t="s">
        <v>122</v>
      </c>
      <c r="E54" s="687"/>
      <c r="F54" s="678">
        <v>1000</v>
      </c>
    </row>
    <row r="55" spans="1:112" ht="25.15" customHeight="1">
      <c r="A55" s="6"/>
      <c r="B55" s="6"/>
      <c r="C55" s="6"/>
      <c r="D55" s="6"/>
      <c r="E55" s="6"/>
      <c r="F55" s="6"/>
      <c r="G55" s="252"/>
      <c r="H55" s="252"/>
    </row>
    <row r="57" spans="1:112" s="4" customFormat="1">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row>
    <row r="75" spans="13:112" s="19" customFormat="1">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row>
  </sheetData>
  <sheetProtection algorithmName="SHA-512" hashValue="sHCPiAzlX0IyfttE81Ny4r86g0/8tmpYh1i53otiqDdliSNicY8l5Kp0v9XmQdQKFb3pX9cj7I/IrT2MH86JGQ==" saltValue="ARx3HXcZztLzbwufUkYSSg==" spinCount="100000" sheet="1" formatColumns="0" formatRows="0"/>
  <mergeCells count="9">
    <mergeCell ref="A8:B8"/>
    <mergeCell ref="D54:E54"/>
    <mergeCell ref="A9:B9"/>
    <mergeCell ref="A4:B4"/>
    <mergeCell ref="A5:B5"/>
    <mergeCell ref="A7:B7"/>
    <mergeCell ref="A6:B6"/>
    <mergeCell ref="D53:F53"/>
    <mergeCell ref="B10:F10"/>
  </mergeCells>
  <conditionalFormatting sqref="C51">
    <cfRule type="cellIs" dxfId="21" priority="8" operator="equal">
      <formula>0</formula>
    </cfRule>
  </conditionalFormatting>
  <conditionalFormatting sqref="D53 D54:F54">
    <cfRule type="expression" dxfId="20" priority="110">
      <formula>$B$10&lt;&gt;"Retention will be withheld at the end of the agreement (minus exempt subrecipients)"</formula>
    </cfRule>
  </conditionalFormatting>
  <conditionalFormatting sqref="D51:F51">
    <cfRule type="expression" dxfId="19" priority="13">
      <formula>$F$50&lt;&gt;"Yes"</formula>
    </cfRule>
  </conditionalFormatting>
  <conditionalFormatting sqref="D54:F54">
    <cfRule type="expression" dxfId="18" priority="109">
      <formula>$D$53&lt;&gt;"With this invoice, percentage of CEC funds spent (minus exempt subrecipients) will transition from less than to greater than 90.00% [manually enter required retention amount below]"</formula>
    </cfRule>
  </conditionalFormatting>
  <conditionalFormatting sqref="E14:E22">
    <cfRule type="cellIs" dxfId="17" priority="7" operator="greaterThan">
      <formula>1</formula>
    </cfRule>
  </conditionalFormatting>
  <conditionalFormatting sqref="E26:E34">
    <cfRule type="cellIs" dxfId="16" priority="1" operator="greaterThan">
      <formula>1</formula>
    </cfRule>
  </conditionalFormatting>
  <conditionalFormatting sqref="E38:E46">
    <cfRule type="cellIs" dxfId="15" priority="6" operator="greaterThan">
      <formula>1</formula>
    </cfRule>
  </conditionalFormatting>
  <conditionalFormatting sqref="E48">
    <cfRule type="cellIs" dxfId="14" priority="5" operator="greaterThan">
      <formula>1</formula>
    </cfRule>
  </conditionalFormatting>
  <dataValidations count="34">
    <dataValidation allowBlank="1" showErrorMessage="1" prompt="Please enter the total C E C share of direct labor from the agreement budget" sqref="B14 B26" xr:uid="{655F20C5-9CAD-403D-BBBF-05946269C383}"/>
    <dataValidation allowBlank="1" showErrorMessage="1" prompt="Please enter the total C E C share of fringe benefits from the agreement budget" sqref="B15 B27" xr:uid="{A184956F-F751-4B56-916B-E2456C7CD3CD}"/>
    <dataValidation allowBlank="1" showErrorMessage="1" prompt="Please enter the total C E C share of travel from the agreement budget" sqref="B16 B28" xr:uid="{CA99CADC-DC9A-489C-A7C0-54192C196C4C}"/>
    <dataValidation allowBlank="1" showErrorMessage="1" prompt="Please enter the total C E C share of equipment from the agreement budget" sqref="B17 B29" xr:uid="{94CE45ED-8140-4781-94F7-DD2D041D7FB8}"/>
    <dataValidation allowBlank="1" showErrorMessage="1" prompt="Please enter the total C E C share of materials/miscellaneous from the agreement budget" sqref="B18 B30" xr:uid="{71D6FF54-EE59-4998-9E0D-3D6964D1D442}"/>
    <dataValidation allowBlank="1" showErrorMessage="1" prompt="Please enter the total C E C share of subrecipients/vendors from the agreement budget" sqref="B19" xr:uid="{62B26D40-A82F-454E-8126-3190CE04BDAA}"/>
    <dataValidation allowBlank="1" showErrorMessage="1" prompt="Please enter the total C E C share of indirect costs from the agreement budget" sqref="B20 B32" xr:uid="{E586DAAF-C7D9-499C-BEB7-4E146833A78B}"/>
    <dataValidation allowBlank="1" showErrorMessage="1" prompt="Please enter the total C E C share of profit from the agreement budget" sqref="B21 B33" xr:uid="{F57B11C0-EA55-4DEB-9DF8-28F561EE35CD}"/>
    <dataValidation allowBlank="1" showErrorMessage="1" prompt="Please enter the total match share of direct labor from the agreement budget" sqref="B38" xr:uid="{A2B47BA3-A087-4B28-A915-B408F70F712B}"/>
    <dataValidation allowBlank="1" showErrorMessage="1" prompt="Please enter the total match share of fringe benefits from the agreement budget" sqref="B39" xr:uid="{6EAF55B0-7A8D-46AA-8D36-DB01D1516FC9}"/>
    <dataValidation allowBlank="1" showErrorMessage="1" prompt="Please enter the total match share of travel from the agreement budget" sqref="B40" xr:uid="{BDF3EA86-F723-4CE3-ADB9-0A6D6A1B34AF}"/>
    <dataValidation allowBlank="1" showErrorMessage="1" prompt="Please enter the total match share of equipment from the agreement budget" sqref="B41" xr:uid="{5E0D827E-8347-4CB7-BEF4-C53B22A6690D}"/>
    <dataValidation allowBlank="1" showErrorMessage="1" prompt="Please enter the total match share of materials/miscellaneous from the agreement budget" sqref="B42" xr:uid="{FC7D0A4A-9B9B-4FFB-8507-C27A98619C38}"/>
    <dataValidation allowBlank="1" showErrorMessage="1" prompt="Please enter the total match share of subrecipients/vendors from the agreement budget" sqref="B43 B31" xr:uid="{85170979-6EED-4FE3-A81A-74398EC39922}"/>
    <dataValidation allowBlank="1" showErrorMessage="1" prompt="Please enter the total match share of indirect costs from the agreement budget" sqref="B44" xr:uid="{AF99FDA2-649F-40B1-BBEC-15B2B6814BB7}"/>
    <dataValidation allowBlank="1" showErrorMessage="1" prompt="Please enter the total match share of profit costs from the agreement budget" sqref="B45" xr:uid="{02E41986-4EA3-4B21-8F78-2AC4BA512922}"/>
    <dataValidation allowBlank="1" showErrorMessage="1" prompt="Please enter the total direct labor expenses of C E C funds billed to date" sqref="D14 H14:H21 H38:H45 D26 H26:H33" xr:uid="{FE7B1C66-EA09-4554-890D-D184478C3CC6}"/>
    <dataValidation allowBlank="1" showErrorMessage="1" prompt="Please enter the total fringe benefits expenses of C E C funds billed to date" sqref="D15 D27" xr:uid="{32BFD90E-58CA-4251-BC6D-135987ABD08C}"/>
    <dataValidation allowBlank="1" showErrorMessage="1" prompt="Please enter the total travel expenses of C E C funds billed to date" sqref="D16 D28" xr:uid="{50486D14-27B7-41BD-A3B0-41EF85432C16}"/>
    <dataValidation allowBlank="1" showErrorMessage="1" prompt="Please enter the total equipment expenses of C E C funds billed to date" sqref="D17 D29" xr:uid="{8286C9D1-99CD-4FFA-8AC1-C8122B6EC902}"/>
    <dataValidation allowBlank="1" showErrorMessage="1" prompt="Please enter the total materials/miscellaneous expenses of C E C funds billed to date" sqref="D18 D30" xr:uid="{F2A3558E-B733-48EF-9E54-E1C299D004F0}"/>
    <dataValidation allowBlank="1" showErrorMessage="1" prompt="Please enter the total subrecipients/vendors expenses of C E C funds billed to date" sqref="D19" xr:uid="{DBF13FD5-9E97-472B-BAF5-1D9DF0F39041}"/>
    <dataValidation allowBlank="1" showErrorMessage="1" prompt="Please enter the total indirect cost expenses of C E C funds billed to date" sqref="D20 D32" xr:uid="{509C350D-B3FA-4F4B-9602-B36898214C31}"/>
    <dataValidation allowBlank="1" showErrorMessage="1" prompt="Please enter the total profit expenses of C E C funds billed to date" sqref="D21 D33" xr:uid="{675FB00D-EE17-4086-8408-60D4AB804F90}"/>
    <dataValidation allowBlank="1" showErrorMessage="1" prompt="Please enter the total direct labor expenses of match funds billed to date" sqref="D38" xr:uid="{257363BD-D3F5-42E5-B02E-ED16A7E7C425}"/>
    <dataValidation allowBlank="1" showErrorMessage="1" prompt="Please enter the total fringe benefits expenses of match funds billed to date" sqref="D39" xr:uid="{52B06036-2F97-4F83-8191-4B2DBB3204AB}"/>
    <dataValidation allowBlank="1" showErrorMessage="1" prompt="Please enter the total travel expenses of match funds billed to date" sqref="D40" xr:uid="{6485FCB6-C8D2-4C20-985E-BCC64E47A450}"/>
    <dataValidation allowBlank="1" showErrorMessage="1" prompt="Please enter the total equipment expenses of match funds billed to date" sqref="D41" xr:uid="{AFD9A054-C53B-49DD-8734-8280BC470676}"/>
    <dataValidation allowBlank="1" showErrorMessage="1" prompt="Please enter the total materials/miscellaneous expenses of match funds billed to date" sqref="D42" xr:uid="{2CDA4CE4-D416-4DA1-86CB-68BFDB5C99F6}"/>
    <dataValidation allowBlank="1" showErrorMessage="1" prompt="Please enter the total subrecipients/vendors expenses of match funds billed to date" sqref="D43 D31" xr:uid="{8ED7B0A5-D566-4599-BD4A-B91E7ECEC072}"/>
    <dataValidation allowBlank="1" showErrorMessage="1" prompt="Please enter the total indirect cost expenses of match funds billed to date" sqref="D44" xr:uid="{9DC35E59-B998-4958-AD38-59C402C6BBFD}"/>
    <dataValidation allowBlank="1" showErrorMessage="1" prompt="Please enter the total profit expenses of match funds billed to date" sqref="D45" xr:uid="{4705AFE0-2DE0-4D4A-B1B2-E967ABB2400A}"/>
    <dataValidation allowBlank="1" showErrorMessage="1" prompt="This cell is intentionally left blank" sqref="D54" xr:uid="{E03CF71B-A324-4D2E-8170-50A6E1A691BF}"/>
    <dataValidation allowBlank="1" showErrorMessage="1" prompt="If this is the retention release invoice, please enter the total amount of retention to be paid. Leave blank if this is not the retention release invoice" sqref="F54 F51" xr:uid="{C1D58C35-2DD2-4489-9E7A-99ED93A644F5}"/>
  </dataValidations>
  <printOptions horizontalCentered="1"/>
  <pageMargins left="0.25" right="0.25" top="0.75" bottom="0.75" header="0.25" footer="0.25"/>
  <pageSetup scale="87" orientation="portrait" r:id="rId1"/>
  <headerFooter>
    <oddFooter>&amp;C&amp;10Page &amp;P of &amp;N</oddFooter>
  </headerFooter>
  <rowBreaks count="1" manualBreakCount="1">
    <brk id="54" max="16383" man="1"/>
  </rowBreaks>
  <ignoredErrors>
    <ignoredError sqref="C5:F7 C9:F9 D8:F8" unlockedFormula="1"/>
  </ignoredErrors>
  <extLst>
    <ext xmlns:x14="http://schemas.microsoft.com/office/spreadsheetml/2009/9/main" uri="{CCE6A557-97BC-4b89-ADB6-D9C93CAAB3DF}">
      <x14:dataValidations xmlns:xm="http://schemas.microsoft.com/office/excel/2006/main" count="4">
        <x14:dataValidation type="list" allowBlank="1" showErrorMessage="1" prompt="Is this the final invoice. Select yes or no" xr:uid="{3F8A0D47-D191-4F79-8418-0D3E2DC5963E}">
          <x14:formula1>
            <xm:f>Lists!$A$17:$A$19</xm:f>
          </x14:formula1>
          <xm:sqref>F52</xm:sqref>
        </x14:dataValidation>
        <x14:dataValidation type="list" allowBlank="1" showErrorMessage="1" prompt="Is this a retention release invoice. Select yes or no" xr:uid="{E9D4AB01-274B-4807-A5A1-B77EA4717C84}">
          <x14:formula1>
            <xm:f>Lists!$A$17:$A$19</xm:f>
          </x14:formula1>
          <xm:sqref>F50</xm:sqref>
        </x14:dataValidation>
        <x14:dataValidation type="list" allowBlank="1" showErrorMessage="1" prompt="Please select a retention method" xr:uid="{EACD2290-C013-473D-A3E2-5C6A77DFFDDA}">
          <x14:formula1>
            <xm:f>Lists!$A$3:$A$8</xm:f>
          </x14:formula1>
          <xm:sqref>B10</xm:sqref>
        </x14:dataValidation>
        <x14:dataValidation type="list" allowBlank="1" showErrorMessage="1" xr:uid="{2B50D25E-CEF5-481F-ACA7-E2F00BF4E69C}">
          <x14:formula1>
            <xm:f>Lists!$A$11:$A$14</xm:f>
          </x14:formula1>
          <xm:sqref>D53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EA384"/>
  <sheetViews>
    <sheetView zoomScaleNormal="100" zoomScaleSheetLayoutView="100" workbookViewId="0">
      <pane xSplit="2" ySplit="6" topLeftCell="C7" activePane="bottomRight" state="frozen"/>
      <selection pane="topRight" activeCell="A2" sqref="A2"/>
      <selection pane="bottomLeft" activeCell="A2" sqref="A2"/>
      <selection pane="bottomRight" activeCell="A7" sqref="A7"/>
    </sheetView>
  </sheetViews>
  <sheetFormatPr defaultColWidth="8.77734375" defaultRowHeight="15"/>
  <cols>
    <col min="1" max="1" width="21.21875" style="166" customWidth="1"/>
    <col min="2" max="2" width="20.6640625" style="166" customWidth="1"/>
    <col min="3" max="3" width="15.5546875" style="18" customWidth="1"/>
    <col min="4" max="4" width="15.77734375" style="18" customWidth="1"/>
    <col min="5" max="5" width="15.109375" style="18" customWidth="1"/>
    <col min="6" max="6" width="15.5546875" style="18" customWidth="1"/>
    <col min="7" max="7" width="12.21875" style="18" customWidth="1"/>
    <col min="8" max="8" width="13.33203125" style="18" customWidth="1"/>
    <col min="9" max="9" width="13.33203125" style="18" hidden="1" customWidth="1"/>
    <col min="10" max="10" width="12.21875" style="18" customWidth="1"/>
    <col min="11" max="11" width="13.33203125" style="18" customWidth="1"/>
    <col min="12" max="12" width="13.33203125" style="18" hidden="1" customWidth="1"/>
    <col min="13" max="15" width="12.21875" style="18" customWidth="1"/>
    <col min="16" max="16" width="14.5546875" style="18" customWidth="1"/>
    <col min="17" max="19" width="13.6640625" style="18" customWidth="1"/>
    <col min="20" max="23" width="13.6640625" style="18" hidden="1" customWidth="1"/>
    <col min="24" max="27" width="13.6640625" style="18" customWidth="1"/>
    <col min="28" max="30" width="2.77734375" style="18" customWidth="1"/>
    <col min="31" max="36" width="11.88671875" style="199" customWidth="1"/>
    <col min="37" max="130" width="8.77734375" style="199"/>
    <col min="131" max="131" width="9.33203125" style="18" bestFit="1" customWidth="1"/>
    <col min="132" max="16384" width="8.77734375" style="18"/>
  </cols>
  <sheetData>
    <row r="1" spans="1:131" ht="15" customHeight="1">
      <c r="A1" s="204" t="str">
        <f>'Invoice Payment Cover Sheet'!$A$1</f>
        <v>Template Version 9/23/25</v>
      </c>
      <c r="C1" s="465"/>
      <c r="D1" s="465"/>
      <c r="E1" s="465"/>
      <c r="F1" s="465"/>
      <c r="G1" s="465"/>
      <c r="H1" s="465"/>
      <c r="I1" s="465"/>
      <c r="J1" s="465"/>
      <c r="K1" s="465"/>
      <c r="L1" s="465"/>
      <c r="M1" s="465"/>
      <c r="N1" s="465"/>
      <c r="O1" s="244" t="str">
        <f>CONCATENATE('Invoice Payment Cover Sheet'!$D$12,":  ",'Invoice Payment Cover Sheet'!$A$13)</f>
        <v>EPC-19-000:  Organization Name</v>
      </c>
      <c r="P1" s="244"/>
      <c r="AE1" s="202" t="s">
        <v>0</v>
      </c>
    </row>
    <row r="2" spans="1:131" ht="24.95" customHeight="1">
      <c r="A2" s="408"/>
      <c r="B2" s="408"/>
      <c r="C2" s="408"/>
      <c r="D2" s="408"/>
      <c r="E2" s="408"/>
      <c r="F2" s="408"/>
      <c r="G2" s="245" t="s">
        <v>123</v>
      </c>
      <c r="H2" s="408"/>
      <c r="I2" s="408"/>
      <c r="J2" s="408"/>
      <c r="K2" s="408"/>
      <c r="L2" s="408"/>
      <c r="M2" s="408"/>
      <c r="N2" s="408"/>
      <c r="O2" s="408"/>
      <c r="P2" s="245"/>
      <c r="Q2" s="245"/>
      <c r="R2" s="245"/>
      <c r="S2" s="245"/>
      <c r="T2" s="245"/>
      <c r="U2" s="245"/>
      <c r="V2" s="245"/>
      <c r="W2" s="245"/>
      <c r="X2" s="245"/>
      <c r="Y2" s="245"/>
      <c r="Z2" s="245"/>
      <c r="AA2" s="245"/>
      <c r="AE2" s="207"/>
    </row>
    <row r="3" spans="1:131" ht="21.95" customHeight="1" thickBot="1">
      <c r="B3" s="409"/>
      <c r="C3" s="409"/>
      <c r="D3" s="409"/>
      <c r="E3" s="409"/>
      <c r="F3" s="409"/>
      <c r="G3" s="246" t="s">
        <v>124</v>
      </c>
      <c r="H3" s="409"/>
      <c r="I3" s="409"/>
      <c r="J3" s="409"/>
      <c r="K3" s="409"/>
      <c r="L3" s="409"/>
      <c r="M3" s="409"/>
      <c r="N3" s="409"/>
      <c r="O3" s="409"/>
      <c r="P3" s="246"/>
      <c r="AE3" s="200"/>
    </row>
    <row r="4" spans="1:131" s="70" customFormat="1" ht="21.95" customHeight="1" thickBot="1">
      <c r="A4" s="425"/>
      <c r="B4" s="410"/>
      <c r="C4" s="410"/>
      <c r="D4" s="410"/>
      <c r="E4" s="410"/>
      <c r="F4" s="410"/>
      <c r="G4" s="348" t="s">
        <v>125</v>
      </c>
      <c r="H4" s="410"/>
      <c r="I4" s="410"/>
      <c r="J4" s="410"/>
      <c r="K4" s="410"/>
      <c r="L4" s="410"/>
      <c r="M4" s="410"/>
      <c r="N4" s="410"/>
      <c r="O4" s="411"/>
      <c r="P4" s="426"/>
      <c r="Q4" s="428" t="s">
        <v>126</v>
      </c>
      <c r="R4" s="428"/>
      <c r="S4" s="429"/>
      <c r="T4" s="426"/>
      <c r="U4" s="438" t="str">
        <f>'Invoice Summary'!C24</f>
        <v>[Other Entity] Share</v>
      </c>
      <c r="V4" s="439"/>
      <c r="W4" s="440"/>
      <c r="X4" s="426"/>
      <c r="Y4" s="442" t="s">
        <v>127</v>
      </c>
      <c r="Z4" s="439"/>
      <c r="AA4" s="440"/>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row>
    <row r="5" spans="1:131" s="70" customFormat="1" ht="31.5">
      <c r="A5" s="360"/>
      <c r="B5" s="361"/>
      <c r="C5" s="321" t="s">
        <v>128</v>
      </c>
      <c r="D5" s="343" t="s">
        <v>129</v>
      </c>
      <c r="E5" s="321" t="s">
        <v>128</v>
      </c>
      <c r="F5" s="321" t="s">
        <v>128</v>
      </c>
      <c r="G5" s="314" t="s">
        <v>129</v>
      </c>
      <c r="H5" s="321" t="s">
        <v>128</v>
      </c>
      <c r="I5" s="321" t="s">
        <v>128</v>
      </c>
      <c r="J5" s="321" t="s">
        <v>128</v>
      </c>
      <c r="K5" s="314" t="s">
        <v>129</v>
      </c>
      <c r="L5" s="314" t="s">
        <v>129</v>
      </c>
      <c r="M5" s="314" t="s">
        <v>129</v>
      </c>
      <c r="N5" s="321" t="s">
        <v>128</v>
      </c>
      <c r="O5" s="322" t="s">
        <v>129</v>
      </c>
      <c r="P5" s="324" t="s">
        <v>128</v>
      </c>
      <c r="Q5" s="321" t="s">
        <v>128</v>
      </c>
      <c r="R5" s="314" t="s">
        <v>129</v>
      </c>
      <c r="S5" s="322" t="s">
        <v>129</v>
      </c>
      <c r="T5" s="324" t="s">
        <v>128</v>
      </c>
      <c r="U5" s="321" t="s">
        <v>128</v>
      </c>
      <c r="V5" s="314" t="s">
        <v>129</v>
      </c>
      <c r="W5" s="322" t="s">
        <v>129</v>
      </c>
      <c r="X5" s="324" t="s">
        <v>128</v>
      </c>
      <c r="Y5" s="321" t="s">
        <v>128</v>
      </c>
      <c r="Z5" s="314" t="s">
        <v>129</v>
      </c>
      <c r="AA5" s="322" t="s">
        <v>129</v>
      </c>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row>
    <row r="6" spans="1:131" ht="79.5" thickBot="1">
      <c r="A6" s="362" t="s">
        <v>130</v>
      </c>
      <c r="B6" s="363" t="s">
        <v>131</v>
      </c>
      <c r="C6" s="323" t="s">
        <v>132</v>
      </c>
      <c r="D6" s="323" t="s">
        <v>133</v>
      </c>
      <c r="E6" s="323" t="s">
        <v>134</v>
      </c>
      <c r="F6" s="323" t="s">
        <v>135</v>
      </c>
      <c r="G6" s="323" t="s">
        <v>136</v>
      </c>
      <c r="H6" s="323" t="s">
        <v>137</v>
      </c>
      <c r="I6" s="323" t="str">
        <f>"Actual "&amp;'Invoice Summary'!C24&amp;" DL Expenses"</f>
        <v>Actual [Other Entity] Share DL Expenses</v>
      </c>
      <c r="J6" s="323" t="s">
        <v>138</v>
      </c>
      <c r="K6" s="323" t="s">
        <v>139</v>
      </c>
      <c r="L6" s="323" t="str">
        <f>"Actual "&amp;'Invoice Summary'!C24&amp;" Reimbursable FB Expenses"</f>
        <v>Actual [Other Entity] Share Reimbursable FB Expenses</v>
      </c>
      <c r="M6" s="323" t="s">
        <v>140</v>
      </c>
      <c r="N6" s="323" t="s">
        <v>141</v>
      </c>
      <c r="O6" s="323" t="s">
        <v>142</v>
      </c>
      <c r="P6" s="325" t="s">
        <v>143</v>
      </c>
      <c r="Q6" s="323" t="s">
        <v>144</v>
      </c>
      <c r="R6" s="323" t="s">
        <v>143</v>
      </c>
      <c r="S6" s="323" t="s">
        <v>144</v>
      </c>
      <c r="T6" s="325" t="s">
        <v>143</v>
      </c>
      <c r="U6" s="323" t="s">
        <v>144</v>
      </c>
      <c r="V6" s="323" t="s">
        <v>143</v>
      </c>
      <c r="W6" s="326" t="s">
        <v>144</v>
      </c>
      <c r="X6" s="325" t="s">
        <v>143</v>
      </c>
      <c r="Y6" s="323" t="s">
        <v>144</v>
      </c>
      <c r="Z6" s="323" t="s">
        <v>143</v>
      </c>
      <c r="AA6" s="326" t="s">
        <v>144</v>
      </c>
    </row>
    <row r="7" spans="1:131" ht="15" customHeight="1">
      <c r="A7" s="316" t="s">
        <v>145</v>
      </c>
      <c r="B7" s="58" t="s">
        <v>146</v>
      </c>
      <c r="C7" s="315">
        <v>43.86</v>
      </c>
      <c r="D7" s="317">
        <v>0.51200000000000001</v>
      </c>
      <c r="E7" s="318">
        <v>10</v>
      </c>
      <c r="F7" s="319">
        <f>ROUND($C7*$E7,2)</f>
        <v>438.6</v>
      </c>
      <c r="G7" s="319">
        <f>ROUND(D7*F7,2)</f>
        <v>224.56</v>
      </c>
      <c r="H7" s="315">
        <f>C7*E7</f>
        <v>438.6</v>
      </c>
      <c r="I7" s="315">
        <v>0</v>
      </c>
      <c r="J7" s="315">
        <v>0</v>
      </c>
      <c r="K7" s="315">
        <f>H7*D7</f>
        <v>224.56320000000002</v>
      </c>
      <c r="L7" s="315">
        <v>0</v>
      </c>
      <c r="M7" s="315">
        <v>0</v>
      </c>
      <c r="N7" s="320">
        <f t="array" ref="N7">SUM(ROUND(H7:J7,2))</f>
        <v>438.6</v>
      </c>
      <c r="O7" s="320">
        <f t="array" ref="O7">SUM(ROUND(K7:M7,2))</f>
        <v>224.56</v>
      </c>
      <c r="P7" s="311">
        <v>1</v>
      </c>
      <c r="Q7" s="59">
        <f t="shared" ref="Q7:Q38" si="0">ROUND(H7*P7,2)</f>
        <v>438.6</v>
      </c>
      <c r="R7" s="267">
        <v>1</v>
      </c>
      <c r="S7" s="60">
        <f t="shared" ref="S7:S38" si="1">ROUND(K7*R7,2)</f>
        <v>224.56</v>
      </c>
      <c r="T7" s="311">
        <v>0</v>
      </c>
      <c r="U7" s="59">
        <f t="shared" ref="U7:U38" si="2">ROUND(I7*T7,2)</f>
        <v>0</v>
      </c>
      <c r="V7" s="267">
        <v>0</v>
      </c>
      <c r="W7" s="64">
        <f t="shared" ref="W7:W38" si="3">ROUND(L7*V7,2)</f>
        <v>0</v>
      </c>
      <c r="X7" s="308">
        <v>0</v>
      </c>
      <c r="Y7" s="59">
        <f t="shared" ref="Y7:Y38" si="4">ROUND(J7*X7,2)</f>
        <v>0</v>
      </c>
      <c r="Z7" s="267">
        <v>0</v>
      </c>
      <c r="AA7" s="64">
        <f t="shared" ref="AA7:AA38" si="5">ROUND(M7*Z7,2)</f>
        <v>0</v>
      </c>
      <c r="AB7" s="163"/>
      <c r="AD7" s="164"/>
    </row>
    <row r="8" spans="1:131" ht="15" customHeight="1">
      <c r="A8" s="124" t="s">
        <v>147</v>
      </c>
      <c r="B8" s="44" t="s">
        <v>148</v>
      </c>
      <c r="C8" s="53">
        <v>68.91</v>
      </c>
      <c r="D8" s="268">
        <v>0.624</v>
      </c>
      <c r="E8" s="57">
        <v>10</v>
      </c>
      <c r="F8" s="52">
        <f t="shared" ref="F8:F106" si="6">ROUND($C8*$E8,2)</f>
        <v>689.1</v>
      </c>
      <c r="G8" s="52">
        <f t="shared" ref="G8:G106" si="7">ROUND(D8*F8,2)</f>
        <v>430</v>
      </c>
      <c r="H8" s="53">
        <f t="shared" ref="H8:H12" si="8">C8*E8</f>
        <v>689.09999999999991</v>
      </c>
      <c r="I8" s="53">
        <v>0</v>
      </c>
      <c r="J8" s="53">
        <v>0</v>
      </c>
      <c r="K8" s="53">
        <f t="shared" ref="K8:K11" si="9">H8*D8</f>
        <v>429.99839999999995</v>
      </c>
      <c r="L8" s="53">
        <v>0</v>
      </c>
      <c r="M8" s="53">
        <v>0</v>
      </c>
      <c r="N8" s="54">
        <f t="array" ref="N8">SUM(ROUND(H8:J8,2))</f>
        <v>689.1</v>
      </c>
      <c r="O8" s="54">
        <f t="array" ref="O8">SUM(ROUND(K8:M8,2))</f>
        <v>430</v>
      </c>
      <c r="P8" s="312">
        <v>0</v>
      </c>
      <c r="Q8" s="52">
        <f t="shared" si="0"/>
        <v>0</v>
      </c>
      <c r="R8" s="268">
        <v>0</v>
      </c>
      <c r="S8" s="54">
        <f t="shared" si="1"/>
        <v>0</v>
      </c>
      <c r="T8" s="312">
        <v>0</v>
      </c>
      <c r="U8" s="52">
        <f t="shared" si="2"/>
        <v>0</v>
      </c>
      <c r="V8" s="268">
        <v>0</v>
      </c>
      <c r="W8" s="65">
        <f t="shared" si="3"/>
        <v>0</v>
      </c>
      <c r="X8" s="309">
        <v>0</v>
      </c>
      <c r="Y8" s="52">
        <f t="shared" si="4"/>
        <v>0</v>
      </c>
      <c r="Z8" s="268">
        <v>0</v>
      </c>
      <c r="AA8" s="65">
        <f t="shared" si="5"/>
        <v>0</v>
      </c>
      <c r="AB8" s="163"/>
      <c r="AD8" s="164"/>
    </row>
    <row r="9" spans="1:131" ht="15" customHeight="1">
      <c r="A9" s="124" t="s">
        <v>149</v>
      </c>
      <c r="B9" s="44" t="s">
        <v>150</v>
      </c>
      <c r="C9" s="53">
        <v>85.26</v>
      </c>
      <c r="D9" s="268">
        <v>0.73299999999999998</v>
      </c>
      <c r="E9" s="57">
        <v>10</v>
      </c>
      <c r="F9" s="52">
        <f t="shared" si="6"/>
        <v>852.6</v>
      </c>
      <c r="G9" s="52">
        <f t="shared" si="7"/>
        <v>624.96</v>
      </c>
      <c r="H9" s="53">
        <f t="shared" si="8"/>
        <v>852.6</v>
      </c>
      <c r="I9" s="53">
        <v>0</v>
      </c>
      <c r="J9" s="53">
        <v>0</v>
      </c>
      <c r="K9" s="53">
        <f t="shared" si="9"/>
        <v>624.95579999999995</v>
      </c>
      <c r="L9" s="53">
        <v>0</v>
      </c>
      <c r="M9" s="53">
        <v>0</v>
      </c>
      <c r="N9" s="54">
        <f t="array" ref="N9">SUM(ROUND(H9:J9,2))</f>
        <v>852.6</v>
      </c>
      <c r="O9" s="54">
        <f t="array" ref="O9">SUM(ROUND(K9:M9,2))</f>
        <v>624.96</v>
      </c>
      <c r="P9" s="312">
        <v>0.1</v>
      </c>
      <c r="Q9" s="52">
        <f t="shared" si="0"/>
        <v>85.26</v>
      </c>
      <c r="R9" s="268">
        <v>0.1</v>
      </c>
      <c r="S9" s="54">
        <f t="shared" si="1"/>
        <v>62.5</v>
      </c>
      <c r="T9" s="312">
        <v>0</v>
      </c>
      <c r="U9" s="52">
        <f t="shared" si="2"/>
        <v>0</v>
      </c>
      <c r="V9" s="268">
        <v>0</v>
      </c>
      <c r="W9" s="65">
        <f t="shared" si="3"/>
        <v>0</v>
      </c>
      <c r="X9" s="309">
        <v>0</v>
      </c>
      <c r="Y9" s="52">
        <f t="shared" si="4"/>
        <v>0</v>
      </c>
      <c r="Z9" s="268">
        <v>0</v>
      </c>
      <c r="AA9" s="65">
        <f t="shared" si="5"/>
        <v>0</v>
      </c>
      <c r="AB9" s="163"/>
      <c r="AD9" s="164"/>
    </row>
    <row r="10" spans="1:131" ht="15.75">
      <c r="A10" s="124" t="s">
        <v>151</v>
      </c>
      <c r="B10" s="44" t="s">
        <v>152</v>
      </c>
      <c r="C10" s="53">
        <v>28.53</v>
      </c>
      <c r="D10" s="268">
        <v>0.46600000000000003</v>
      </c>
      <c r="E10" s="57">
        <v>20</v>
      </c>
      <c r="F10" s="52">
        <f t="shared" si="6"/>
        <v>570.6</v>
      </c>
      <c r="G10" s="52">
        <f t="shared" si="7"/>
        <v>265.89999999999998</v>
      </c>
      <c r="H10" s="53">
        <f t="shared" si="8"/>
        <v>570.6</v>
      </c>
      <c r="I10" s="53">
        <v>0</v>
      </c>
      <c r="J10" s="53">
        <v>0</v>
      </c>
      <c r="K10" s="53">
        <f t="shared" si="9"/>
        <v>265.89960000000002</v>
      </c>
      <c r="L10" s="53">
        <v>0</v>
      </c>
      <c r="M10" s="53">
        <v>0</v>
      </c>
      <c r="N10" s="54">
        <f t="array" ref="N10">SUM(ROUND(H10:J10,2))</f>
        <v>570.6</v>
      </c>
      <c r="O10" s="54">
        <f t="array" ref="O10">SUM(ROUND(K10:M10,2))</f>
        <v>265.89999999999998</v>
      </c>
      <c r="P10" s="312">
        <v>0</v>
      </c>
      <c r="Q10" s="52">
        <f t="shared" si="0"/>
        <v>0</v>
      </c>
      <c r="R10" s="268">
        <v>0</v>
      </c>
      <c r="S10" s="54">
        <f t="shared" si="1"/>
        <v>0</v>
      </c>
      <c r="T10" s="312">
        <v>0</v>
      </c>
      <c r="U10" s="52">
        <f t="shared" si="2"/>
        <v>0</v>
      </c>
      <c r="V10" s="268">
        <v>0</v>
      </c>
      <c r="W10" s="65">
        <f t="shared" si="3"/>
        <v>0</v>
      </c>
      <c r="X10" s="309">
        <v>0</v>
      </c>
      <c r="Y10" s="52">
        <f t="shared" si="4"/>
        <v>0</v>
      </c>
      <c r="Z10" s="268">
        <v>0</v>
      </c>
      <c r="AA10" s="65">
        <f t="shared" si="5"/>
        <v>0</v>
      </c>
      <c r="AB10" s="163"/>
    </row>
    <row r="11" spans="1:131" ht="15.75">
      <c r="A11" s="124" t="s">
        <v>153</v>
      </c>
      <c r="B11" s="44" t="s">
        <v>154</v>
      </c>
      <c r="C11" s="53">
        <v>41.25</v>
      </c>
      <c r="D11" s="268">
        <v>0.49299999999999999</v>
      </c>
      <c r="E11" s="57">
        <v>20</v>
      </c>
      <c r="F11" s="52">
        <f t="shared" si="6"/>
        <v>825</v>
      </c>
      <c r="G11" s="52">
        <f t="shared" si="7"/>
        <v>406.73</v>
      </c>
      <c r="H11" s="53">
        <f t="shared" si="8"/>
        <v>825</v>
      </c>
      <c r="I11" s="53">
        <v>0</v>
      </c>
      <c r="J11" s="53">
        <v>0</v>
      </c>
      <c r="K11" s="53">
        <f t="shared" si="9"/>
        <v>406.72500000000002</v>
      </c>
      <c r="L11" s="53">
        <v>0</v>
      </c>
      <c r="M11" s="53">
        <v>0</v>
      </c>
      <c r="N11" s="54">
        <f t="array" ref="N11">SUM(ROUND(H11:J11,2))</f>
        <v>825</v>
      </c>
      <c r="O11" s="54">
        <f t="array" ref="O11">SUM(ROUND(K11:M11,2))</f>
        <v>406.73</v>
      </c>
      <c r="P11" s="312">
        <v>0</v>
      </c>
      <c r="Q11" s="52">
        <f t="shared" si="0"/>
        <v>0</v>
      </c>
      <c r="R11" s="268">
        <v>0</v>
      </c>
      <c r="S11" s="54">
        <f t="shared" si="1"/>
        <v>0</v>
      </c>
      <c r="T11" s="312">
        <v>0</v>
      </c>
      <c r="U11" s="52">
        <f t="shared" si="2"/>
        <v>0</v>
      </c>
      <c r="V11" s="268">
        <v>0</v>
      </c>
      <c r="W11" s="65">
        <f t="shared" si="3"/>
        <v>0</v>
      </c>
      <c r="X11" s="309">
        <v>0</v>
      </c>
      <c r="Y11" s="52">
        <f t="shared" si="4"/>
        <v>0</v>
      </c>
      <c r="Z11" s="268">
        <v>0</v>
      </c>
      <c r="AA11" s="65">
        <f t="shared" si="5"/>
        <v>0</v>
      </c>
      <c r="AD11" s="164"/>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c r="DT11" s="201"/>
      <c r="DU11" s="201"/>
      <c r="DV11" s="201"/>
      <c r="DW11" s="201"/>
      <c r="DX11" s="201"/>
      <c r="DY11" s="201"/>
      <c r="DZ11" s="201"/>
      <c r="EA11" s="164"/>
    </row>
    <row r="12" spans="1:131" ht="15.75">
      <c r="A12" s="124" t="s">
        <v>155</v>
      </c>
      <c r="B12" s="44" t="s">
        <v>156</v>
      </c>
      <c r="C12" s="53">
        <v>79.849999999999994</v>
      </c>
      <c r="D12" s="268">
        <v>0.53700000000000003</v>
      </c>
      <c r="E12" s="57">
        <v>20</v>
      </c>
      <c r="F12" s="52">
        <f t="shared" si="6"/>
        <v>1597</v>
      </c>
      <c r="G12" s="52">
        <f>ROUND(D12*F12,2)</f>
        <v>857.59</v>
      </c>
      <c r="H12" s="53">
        <f t="shared" si="8"/>
        <v>1597</v>
      </c>
      <c r="I12" s="53">
        <v>0</v>
      </c>
      <c r="J12" s="53">
        <v>0</v>
      </c>
      <c r="K12" s="53">
        <f>H12*D12+1</f>
        <v>858.58900000000006</v>
      </c>
      <c r="L12" s="53">
        <v>0</v>
      </c>
      <c r="M12" s="53">
        <v>0</v>
      </c>
      <c r="N12" s="54">
        <f t="array" ref="N12">SUM(ROUND(H12:J12,2))</f>
        <v>1597</v>
      </c>
      <c r="O12" s="54">
        <f t="array" ref="O12">SUM(ROUND(K12:M12,2))</f>
        <v>858.59</v>
      </c>
      <c r="P12" s="312">
        <v>0</v>
      </c>
      <c r="Q12" s="52">
        <f t="shared" si="0"/>
        <v>0</v>
      </c>
      <c r="R12" s="268">
        <v>0</v>
      </c>
      <c r="S12" s="54">
        <f t="shared" si="1"/>
        <v>0</v>
      </c>
      <c r="T12" s="312">
        <v>0</v>
      </c>
      <c r="U12" s="52">
        <f t="shared" si="2"/>
        <v>0</v>
      </c>
      <c r="V12" s="268">
        <v>0</v>
      </c>
      <c r="W12" s="65">
        <f t="shared" si="3"/>
        <v>0</v>
      </c>
      <c r="X12" s="309">
        <v>0</v>
      </c>
      <c r="Y12" s="52">
        <f t="shared" si="4"/>
        <v>0</v>
      </c>
      <c r="Z12" s="268">
        <v>0</v>
      </c>
      <c r="AA12" s="65">
        <f t="shared" si="5"/>
        <v>0</v>
      </c>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c r="DL12" s="201"/>
      <c r="DM12" s="201"/>
      <c r="DN12" s="201"/>
      <c r="DO12" s="201"/>
      <c r="DP12" s="201"/>
      <c r="DQ12" s="201"/>
      <c r="DR12" s="201"/>
      <c r="DS12" s="201"/>
      <c r="DT12" s="201"/>
      <c r="DU12" s="201"/>
      <c r="DV12" s="201"/>
      <c r="DW12" s="201"/>
      <c r="DX12" s="201"/>
      <c r="DY12" s="201"/>
      <c r="DZ12" s="201"/>
    </row>
    <row r="13" spans="1:131" ht="15.75">
      <c r="A13" s="124"/>
      <c r="B13" s="44"/>
      <c r="C13" s="53">
        <v>0</v>
      </c>
      <c r="D13" s="268">
        <v>0</v>
      </c>
      <c r="E13" s="57">
        <v>0</v>
      </c>
      <c r="F13" s="52">
        <f t="shared" si="6"/>
        <v>0</v>
      </c>
      <c r="G13" s="52">
        <f t="shared" ref="G13:G25" si="10">ROUND(D13*F13,2)</f>
        <v>0</v>
      </c>
      <c r="H13" s="53">
        <v>0</v>
      </c>
      <c r="I13" s="53">
        <v>0</v>
      </c>
      <c r="J13" s="53">
        <v>0</v>
      </c>
      <c r="K13" s="53">
        <v>0</v>
      </c>
      <c r="L13" s="53">
        <v>0</v>
      </c>
      <c r="M13" s="53">
        <v>0</v>
      </c>
      <c r="N13" s="54">
        <f t="array" ref="N13">SUM(ROUND(H13:J13,2))</f>
        <v>0</v>
      </c>
      <c r="O13" s="54">
        <f t="array" ref="O13">SUM(ROUND(K13:M13,2))</f>
        <v>0</v>
      </c>
      <c r="P13" s="312">
        <v>0</v>
      </c>
      <c r="Q13" s="52">
        <f t="shared" si="0"/>
        <v>0</v>
      </c>
      <c r="R13" s="268">
        <v>0</v>
      </c>
      <c r="S13" s="54">
        <f t="shared" si="1"/>
        <v>0</v>
      </c>
      <c r="T13" s="312">
        <v>0</v>
      </c>
      <c r="U13" s="52">
        <f t="shared" si="2"/>
        <v>0</v>
      </c>
      <c r="V13" s="268">
        <v>0</v>
      </c>
      <c r="W13" s="65">
        <f t="shared" si="3"/>
        <v>0</v>
      </c>
      <c r="X13" s="309">
        <v>0</v>
      </c>
      <c r="Y13" s="52">
        <f t="shared" si="4"/>
        <v>0</v>
      </c>
      <c r="Z13" s="268">
        <v>0</v>
      </c>
      <c r="AA13" s="65">
        <f t="shared" si="5"/>
        <v>0</v>
      </c>
    </row>
    <row r="14" spans="1:131" ht="15.75">
      <c r="A14" s="124"/>
      <c r="B14" s="44"/>
      <c r="C14" s="53">
        <v>0</v>
      </c>
      <c r="D14" s="268">
        <v>0</v>
      </c>
      <c r="E14" s="57">
        <v>0</v>
      </c>
      <c r="F14" s="52">
        <f t="shared" si="6"/>
        <v>0</v>
      </c>
      <c r="G14" s="52">
        <f t="shared" si="10"/>
        <v>0</v>
      </c>
      <c r="H14" s="53">
        <v>0</v>
      </c>
      <c r="I14" s="53">
        <v>0</v>
      </c>
      <c r="J14" s="53">
        <v>0</v>
      </c>
      <c r="K14" s="53">
        <v>0</v>
      </c>
      <c r="L14" s="53">
        <v>0</v>
      </c>
      <c r="M14" s="53">
        <v>0</v>
      </c>
      <c r="N14" s="54">
        <f t="array" ref="N14">SUM(ROUND(H14:J14,2))</f>
        <v>0</v>
      </c>
      <c r="O14" s="54">
        <f t="array" ref="O14">SUM(ROUND(K14:M14,2))</f>
        <v>0</v>
      </c>
      <c r="P14" s="312">
        <v>0</v>
      </c>
      <c r="Q14" s="52">
        <f t="shared" si="0"/>
        <v>0</v>
      </c>
      <c r="R14" s="268">
        <v>0</v>
      </c>
      <c r="S14" s="54">
        <f t="shared" si="1"/>
        <v>0</v>
      </c>
      <c r="T14" s="312">
        <v>0</v>
      </c>
      <c r="U14" s="52">
        <f t="shared" si="2"/>
        <v>0</v>
      </c>
      <c r="V14" s="268">
        <v>0</v>
      </c>
      <c r="W14" s="65">
        <f t="shared" si="3"/>
        <v>0</v>
      </c>
      <c r="X14" s="309">
        <v>0</v>
      </c>
      <c r="Y14" s="52">
        <f t="shared" si="4"/>
        <v>0</v>
      </c>
      <c r="Z14" s="268">
        <v>0</v>
      </c>
      <c r="AA14" s="65">
        <f t="shared" si="5"/>
        <v>0</v>
      </c>
    </row>
    <row r="15" spans="1:131" ht="15.75">
      <c r="A15" s="124"/>
      <c r="B15" s="44"/>
      <c r="C15" s="53">
        <v>0</v>
      </c>
      <c r="D15" s="268">
        <v>0</v>
      </c>
      <c r="E15" s="57">
        <v>0</v>
      </c>
      <c r="F15" s="52">
        <f t="shared" si="6"/>
        <v>0</v>
      </c>
      <c r="G15" s="52">
        <f t="shared" si="10"/>
        <v>0</v>
      </c>
      <c r="H15" s="53">
        <v>0</v>
      </c>
      <c r="I15" s="53">
        <v>0</v>
      </c>
      <c r="J15" s="53">
        <v>0</v>
      </c>
      <c r="K15" s="53">
        <v>0</v>
      </c>
      <c r="L15" s="53">
        <v>0</v>
      </c>
      <c r="M15" s="53">
        <v>0</v>
      </c>
      <c r="N15" s="54">
        <f t="array" ref="N15">SUM(ROUND(H15:J15,2))</f>
        <v>0</v>
      </c>
      <c r="O15" s="54">
        <f t="array" ref="O15">SUM(ROUND(K15:M15,2))</f>
        <v>0</v>
      </c>
      <c r="P15" s="312">
        <v>0</v>
      </c>
      <c r="Q15" s="52">
        <f t="shared" si="0"/>
        <v>0</v>
      </c>
      <c r="R15" s="268">
        <v>0</v>
      </c>
      <c r="S15" s="54">
        <f t="shared" si="1"/>
        <v>0</v>
      </c>
      <c r="T15" s="312">
        <v>0</v>
      </c>
      <c r="U15" s="52">
        <f t="shared" si="2"/>
        <v>0</v>
      </c>
      <c r="V15" s="268">
        <v>0</v>
      </c>
      <c r="W15" s="65">
        <f t="shared" si="3"/>
        <v>0</v>
      </c>
      <c r="X15" s="309">
        <v>0</v>
      </c>
      <c r="Y15" s="52">
        <f t="shared" si="4"/>
        <v>0</v>
      </c>
      <c r="Z15" s="268">
        <v>0</v>
      </c>
      <c r="AA15" s="65">
        <f t="shared" si="5"/>
        <v>0</v>
      </c>
    </row>
    <row r="16" spans="1:131" ht="15.75">
      <c r="A16" s="124"/>
      <c r="B16" s="44"/>
      <c r="C16" s="53">
        <v>0</v>
      </c>
      <c r="D16" s="268">
        <v>0</v>
      </c>
      <c r="E16" s="57">
        <v>0</v>
      </c>
      <c r="F16" s="52">
        <f t="shared" si="6"/>
        <v>0</v>
      </c>
      <c r="G16" s="52">
        <f t="shared" si="10"/>
        <v>0</v>
      </c>
      <c r="H16" s="53">
        <v>0</v>
      </c>
      <c r="I16" s="53">
        <v>0</v>
      </c>
      <c r="J16" s="53">
        <v>0</v>
      </c>
      <c r="K16" s="53">
        <v>0</v>
      </c>
      <c r="L16" s="53">
        <v>0</v>
      </c>
      <c r="M16" s="53">
        <v>0</v>
      </c>
      <c r="N16" s="54">
        <f t="array" ref="N16">SUM(ROUND(H16:J16,2))</f>
        <v>0</v>
      </c>
      <c r="O16" s="54">
        <f t="array" ref="O16">SUM(ROUND(K16:M16,2))</f>
        <v>0</v>
      </c>
      <c r="P16" s="312">
        <v>0</v>
      </c>
      <c r="Q16" s="52">
        <f t="shared" si="0"/>
        <v>0</v>
      </c>
      <c r="R16" s="268">
        <v>0</v>
      </c>
      <c r="S16" s="54">
        <f t="shared" si="1"/>
        <v>0</v>
      </c>
      <c r="T16" s="312">
        <v>0</v>
      </c>
      <c r="U16" s="52">
        <f t="shared" si="2"/>
        <v>0</v>
      </c>
      <c r="V16" s="268">
        <v>0</v>
      </c>
      <c r="W16" s="65">
        <f t="shared" si="3"/>
        <v>0</v>
      </c>
      <c r="X16" s="309">
        <v>0</v>
      </c>
      <c r="Y16" s="52">
        <f t="shared" si="4"/>
        <v>0</v>
      </c>
      <c r="Z16" s="268">
        <v>0</v>
      </c>
      <c r="AA16" s="65">
        <f t="shared" si="5"/>
        <v>0</v>
      </c>
    </row>
    <row r="17" spans="1:27" ht="15.75" hidden="1">
      <c r="A17" s="124"/>
      <c r="B17" s="44"/>
      <c r="C17" s="53">
        <v>0</v>
      </c>
      <c r="D17" s="268">
        <v>0</v>
      </c>
      <c r="E17" s="57">
        <v>0</v>
      </c>
      <c r="F17" s="52">
        <f t="shared" si="6"/>
        <v>0</v>
      </c>
      <c r="G17" s="52">
        <f t="shared" si="10"/>
        <v>0</v>
      </c>
      <c r="H17" s="53">
        <v>0</v>
      </c>
      <c r="I17" s="53">
        <v>0</v>
      </c>
      <c r="J17" s="53">
        <v>0</v>
      </c>
      <c r="K17" s="53">
        <v>0</v>
      </c>
      <c r="L17" s="53">
        <v>0</v>
      </c>
      <c r="M17" s="53">
        <v>0</v>
      </c>
      <c r="N17" s="54">
        <f t="array" ref="N17">SUM(ROUND(H17:J17,2))</f>
        <v>0</v>
      </c>
      <c r="O17" s="54">
        <f t="array" ref="O17">SUM(ROUND(K17:M17,2))</f>
        <v>0</v>
      </c>
      <c r="P17" s="312">
        <v>0</v>
      </c>
      <c r="Q17" s="52">
        <f t="shared" si="0"/>
        <v>0</v>
      </c>
      <c r="R17" s="268">
        <v>0</v>
      </c>
      <c r="S17" s="54">
        <f t="shared" si="1"/>
        <v>0</v>
      </c>
      <c r="T17" s="312">
        <v>0</v>
      </c>
      <c r="U17" s="52">
        <f t="shared" si="2"/>
        <v>0</v>
      </c>
      <c r="V17" s="268">
        <v>0</v>
      </c>
      <c r="W17" s="65">
        <f t="shared" si="3"/>
        <v>0</v>
      </c>
      <c r="X17" s="309">
        <v>0</v>
      </c>
      <c r="Y17" s="52">
        <f t="shared" si="4"/>
        <v>0</v>
      </c>
      <c r="Z17" s="268">
        <v>0</v>
      </c>
      <c r="AA17" s="65">
        <f t="shared" si="5"/>
        <v>0</v>
      </c>
    </row>
    <row r="18" spans="1:27" ht="15.75" hidden="1">
      <c r="A18" s="124"/>
      <c r="B18" s="44"/>
      <c r="C18" s="53">
        <v>0</v>
      </c>
      <c r="D18" s="268">
        <v>0</v>
      </c>
      <c r="E18" s="57">
        <v>0</v>
      </c>
      <c r="F18" s="52">
        <f t="shared" si="6"/>
        <v>0</v>
      </c>
      <c r="G18" s="52">
        <f t="shared" si="10"/>
        <v>0</v>
      </c>
      <c r="H18" s="53">
        <v>0</v>
      </c>
      <c r="I18" s="53">
        <v>0</v>
      </c>
      <c r="J18" s="53">
        <v>0</v>
      </c>
      <c r="K18" s="53">
        <v>0</v>
      </c>
      <c r="L18" s="53">
        <v>0</v>
      </c>
      <c r="M18" s="53">
        <v>0</v>
      </c>
      <c r="N18" s="54">
        <f t="array" ref="N18">SUM(ROUND(H18:J18,2))</f>
        <v>0</v>
      </c>
      <c r="O18" s="54">
        <f t="array" ref="O18">SUM(ROUND(K18:M18,2))</f>
        <v>0</v>
      </c>
      <c r="P18" s="312">
        <v>0</v>
      </c>
      <c r="Q18" s="52">
        <f t="shared" si="0"/>
        <v>0</v>
      </c>
      <c r="R18" s="268">
        <v>0</v>
      </c>
      <c r="S18" s="54">
        <f t="shared" si="1"/>
        <v>0</v>
      </c>
      <c r="T18" s="312">
        <v>0</v>
      </c>
      <c r="U18" s="52">
        <f t="shared" si="2"/>
        <v>0</v>
      </c>
      <c r="V18" s="268">
        <v>0</v>
      </c>
      <c r="W18" s="65">
        <f t="shared" si="3"/>
        <v>0</v>
      </c>
      <c r="X18" s="309">
        <v>0</v>
      </c>
      <c r="Y18" s="52">
        <f t="shared" si="4"/>
        <v>0</v>
      </c>
      <c r="Z18" s="268">
        <v>0</v>
      </c>
      <c r="AA18" s="65">
        <f t="shared" si="5"/>
        <v>0</v>
      </c>
    </row>
    <row r="19" spans="1:27" ht="15.75" hidden="1">
      <c r="A19" s="124"/>
      <c r="B19" s="44"/>
      <c r="C19" s="53">
        <v>0</v>
      </c>
      <c r="D19" s="268">
        <v>0</v>
      </c>
      <c r="E19" s="57">
        <v>0</v>
      </c>
      <c r="F19" s="52">
        <f t="shared" si="6"/>
        <v>0</v>
      </c>
      <c r="G19" s="52">
        <f t="shared" si="10"/>
        <v>0</v>
      </c>
      <c r="H19" s="53">
        <v>0</v>
      </c>
      <c r="I19" s="53">
        <v>0</v>
      </c>
      <c r="J19" s="53">
        <v>0</v>
      </c>
      <c r="K19" s="53">
        <v>0</v>
      </c>
      <c r="L19" s="53">
        <v>0</v>
      </c>
      <c r="M19" s="53">
        <v>0</v>
      </c>
      <c r="N19" s="54">
        <f t="array" ref="N19">SUM(ROUND(H19:J19,2))</f>
        <v>0</v>
      </c>
      <c r="O19" s="54">
        <f t="array" ref="O19">SUM(ROUND(K19:M19,2))</f>
        <v>0</v>
      </c>
      <c r="P19" s="312">
        <v>0</v>
      </c>
      <c r="Q19" s="52">
        <f t="shared" si="0"/>
        <v>0</v>
      </c>
      <c r="R19" s="268">
        <v>0</v>
      </c>
      <c r="S19" s="54">
        <f t="shared" si="1"/>
        <v>0</v>
      </c>
      <c r="T19" s="312">
        <v>0</v>
      </c>
      <c r="U19" s="52">
        <f t="shared" si="2"/>
        <v>0</v>
      </c>
      <c r="V19" s="268">
        <v>0</v>
      </c>
      <c r="W19" s="65">
        <f t="shared" si="3"/>
        <v>0</v>
      </c>
      <c r="X19" s="309">
        <v>0</v>
      </c>
      <c r="Y19" s="52">
        <f t="shared" si="4"/>
        <v>0</v>
      </c>
      <c r="Z19" s="268">
        <v>0</v>
      </c>
      <c r="AA19" s="65">
        <f t="shared" si="5"/>
        <v>0</v>
      </c>
    </row>
    <row r="20" spans="1:27" ht="15.75" hidden="1">
      <c r="A20" s="124"/>
      <c r="B20" s="44"/>
      <c r="C20" s="53">
        <v>0</v>
      </c>
      <c r="D20" s="268">
        <v>0</v>
      </c>
      <c r="E20" s="57">
        <v>0</v>
      </c>
      <c r="F20" s="52">
        <f t="shared" si="6"/>
        <v>0</v>
      </c>
      <c r="G20" s="52">
        <f t="shared" si="10"/>
        <v>0</v>
      </c>
      <c r="H20" s="53">
        <v>0</v>
      </c>
      <c r="I20" s="53">
        <v>0</v>
      </c>
      <c r="J20" s="53">
        <v>0</v>
      </c>
      <c r="K20" s="53">
        <v>0</v>
      </c>
      <c r="L20" s="53">
        <v>0</v>
      </c>
      <c r="M20" s="53">
        <v>0</v>
      </c>
      <c r="N20" s="54">
        <f t="array" ref="N20">SUM(ROUND(H20:J20,2))</f>
        <v>0</v>
      </c>
      <c r="O20" s="54">
        <f t="array" ref="O20">SUM(ROUND(K20:M20,2))</f>
        <v>0</v>
      </c>
      <c r="P20" s="312">
        <v>0</v>
      </c>
      <c r="Q20" s="52">
        <f t="shared" si="0"/>
        <v>0</v>
      </c>
      <c r="R20" s="268">
        <v>0</v>
      </c>
      <c r="S20" s="54">
        <f t="shared" si="1"/>
        <v>0</v>
      </c>
      <c r="T20" s="312">
        <v>0</v>
      </c>
      <c r="U20" s="52">
        <f t="shared" si="2"/>
        <v>0</v>
      </c>
      <c r="V20" s="268">
        <v>0</v>
      </c>
      <c r="W20" s="65">
        <f t="shared" si="3"/>
        <v>0</v>
      </c>
      <c r="X20" s="309">
        <v>0</v>
      </c>
      <c r="Y20" s="52">
        <f t="shared" si="4"/>
        <v>0</v>
      </c>
      <c r="Z20" s="268">
        <v>0</v>
      </c>
      <c r="AA20" s="65">
        <f t="shared" si="5"/>
        <v>0</v>
      </c>
    </row>
    <row r="21" spans="1:27" ht="15.75" hidden="1">
      <c r="A21" s="124"/>
      <c r="B21" s="44"/>
      <c r="C21" s="53">
        <v>0</v>
      </c>
      <c r="D21" s="268">
        <v>0</v>
      </c>
      <c r="E21" s="57">
        <v>0</v>
      </c>
      <c r="F21" s="52">
        <f t="shared" si="6"/>
        <v>0</v>
      </c>
      <c r="G21" s="52">
        <f t="shared" si="10"/>
        <v>0</v>
      </c>
      <c r="H21" s="53">
        <v>0</v>
      </c>
      <c r="I21" s="53">
        <v>0</v>
      </c>
      <c r="J21" s="53">
        <v>0</v>
      </c>
      <c r="K21" s="53">
        <v>0</v>
      </c>
      <c r="L21" s="53">
        <v>0</v>
      </c>
      <c r="M21" s="53">
        <v>0</v>
      </c>
      <c r="N21" s="54">
        <f t="array" ref="N21">SUM(ROUND(H21:J21,2))</f>
        <v>0</v>
      </c>
      <c r="O21" s="54">
        <f t="array" ref="O21">SUM(ROUND(K21:M21,2))</f>
        <v>0</v>
      </c>
      <c r="P21" s="312">
        <v>0</v>
      </c>
      <c r="Q21" s="52">
        <f t="shared" si="0"/>
        <v>0</v>
      </c>
      <c r="R21" s="268">
        <v>0</v>
      </c>
      <c r="S21" s="54">
        <f t="shared" si="1"/>
        <v>0</v>
      </c>
      <c r="T21" s="312">
        <v>0</v>
      </c>
      <c r="U21" s="52">
        <f t="shared" si="2"/>
        <v>0</v>
      </c>
      <c r="V21" s="268">
        <v>0</v>
      </c>
      <c r="W21" s="65">
        <f t="shared" si="3"/>
        <v>0</v>
      </c>
      <c r="X21" s="309">
        <v>0</v>
      </c>
      <c r="Y21" s="52">
        <f t="shared" si="4"/>
        <v>0</v>
      </c>
      <c r="Z21" s="268">
        <v>0</v>
      </c>
      <c r="AA21" s="65">
        <f t="shared" si="5"/>
        <v>0</v>
      </c>
    </row>
    <row r="22" spans="1:27" ht="15.75" hidden="1">
      <c r="A22" s="124"/>
      <c r="B22" s="44"/>
      <c r="C22" s="53">
        <v>0</v>
      </c>
      <c r="D22" s="268">
        <v>0</v>
      </c>
      <c r="E22" s="57">
        <v>0</v>
      </c>
      <c r="F22" s="52">
        <f t="shared" si="6"/>
        <v>0</v>
      </c>
      <c r="G22" s="52">
        <f t="shared" si="10"/>
        <v>0</v>
      </c>
      <c r="H22" s="53">
        <v>0</v>
      </c>
      <c r="I22" s="53">
        <v>0</v>
      </c>
      <c r="J22" s="53">
        <v>0</v>
      </c>
      <c r="K22" s="53">
        <v>0</v>
      </c>
      <c r="L22" s="53">
        <v>0</v>
      </c>
      <c r="M22" s="53">
        <v>0</v>
      </c>
      <c r="N22" s="54">
        <f t="array" ref="N22">SUM(ROUND(H22:J22,2))</f>
        <v>0</v>
      </c>
      <c r="O22" s="54">
        <f t="array" ref="O22">SUM(ROUND(K22:M22,2))</f>
        <v>0</v>
      </c>
      <c r="P22" s="312">
        <v>0</v>
      </c>
      <c r="Q22" s="52">
        <f t="shared" si="0"/>
        <v>0</v>
      </c>
      <c r="R22" s="268">
        <v>0</v>
      </c>
      <c r="S22" s="54">
        <f t="shared" si="1"/>
        <v>0</v>
      </c>
      <c r="T22" s="312">
        <v>0</v>
      </c>
      <c r="U22" s="52">
        <f t="shared" si="2"/>
        <v>0</v>
      </c>
      <c r="V22" s="268">
        <v>0</v>
      </c>
      <c r="W22" s="65">
        <f t="shared" si="3"/>
        <v>0</v>
      </c>
      <c r="X22" s="309">
        <v>0</v>
      </c>
      <c r="Y22" s="52">
        <f t="shared" si="4"/>
        <v>0</v>
      </c>
      <c r="Z22" s="268">
        <v>0</v>
      </c>
      <c r="AA22" s="65">
        <f t="shared" si="5"/>
        <v>0</v>
      </c>
    </row>
    <row r="23" spans="1:27" ht="15.75" hidden="1">
      <c r="A23" s="124"/>
      <c r="B23" s="44"/>
      <c r="C23" s="53">
        <v>0</v>
      </c>
      <c r="D23" s="268">
        <v>0</v>
      </c>
      <c r="E23" s="57">
        <v>0</v>
      </c>
      <c r="F23" s="52">
        <f t="shared" si="6"/>
        <v>0</v>
      </c>
      <c r="G23" s="52">
        <f t="shared" si="10"/>
        <v>0</v>
      </c>
      <c r="H23" s="53">
        <v>0</v>
      </c>
      <c r="I23" s="53">
        <v>0</v>
      </c>
      <c r="J23" s="53">
        <v>0</v>
      </c>
      <c r="K23" s="53">
        <v>0</v>
      </c>
      <c r="L23" s="53">
        <v>0</v>
      </c>
      <c r="M23" s="53">
        <v>0</v>
      </c>
      <c r="N23" s="54">
        <f t="array" ref="N23">SUM(ROUND(H23:J23,2))</f>
        <v>0</v>
      </c>
      <c r="O23" s="54">
        <f t="array" ref="O23">SUM(ROUND(K23:M23,2))</f>
        <v>0</v>
      </c>
      <c r="P23" s="312">
        <v>0</v>
      </c>
      <c r="Q23" s="52">
        <f t="shared" si="0"/>
        <v>0</v>
      </c>
      <c r="R23" s="268">
        <v>0</v>
      </c>
      <c r="S23" s="54">
        <f t="shared" si="1"/>
        <v>0</v>
      </c>
      <c r="T23" s="312">
        <v>0</v>
      </c>
      <c r="U23" s="52">
        <f t="shared" si="2"/>
        <v>0</v>
      </c>
      <c r="V23" s="268">
        <v>0</v>
      </c>
      <c r="W23" s="65">
        <f t="shared" si="3"/>
        <v>0</v>
      </c>
      <c r="X23" s="309">
        <v>0</v>
      </c>
      <c r="Y23" s="52">
        <f t="shared" si="4"/>
        <v>0</v>
      </c>
      <c r="Z23" s="268">
        <v>0</v>
      </c>
      <c r="AA23" s="65">
        <f t="shared" si="5"/>
        <v>0</v>
      </c>
    </row>
    <row r="24" spans="1:27" ht="15.75" hidden="1">
      <c r="A24" s="124"/>
      <c r="B24" s="44"/>
      <c r="C24" s="53">
        <v>0</v>
      </c>
      <c r="D24" s="268">
        <v>0</v>
      </c>
      <c r="E24" s="57">
        <v>0</v>
      </c>
      <c r="F24" s="52">
        <f t="shared" si="6"/>
        <v>0</v>
      </c>
      <c r="G24" s="52">
        <f t="shared" si="10"/>
        <v>0</v>
      </c>
      <c r="H24" s="53">
        <v>0</v>
      </c>
      <c r="I24" s="53">
        <v>0</v>
      </c>
      <c r="J24" s="53">
        <v>0</v>
      </c>
      <c r="K24" s="53">
        <v>0</v>
      </c>
      <c r="L24" s="53">
        <v>0</v>
      </c>
      <c r="M24" s="53">
        <v>0</v>
      </c>
      <c r="N24" s="54">
        <f t="array" ref="N24">SUM(ROUND(H24:J24,2))</f>
        <v>0</v>
      </c>
      <c r="O24" s="54">
        <f t="array" ref="O24">SUM(ROUND(K24:M24,2))</f>
        <v>0</v>
      </c>
      <c r="P24" s="312">
        <v>0</v>
      </c>
      <c r="Q24" s="52">
        <f t="shared" si="0"/>
        <v>0</v>
      </c>
      <c r="R24" s="268">
        <v>0</v>
      </c>
      <c r="S24" s="54">
        <f t="shared" si="1"/>
        <v>0</v>
      </c>
      <c r="T24" s="312">
        <v>0</v>
      </c>
      <c r="U24" s="52">
        <f t="shared" si="2"/>
        <v>0</v>
      </c>
      <c r="V24" s="268">
        <v>0</v>
      </c>
      <c r="W24" s="65">
        <f t="shared" si="3"/>
        <v>0</v>
      </c>
      <c r="X24" s="309">
        <v>0</v>
      </c>
      <c r="Y24" s="52">
        <f t="shared" si="4"/>
        <v>0</v>
      </c>
      <c r="Z24" s="268">
        <v>0</v>
      </c>
      <c r="AA24" s="65">
        <f t="shared" si="5"/>
        <v>0</v>
      </c>
    </row>
    <row r="25" spans="1:27" ht="15.75" hidden="1">
      <c r="A25" s="124"/>
      <c r="B25" s="44"/>
      <c r="C25" s="53">
        <v>0</v>
      </c>
      <c r="D25" s="268">
        <v>0</v>
      </c>
      <c r="E25" s="57">
        <v>0</v>
      </c>
      <c r="F25" s="52">
        <f t="shared" si="6"/>
        <v>0</v>
      </c>
      <c r="G25" s="52">
        <f t="shared" si="10"/>
        <v>0</v>
      </c>
      <c r="H25" s="53">
        <v>0</v>
      </c>
      <c r="I25" s="53">
        <v>0</v>
      </c>
      <c r="J25" s="53">
        <v>0</v>
      </c>
      <c r="K25" s="53">
        <v>0</v>
      </c>
      <c r="L25" s="53">
        <v>0</v>
      </c>
      <c r="M25" s="53">
        <v>0</v>
      </c>
      <c r="N25" s="54">
        <f t="array" ref="N25">SUM(ROUND(H25:J25,2))</f>
        <v>0</v>
      </c>
      <c r="O25" s="54">
        <f t="array" ref="O25">SUM(ROUND(K25:M25,2))</f>
        <v>0</v>
      </c>
      <c r="P25" s="312">
        <v>0</v>
      </c>
      <c r="Q25" s="52">
        <f t="shared" si="0"/>
        <v>0</v>
      </c>
      <c r="R25" s="268">
        <v>0</v>
      </c>
      <c r="S25" s="54">
        <f t="shared" si="1"/>
        <v>0</v>
      </c>
      <c r="T25" s="312">
        <v>0</v>
      </c>
      <c r="U25" s="52">
        <f t="shared" si="2"/>
        <v>0</v>
      </c>
      <c r="V25" s="268">
        <v>0</v>
      </c>
      <c r="W25" s="65">
        <f t="shared" si="3"/>
        <v>0</v>
      </c>
      <c r="X25" s="309">
        <v>0</v>
      </c>
      <c r="Y25" s="52">
        <f t="shared" si="4"/>
        <v>0</v>
      </c>
      <c r="Z25" s="268">
        <v>0</v>
      </c>
      <c r="AA25" s="65">
        <f t="shared" si="5"/>
        <v>0</v>
      </c>
    </row>
    <row r="26" spans="1:27" ht="15.75" hidden="1">
      <c r="A26" s="124"/>
      <c r="B26" s="44"/>
      <c r="C26" s="53">
        <v>0</v>
      </c>
      <c r="D26" s="268">
        <v>0</v>
      </c>
      <c r="E26" s="57">
        <v>0</v>
      </c>
      <c r="F26" s="52">
        <f t="shared" si="6"/>
        <v>0</v>
      </c>
      <c r="G26" s="52">
        <f t="shared" si="7"/>
        <v>0</v>
      </c>
      <c r="H26" s="53">
        <v>0</v>
      </c>
      <c r="I26" s="53">
        <v>0</v>
      </c>
      <c r="J26" s="53">
        <v>0</v>
      </c>
      <c r="K26" s="53">
        <v>0</v>
      </c>
      <c r="L26" s="53">
        <v>0</v>
      </c>
      <c r="M26" s="53">
        <v>0</v>
      </c>
      <c r="N26" s="54">
        <f t="array" ref="N26">SUM(ROUND(H26:J26,2))</f>
        <v>0</v>
      </c>
      <c r="O26" s="54">
        <f t="array" ref="O26">SUM(ROUND(K26:M26,2))</f>
        <v>0</v>
      </c>
      <c r="P26" s="312">
        <v>0</v>
      </c>
      <c r="Q26" s="52">
        <f t="shared" si="0"/>
        <v>0</v>
      </c>
      <c r="R26" s="268">
        <v>0</v>
      </c>
      <c r="S26" s="54">
        <f t="shared" si="1"/>
        <v>0</v>
      </c>
      <c r="T26" s="312">
        <v>0</v>
      </c>
      <c r="U26" s="52">
        <f t="shared" si="2"/>
        <v>0</v>
      </c>
      <c r="V26" s="268">
        <v>0</v>
      </c>
      <c r="W26" s="65">
        <f t="shared" si="3"/>
        <v>0</v>
      </c>
      <c r="X26" s="309">
        <v>0</v>
      </c>
      <c r="Y26" s="52">
        <f t="shared" si="4"/>
        <v>0</v>
      </c>
      <c r="Z26" s="268">
        <v>0</v>
      </c>
      <c r="AA26" s="65">
        <f t="shared" si="5"/>
        <v>0</v>
      </c>
    </row>
    <row r="27" spans="1:27" ht="15.75" hidden="1">
      <c r="A27" s="124"/>
      <c r="B27" s="44"/>
      <c r="C27" s="53">
        <v>0</v>
      </c>
      <c r="D27" s="268">
        <v>0</v>
      </c>
      <c r="E27" s="57">
        <v>0</v>
      </c>
      <c r="F27" s="52">
        <f t="shared" si="6"/>
        <v>0</v>
      </c>
      <c r="G27" s="52">
        <f t="shared" si="7"/>
        <v>0</v>
      </c>
      <c r="H27" s="53">
        <v>0</v>
      </c>
      <c r="I27" s="53">
        <v>0</v>
      </c>
      <c r="J27" s="53">
        <v>0</v>
      </c>
      <c r="K27" s="53">
        <v>0</v>
      </c>
      <c r="L27" s="53">
        <v>0</v>
      </c>
      <c r="M27" s="53">
        <v>0</v>
      </c>
      <c r="N27" s="54">
        <f t="array" ref="N27">SUM(ROUND(H27:J27,2))</f>
        <v>0</v>
      </c>
      <c r="O27" s="54">
        <f t="array" ref="O27">SUM(ROUND(K27:M27,2))</f>
        <v>0</v>
      </c>
      <c r="P27" s="312">
        <v>0</v>
      </c>
      <c r="Q27" s="52">
        <f t="shared" si="0"/>
        <v>0</v>
      </c>
      <c r="R27" s="268">
        <v>0</v>
      </c>
      <c r="S27" s="54">
        <f t="shared" si="1"/>
        <v>0</v>
      </c>
      <c r="T27" s="312">
        <v>0</v>
      </c>
      <c r="U27" s="52">
        <f t="shared" si="2"/>
        <v>0</v>
      </c>
      <c r="V27" s="268">
        <v>0</v>
      </c>
      <c r="W27" s="65">
        <f t="shared" si="3"/>
        <v>0</v>
      </c>
      <c r="X27" s="309">
        <v>0</v>
      </c>
      <c r="Y27" s="52">
        <f t="shared" si="4"/>
        <v>0</v>
      </c>
      <c r="Z27" s="268">
        <v>0</v>
      </c>
      <c r="AA27" s="65">
        <f t="shared" si="5"/>
        <v>0</v>
      </c>
    </row>
    <row r="28" spans="1:27" ht="15.75" hidden="1">
      <c r="A28" s="124"/>
      <c r="B28" s="44"/>
      <c r="C28" s="53">
        <v>0</v>
      </c>
      <c r="D28" s="268">
        <v>0</v>
      </c>
      <c r="E28" s="57">
        <v>0</v>
      </c>
      <c r="F28" s="52">
        <f t="shared" si="6"/>
        <v>0</v>
      </c>
      <c r="G28" s="52">
        <f t="shared" si="7"/>
        <v>0</v>
      </c>
      <c r="H28" s="53">
        <v>0</v>
      </c>
      <c r="I28" s="53">
        <v>0</v>
      </c>
      <c r="J28" s="53">
        <v>0</v>
      </c>
      <c r="K28" s="53">
        <v>0</v>
      </c>
      <c r="L28" s="53">
        <v>0</v>
      </c>
      <c r="M28" s="53">
        <v>0</v>
      </c>
      <c r="N28" s="54">
        <f t="array" ref="N28">SUM(ROUND(H28:J28,2))</f>
        <v>0</v>
      </c>
      <c r="O28" s="54">
        <f t="array" ref="O28">SUM(ROUND(K28:M28,2))</f>
        <v>0</v>
      </c>
      <c r="P28" s="312">
        <v>0</v>
      </c>
      <c r="Q28" s="52">
        <f t="shared" si="0"/>
        <v>0</v>
      </c>
      <c r="R28" s="268">
        <v>0</v>
      </c>
      <c r="S28" s="54">
        <f t="shared" si="1"/>
        <v>0</v>
      </c>
      <c r="T28" s="312">
        <v>0</v>
      </c>
      <c r="U28" s="52">
        <f t="shared" si="2"/>
        <v>0</v>
      </c>
      <c r="V28" s="268">
        <v>0</v>
      </c>
      <c r="W28" s="65">
        <f t="shared" si="3"/>
        <v>0</v>
      </c>
      <c r="X28" s="309">
        <v>0</v>
      </c>
      <c r="Y28" s="52">
        <f t="shared" si="4"/>
        <v>0</v>
      </c>
      <c r="Z28" s="268">
        <v>0</v>
      </c>
      <c r="AA28" s="65">
        <f t="shared" si="5"/>
        <v>0</v>
      </c>
    </row>
    <row r="29" spans="1:27" ht="15.75" hidden="1">
      <c r="A29" s="124"/>
      <c r="B29" s="44"/>
      <c r="C29" s="53">
        <v>0</v>
      </c>
      <c r="D29" s="268">
        <v>0</v>
      </c>
      <c r="E29" s="57">
        <v>0</v>
      </c>
      <c r="F29" s="52">
        <f t="shared" si="6"/>
        <v>0</v>
      </c>
      <c r="G29" s="52">
        <f t="shared" si="7"/>
        <v>0</v>
      </c>
      <c r="H29" s="53">
        <v>0</v>
      </c>
      <c r="I29" s="53">
        <v>0</v>
      </c>
      <c r="J29" s="53">
        <v>0</v>
      </c>
      <c r="K29" s="53">
        <v>0</v>
      </c>
      <c r="L29" s="53">
        <v>0</v>
      </c>
      <c r="M29" s="53">
        <v>0</v>
      </c>
      <c r="N29" s="54">
        <f t="array" ref="N29">SUM(ROUND(H29:J29,2))</f>
        <v>0</v>
      </c>
      <c r="O29" s="54">
        <f t="array" ref="O29">SUM(ROUND(K29:M29,2))</f>
        <v>0</v>
      </c>
      <c r="P29" s="312">
        <v>0</v>
      </c>
      <c r="Q29" s="52">
        <f t="shared" si="0"/>
        <v>0</v>
      </c>
      <c r="R29" s="268">
        <v>0</v>
      </c>
      <c r="S29" s="54">
        <f t="shared" si="1"/>
        <v>0</v>
      </c>
      <c r="T29" s="312">
        <v>0</v>
      </c>
      <c r="U29" s="52">
        <f t="shared" si="2"/>
        <v>0</v>
      </c>
      <c r="V29" s="268">
        <v>0</v>
      </c>
      <c r="W29" s="65">
        <f t="shared" si="3"/>
        <v>0</v>
      </c>
      <c r="X29" s="309">
        <v>0</v>
      </c>
      <c r="Y29" s="52">
        <f t="shared" si="4"/>
        <v>0</v>
      </c>
      <c r="Z29" s="268">
        <v>0</v>
      </c>
      <c r="AA29" s="65">
        <f t="shared" si="5"/>
        <v>0</v>
      </c>
    </row>
    <row r="30" spans="1:27" ht="15.75" hidden="1">
      <c r="A30" s="124"/>
      <c r="B30" s="44"/>
      <c r="C30" s="53">
        <v>0</v>
      </c>
      <c r="D30" s="268">
        <v>0</v>
      </c>
      <c r="E30" s="57">
        <v>0</v>
      </c>
      <c r="F30" s="52">
        <f t="shared" si="6"/>
        <v>0</v>
      </c>
      <c r="G30" s="52">
        <f t="shared" si="7"/>
        <v>0</v>
      </c>
      <c r="H30" s="53">
        <v>0</v>
      </c>
      <c r="I30" s="53">
        <v>0</v>
      </c>
      <c r="J30" s="53">
        <v>0</v>
      </c>
      <c r="K30" s="53">
        <v>0</v>
      </c>
      <c r="L30" s="53">
        <v>0</v>
      </c>
      <c r="M30" s="53">
        <v>0</v>
      </c>
      <c r="N30" s="54">
        <f t="array" ref="N30">SUM(ROUND(H30:J30,2))</f>
        <v>0</v>
      </c>
      <c r="O30" s="54">
        <f t="array" ref="O30">SUM(ROUND(K30:M30,2))</f>
        <v>0</v>
      </c>
      <c r="P30" s="312">
        <v>0</v>
      </c>
      <c r="Q30" s="52">
        <f t="shared" si="0"/>
        <v>0</v>
      </c>
      <c r="R30" s="268">
        <v>0</v>
      </c>
      <c r="S30" s="54">
        <f t="shared" si="1"/>
        <v>0</v>
      </c>
      <c r="T30" s="312">
        <v>0</v>
      </c>
      <c r="U30" s="52">
        <f t="shared" si="2"/>
        <v>0</v>
      </c>
      <c r="V30" s="268">
        <v>0</v>
      </c>
      <c r="W30" s="65">
        <f t="shared" si="3"/>
        <v>0</v>
      </c>
      <c r="X30" s="309">
        <v>0</v>
      </c>
      <c r="Y30" s="52">
        <f t="shared" si="4"/>
        <v>0</v>
      </c>
      <c r="Z30" s="268">
        <v>0</v>
      </c>
      <c r="AA30" s="65">
        <f t="shared" si="5"/>
        <v>0</v>
      </c>
    </row>
    <row r="31" spans="1:27" ht="15.75" hidden="1">
      <c r="A31" s="124"/>
      <c r="B31" s="44"/>
      <c r="C31" s="53">
        <v>0</v>
      </c>
      <c r="D31" s="268">
        <v>0</v>
      </c>
      <c r="E31" s="57">
        <v>0</v>
      </c>
      <c r="F31" s="52">
        <f t="shared" si="6"/>
        <v>0</v>
      </c>
      <c r="G31" s="52">
        <f t="shared" si="7"/>
        <v>0</v>
      </c>
      <c r="H31" s="53">
        <v>0</v>
      </c>
      <c r="I31" s="53">
        <v>0</v>
      </c>
      <c r="J31" s="53">
        <v>0</v>
      </c>
      <c r="K31" s="53">
        <v>0</v>
      </c>
      <c r="L31" s="53">
        <v>0</v>
      </c>
      <c r="M31" s="53">
        <v>0</v>
      </c>
      <c r="N31" s="54">
        <f t="array" ref="N31">SUM(ROUND(H31:J31,2))</f>
        <v>0</v>
      </c>
      <c r="O31" s="54">
        <f t="array" ref="O31">SUM(ROUND(K31:M31,2))</f>
        <v>0</v>
      </c>
      <c r="P31" s="312">
        <v>0</v>
      </c>
      <c r="Q31" s="52">
        <f t="shared" si="0"/>
        <v>0</v>
      </c>
      <c r="R31" s="268">
        <v>0</v>
      </c>
      <c r="S31" s="54">
        <f t="shared" si="1"/>
        <v>0</v>
      </c>
      <c r="T31" s="312">
        <v>0</v>
      </c>
      <c r="U31" s="52">
        <f t="shared" si="2"/>
        <v>0</v>
      </c>
      <c r="V31" s="268">
        <v>0</v>
      </c>
      <c r="W31" s="65">
        <f t="shared" si="3"/>
        <v>0</v>
      </c>
      <c r="X31" s="309">
        <v>0</v>
      </c>
      <c r="Y31" s="52">
        <f t="shared" si="4"/>
        <v>0</v>
      </c>
      <c r="Z31" s="268">
        <v>0</v>
      </c>
      <c r="AA31" s="65">
        <f t="shared" si="5"/>
        <v>0</v>
      </c>
    </row>
    <row r="32" spans="1:27" ht="15.75" hidden="1">
      <c r="A32" s="124"/>
      <c r="B32" s="44"/>
      <c r="C32" s="53">
        <v>0</v>
      </c>
      <c r="D32" s="268">
        <v>0</v>
      </c>
      <c r="E32" s="57">
        <v>0</v>
      </c>
      <c r="F32" s="52">
        <f t="shared" si="6"/>
        <v>0</v>
      </c>
      <c r="G32" s="52">
        <f t="shared" si="7"/>
        <v>0</v>
      </c>
      <c r="H32" s="53">
        <v>0</v>
      </c>
      <c r="I32" s="53">
        <v>0</v>
      </c>
      <c r="J32" s="53">
        <v>0</v>
      </c>
      <c r="K32" s="53">
        <v>0</v>
      </c>
      <c r="L32" s="53">
        <v>0</v>
      </c>
      <c r="M32" s="53">
        <v>0</v>
      </c>
      <c r="N32" s="54">
        <f t="array" ref="N32">SUM(ROUND(H32:J32,2))</f>
        <v>0</v>
      </c>
      <c r="O32" s="54">
        <f t="array" ref="O32">SUM(ROUND(K32:M32,2))</f>
        <v>0</v>
      </c>
      <c r="P32" s="312">
        <v>0</v>
      </c>
      <c r="Q32" s="52">
        <f t="shared" si="0"/>
        <v>0</v>
      </c>
      <c r="R32" s="268">
        <v>0</v>
      </c>
      <c r="S32" s="54">
        <f t="shared" si="1"/>
        <v>0</v>
      </c>
      <c r="T32" s="312">
        <v>0</v>
      </c>
      <c r="U32" s="52">
        <f t="shared" si="2"/>
        <v>0</v>
      </c>
      <c r="V32" s="268">
        <v>0</v>
      </c>
      <c r="W32" s="65">
        <f t="shared" si="3"/>
        <v>0</v>
      </c>
      <c r="X32" s="309">
        <v>0</v>
      </c>
      <c r="Y32" s="52">
        <f t="shared" si="4"/>
        <v>0</v>
      </c>
      <c r="Z32" s="268">
        <v>0</v>
      </c>
      <c r="AA32" s="65">
        <f t="shared" si="5"/>
        <v>0</v>
      </c>
    </row>
    <row r="33" spans="1:27" ht="15.75" hidden="1">
      <c r="A33" s="124"/>
      <c r="B33" s="44"/>
      <c r="C33" s="53">
        <v>0</v>
      </c>
      <c r="D33" s="268">
        <v>0</v>
      </c>
      <c r="E33" s="57">
        <v>0</v>
      </c>
      <c r="F33" s="52">
        <f t="shared" si="6"/>
        <v>0</v>
      </c>
      <c r="G33" s="52">
        <f t="shared" si="7"/>
        <v>0</v>
      </c>
      <c r="H33" s="53">
        <v>0</v>
      </c>
      <c r="I33" s="53">
        <v>0</v>
      </c>
      <c r="J33" s="53">
        <v>0</v>
      </c>
      <c r="K33" s="53">
        <v>0</v>
      </c>
      <c r="L33" s="53">
        <v>0</v>
      </c>
      <c r="M33" s="53">
        <v>0</v>
      </c>
      <c r="N33" s="54">
        <f t="array" ref="N33">SUM(ROUND(H33:J33,2))</f>
        <v>0</v>
      </c>
      <c r="O33" s="54">
        <f t="array" ref="O33">SUM(ROUND(K33:M33,2))</f>
        <v>0</v>
      </c>
      <c r="P33" s="312">
        <v>0</v>
      </c>
      <c r="Q33" s="52">
        <f t="shared" si="0"/>
        <v>0</v>
      </c>
      <c r="R33" s="268">
        <v>0</v>
      </c>
      <c r="S33" s="54">
        <f t="shared" si="1"/>
        <v>0</v>
      </c>
      <c r="T33" s="312">
        <v>0</v>
      </c>
      <c r="U33" s="52">
        <f t="shared" si="2"/>
        <v>0</v>
      </c>
      <c r="V33" s="268">
        <v>0</v>
      </c>
      <c r="W33" s="65">
        <f t="shared" si="3"/>
        <v>0</v>
      </c>
      <c r="X33" s="309">
        <v>0</v>
      </c>
      <c r="Y33" s="52">
        <f t="shared" si="4"/>
        <v>0</v>
      </c>
      <c r="Z33" s="268">
        <v>0</v>
      </c>
      <c r="AA33" s="65">
        <f t="shared" si="5"/>
        <v>0</v>
      </c>
    </row>
    <row r="34" spans="1:27" ht="15.75" hidden="1">
      <c r="A34" s="124"/>
      <c r="B34" s="44"/>
      <c r="C34" s="53">
        <v>0</v>
      </c>
      <c r="D34" s="268">
        <v>0</v>
      </c>
      <c r="E34" s="57">
        <v>0</v>
      </c>
      <c r="F34" s="52">
        <f t="shared" si="6"/>
        <v>0</v>
      </c>
      <c r="G34" s="52">
        <f t="shared" si="7"/>
        <v>0</v>
      </c>
      <c r="H34" s="53">
        <v>0</v>
      </c>
      <c r="I34" s="53">
        <v>0</v>
      </c>
      <c r="J34" s="53">
        <v>0</v>
      </c>
      <c r="K34" s="53">
        <v>0</v>
      </c>
      <c r="L34" s="53">
        <v>0</v>
      </c>
      <c r="M34" s="53">
        <v>0</v>
      </c>
      <c r="N34" s="54">
        <f t="array" ref="N34">SUM(ROUND(H34:J34,2))</f>
        <v>0</v>
      </c>
      <c r="O34" s="54">
        <f t="array" ref="O34">SUM(ROUND(K34:M34,2))</f>
        <v>0</v>
      </c>
      <c r="P34" s="312">
        <v>0</v>
      </c>
      <c r="Q34" s="52">
        <f t="shared" si="0"/>
        <v>0</v>
      </c>
      <c r="R34" s="268">
        <v>0</v>
      </c>
      <c r="S34" s="54">
        <f t="shared" si="1"/>
        <v>0</v>
      </c>
      <c r="T34" s="312">
        <v>0</v>
      </c>
      <c r="U34" s="52">
        <f t="shared" si="2"/>
        <v>0</v>
      </c>
      <c r="V34" s="268">
        <v>0</v>
      </c>
      <c r="W34" s="65">
        <f t="shared" si="3"/>
        <v>0</v>
      </c>
      <c r="X34" s="309">
        <v>0</v>
      </c>
      <c r="Y34" s="52">
        <f t="shared" si="4"/>
        <v>0</v>
      </c>
      <c r="Z34" s="268">
        <v>0</v>
      </c>
      <c r="AA34" s="65">
        <f t="shared" si="5"/>
        <v>0</v>
      </c>
    </row>
    <row r="35" spans="1:27" ht="15.75" hidden="1">
      <c r="A35" s="124"/>
      <c r="B35" s="44"/>
      <c r="C35" s="53">
        <v>0</v>
      </c>
      <c r="D35" s="268">
        <v>0</v>
      </c>
      <c r="E35" s="57">
        <v>0</v>
      </c>
      <c r="F35" s="52">
        <f t="shared" si="6"/>
        <v>0</v>
      </c>
      <c r="G35" s="52">
        <f t="shared" si="7"/>
        <v>0</v>
      </c>
      <c r="H35" s="53">
        <v>0</v>
      </c>
      <c r="I35" s="53">
        <v>0</v>
      </c>
      <c r="J35" s="53">
        <v>0</v>
      </c>
      <c r="K35" s="53">
        <v>0</v>
      </c>
      <c r="L35" s="53">
        <v>0</v>
      </c>
      <c r="M35" s="53">
        <v>0</v>
      </c>
      <c r="N35" s="54">
        <f t="array" ref="N35">SUM(ROUND(H35:J35,2))</f>
        <v>0</v>
      </c>
      <c r="O35" s="54">
        <f t="array" ref="O35">SUM(ROUND(K35:M35,2))</f>
        <v>0</v>
      </c>
      <c r="P35" s="312">
        <v>0</v>
      </c>
      <c r="Q35" s="52">
        <f t="shared" si="0"/>
        <v>0</v>
      </c>
      <c r="R35" s="268">
        <v>0</v>
      </c>
      <c r="S35" s="54">
        <f t="shared" si="1"/>
        <v>0</v>
      </c>
      <c r="T35" s="312">
        <v>0</v>
      </c>
      <c r="U35" s="52">
        <f t="shared" si="2"/>
        <v>0</v>
      </c>
      <c r="V35" s="268">
        <v>0</v>
      </c>
      <c r="W35" s="65">
        <f t="shared" si="3"/>
        <v>0</v>
      </c>
      <c r="X35" s="309">
        <v>0</v>
      </c>
      <c r="Y35" s="52">
        <f t="shared" si="4"/>
        <v>0</v>
      </c>
      <c r="Z35" s="268">
        <v>0</v>
      </c>
      <c r="AA35" s="65">
        <f t="shared" si="5"/>
        <v>0</v>
      </c>
    </row>
    <row r="36" spans="1:27" ht="15.75" hidden="1">
      <c r="A36" s="124"/>
      <c r="B36" s="44"/>
      <c r="C36" s="53">
        <v>0</v>
      </c>
      <c r="D36" s="268">
        <v>0</v>
      </c>
      <c r="E36" s="57">
        <v>0</v>
      </c>
      <c r="F36" s="52">
        <f t="shared" si="6"/>
        <v>0</v>
      </c>
      <c r="G36" s="52">
        <f t="shared" si="7"/>
        <v>0</v>
      </c>
      <c r="H36" s="53">
        <v>0</v>
      </c>
      <c r="I36" s="53">
        <v>0</v>
      </c>
      <c r="J36" s="53">
        <v>0</v>
      </c>
      <c r="K36" s="53">
        <v>0</v>
      </c>
      <c r="L36" s="53">
        <v>0</v>
      </c>
      <c r="M36" s="53">
        <v>0</v>
      </c>
      <c r="N36" s="54">
        <f t="array" ref="N36">SUM(ROUND(H36:J36,2))</f>
        <v>0</v>
      </c>
      <c r="O36" s="54">
        <f t="array" ref="O36">SUM(ROUND(K36:M36,2))</f>
        <v>0</v>
      </c>
      <c r="P36" s="312">
        <v>0</v>
      </c>
      <c r="Q36" s="52">
        <f t="shared" si="0"/>
        <v>0</v>
      </c>
      <c r="R36" s="268">
        <v>0</v>
      </c>
      <c r="S36" s="54">
        <f t="shared" si="1"/>
        <v>0</v>
      </c>
      <c r="T36" s="312">
        <v>0</v>
      </c>
      <c r="U36" s="52">
        <f t="shared" si="2"/>
        <v>0</v>
      </c>
      <c r="V36" s="268">
        <v>0</v>
      </c>
      <c r="W36" s="65">
        <f t="shared" si="3"/>
        <v>0</v>
      </c>
      <c r="X36" s="309">
        <v>0</v>
      </c>
      <c r="Y36" s="52">
        <f t="shared" si="4"/>
        <v>0</v>
      </c>
      <c r="Z36" s="268">
        <v>0</v>
      </c>
      <c r="AA36" s="65">
        <f t="shared" si="5"/>
        <v>0</v>
      </c>
    </row>
    <row r="37" spans="1:27" ht="15.75" hidden="1">
      <c r="A37" s="124"/>
      <c r="B37" s="44"/>
      <c r="C37" s="53">
        <v>0</v>
      </c>
      <c r="D37" s="268">
        <v>0</v>
      </c>
      <c r="E37" s="57">
        <v>0</v>
      </c>
      <c r="F37" s="52">
        <f t="shared" si="6"/>
        <v>0</v>
      </c>
      <c r="G37" s="52">
        <f t="shared" si="7"/>
        <v>0</v>
      </c>
      <c r="H37" s="53">
        <v>0</v>
      </c>
      <c r="I37" s="53">
        <v>0</v>
      </c>
      <c r="J37" s="53">
        <v>0</v>
      </c>
      <c r="K37" s="53">
        <v>0</v>
      </c>
      <c r="L37" s="53">
        <v>0</v>
      </c>
      <c r="M37" s="53">
        <v>0</v>
      </c>
      <c r="N37" s="54">
        <f t="array" ref="N37">SUM(ROUND(H37:J37,2))</f>
        <v>0</v>
      </c>
      <c r="O37" s="54">
        <f t="array" ref="O37">SUM(ROUND(K37:M37,2))</f>
        <v>0</v>
      </c>
      <c r="P37" s="312">
        <v>0</v>
      </c>
      <c r="Q37" s="52">
        <f t="shared" si="0"/>
        <v>0</v>
      </c>
      <c r="R37" s="268">
        <v>0</v>
      </c>
      <c r="S37" s="54">
        <f t="shared" si="1"/>
        <v>0</v>
      </c>
      <c r="T37" s="312">
        <v>0</v>
      </c>
      <c r="U37" s="52">
        <f t="shared" si="2"/>
        <v>0</v>
      </c>
      <c r="V37" s="268">
        <v>0</v>
      </c>
      <c r="W37" s="65">
        <f t="shared" si="3"/>
        <v>0</v>
      </c>
      <c r="X37" s="309">
        <v>0</v>
      </c>
      <c r="Y37" s="52">
        <f t="shared" si="4"/>
        <v>0</v>
      </c>
      <c r="Z37" s="268">
        <v>0</v>
      </c>
      <c r="AA37" s="65">
        <f t="shared" si="5"/>
        <v>0</v>
      </c>
    </row>
    <row r="38" spans="1:27" ht="15.75" hidden="1">
      <c r="A38" s="124"/>
      <c r="B38" s="44"/>
      <c r="C38" s="53">
        <v>0</v>
      </c>
      <c r="D38" s="268">
        <v>0</v>
      </c>
      <c r="E38" s="57">
        <v>0</v>
      </c>
      <c r="F38" s="52">
        <f t="shared" si="6"/>
        <v>0</v>
      </c>
      <c r="G38" s="52">
        <f t="shared" si="7"/>
        <v>0</v>
      </c>
      <c r="H38" s="53">
        <v>0</v>
      </c>
      <c r="I38" s="53">
        <v>0</v>
      </c>
      <c r="J38" s="53">
        <v>0</v>
      </c>
      <c r="K38" s="53">
        <v>0</v>
      </c>
      <c r="L38" s="53">
        <v>0</v>
      </c>
      <c r="M38" s="53">
        <v>0</v>
      </c>
      <c r="N38" s="54">
        <f t="array" ref="N38">SUM(ROUND(H38:J38,2))</f>
        <v>0</v>
      </c>
      <c r="O38" s="54">
        <f t="array" ref="O38">SUM(ROUND(K38:M38,2))</f>
        <v>0</v>
      </c>
      <c r="P38" s="312">
        <v>0</v>
      </c>
      <c r="Q38" s="52">
        <f t="shared" si="0"/>
        <v>0</v>
      </c>
      <c r="R38" s="268">
        <v>0</v>
      </c>
      <c r="S38" s="54">
        <f t="shared" si="1"/>
        <v>0</v>
      </c>
      <c r="T38" s="312">
        <v>0</v>
      </c>
      <c r="U38" s="52">
        <f t="shared" si="2"/>
        <v>0</v>
      </c>
      <c r="V38" s="268">
        <v>0</v>
      </c>
      <c r="W38" s="65">
        <f t="shared" si="3"/>
        <v>0</v>
      </c>
      <c r="X38" s="309">
        <v>0</v>
      </c>
      <c r="Y38" s="52">
        <f t="shared" si="4"/>
        <v>0</v>
      </c>
      <c r="Z38" s="268">
        <v>0</v>
      </c>
      <c r="AA38" s="65">
        <f t="shared" si="5"/>
        <v>0</v>
      </c>
    </row>
    <row r="39" spans="1:27" ht="15.75" hidden="1">
      <c r="A39" s="124"/>
      <c r="B39" s="44"/>
      <c r="C39" s="53">
        <v>0</v>
      </c>
      <c r="D39" s="268">
        <v>0</v>
      </c>
      <c r="E39" s="57">
        <v>0</v>
      </c>
      <c r="F39" s="52">
        <f t="shared" si="6"/>
        <v>0</v>
      </c>
      <c r="G39" s="52">
        <f t="shared" si="7"/>
        <v>0</v>
      </c>
      <c r="H39" s="53">
        <v>0</v>
      </c>
      <c r="I39" s="53">
        <v>0</v>
      </c>
      <c r="J39" s="53">
        <v>0</v>
      </c>
      <c r="K39" s="53">
        <v>0</v>
      </c>
      <c r="L39" s="53">
        <v>0</v>
      </c>
      <c r="M39" s="53">
        <v>0</v>
      </c>
      <c r="N39" s="54">
        <f t="array" ref="N39">SUM(ROUND(H39:J39,2))</f>
        <v>0</v>
      </c>
      <c r="O39" s="54">
        <f t="array" ref="O39">SUM(ROUND(K39:M39,2))</f>
        <v>0</v>
      </c>
      <c r="P39" s="312">
        <v>0</v>
      </c>
      <c r="Q39" s="52">
        <f t="shared" ref="Q39:Q70" si="11">ROUND(H39*P39,2)</f>
        <v>0</v>
      </c>
      <c r="R39" s="268">
        <v>0</v>
      </c>
      <c r="S39" s="54">
        <f t="shared" ref="S39:S70" si="12">ROUND(K39*R39,2)</f>
        <v>0</v>
      </c>
      <c r="T39" s="312">
        <v>0</v>
      </c>
      <c r="U39" s="52">
        <f t="shared" ref="U39:U70" si="13">ROUND(I39*T39,2)</f>
        <v>0</v>
      </c>
      <c r="V39" s="268">
        <v>0</v>
      </c>
      <c r="W39" s="65">
        <f t="shared" ref="W39:W70" si="14">ROUND(L39*V39,2)</f>
        <v>0</v>
      </c>
      <c r="X39" s="309">
        <v>0</v>
      </c>
      <c r="Y39" s="52">
        <f t="shared" ref="Y39:Y70" si="15">ROUND(J39*X39,2)</f>
        <v>0</v>
      </c>
      <c r="Z39" s="268">
        <v>0</v>
      </c>
      <c r="AA39" s="65">
        <f t="shared" ref="AA39:AA70" si="16">ROUND(M39*Z39,2)</f>
        <v>0</v>
      </c>
    </row>
    <row r="40" spans="1:27" ht="15.75" hidden="1">
      <c r="A40" s="124"/>
      <c r="B40" s="44"/>
      <c r="C40" s="53">
        <v>0</v>
      </c>
      <c r="D40" s="268">
        <v>0</v>
      </c>
      <c r="E40" s="57">
        <v>0</v>
      </c>
      <c r="F40" s="52">
        <f t="shared" si="6"/>
        <v>0</v>
      </c>
      <c r="G40" s="52">
        <f t="shared" si="7"/>
        <v>0</v>
      </c>
      <c r="H40" s="53">
        <v>0</v>
      </c>
      <c r="I40" s="53">
        <v>0</v>
      </c>
      <c r="J40" s="53">
        <v>0</v>
      </c>
      <c r="K40" s="53">
        <v>0</v>
      </c>
      <c r="L40" s="53">
        <v>0</v>
      </c>
      <c r="M40" s="53">
        <v>0</v>
      </c>
      <c r="N40" s="54">
        <f t="array" ref="N40">SUM(ROUND(H40:J40,2))</f>
        <v>0</v>
      </c>
      <c r="O40" s="54">
        <f t="array" ref="O40">SUM(ROUND(K40:M40,2))</f>
        <v>0</v>
      </c>
      <c r="P40" s="312">
        <v>0</v>
      </c>
      <c r="Q40" s="52">
        <f t="shared" si="11"/>
        <v>0</v>
      </c>
      <c r="R40" s="268">
        <v>0</v>
      </c>
      <c r="S40" s="54">
        <f t="shared" si="12"/>
        <v>0</v>
      </c>
      <c r="T40" s="312">
        <v>0</v>
      </c>
      <c r="U40" s="52">
        <f t="shared" si="13"/>
        <v>0</v>
      </c>
      <c r="V40" s="268">
        <v>0</v>
      </c>
      <c r="W40" s="65">
        <f t="shared" si="14"/>
        <v>0</v>
      </c>
      <c r="X40" s="309">
        <v>0</v>
      </c>
      <c r="Y40" s="52">
        <f t="shared" si="15"/>
        <v>0</v>
      </c>
      <c r="Z40" s="268">
        <v>0</v>
      </c>
      <c r="AA40" s="65">
        <f t="shared" si="16"/>
        <v>0</v>
      </c>
    </row>
    <row r="41" spans="1:27" ht="15.75" hidden="1">
      <c r="A41" s="124"/>
      <c r="B41" s="44"/>
      <c r="C41" s="53">
        <v>0</v>
      </c>
      <c r="D41" s="268">
        <v>0</v>
      </c>
      <c r="E41" s="57">
        <v>0</v>
      </c>
      <c r="F41" s="52">
        <f t="shared" si="6"/>
        <v>0</v>
      </c>
      <c r="G41" s="52">
        <f t="shared" si="7"/>
        <v>0</v>
      </c>
      <c r="H41" s="53">
        <v>0</v>
      </c>
      <c r="I41" s="53">
        <v>0</v>
      </c>
      <c r="J41" s="53">
        <v>0</v>
      </c>
      <c r="K41" s="53">
        <v>0</v>
      </c>
      <c r="L41" s="53">
        <v>0</v>
      </c>
      <c r="M41" s="53">
        <v>0</v>
      </c>
      <c r="N41" s="54">
        <f t="array" ref="N41">SUM(ROUND(H41:J41,2))</f>
        <v>0</v>
      </c>
      <c r="O41" s="54">
        <f t="array" ref="O41">SUM(ROUND(K41:M41,2))</f>
        <v>0</v>
      </c>
      <c r="P41" s="312">
        <v>0</v>
      </c>
      <c r="Q41" s="52">
        <f t="shared" si="11"/>
        <v>0</v>
      </c>
      <c r="R41" s="268">
        <v>0</v>
      </c>
      <c r="S41" s="54">
        <f t="shared" si="12"/>
        <v>0</v>
      </c>
      <c r="T41" s="312">
        <v>0</v>
      </c>
      <c r="U41" s="52">
        <f t="shared" si="13"/>
        <v>0</v>
      </c>
      <c r="V41" s="268">
        <v>0</v>
      </c>
      <c r="W41" s="65">
        <f t="shared" si="14"/>
        <v>0</v>
      </c>
      <c r="X41" s="309">
        <v>0</v>
      </c>
      <c r="Y41" s="52">
        <f t="shared" si="15"/>
        <v>0</v>
      </c>
      <c r="Z41" s="268">
        <v>0</v>
      </c>
      <c r="AA41" s="65">
        <f t="shared" si="16"/>
        <v>0</v>
      </c>
    </row>
    <row r="42" spans="1:27" ht="15.75" hidden="1">
      <c r="A42" s="124"/>
      <c r="B42" s="44"/>
      <c r="C42" s="53">
        <v>0</v>
      </c>
      <c r="D42" s="268">
        <v>0</v>
      </c>
      <c r="E42" s="57">
        <v>0</v>
      </c>
      <c r="F42" s="52">
        <f t="shared" si="6"/>
        <v>0</v>
      </c>
      <c r="G42" s="52">
        <f t="shared" si="7"/>
        <v>0</v>
      </c>
      <c r="H42" s="53">
        <v>0</v>
      </c>
      <c r="I42" s="53">
        <v>0</v>
      </c>
      <c r="J42" s="53">
        <v>0</v>
      </c>
      <c r="K42" s="53">
        <v>0</v>
      </c>
      <c r="L42" s="53">
        <v>0</v>
      </c>
      <c r="M42" s="53">
        <v>0</v>
      </c>
      <c r="N42" s="54">
        <f t="array" ref="N42">SUM(ROUND(H42:J42,2))</f>
        <v>0</v>
      </c>
      <c r="O42" s="54">
        <f t="array" ref="O42">SUM(ROUND(K42:M42,2))</f>
        <v>0</v>
      </c>
      <c r="P42" s="312">
        <v>0</v>
      </c>
      <c r="Q42" s="52">
        <f t="shared" si="11"/>
        <v>0</v>
      </c>
      <c r="R42" s="268">
        <v>0</v>
      </c>
      <c r="S42" s="54">
        <f t="shared" si="12"/>
        <v>0</v>
      </c>
      <c r="T42" s="312">
        <v>0</v>
      </c>
      <c r="U42" s="52">
        <f t="shared" si="13"/>
        <v>0</v>
      </c>
      <c r="V42" s="268">
        <v>0</v>
      </c>
      <c r="W42" s="65">
        <f t="shared" si="14"/>
        <v>0</v>
      </c>
      <c r="X42" s="309">
        <v>0</v>
      </c>
      <c r="Y42" s="52">
        <f t="shared" si="15"/>
        <v>0</v>
      </c>
      <c r="Z42" s="268">
        <v>0</v>
      </c>
      <c r="AA42" s="65">
        <f t="shared" si="16"/>
        <v>0</v>
      </c>
    </row>
    <row r="43" spans="1:27" ht="15.75" hidden="1">
      <c r="A43" s="124"/>
      <c r="B43" s="44"/>
      <c r="C43" s="53">
        <v>0</v>
      </c>
      <c r="D43" s="268">
        <v>0</v>
      </c>
      <c r="E43" s="57">
        <v>0</v>
      </c>
      <c r="F43" s="52">
        <f t="shared" si="6"/>
        <v>0</v>
      </c>
      <c r="G43" s="52">
        <f t="shared" si="7"/>
        <v>0</v>
      </c>
      <c r="H43" s="53">
        <v>0</v>
      </c>
      <c r="I43" s="53">
        <v>0</v>
      </c>
      <c r="J43" s="53">
        <v>0</v>
      </c>
      <c r="K43" s="53">
        <v>0</v>
      </c>
      <c r="L43" s="53">
        <v>0</v>
      </c>
      <c r="M43" s="53">
        <v>0</v>
      </c>
      <c r="N43" s="54">
        <f t="array" ref="N43">SUM(ROUND(H43:J43,2))</f>
        <v>0</v>
      </c>
      <c r="O43" s="54">
        <f t="array" ref="O43">SUM(ROUND(K43:M43,2))</f>
        <v>0</v>
      </c>
      <c r="P43" s="312">
        <v>0</v>
      </c>
      <c r="Q43" s="52">
        <f t="shared" si="11"/>
        <v>0</v>
      </c>
      <c r="R43" s="268">
        <v>0</v>
      </c>
      <c r="S43" s="54">
        <f t="shared" si="12"/>
        <v>0</v>
      </c>
      <c r="T43" s="312">
        <v>0</v>
      </c>
      <c r="U43" s="52">
        <f t="shared" si="13"/>
        <v>0</v>
      </c>
      <c r="V43" s="268">
        <v>0</v>
      </c>
      <c r="W43" s="65">
        <f t="shared" si="14"/>
        <v>0</v>
      </c>
      <c r="X43" s="309">
        <v>0</v>
      </c>
      <c r="Y43" s="52">
        <f t="shared" si="15"/>
        <v>0</v>
      </c>
      <c r="Z43" s="268">
        <v>0</v>
      </c>
      <c r="AA43" s="65">
        <f t="shared" si="16"/>
        <v>0</v>
      </c>
    </row>
    <row r="44" spans="1:27" ht="15.75" hidden="1">
      <c r="A44" s="124"/>
      <c r="B44" s="44"/>
      <c r="C44" s="53">
        <v>0</v>
      </c>
      <c r="D44" s="268">
        <v>0</v>
      </c>
      <c r="E44" s="57">
        <v>0</v>
      </c>
      <c r="F44" s="52">
        <f t="shared" si="6"/>
        <v>0</v>
      </c>
      <c r="G44" s="52">
        <f t="shared" si="7"/>
        <v>0</v>
      </c>
      <c r="H44" s="53">
        <v>0</v>
      </c>
      <c r="I44" s="53">
        <v>0</v>
      </c>
      <c r="J44" s="53">
        <v>0</v>
      </c>
      <c r="K44" s="53">
        <v>0</v>
      </c>
      <c r="L44" s="53">
        <v>0</v>
      </c>
      <c r="M44" s="53">
        <v>0</v>
      </c>
      <c r="N44" s="54">
        <f t="array" ref="N44">SUM(ROUND(H44:J44,2))</f>
        <v>0</v>
      </c>
      <c r="O44" s="54">
        <f t="array" ref="O44">SUM(ROUND(K44:M44,2))</f>
        <v>0</v>
      </c>
      <c r="P44" s="312">
        <v>0</v>
      </c>
      <c r="Q44" s="52">
        <f t="shared" si="11"/>
        <v>0</v>
      </c>
      <c r="R44" s="268">
        <v>0</v>
      </c>
      <c r="S44" s="54">
        <f t="shared" si="12"/>
        <v>0</v>
      </c>
      <c r="T44" s="312">
        <v>0</v>
      </c>
      <c r="U44" s="52">
        <f t="shared" si="13"/>
        <v>0</v>
      </c>
      <c r="V44" s="268">
        <v>0</v>
      </c>
      <c r="W44" s="65">
        <f t="shared" si="14"/>
        <v>0</v>
      </c>
      <c r="X44" s="309">
        <v>0</v>
      </c>
      <c r="Y44" s="52">
        <f t="shared" si="15"/>
        <v>0</v>
      </c>
      <c r="Z44" s="268">
        <v>0</v>
      </c>
      <c r="AA44" s="65">
        <f t="shared" si="16"/>
        <v>0</v>
      </c>
    </row>
    <row r="45" spans="1:27" ht="15.75" hidden="1">
      <c r="A45" s="124"/>
      <c r="B45" s="44"/>
      <c r="C45" s="53">
        <v>0</v>
      </c>
      <c r="D45" s="268">
        <v>0</v>
      </c>
      <c r="E45" s="57">
        <v>0</v>
      </c>
      <c r="F45" s="52">
        <f t="shared" si="6"/>
        <v>0</v>
      </c>
      <c r="G45" s="52">
        <f t="shared" si="7"/>
        <v>0</v>
      </c>
      <c r="H45" s="53">
        <v>0</v>
      </c>
      <c r="I45" s="53">
        <v>0</v>
      </c>
      <c r="J45" s="53">
        <v>0</v>
      </c>
      <c r="K45" s="53">
        <v>0</v>
      </c>
      <c r="L45" s="53">
        <v>0</v>
      </c>
      <c r="M45" s="53">
        <v>0</v>
      </c>
      <c r="N45" s="54">
        <f t="array" ref="N45">SUM(ROUND(H45:J45,2))</f>
        <v>0</v>
      </c>
      <c r="O45" s="54">
        <f t="array" ref="O45">SUM(ROUND(K45:M45,2))</f>
        <v>0</v>
      </c>
      <c r="P45" s="312">
        <v>0</v>
      </c>
      <c r="Q45" s="52">
        <f t="shared" si="11"/>
        <v>0</v>
      </c>
      <c r="R45" s="268">
        <v>0</v>
      </c>
      <c r="S45" s="54">
        <f t="shared" si="12"/>
        <v>0</v>
      </c>
      <c r="T45" s="312">
        <v>0</v>
      </c>
      <c r="U45" s="52">
        <f t="shared" si="13"/>
        <v>0</v>
      </c>
      <c r="V45" s="268">
        <v>0</v>
      </c>
      <c r="W45" s="65">
        <f t="shared" si="14"/>
        <v>0</v>
      </c>
      <c r="X45" s="309">
        <v>0</v>
      </c>
      <c r="Y45" s="52">
        <f t="shared" si="15"/>
        <v>0</v>
      </c>
      <c r="Z45" s="268">
        <v>0</v>
      </c>
      <c r="AA45" s="65">
        <f t="shared" si="16"/>
        <v>0</v>
      </c>
    </row>
    <row r="46" spans="1:27" ht="15.75" hidden="1">
      <c r="A46" s="124"/>
      <c r="B46" s="44"/>
      <c r="C46" s="53">
        <v>0</v>
      </c>
      <c r="D46" s="268">
        <v>0</v>
      </c>
      <c r="E46" s="57">
        <v>0</v>
      </c>
      <c r="F46" s="52">
        <f t="shared" si="6"/>
        <v>0</v>
      </c>
      <c r="G46" s="52">
        <f t="shared" si="7"/>
        <v>0</v>
      </c>
      <c r="H46" s="53">
        <v>0</v>
      </c>
      <c r="I46" s="53">
        <v>0</v>
      </c>
      <c r="J46" s="53">
        <v>0</v>
      </c>
      <c r="K46" s="53">
        <v>0</v>
      </c>
      <c r="L46" s="53">
        <v>0</v>
      </c>
      <c r="M46" s="53">
        <v>0</v>
      </c>
      <c r="N46" s="54">
        <f t="array" ref="N46">SUM(ROUND(H46:J46,2))</f>
        <v>0</v>
      </c>
      <c r="O46" s="54">
        <f t="array" ref="O46">SUM(ROUND(K46:M46,2))</f>
        <v>0</v>
      </c>
      <c r="P46" s="312">
        <v>0</v>
      </c>
      <c r="Q46" s="52">
        <f t="shared" si="11"/>
        <v>0</v>
      </c>
      <c r="R46" s="268">
        <v>0</v>
      </c>
      <c r="S46" s="54">
        <f t="shared" si="12"/>
        <v>0</v>
      </c>
      <c r="T46" s="312">
        <v>0</v>
      </c>
      <c r="U46" s="52">
        <f t="shared" si="13"/>
        <v>0</v>
      </c>
      <c r="V46" s="268">
        <v>0</v>
      </c>
      <c r="W46" s="65">
        <f t="shared" si="14"/>
        <v>0</v>
      </c>
      <c r="X46" s="309">
        <v>0</v>
      </c>
      <c r="Y46" s="52">
        <f t="shared" si="15"/>
        <v>0</v>
      </c>
      <c r="Z46" s="268">
        <v>0</v>
      </c>
      <c r="AA46" s="65">
        <f t="shared" si="16"/>
        <v>0</v>
      </c>
    </row>
    <row r="47" spans="1:27" ht="15.75" hidden="1">
      <c r="A47" s="124"/>
      <c r="B47" s="44"/>
      <c r="C47" s="53">
        <v>0</v>
      </c>
      <c r="D47" s="268">
        <v>0</v>
      </c>
      <c r="E47" s="57">
        <v>0</v>
      </c>
      <c r="F47" s="52">
        <f t="shared" si="6"/>
        <v>0</v>
      </c>
      <c r="G47" s="52">
        <f t="shared" si="7"/>
        <v>0</v>
      </c>
      <c r="H47" s="53">
        <v>0</v>
      </c>
      <c r="I47" s="53">
        <v>0</v>
      </c>
      <c r="J47" s="53">
        <v>0</v>
      </c>
      <c r="K47" s="53">
        <v>0</v>
      </c>
      <c r="L47" s="53">
        <v>0</v>
      </c>
      <c r="M47" s="53">
        <v>0</v>
      </c>
      <c r="N47" s="54">
        <f t="array" ref="N47">SUM(ROUND(H47:J47,2))</f>
        <v>0</v>
      </c>
      <c r="O47" s="54">
        <f t="array" ref="O47">SUM(ROUND(K47:M47,2))</f>
        <v>0</v>
      </c>
      <c r="P47" s="312">
        <v>0</v>
      </c>
      <c r="Q47" s="52">
        <f t="shared" si="11"/>
        <v>0</v>
      </c>
      <c r="R47" s="268">
        <v>0</v>
      </c>
      <c r="S47" s="54">
        <f t="shared" si="12"/>
        <v>0</v>
      </c>
      <c r="T47" s="312">
        <v>0</v>
      </c>
      <c r="U47" s="52">
        <f t="shared" si="13"/>
        <v>0</v>
      </c>
      <c r="V47" s="268">
        <v>0</v>
      </c>
      <c r="W47" s="65">
        <f t="shared" si="14"/>
        <v>0</v>
      </c>
      <c r="X47" s="309">
        <v>0</v>
      </c>
      <c r="Y47" s="52">
        <f t="shared" si="15"/>
        <v>0</v>
      </c>
      <c r="Z47" s="268">
        <v>0</v>
      </c>
      <c r="AA47" s="65">
        <f t="shared" si="16"/>
        <v>0</v>
      </c>
    </row>
    <row r="48" spans="1:27" ht="15.75" hidden="1">
      <c r="A48" s="124"/>
      <c r="B48" s="44"/>
      <c r="C48" s="53">
        <v>0</v>
      </c>
      <c r="D48" s="268">
        <v>0</v>
      </c>
      <c r="E48" s="57">
        <v>0</v>
      </c>
      <c r="F48" s="52">
        <f t="shared" si="6"/>
        <v>0</v>
      </c>
      <c r="G48" s="52">
        <f t="shared" si="7"/>
        <v>0</v>
      </c>
      <c r="H48" s="53">
        <v>0</v>
      </c>
      <c r="I48" s="53">
        <v>0</v>
      </c>
      <c r="J48" s="53">
        <v>0</v>
      </c>
      <c r="K48" s="53">
        <v>0</v>
      </c>
      <c r="L48" s="53">
        <v>0</v>
      </c>
      <c r="M48" s="53">
        <v>0</v>
      </c>
      <c r="N48" s="54">
        <f t="array" ref="N48">SUM(ROUND(H48:J48,2))</f>
        <v>0</v>
      </c>
      <c r="O48" s="54">
        <f t="array" ref="O48">SUM(ROUND(K48:M48,2))</f>
        <v>0</v>
      </c>
      <c r="P48" s="312">
        <v>0</v>
      </c>
      <c r="Q48" s="52">
        <f t="shared" si="11"/>
        <v>0</v>
      </c>
      <c r="R48" s="268">
        <v>0</v>
      </c>
      <c r="S48" s="54">
        <f t="shared" si="12"/>
        <v>0</v>
      </c>
      <c r="T48" s="312">
        <v>0</v>
      </c>
      <c r="U48" s="52">
        <f t="shared" si="13"/>
        <v>0</v>
      </c>
      <c r="V48" s="268">
        <v>0</v>
      </c>
      <c r="W48" s="65">
        <f t="shared" si="14"/>
        <v>0</v>
      </c>
      <c r="X48" s="309">
        <v>0</v>
      </c>
      <c r="Y48" s="52">
        <f t="shared" si="15"/>
        <v>0</v>
      </c>
      <c r="Z48" s="268">
        <v>0</v>
      </c>
      <c r="AA48" s="65">
        <f t="shared" si="16"/>
        <v>0</v>
      </c>
    </row>
    <row r="49" spans="1:27" ht="15.75" hidden="1">
      <c r="A49" s="124"/>
      <c r="B49" s="44"/>
      <c r="C49" s="53">
        <v>0</v>
      </c>
      <c r="D49" s="268">
        <v>0</v>
      </c>
      <c r="E49" s="57">
        <v>0</v>
      </c>
      <c r="F49" s="52">
        <f t="shared" si="6"/>
        <v>0</v>
      </c>
      <c r="G49" s="52">
        <f t="shared" si="7"/>
        <v>0</v>
      </c>
      <c r="H49" s="53">
        <v>0</v>
      </c>
      <c r="I49" s="53">
        <v>0</v>
      </c>
      <c r="J49" s="53">
        <v>0</v>
      </c>
      <c r="K49" s="53">
        <v>0</v>
      </c>
      <c r="L49" s="53">
        <v>0</v>
      </c>
      <c r="M49" s="53">
        <v>0</v>
      </c>
      <c r="N49" s="54">
        <f t="array" ref="N49">SUM(ROUND(H49:J49,2))</f>
        <v>0</v>
      </c>
      <c r="O49" s="54">
        <f t="array" ref="O49">SUM(ROUND(K49:M49,2))</f>
        <v>0</v>
      </c>
      <c r="P49" s="312">
        <v>0</v>
      </c>
      <c r="Q49" s="52">
        <f t="shared" si="11"/>
        <v>0</v>
      </c>
      <c r="R49" s="268">
        <v>0</v>
      </c>
      <c r="S49" s="54">
        <f t="shared" si="12"/>
        <v>0</v>
      </c>
      <c r="T49" s="312">
        <v>0</v>
      </c>
      <c r="U49" s="52">
        <f t="shared" si="13"/>
        <v>0</v>
      </c>
      <c r="V49" s="268">
        <v>0</v>
      </c>
      <c r="W49" s="65">
        <f t="shared" si="14"/>
        <v>0</v>
      </c>
      <c r="X49" s="309">
        <v>0</v>
      </c>
      <c r="Y49" s="52">
        <f t="shared" si="15"/>
        <v>0</v>
      </c>
      <c r="Z49" s="268">
        <v>0</v>
      </c>
      <c r="AA49" s="65">
        <f t="shared" si="16"/>
        <v>0</v>
      </c>
    </row>
    <row r="50" spans="1:27" ht="15.75" hidden="1">
      <c r="A50" s="124"/>
      <c r="B50" s="44"/>
      <c r="C50" s="53">
        <v>0</v>
      </c>
      <c r="D50" s="268">
        <v>0</v>
      </c>
      <c r="E50" s="57">
        <v>0</v>
      </c>
      <c r="F50" s="52">
        <f t="shared" si="6"/>
        <v>0</v>
      </c>
      <c r="G50" s="52">
        <f t="shared" si="7"/>
        <v>0</v>
      </c>
      <c r="H50" s="53">
        <v>0</v>
      </c>
      <c r="I50" s="53">
        <v>0</v>
      </c>
      <c r="J50" s="53">
        <v>0</v>
      </c>
      <c r="K50" s="53">
        <v>0</v>
      </c>
      <c r="L50" s="53">
        <v>0</v>
      </c>
      <c r="M50" s="53">
        <v>0</v>
      </c>
      <c r="N50" s="54">
        <f t="array" ref="N50">SUM(ROUND(H50:J50,2))</f>
        <v>0</v>
      </c>
      <c r="O50" s="54">
        <f t="array" ref="O50">SUM(ROUND(K50:M50,2))</f>
        <v>0</v>
      </c>
      <c r="P50" s="312">
        <v>0</v>
      </c>
      <c r="Q50" s="52">
        <f t="shared" si="11"/>
        <v>0</v>
      </c>
      <c r="R50" s="268">
        <v>0</v>
      </c>
      <c r="S50" s="54">
        <f t="shared" si="12"/>
        <v>0</v>
      </c>
      <c r="T50" s="312">
        <v>0</v>
      </c>
      <c r="U50" s="52">
        <f t="shared" si="13"/>
        <v>0</v>
      </c>
      <c r="V50" s="268">
        <v>0</v>
      </c>
      <c r="W50" s="65">
        <f t="shared" si="14"/>
        <v>0</v>
      </c>
      <c r="X50" s="309">
        <v>0</v>
      </c>
      <c r="Y50" s="52">
        <f t="shared" si="15"/>
        <v>0</v>
      </c>
      <c r="Z50" s="268">
        <v>0</v>
      </c>
      <c r="AA50" s="65">
        <f t="shared" si="16"/>
        <v>0</v>
      </c>
    </row>
    <row r="51" spans="1:27" ht="15.75" hidden="1">
      <c r="A51" s="124"/>
      <c r="B51" s="44"/>
      <c r="C51" s="53">
        <v>0</v>
      </c>
      <c r="D51" s="268">
        <v>0</v>
      </c>
      <c r="E51" s="57">
        <v>0</v>
      </c>
      <c r="F51" s="52">
        <f t="shared" si="6"/>
        <v>0</v>
      </c>
      <c r="G51" s="52">
        <f t="shared" si="7"/>
        <v>0</v>
      </c>
      <c r="H51" s="53">
        <v>0</v>
      </c>
      <c r="I51" s="53">
        <v>0</v>
      </c>
      <c r="J51" s="53">
        <v>0</v>
      </c>
      <c r="K51" s="53">
        <v>0</v>
      </c>
      <c r="L51" s="53">
        <v>0</v>
      </c>
      <c r="M51" s="53">
        <v>0</v>
      </c>
      <c r="N51" s="54">
        <f t="array" ref="N51">SUM(ROUND(H51:J51,2))</f>
        <v>0</v>
      </c>
      <c r="O51" s="54">
        <f t="array" ref="O51">SUM(ROUND(K51:M51,2))</f>
        <v>0</v>
      </c>
      <c r="P51" s="312">
        <v>0</v>
      </c>
      <c r="Q51" s="52">
        <f t="shared" si="11"/>
        <v>0</v>
      </c>
      <c r="R51" s="268">
        <v>0</v>
      </c>
      <c r="S51" s="54">
        <f t="shared" si="12"/>
        <v>0</v>
      </c>
      <c r="T51" s="312">
        <v>0</v>
      </c>
      <c r="U51" s="52">
        <f t="shared" si="13"/>
        <v>0</v>
      </c>
      <c r="V51" s="268">
        <v>0</v>
      </c>
      <c r="W51" s="65">
        <f t="shared" si="14"/>
        <v>0</v>
      </c>
      <c r="X51" s="309">
        <v>0</v>
      </c>
      <c r="Y51" s="52">
        <f t="shared" si="15"/>
        <v>0</v>
      </c>
      <c r="Z51" s="268">
        <v>0</v>
      </c>
      <c r="AA51" s="65">
        <f t="shared" si="16"/>
        <v>0</v>
      </c>
    </row>
    <row r="52" spans="1:27" ht="15.75" hidden="1">
      <c r="A52" s="124"/>
      <c r="B52" s="44"/>
      <c r="C52" s="53">
        <v>0</v>
      </c>
      <c r="D52" s="268">
        <v>0</v>
      </c>
      <c r="E52" s="57">
        <v>0</v>
      </c>
      <c r="F52" s="52">
        <f t="shared" si="6"/>
        <v>0</v>
      </c>
      <c r="G52" s="52">
        <f t="shared" ref="G52:G103" si="17">ROUND(D52*F52,2)</f>
        <v>0</v>
      </c>
      <c r="H52" s="53">
        <v>0</v>
      </c>
      <c r="I52" s="53">
        <v>0</v>
      </c>
      <c r="J52" s="53">
        <v>0</v>
      </c>
      <c r="K52" s="53">
        <v>0</v>
      </c>
      <c r="L52" s="53">
        <v>0</v>
      </c>
      <c r="M52" s="53">
        <v>0</v>
      </c>
      <c r="N52" s="54">
        <f t="array" ref="N52">SUM(ROUND(H52:J52,2))</f>
        <v>0</v>
      </c>
      <c r="O52" s="54">
        <f t="array" ref="O52">SUM(ROUND(K52:M52,2))</f>
        <v>0</v>
      </c>
      <c r="P52" s="312">
        <v>0</v>
      </c>
      <c r="Q52" s="52">
        <f t="shared" si="11"/>
        <v>0</v>
      </c>
      <c r="R52" s="268">
        <v>0</v>
      </c>
      <c r="S52" s="54">
        <f t="shared" si="12"/>
        <v>0</v>
      </c>
      <c r="T52" s="312">
        <v>0</v>
      </c>
      <c r="U52" s="52">
        <f t="shared" si="13"/>
        <v>0</v>
      </c>
      <c r="V52" s="268">
        <v>0</v>
      </c>
      <c r="W52" s="65">
        <f t="shared" si="14"/>
        <v>0</v>
      </c>
      <c r="X52" s="309">
        <v>0</v>
      </c>
      <c r="Y52" s="52">
        <f t="shared" si="15"/>
        <v>0</v>
      </c>
      <c r="Z52" s="268">
        <v>0</v>
      </c>
      <c r="AA52" s="65">
        <f t="shared" si="16"/>
        <v>0</v>
      </c>
    </row>
    <row r="53" spans="1:27" ht="15.75" hidden="1">
      <c r="A53" s="124"/>
      <c r="B53" s="44"/>
      <c r="C53" s="53">
        <v>0</v>
      </c>
      <c r="D53" s="268">
        <v>0</v>
      </c>
      <c r="E53" s="57">
        <v>0</v>
      </c>
      <c r="F53" s="52">
        <f t="shared" si="6"/>
        <v>0</v>
      </c>
      <c r="G53" s="52">
        <f t="shared" si="17"/>
        <v>0</v>
      </c>
      <c r="H53" s="53">
        <v>0</v>
      </c>
      <c r="I53" s="53">
        <v>0</v>
      </c>
      <c r="J53" s="53">
        <v>0</v>
      </c>
      <c r="K53" s="53">
        <v>0</v>
      </c>
      <c r="L53" s="53">
        <v>0</v>
      </c>
      <c r="M53" s="53">
        <v>0</v>
      </c>
      <c r="N53" s="54">
        <f t="array" ref="N53">SUM(ROUND(H53:J53,2))</f>
        <v>0</v>
      </c>
      <c r="O53" s="54">
        <f t="array" ref="O53">SUM(ROUND(K53:M53,2))</f>
        <v>0</v>
      </c>
      <c r="P53" s="312">
        <v>0</v>
      </c>
      <c r="Q53" s="52">
        <f t="shared" si="11"/>
        <v>0</v>
      </c>
      <c r="R53" s="268">
        <v>0</v>
      </c>
      <c r="S53" s="54">
        <f t="shared" si="12"/>
        <v>0</v>
      </c>
      <c r="T53" s="312">
        <v>0</v>
      </c>
      <c r="U53" s="52">
        <f t="shared" si="13"/>
        <v>0</v>
      </c>
      <c r="V53" s="268">
        <v>0</v>
      </c>
      <c r="W53" s="65">
        <f t="shared" si="14"/>
        <v>0</v>
      </c>
      <c r="X53" s="309">
        <v>0</v>
      </c>
      <c r="Y53" s="52">
        <f t="shared" si="15"/>
        <v>0</v>
      </c>
      <c r="Z53" s="268">
        <v>0</v>
      </c>
      <c r="AA53" s="65">
        <f t="shared" si="16"/>
        <v>0</v>
      </c>
    </row>
    <row r="54" spans="1:27" ht="15.75" hidden="1">
      <c r="A54" s="124"/>
      <c r="B54" s="44"/>
      <c r="C54" s="53">
        <v>0</v>
      </c>
      <c r="D54" s="268">
        <v>0</v>
      </c>
      <c r="E54" s="57">
        <v>0</v>
      </c>
      <c r="F54" s="52">
        <f t="shared" si="6"/>
        <v>0</v>
      </c>
      <c r="G54" s="52">
        <f t="shared" si="17"/>
        <v>0</v>
      </c>
      <c r="H54" s="53">
        <v>0</v>
      </c>
      <c r="I54" s="53">
        <v>0</v>
      </c>
      <c r="J54" s="53">
        <v>0</v>
      </c>
      <c r="K54" s="53">
        <v>0</v>
      </c>
      <c r="L54" s="53">
        <v>0</v>
      </c>
      <c r="M54" s="53">
        <v>0</v>
      </c>
      <c r="N54" s="54">
        <f t="array" ref="N54">SUM(ROUND(H54:J54,2))</f>
        <v>0</v>
      </c>
      <c r="O54" s="54">
        <f t="array" ref="O54">SUM(ROUND(K54:M54,2))</f>
        <v>0</v>
      </c>
      <c r="P54" s="312">
        <v>0</v>
      </c>
      <c r="Q54" s="52">
        <f t="shared" si="11"/>
        <v>0</v>
      </c>
      <c r="R54" s="268">
        <v>0</v>
      </c>
      <c r="S54" s="54">
        <f t="shared" si="12"/>
        <v>0</v>
      </c>
      <c r="T54" s="312">
        <v>0</v>
      </c>
      <c r="U54" s="52">
        <f t="shared" si="13"/>
        <v>0</v>
      </c>
      <c r="V54" s="268">
        <v>0</v>
      </c>
      <c r="W54" s="65">
        <f t="shared" si="14"/>
        <v>0</v>
      </c>
      <c r="X54" s="309">
        <v>0</v>
      </c>
      <c r="Y54" s="52">
        <f t="shared" si="15"/>
        <v>0</v>
      </c>
      <c r="Z54" s="268">
        <v>0</v>
      </c>
      <c r="AA54" s="65">
        <f t="shared" si="16"/>
        <v>0</v>
      </c>
    </row>
    <row r="55" spans="1:27" ht="15.75" hidden="1">
      <c r="A55" s="124"/>
      <c r="B55" s="44"/>
      <c r="C55" s="53">
        <v>0</v>
      </c>
      <c r="D55" s="268">
        <v>0</v>
      </c>
      <c r="E55" s="57">
        <v>0</v>
      </c>
      <c r="F55" s="52">
        <f t="shared" si="6"/>
        <v>0</v>
      </c>
      <c r="G55" s="52">
        <f t="shared" si="17"/>
        <v>0</v>
      </c>
      <c r="H55" s="53">
        <v>0</v>
      </c>
      <c r="I55" s="53">
        <v>0</v>
      </c>
      <c r="J55" s="53">
        <v>0</v>
      </c>
      <c r="K55" s="53">
        <v>0</v>
      </c>
      <c r="L55" s="53">
        <v>0</v>
      </c>
      <c r="M55" s="53">
        <v>0</v>
      </c>
      <c r="N55" s="54">
        <f t="array" ref="N55">SUM(ROUND(H55:J55,2))</f>
        <v>0</v>
      </c>
      <c r="O55" s="54">
        <f t="array" ref="O55">SUM(ROUND(K55:M55,2))</f>
        <v>0</v>
      </c>
      <c r="P55" s="312">
        <v>0</v>
      </c>
      <c r="Q55" s="52">
        <f t="shared" si="11"/>
        <v>0</v>
      </c>
      <c r="R55" s="268">
        <v>0</v>
      </c>
      <c r="S55" s="54">
        <f t="shared" si="12"/>
        <v>0</v>
      </c>
      <c r="T55" s="312">
        <v>0</v>
      </c>
      <c r="U55" s="52">
        <f t="shared" si="13"/>
        <v>0</v>
      </c>
      <c r="V55" s="268">
        <v>0</v>
      </c>
      <c r="W55" s="65">
        <f t="shared" si="14"/>
        <v>0</v>
      </c>
      <c r="X55" s="309">
        <v>0</v>
      </c>
      <c r="Y55" s="52">
        <f t="shared" si="15"/>
        <v>0</v>
      </c>
      <c r="Z55" s="268">
        <v>0</v>
      </c>
      <c r="AA55" s="65">
        <f t="shared" si="16"/>
        <v>0</v>
      </c>
    </row>
    <row r="56" spans="1:27" ht="15.75" hidden="1">
      <c r="A56" s="124"/>
      <c r="B56" s="44"/>
      <c r="C56" s="53">
        <v>0</v>
      </c>
      <c r="D56" s="268">
        <v>0</v>
      </c>
      <c r="E56" s="57">
        <v>0</v>
      </c>
      <c r="F56" s="52">
        <f t="shared" si="6"/>
        <v>0</v>
      </c>
      <c r="G56" s="52">
        <f t="shared" si="17"/>
        <v>0</v>
      </c>
      <c r="H56" s="53">
        <v>0</v>
      </c>
      <c r="I56" s="53">
        <v>0</v>
      </c>
      <c r="J56" s="53">
        <v>0</v>
      </c>
      <c r="K56" s="53">
        <v>0</v>
      </c>
      <c r="L56" s="53">
        <v>0</v>
      </c>
      <c r="M56" s="53">
        <v>0</v>
      </c>
      <c r="N56" s="54">
        <f t="array" ref="N56">SUM(ROUND(H56:J56,2))</f>
        <v>0</v>
      </c>
      <c r="O56" s="54">
        <f t="array" ref="O56">SUM(ROUND(K56:M56,2))</f>
        <v>0</v>
      </c>
      <c r="P56" s="312">
        <v>0</v>
      </c>
      <c r="Q56" s="52">
        <f t="shared" si="11"/>
        <v>0</v>
      </c>
      <c r="R56" s="268">
        <v>0</v>
      </c>
      <c r="S56" s="54">
        <f t="shared" si="12"/>
        <v>0</v>
      </c>
      <c r="T56" s="312">
        <v>0</v>
      </c>
      <c r="U56" s="52">
        <f t="shared" si="13"/>
        <v>0</v>
      </c>
      <c r="V56" s="268">
        <v>0</v>
      </c>
      <c r="W56" s="65">
        <f t="shared" si="14"/>
        <v>0</v>
      </c>
      <c r="X56" s="309">
        <v>0</v>
      </c>
      <c r="Y56" s="52">
        <f t="shared" si="15"/>
        <v>0</v>
      </c>
      <c r="Z56" s="268">
        <v>0</v>
      </c>
      <c r="AA56" s="65">
        <f t="shared" si="16"/>
        <v>0</v>
      </c>
    </row>
    <row r="57" spans="1:27" ht="15.75" hidden="1">
      <c r="A57" s="124"/>
      <c r="B57" s="44"/>
      <c r="C57" s="53">
        <v>0</v>
      </c>
      <c r="D57" s="268">
        <v>0</v>
      </c>
      <c r="E57" s="57">
        <v>0</v>
      </c>
      <c r="F57" s="52">
        <f t="shared" si="6"/>
        <v>0</v>
      </c>
      <c r="G57" s="52">
        <f t="shared" si="17"/>
        <v>0</v>
      </c>
      <c r="H57" s="53">
        <v>0</v>
      </c>
      <c r="I57" s="53">
        <v>0</v>
      </c>
      <c r="J57" s="53">
        <v>0</v>
      </c>
      <c r="K57" s="53">
        <v>0</v>
      </c>
      <c r="L57" s="53">
        <v>0</v>
      </c>
      <c r="M57" s="53">
        <v>0</v>
      </c>
      <c r="N57" s="54">
        <f t="array" ref="N57">SUM(ROUND(H57:J57,2))</f>
        <v>0</v>
      </c>
      <c r="O57" s="54">
        <f t="array" ref="O57">SUM(ROUND(K57:M57,2))</f>
        <v>0</v>
      </c>
      <c r="P57" s="312">
        <v>0</v>
      </c>
      <c r="Q57" s="52">
        <f t="shared" si="11"/>
        <v>0</v>
      </c>
      <c r="R57" s="268">
        <v>0</v>
      </c>
      <c r="S57" s="54">
        <f t="shared" si="12"/>
        <v>0</v>
      </c>
      <c r="T57" s="312">
        <v>0</v>
      </c>
      <c r="U57" s="52">
        <f t="shared" si="13"/>
        <v>0</v>
      </c>
      <c r="V57" s="268">
        <v>0</v>
      </c>
      <c r="W57" s="65">
        <f t="shared" si="14"/>
        <v>0</v>
      </c>
      <c r="X57" s="309">
        <v>0</v>
      </c>
      <c r="Y57" s="52">
        <f t="shared" si="15"/>
        <v>0</v>
      </c>
      <c r="Z57" s="268">
        <v>0</v>
      </c>
      <c r="AA57" s="65">
        <f t="shared" si="16"/>
        <v>0</v>
      </c>
    </row>
    <row r="58" spans="1:27" ht="15.75" hidden="1">
      <c r="A58" s="124"/>
      <c r="B58" s="44"/>
      <c r="C58" s="53">
        <v>0</v>
      </c>
      <c r="D58" s="268">
        <v>0</v>
      </c>
      <c r="E58" s="57">
        <v>0</v>
      </c>
      <c r="F58" s="52">
        <f t="shared" si="6"/>
        <v>0</v>
      </c>
      <c r="G58" s="52">
        <f t="shared" si="17"/>
        <v>0</v>
      </c>
      <c r="H58" s="53">
        <v>0</v>
      </c>
      <c r="I58" s="53">
        <v>0</v>
      </c>
      <c r="J58" s="53">
        <v>0</v>
      </c>
      <c r="K58" s="53">
        <v>0</v>
      </c>
      <c r="L58" s="53">
        <v>0</v>
      </c>
      <c r="M58" s="53">
        <v>0</v>
      </c>
      <c r="N58" s="54">
        <f t="array" ref="N58">SUM(ROUND(H58:J58,2))</f>
        <v>0</v>
      </c>
      <c r="O58" s="54">
        <f t="array" ref="O58">SUM(ROUND(K58:M58,2))</f>
        <v>0</v>
      </c>
      <c r="P58" s="312">
        <v>0</v>
      </c>
      <c r="Q58" s="52">
        <f t="shared" si="11"/>
        <v>0</v>
      </c>
      <c r="R58" s="268">
        <v>0</v>
      </c>
      <c r="S58" s="54">
        <f t="shared" si="12"/>
        <v>0</v>
      </c>
      <c r="T58" s="312">
        <v>0</v>
      </c>
      <c r="U58" s="52">
        <f t="shared" si="13"/>
        <v>0</v>
      </c>
      <c r="V58" s="268">
        <v>0</v>
      </c>
      <c r="W58" s="65">
        <f t="shared" si="14"/>
        <v>0</v>
      </c>
      <c r="X58" s="309">
        <v>0</v>
      </c>
      <c r="Y58" s="52">
        <f t="shared" si="15"/>
        <v>0</v>
      </c>
      <c r="Z58" s="268">
        <v>0</v>
      </c>
      <c r="AA58" s="65">
        <f t="shared" si="16"/>
        <v>0</v>
      </c>
    </row>
    <row r="59" spans="1:27" ht="15.75" hidden="1">
      <c r="A59" s="124"/>
      <c r="B59" s="44"/>
      <c r="C59" s="53">
        <v>0</v>
      </c>
      <c r="D59" s="268">
        <v>0</v>
      </c>
      <c r="E59" s="57">
        <v>0</v>
      </c>
      <c r="F59" s="52">
        <f t="shared" si="6"/>
        <v>0</v>
      </c>
      <c r="G59" s="52">
        <f t="shared" si="17"/>
        <v>0</v>
      </c>
      <c r="H59" s="53">
        <v>0</v>
      </c>
      <c r="I59" s="53">
        <v>0</v>
      </c>
      <c r="J59" s="53">
        <v>0</v>
      </c>
      <c r="K59" s="53">
        <v>0</v>
      </c>
      <c r="L59" s="53">
        <v>0</v>
      </c>
      <c r="M59" s="53">
        <v>0</v>
      </c>
      <c r="N59" s="54">
        <f t="array" ref="N59">SUM(ROUND(H59:J59,2))</f>
        <v>0</v>
      </c>
      <c r="O59" s="54">
        <f t="array" ref="O59">SUM(ROUND(K59:M59,2))</f>
        <v>0</v>
      </c>
      <c r="P59" s="312">
        <v>0</v>
      </c>
      <c r="Q59" s="52">
        <f t="shared" si="11"/>
        <v>0</v>
      </c>
      <c r="R59" s="268">
        <v>0</v>
      </c>
      <c r="S59" s="54">
        <f t="shared" si="12"/>
        <v>0</v>
      </c>
      <c r="T59" s="312">
        <v>0</v>
      </c>
      <c r="U59" s="52">
        <f t="shared" si="13"/>
        <v>0</v>
      </c>
      <c r="V59" s="268">
        <v>0</v>
      </c>
      <c r="W59" s="65">
        <f t="shared" si="14"/>
        <v>0</v>
      </c>
      <c r="X59" s="309">
        <v>0</v>
      </c>
      <c r="Y59" s="52">
        <f t="shared" si="15"/>
        <v>0</v>
      </c>
      <c r="Z59" s="268">
        <v>0</v>
      </c>
      <c r="AA59" s="65">
        <f t="shared" si="16"/>
        <v>0</v>
      </c>
    </row>
    <row r="60" spans="1:27" ht="15.75" hidden="1">
      <c r="A60" s="124"/>
      <c r="B60" s="44"/>
      <c r="C60" s="53">
        <v>0</v>
      </c>
      <c r="D60" s="268">
        <v>0</v>
      </c>
      <c r="E60" s="57">
        <v>0</v>
      </c>
      <c r="F60" s="52">
        <f t="shared" si="6"/>
        <v>0</v>
      </c>
      <c r="G60" s="52">
        <f t="shared" si="17"/>
        <v>0</v>
      </c>
      <c r="H60" s="53">
        <v>0</v>
      </c>
      <c r="I60" s="53">
        <v>0</v>
      </c>
      <c r="J60" s="53">
        <v>0</v>
      </c>
      <c r="K60" s="53">
        <v>0</v>
      </c>
      <c r="L60" s="53">
        <v>0</v>
      </c>
      <c r="M60" s="53">
        <v>0</v>
      </c>
      <c r="N60" s="54">
        <f t="array" ref="N60">SUM(ROUND(H60:J60,2))</f>
        <v>0</v>
      </c>
      <c r="O60" s="54">
        <f t="array" ref="O60">SUM(ROUND(K60:M60,2))</f>
        <v>0</v>
      </c>
      <c r="P60" s="312">
        <v>0</v>
      </c>
      <c r="Q60" s="52">
        <f t="shared" si="11"/>
        <v>0</v>
      </c>
      <c r="R60" s="268">
        <v>0</v>
      </c>
      <c r="S60" s="54">
        <f t="shared" si="12"/>
        <v>0</v>
      </c>
      <c r="T60" s="312">
        <v>0</v>
      </c>
      <c r="U60" s="52">
        <f t="shared" si="13"/>
        <v>0</v>
      </c>
      <c r="V60" s="268">
        <v>0</v>
      </c>
      <c r="W60" s="65">
        <f t="shared" si="14"/>
        <v>0</v>
      </c>
      <c r="X60" s="309">
        <v>0</v>
      </c>
      <c r="Y60" s="52">
        <f t="shared" si="15"/>
        <v>0</v>
      </c>
      <c r="Z60" s="268">
        <v>0</v>
      </c>
      <c r="AA60" s="65">
        <f t="shared" si="16"/>
        <v>0</v>
      </c>
    </row>
    <row r="61" spans="1:27" ht="15.75" hidden="1">
      <c r="A61" s="124"/>
      <c r="B61" s="44"/>
      <c r="C61" s="53">
        <v>0</v>
      </c>
      <c r="D61" s="268">
        <v>0</v>
      </c>
      <c r="E61" s="57">
        <v>0</v>
      </c>
      <c r="F61" s="52">
        <f t="shared" si="6"/>
        <v>0</v>
      </c>
      <c r="G61" s="52">
        <f t="shared" si="17"/>
        <v>0</v>
      </c>
      <c r="H61" s="53">
        <v>0</v>
      </c>
      <c r="I61" s="53">
        <v>0</v>
      </c>
      <c r="J61" s="53">
        <v>0</v>
      </c>
      <c r="K61" s="53">
        <v>0</v>
      </c>
      <c r="L61" s="53">
        <v>0</v>
      </c>
      <c r="M61" s="53">
        <v>0</v>
      </c>
      <c r="N61" s="54">
        <f t="array" ref="N61">SUM(ROUND(H61:J61,2))</f>
        <v>0</v>
      </c>
      <c r="O61" s="54">
        <f t="array" ref="O61">SUM(ROUND(K61:M61,2))</f>
        <v>0</v>
      </c>
      <c r="P61" s="312">
        <v>0</v>
      </c>
      <c r="Q61" s="52">
        <f t="shared" si="11"/>
        <v>0</v>
      </c>
      <c r="R61" s="268">
        <v>0</v>
      </c>
      <c r="S61" s="54">
        <f t="shared" si="12"/>
        <v>0</v>
      </c>
      <c r="T61" s="312">
        <v>0</v>
      </c>
      <c r="U61" s="52">
        <f t="shared" si="13"/>
        <v>0</v>
      </c>
      <c r="V61" s="268">
        <v>0</v>
      </c>
      <c r="W61" s="65">
        <f t="shared" si="14"/>
        <v>0</v>
      </c>
      <c r="X61" s="309">
        <v>0</v>
      </c>
      <c r="Y61" s="52">
        <f t="shared" si="15"/>
        <v>0</v>
      </c>
      <c r="Z61" s="268">
        <v>0</v>
      </c>
      <c r="AA61" s="65">
        <f t="shared" si="16"/>
        <v>0</v>
      </c>
    </row>
    <row r="62" spans="1:27" ht="15.75" hidden="1">
      <c r="A62" s="124"/>
      <c r="B62" s="44"/>
      <c r="C62" s="53">
        <v>0</v>
      </c>
      <c r="D62" s="268">
        <v>0</v>
      </c>
      <c r="E62" s="57">
        <v>0</v>
      </c>
      <c r="F62" s="52">
        <f t="shared" si="6"/>
        <v>0</v>
      </c>
      <c r="G62" s="52">
        <f t="shared" si="17"/>
        <v>0</v>
      </c>
      <c r="H62" s="53">
        <v>0</v>
      </c>
      <c r="I62" s="53">
        <v>0</v>
      </c>
      <c r="J62" s="53">
        <v>0</v>
      </c>
      <c r="K62" s="53">
        <v>0</v>
      </c>
      <c r="L62" s="53">
        <v>0</v>
      </c>
      <c r="M62" s="53">
        <v>0</v>
      </c>
      <c r="N62" s="54">
        <f t="array" ref="N62">SUM(ROUND(H62:J62,2))</f>
        <v>0</v>
      </c>
      <c r="O62" s="54">
        <f t="array" ref="O62">SUM(ROUND(K62:M62,2))</f>
        <v>0</v>
      </c>
      <c r="P62" s="312">
        <v>0</v>
      </c>
      <c r="Q62" s="52">
        <f t="shared" si="11"/>
        <v>0</v>
      </c>
      <c r="R62" s="268">
        <v>0</v>
      </c>
      <c r="S62" s="54">
        <f t="shared" si="12"/>
        <v>0</v>
      </c>
      <c r="T62" s="312">
        <v>0</v>
      </c>
      <c r="U62" s="52">
        <f t="shared" si="13"/>
        <v>0</v>
      </c>
      <c r="V62" s="268">
        <v>0</v>
      </c>
      <c r="W62" s="65">
        <f t="shared" si="14"/>
        <v>0</v>
      </c>
      <c r="X62" s="309">
        <v>0</v>
      </c>
      <c r="Y62" s="52">
        <f t="shared" si="15"/>
        <v>0</v>
      </c>
      <c r="Z62" s="268">
        <v>0</v>
      </c>
      <c r="AA62" s="65">
        <f t="shared" si="16"/>
        <v>0</v>
      </c>
    </row>
    <row r="63" spans="1:27" ht="15.75" hidden="1">
      <c r="A63" s="124"/>
      <c r="B63" s="44"/>
      <c r="C63" s="53">
        <v>0</v>
      </c>
      <c r="D63" s="268">
        <v>0</v>
      </c>
      <c r="E63" s="57">
        <v>0</v>
      </c>
      <c r="F63" s="52">
        <f t="shared" si="6"/>
        <v>0</v>
      </c>
      <c r="G63" s="52">
        <f t="shared" si="17"/>
        <v>0</v>
      </c>
      <c r="H63" s="53">
        <v>0</v>
      </c>
      <c r="I63" s="53">
        <v>0</v>
      </c>
      <c r="J63" s="53">
        <v>0</v>
      </c>
      <c r="K63" s="53">
        <v>0</v>
      </c>
      <c r="L63" s="53">
        <v>0</v>
      </c>
      <c r="M63" s="53">
        <v>0</v>
      </c>
      <c r="N63" s="54">
        <f t="array" ref="N63">SUM(ROUND(H63:J63,2))</f>
        <v>0</v>
      </c>
      <c r="O63" s="54">
        <f t="array" ref="O63">SUM(ROUND(K63:M63,2))</f>
        <v>0</v>
      </c>
      <c r="P63" s="312">
        <v>0</v>
      </c>
      <c r="Q63" s="52">
        <f t="shared" si="11"/>
        <v>0</v>
      </c>
      <c r="R63" s="268">
        <v>0</v>
      </c>
      <c r="S63" s="54">
        <f t="shared" si="12"/>
        <v>0</v>
      </c>
      <c r="T63" s="312">
        <v>0</v>
      </c>
      <c r="U63" s="52">
        <f t="shared" si="13"/>
        <v>0</v>
      </c>
      <c r="V63" s="268">
        <v>0</v>
      </c>
      <c r="W63" s="65">
        <f t="shared" si="14"/>
        <v>0</v>
      </c>
      <c r="X63" s="309">
        <v>0</v>
      </c>
      <c r="Y63" s="52">
        <f t="shared" si="15"/>
        <v>0</v>
      </c>
      <c r="Z63" s="268">
        <v>0</v>
      </c>
      <c r="AA63" s="65">
        <f t="shared" si="16"/>
        <v>0</v>
      </c>
    </row>
    <row r="64" spans="1:27" ht="15.75" hidden="1">
      <c r="A64" s="124"/>
      <c r="B64" s="44"/>
      <c r="C64" s="53">
        <v>0</v>
      </c>
      <c r="D64" s="268">
        <v>0</v>
      </c>
      <c r="E64" s="57">
        <v>0</v>
      </c>
      <c r="F64" s="52">
        <f t="shared" si="6"/>
        <v>0</v>
      </c>
      <c r="G64" s="52">
        <f t="shared" si="17"/>
        <v>0</v>
      </c>
      <c r="H64" s="53">
        <v>0</v>
      </c>
      <c r="I64" s="53">
        <v>0</v>
      </c>
      <c r="J64" s="53">
        <v>0</v>
      </c>
      <c r="K64" s="53">
        <v>0</v>
      </c>
      <c r="L64" s="53">
        <v>0</v>
      </c>
      <c r="M64" s="53">
        <v>0</v>
      </c>
      <c r="N64" s="54">
        <f t="array" ref="N64">SUM(ROUND(H64:J64,2))</f>
        <v>0</v>
      </c>
      <c r="O64" s="54">
        <f t="array" ref="O64">SUM(ROUND(K64:M64,2))</f>
        <v>0</v>
      </c>
      <c r="P64" s="312">
        <v>0</v>
      </c>
      <c r="Q64" s="52">
        <f t="shared" si="11"/>
        <v>0</v>
      </c>
      <c r="R64" s="268">
        <v>0</v>
      </c>
      <c r="S64" s="54">
        <f t="shared" si="12"/>
        <v>0</v>
      </c>
      <c r="T64" s="312">
        <v>0</v>
      </c>
      <c r="U64" s="52">
        <f t="shared" si="13"/>
        <v>0</v>
      </c>
      <c r="V64" s="268">
        <v>0</v>
      </c>
      <c r="W64" s="65">
        <f t="shared" si="14"/>
        <v>0</v>
      </c>
      <c r="X64" s="309">
        <v>0</v>
      </c>
      <c r="Y64" s="52">
        <f t="shared" si="15"/>
        <v>0</v>
      </c>
      <c r="Z64" s="268">
        <v>0</v>
      </c>
      <c r="AA64" s="65">
        <f t="shared" si="16"/>
        <v>0</v>
      </c>
    </row>
    <row r="65" spans="1:27" ht="15.75" hidden="1">
      <c r="A65" s="124"/>
      <c r="B65" s="44"/>
      <c r="C65" s="53">
        <v>0</v>
      </c>
      <c r="D65" s="268">
        <v>0</v>
      </c>
      <c r="E65" s="57">
        <v>0</v>
      </c>
      <c r="F65" s="52">
        <f t="shared" si="6"/>
        <v>0</v>
      </c>
      <c r="G65" s="52">
        <f t="shared" si="17"/>
        <v>0</v>
      </c>
      <c r="H65" s="53">
        <v>0</v>
      </c>
      <c r="I65" s="53">
        <v>0</v>
      </c>
      <c r="J65" s="53">
        <v>0</v>
      </c>
      <c r="K65" s="53">
        <v>0</v>
      </c>
      <c r="L65" s="53">
        <v>0</v>
      </c>
      <c r="M65" s="53">
        <v>0</v>
      </c>
      <c r="N65" s="54">
        <f t="array" ref="N65">SUM(ROUND(H65:J65,2))</f>
        <v>0</v>
      </c>
      <c r="O65" s="54">
        <f t="array" ref="O65">SUM(ROUND(K65:M65,2))</f>
        <v>0</v>
      </c>
      <c r="P65" s="312">
        <v>0</v>
      </c>
      <c r="Q65" s="52">
        <f t="shared" si="11"/>
        <v>0</v>
      </c>
      <c r="R65" s="268">
        <v>0</v>
      </c>
      <c r="S65" s="54">
        <f t="shared" si="12"/>
        <v>0</v>
      </c>
      <c r="T65" s="312">
        <v>0</v>
      </c>
      <c r="U65" s="52">
        <f t="shared" si="13"/>
        <v>0</v>
      </c>
      <c r="V65" s="268">
        <v>0</v>
      </c>
      <c r="W65" s="65">
        <f t="shared" si="14"/>
        <v>0</v>
      </c>
      <c r="X65" s="309">
        <v>0</v>
      </c>
      <c r="Y65" s="52">
        <f t="shared" si="15"/>
        <v>0</v>
      </c>
      <c r="Z65" s="268">
        <v>0</v>
      </c>
      <c r="AA65" s="65">
        <f t="shared" si="16"/>
        <v>0</v>
      </c>
    </row>
    <row r="66" spans="1:27" ht="15.75" hidden="1">
      <c r="A66" s="124"/>
      <c r="B66" s="44"/>
      <c r="C66" s="53">
        <v>0</v>
      </c>
      <c r="D66" s="268">
        <v>0</v>
      </c>
      <c r="E66" s="57">
        <v>0</v>
      </c>
      <c r="F66" s="52">
        <f t="shared" si="6"/>
        <v>0</v>
      </c>
      <c r="G66" s="52">
        <f t="shared" si="17"/>
        <v>0</v>
      </c>
      <c r="H66" s="53">
        <v>0</v>
      </c>
      <c r="I66" s="53">
        <v>0</v>
      </c>
      <c r="J66" s="53">
        <v>0</v>
      </c>
      <c r="K66" s="53">
        <v>0</v>
      </c>
      <c r="L66" s="53">
        <v>0</v>
      </c>
      <c r="M66" s="53">
        <v>0</v>
      </c>
      <c r="N66" s="54">
        <f t="array" ref="N66">SUM(ROUND(H66:J66,2))</f>
        <v>0</v>
      </c>
      <c r="O66" s="54">
        <f t="array" ref="O66">SUM(ROUND(K66:M66,2))</f>
        <v>0</v>
      </c>
      <c r="P66" s="312">
        <v>0</v>
      </c>
      <c r="Q66" s="52">
        <f t="shared" si="11"/>
        <v>0</v>
      </c>
      <c r="R66" s="268">
        <v>0</v>
      </c>
      <c r="S66" s="54">
        <f t="shared" si="12"/>
        <v>0</v>
      </c>
      <c r="T66" s="312">
        <v>0</v>
      </c>
      <c r="U66" s="52">
        <f t="shared" si="13"/>
        <v>0</v>
      </c>
      <c r="V66" s="268">
        <v>0</v>
      </c>
      <c r="W66" s="65">
        <f t="shared" si="14"/>
        <v>0</v>
      </c>
      <c r="X66" s="309">
        <v>0</v>
      </c>
      <c r="Y66" s="52">
        <f t="shared" si="15"/>
        <v>0</v>
      </c>
      <c r="Z66" s="268">
        <v>0</v>
      </c>
      <c r="AA66" s="65">
        <f t="shared" si="16"/>
        <v>0</v>
      </c>
    </row>
    <row r="67" spans="1:27" ht="15.75" hidden="1">
      <c r="A67" s="124"/>
      <c r="B67" s="44"/>
      <c r="C67" s="53">
        <v>0</v>
      </c>
      <c r="D67" s="268">
        <v>0</v>
      </c>
      <c r="E67" s="57">
        <v>0</v>
      </c>
      <c r="F67" s="52">
        <f t="shared" si="6"/>
        <v>0</v>
      </c>
      <c r="G67" s="52">
        <f t="shared" si="17"/>
        <v>0</v>
      </c>
      <c r="H67" s="53">
        <v>0</v>
      </c>
      <c r="I67" s="53">
        <v>0</v>
      </c>
      <c r="J67" s="53">
        <v>0</v>
      </c>
      <c r="K67" s="53">
        <v>0</v>
      </c>
      <c r="L67" s="53">
        <v>0</v>
      </c>
      <c r="M67" s="53">
        <v>0</v>
      </c>
      <c r="N67" s="54">
        <f t="array" ref="N67">SUM(ROUND(H67:J67,2))</f>
        <v>0</v>
      </c>
      <c r="O67" s="54">
        <f t="array" ref="O67">SUM(ROUND(K67:M67,2))</f>
        <v>0</v>
      </c>
      <c r="P67" s="312">
        <v>0</v>
      </c>
      <c r="Q67" s="52">
        <f t="shared" si="11"/>
        <v>0</v>
      </c>
      <c r="R67" s="268">
        <v>0</v>
      </c>
      <c r="S67" s="54">
        <f t="shared" si="12"/>
        <v>0</v>
      </c>
      <c r="T67" s="312">
        <v>0</v>
      </c>
      <c r="U67" s="52">
        <f t="shared" si="13"/>
        <v>0</v>
      </c>
      <c r="V67" s="268">
        <v>0</v>
      </c>
      <c r="W67" s="65">
        <f t="shared" si="14"/>
        <v>0</v>
      </c>
      <c r="X67" s="309">
        <v>0</v>
      </c>
      <c r="Y67" s="52">
        <f t="shared" si="15"/>
        <v>0</v>
      </c>
      <c r="Z67" s="268">
        <v>0</v>
      </c>
      <c r="AA67" s="65">
        <f t="shared" si="16"/>
        <v>0</v>
      </c>
    </row>
    <row r="68" spans="1:27" ht="15.75" hidden="1">
      <c r="A68" s="124"/>
      <c r="B68" s="44"/>
      <c r="C68" s="53">
        <v>0</v>
      </c>
      <c r="D68" s="268">
        <v>0</v>
      </c>
      <c r="E68" s="57">
        <v>0</v>
      </c>
      <c r="F68" s="52">
        <f t="shared" si="6"/>
        <v>0</v>
      </c>
      <c r="G68" s="52">
        <f t="shared" si="17"/>
        <v>0</v>
      </c>
      <c r="H68" s="53">
        <v>0</v>
      </c>
      <c r="I68" s="53">
        <v>0</v>
      </c>
      <c r="J68" s="53">
        <v>0</v>
      </c>
      <c r="K68" s="53">
        <v>0</v>
      </c>
      <c r="L68" s="53">
        <v>0</v>
      </c>
      <c r="M68" s="53">
        <v>0</v>
      </c>
      <c r="N68" s="54">
        <f t="array" ref="N68">SUM(ROUND(H68:J68,2))</f>
        <v>0</v>
      </c>
      <c r="O68" s="54">
        <f t="array" ref="O68">SUM(ROUND(K68:M68,2))</f>
        <v>0</v>
      </c>
      <c r="P68" s="312">
        <v>0</v>
      </c>
      <c r="Q68" s="52">
        <f t="shared" si="11"/>
        <v>0</v>
      </c>
      <c r="R68" s="268">
        <v>0</v>
      </c>
      <c r="S68" s="54">
        <f t="shared" si="12"/>
        <v>0</v>
      </c>
      <c r="T68" s="312">
        <v>0</v>
      </c>
      <c r="U68" s="52">
        <f t="shared" si="13"/>
        <v>0</v>
      </c>
      <c r="V68" s="268">
        <v>0</v>
      </c>
      <c r="W68" s="65">
        <f t="shared" si="14"/>
        <v>0</v>
      </c>
      <c r="X68" s="309">
        <v>0</v>
      </c>
      <c r="Y68" s="52">
        <f t="shared" si="15"/>
        <v>0</v>
      </c>
      <c r="Z68" s="268">
        <v>0</v>
      </c>
      <c r="AA68" s="65">
        <f t="shared" si="16"/>
        <v>0</v>
      </c>
    </row>
    <row r="69" spans="1:27" ht="15.75" hidden="1">
      <c r="A69" s="124"/>
      <c r="B69" s="44"/>
      <c r="C69" s="53">
        <v>0</v>
      </c>
      <c r="D69" s="268">
        <v>0</v>
      </c>
      <c r="E69" s="57">
        <v>0</v>
      </c>
      <c r="F69" s="52">
        <f t="shared" si="6"/>
        <v>0</v>
      </c>
      <c r="G69" s="52">
        <f t="shared" si="17"/>
        <v>0</v>
      </c>
      <c r="H69" s="53">
        <v>0</v>
      </c>
      <c r="I69" s="53">
        <v>0</v>
      </c>
      <c r="J69" s="53">
        <v>0</v>
      </c>
      <c r="K69" s="53">
        <v>0</v>
      </c>
      <c r="L69" s="53">
        <v>0</v>
      </c>
      <c r="M69" s="53">
        <v>0</v>
      </c>
      <c r="N69" s="54">
        <f t="array" ref="N69">SUM(ROUND(H69:J69,2))</f>
        <v>0</v>
      </c>
      <c r="O69" s="54">
        <f t="array" ref="O69">SUM(ROUND(K69:M69,2))</f>
        <v>0</v>
      </c>
      <c r="P69" s="312">
        <v>0</v>
      </c>
      <c r="Q69" s="52">
        <f t="shared" si="11"/>
        <v>0</v>
      </c>
      <c r="R69" s="268">
        <v>0</v>
      </c>
      <c r="S69" s="54">
        <f t="shared" si="12"/>
        <v>0</v>
      </c>
      <c r="T69" s="312">
        <v>0</v>
      </c>
      <c r="U69" s="52">
        <f t="shared" si="13"/>
        <v>0</v>
      </c>
      <c r="V69" s="268">
        <v>0</v>
      </c>
      <c r="W69" s="65">
        <f t="shared" si="14"/>
        <v>0</v>
      </c>
      <c r="X69" s="309">
        <v>0</v>
      </c>
      <c r="Y69" s="52">
        <f t="shared" si="15"/>
        <v>0</v>
      </c>
      <c r="Z69" s="268">
        <v>0</v>
      </c>
      <c r="AA69" s="65">
        <f t="shared" si="16"/>
        <v>0</v>
      </c>
    </row>
    <row r="70" spans="1:27" ht="15.75" hidden="1">
      <c r="A70" s="124"/>
      <c r="B70" s="44"/>
      <c r="C70" s="53">
        <v>0</v>
      </c>
      <c r="D70" s="268">
        <v>0</v>
      </c>
      <c r="E70" s="57">
        <v>0</v>
      </c>
      <c r="F70" s="52">
        <f t="shared" si="6"/>
        <v>0</v>
      </c>
      <c r="G70" s="52">
        <f t="shared" si="17"/>
        <v>0</v>
      </c>
      <c r="H70" s="53">
        <v>0</v>
      </c>
      <c r="I70" s="53">
        <v>0</v>
      </c>
      <c r="J70" s="53">
        <v>0</v>
      </c>
      <c r="K70" s="53">
        <v>0</v>
      </c>
      <c r="L70" s="53">
        <v>0</v>
      </c>
      <c r="M70" s="53">
        <v>0</v>
      </c>
      <c r="N70" s="54">
        <f t="array" ref="N70">SUM(ROUND(H70:J70,2))</f>
        <v>0</v>
      </c>
      <c r="O70" s="54">
        <f t="array" ref="O70">SUM(ROUND(K70:M70,2))</f>
        <v>0</v>
      </c>
      <c r="P70" s="312">
        <v>0</v>
      </c>
      <c r="Q70" s="52">
        <f t="shared" si="11"/>
        <v>0</v>
      </c>
      <c r="R70" s="268">
        <v>0</v>
      </c>
      <c r="S70" s="54">
        <f t="shared" si="12"/>
        <v>0</v>
      </c>
      <c r="T70" s="312">
        <v>0</v>
      </c>
      <c r="U70" s="52">
        <f t="shared" si="13"/>
        <v>0</v>
      </c>
      <c r="V70" s="268">
        <v>0</v>
      </c>
      <c r="W70" s="65">
        <f t="shared" si="14"/>
        <v>0</v>
      </c>
      <c r="X70" s="309">
        <v>0</v>
      </c>
      <c r="Y70" s="52">
        <f t="shared" si="15"/>
        <v>0</v>
      </c>
      <c r="Z70" s="268">
        <v>0</v>
      </c>
      <c r="AA70" s="65">
        <f t="shared" si="16"/>
        <v>0</v>
      </c>
    </row>
    <row r="71" spans="1:27" ht="15.75" hidden="1">
      <c r="A71" s="124"/>
      <c r="B71" s="44"/>
      <c r="C71" s="53">
        <v>0</v>
      </c>
      <c r="D71" s="268">
        <v>0</v>
      </c>
      <c r="E71" s="57">
        <v>0</v>
      </c>
      <c r="F71" s="52">
        <f t="shared" si="6"/>
        <v>0</v>
      </c>
      <c r="G71" s="52">
        <f t="shared" si="17"/>
        <v>0</v>
      </c>
      <c r="H71" s="53">
        <v>0</v>
      </c>
      <c r="I71" s="53">
        <v>0</v>
      </c>
      <c r="J71" s="53">
        <v>0</v>
      </c>
      <c r="K71" s="53">
        <v>0</v>
      </c>
      <c r="L71" s="53">
        <v>0</v>
      </c>
      <c r="M71" s="53">
        <v>0</v>
      </c>
      <c r="N71" s="54">
        <f t="array" ref="N71">SUM(ROUND(H71:J71,2))</f>
        <v>0</v>
      </c>
      <c r="O71" s="54">
        <f t="array" ref="O71">SUM(ROUND(K71:M71,2))</f>
        <v>0</v>
      </c>
      <c r="P71" s="312">
        <v>0</v>
      </c>
      <c r="Q71" s="52">
        <f t="shared" ref="Q71:Q102" si="18">ROUND(H71*P71,2)</f>
        <v>0</v>
      </c>
      <c r="R71" s="268">
        <v>0</v>
      </c>
      <c r="S71" s="54">
        <f t="shared" ref="S71:S102" si="19">ROUND(K71*R71,2)</f>
        <v>0</v>
      </c>
      <c r="T71" s="312">
        <v>0</v>
      </c>
      <c r="U71" s="52">
        <f t="shared" ref="U71:U102" si="20">ROUND(I71*T71,2)</f>
        <v>0</v>
      </c>
      <c r="V71" s="268">
        <v>0</v>
      </c>
      <c r="W71" s="65">
        <f t="shared" ref="W71:W102" si="21">ROUND(L71*V71,2)</f>
        <v>0</v>
      </c>
      <c r="X71" s="309">
        <v>0</v>
      </c>
      <c r="Y71" s="52">
        <f t="shared" ref="Y71:Y102" si="22">ROUND(J71*X71,2)</f>
        <v>0</v>
      </c>
      <c r="Z71" s="268">
        <v>0</v>
      </c>
      <c r="AA71" s="65">
        <f t="shared" ref="AA71:AA102" si="23">ROUND(M71*Z71,2)</f>
        <v>0</v>
      </c>
    </row>
    <row r="72" spans="1:27" ht="15.75" hidden="1">
      <c r="A72" s="124"/>
      <c r="B72" s="44"/>
      <c r="C72" s="53">
        <v>0</v>
      </c>
      <c r="D72" s="268">
        <v>0</v>
      </c>
      <c r="E72" s="57">
        <v>0</v>
      </c>
      <c r="F72" s="52">
        <f t="shared" si="6"/>
        <v>0</v>
      </c>
      <c r="G72" s="52">
        <f t="shared" si="17"/>
        <v>0</v>
      </c>
      <c r="H72" s="53">
        <v>0</v>
      </c>
      <c r="I72" s="53">
        <v>0</v>
      </c>
      <c r="J72" s="53">
        <v>0</v>
      </c>
      <c r="K72" s="53">
        <v>0</v>
      </c>
      <c r="L72" s="53">
        <v>0</v>
      </c>
      <c r="M72" s="53">
        <v>0</v>
      </c>
      <c r="N72" s="54">
        <f t="array" ref="N72">SUM(ROUND(H72:J72,2))</f>
        <v>0</v>
      </c>
      <c r="O72" s="54">
        <f t="array" ref="O72">SUM(ROUND(K72:M72,2))</f>
        <v>0</v>
      </c>
      <c r="P72" s="312">
        <v>0</v>
      </c>
      <c r="Q72" s="52">
        <f t="shared" si="18"/>
        <v>0</v>
      </c>
      <c r="R72" s="268">
        <v>0</v>
      </c>
      <c r="S72" s="54">
        <f t="shared" si="19"/>
        <v>0</v>
      </c>
      <c r="T72" s="312">
        <v>0</v>
      </c>
      <c r="U72" s="52">
        <f t="shared" si="20"/>
        <v>0</v>
      </c>
      <c r="V72" s="268">
        <v>0</v>
      </c>
      <c r="W72" s="65">
        <f t="shared" si="21"/>
        <v>0</v>
      </c>
      <c r="X72" s="309">
        <v>0</v>
      </c>
      <c r="Y72" s="52">
        <f t="shared" si="22"/>
        <v>0</v>
      </c>
      <c r="Z72" s="268">
        <v>0</v>
      </c>
      <c r="AA72" s="65">
        <f t="shared" si="23"/>
        <v>0</v>
      </c>
    </row>
    <row r="73" spans="1:27" ht="15.75" hidden="1">
      <c r="A73" s="124"/>
      <c r="B73" s="44"/>
      <c r="C73" s="53">
        <v>0</v>
      </c>
      <c r="D73" s="268">
        <v>0</v>
      </c>
      <c r="E73" s="57">
        <v>0</v>
      </c>
      <c r="F73" s="52">
        <f t="shared" si="6"/>
        <v>0</v>
      </c>
      <c r="G73" s="52">
        <f t="shared" si="17"/>
        <v>0</v>
      </c>
      <c r="H73" s="53">
        <v>0</v>
      </c>
      <c r="I73" s="53">
        <v>0</v>
      </c>
      <c r="J73" s="53">
        <v>0</v>
      </c>
      <c r="K73" s="53">
        <v>0</v>
      </c>
      <c r="L73" s="53">
        <v>0</v>
      </c>
      <c r="M73" s="53">
        <v>0</v>
      </c>
      <c r="N73" s="54">
        <f t="array" ref="N73">SUM(ROUND(H73:J73,2))</f>
        <v>0</v>
      </c>
      <c r="O73" s="54">
        <f t="array" ref="O73">SUM(ROUND(K73:M73,2))</f>
        <v>0</v>
      </c>
      <c r="P73" s="312">
        <v>0</v>
      </c>
      <c r="Q73" s="52">
        <f t="shared" si="18"/>
        <v>0</v>
      </c>
      <c r="R73" s="268">
        <v>0</v>
      </c>
      <c r="S73" s="54">
        <f t="shared" si="19"/>
        <v>0</v>
      </c>
      <c r="T73" s="312">
        <v>0</v>
      </c>
      <c r="U73" s="52">
        <f t="shared" si="20"/>
        <v>0</v>
      </c>
      <c r="V73" s="268">
        <v>0</v>
      </c>
      <c r="W73" s="65">
        <f t="shared" si="21"/>
        <v>0</v>
      </c>
      <c r="X73" s="309">
        <v>0</v>
      </c>
      <c r="Y73" s="52">
        <f t="shared" si="22"/>
        <v>0</v>
      </c>
      <c r="Z73" s="268">
        <v>0</v>
      </c>
      <c r="AA73" s="65">
        <f t="shared" si="23"/>
        <v>0</v>
      </c>
    </row>
    <row r="74" spans="1:27" ht="15.75" hidden="1">
      <c r="A74" s="124"/>
      <c r="B74" s="44"/>
      <c r="C74" s="53">
        <v>0</v>
      </c>
      <c r="D74" s="268">
        <v>0</v>
      </c>
      <c r="E74" s="57">
        <v>0</v>
      </c>
      <c r="F74" s="52">
        <f t="shared" si="6"/>
        <v>0</v>
      </c>
      <c r="G74" s="52">
        <f t="shared" si="17"/>
        <v>0</v>
      </c>
      <c r="H74" s="53">
        <v>0</v>
      </c>
      <c r="I74" s="53">
        <v>0</v>
      </c>
      <c r="J74" s="53">
        <v>0</v>
      </c>
      <c r="K74" s="53">
        <v>0</v>
      </c>
      <c r="L74" s="53">
        <v>0</v>
      </c>
      <c r="M74" s="53">
        <v>0</v>
      </c>
      <c r="N74" s="54">
        <f t="array" ref="N74">SUM(ROUND(H74:J74,2))</f>
        <v>0</v>
      </c>
      <c r="O74" s="54">
        <f t="array" ref="O74">SUM(ROUND(K74:M74,2))</f>
        <v>0</v>
      </c>
      <c r="P74" s="312">
        <v>0</v>
      </c>
      <c r="Q74" s="52">
        <f t="shared" si="18"/>
        <v>0</v>
      </c>
      <c r="R74" s="268">
        <v>0</v>
      </c>
      <c r="S74" s="54">
        <f t="shared" si="19"/>
        <v>0</v>
      </c>
      <c r="T74" s="312">
        <v>0</v>
      </c>
      <c r="U74" s="52">
        <f t="shared" si="20"/>
        <v>0</v>
      </c>
      <c r="V74" s="268">
        <v>0</v>
      </c>
      <c r="W74" s="65">
        <f t="shared" si="21"/>
        <v>0</v>
      </c>
      <c r="X74" s="309">
        <v>0</v>
      </c>
      <c r="Y74" s="52">
        <f t="shared" si="22"/>
        <v>0</v>
      </c>
      <c r="Z74" s="268">
        <v>0</v>
      </c>
      <c r="AA74" s="65">
        <f t="shared" si="23"/>
        <v>0</v>
      </c>
    </row>
    <row r="75" spans="1:27" ht="15.75" hidden="1">
      <c r="A75" s="124"/>
      <c r="B75" s="44"/>
      <c r="C75" s="53">
        <v>0</v>
      </c>
      <c r="D75" s="268">
        <v>0</v>
      </c>
      <c r="E75" s="57">
        <v>0</v>
      </c>
      <c r="F75" s="52">
        <f t="shared" si="6"/>
        <v>0</v>
      </c>
      <c r="G75" s="52">
        <f t="shared" si="17"/>
        <v>0</v>
      </c>
      <c r="H75" s="53">
        <v>0</v>
      </c>
      <c r="I75" s="53">
        <v>0</v>
      </c>
      <c r="J75" s="53">
        <v>0</v>
      </c>
      <c r="K75" s="53">
        <v>0</v>
      </c>
      <c r="L75" s="53">
        <v>0</v>
      </c>
      <c r="M75" s="53">
        <v>0</v>
      </c>
      <c r="N75" s="54">
        <f t="array" ref="N75">SUM(ROUND(H75:J75,2))</f>
        <v>0</v>
      </c>
      <c r="O75" s="54">
        <f t="array" ref="O75">SUM(ROUND(K75:M75,2))</f>
        <v>0</v>
      </c>
      <c r="P75" s="312">
        <v>0</v>
      </c>
      <c r="Q75" s="52">
        <f t="shared" si="18"/>
        <v>0</v>
      </c>
      <c r="R75" s="268">
        <v>0</v>
      </c>
      <c r="S75" s="54">
        <f t="shared" si="19"/>
        <v>0</v>
      </c>
      <c r="T75" s="312">
        <v>0</v>
      </c>
      <c r="U75" s="52">
        <f t="shared" si="20"/>
        <v>0</v>
      </c>
      <c r="V75" s="268">
        <v>0</v>
      </c>
      <c r="W75" s="65">
        <f t="shared" si="21"/>
        <v>0</v>
      </c>
      <c r="X75" s="309">
        <v>0</v>
      </c>
      <c r="Y75" s="52">
        <f t="shared" si="22"/>
        <v>0</v>
      </c>
      <c r="Z75" s="268">
        <v>0</v>
      </c>
      <c r="AA75" s="65">
        <f t="shared" si="23"/>
        <v>0</v>
      </c>
    </row>
    <row r="76" spans="1:27" ht="15.75" hidden="1">
      <c r="A76" s="124"/>
      <c r="B76" s="44"/>
      <c r="C76" s="53">
        <v>0</v>
      </c>
      <c r="D76" s="268">
        <v>0</v>
      </c>
      <c r="E76" s="57">
        <v>0</v>
      </c>
      <c r="F76" s="52">
        <f t="shared" si="6"/>
        <v>0</v>
      </c>
      <c r="G76" s="52">
        <f t="shared" si="17"/>
        <v>0</v>
      </c>
      <c r="H76" s="53">
        <v>0</v>
      </c>
      <c r="I76" s="53">
        <v>0</v>
      </c>
      <c r="J76" s="53">
        <v>0</v>
      </c>
      <c r="K76" s="53">
        <v>0</v>
      </c>
      <c r="L76" s="53">
        <v>0</v>
      </c>
      <c r="M76" s="53">
        <v>0</v>
      </c>
      <c r="N76" s="54">
        <f t="array" ref="N76">SUM(ROUND(H76:J76,2))</f>
        <v>0</v>
      </c>
      <c r="O76" s="54">
        <f t="array" ref="O76">SUM(ROUND(K76:M76,2))</f>
        <v>0</v>
      </c>
      <c r="P76" s="312">
        <v>0</v>
      </c>
      <c r="Q76" s="52">
        <f t="shared" si="18"/>
        <v>0</v>
      </c>
      <c r="R76" s="268">
        <v>0</v>
      </c>
      <c r="S76" s="54">
        <f t="shared" si="19"/>
        <v>0</v>
      </c>
      <c r="T76" s="312">
        <v>0</v>
      </c>
      <c r="U76" s="52">
        <f t="shared" si="20"/>
        <v>0</v>
      </c>
      <c r="V76" s="268">
        <v>0</v>
      </c>
      <c r="W76" s="65">
        <f t="shared" si="21"/>
        <v>0</v>
      </c>
      <c r="X76" s="309">
        <v>0</v>
      </c>
      <c r="Y76" s="52">
        <f t="shared" si="22"/>
        <v>0</v>
      </c>
      <c r="Z76" s="268">
        <v>0</v>
      </c>
      <c r="AA76" s="65">
        <f t="shared" si="23"/>
        <v>0</v>
      </c>
    </row>
    <row r="77" spans="1:27" ht="15.75" hidden="1">
      <c r="A77" s="124"/>
      <c r="B77" s="44"/>
      <c r="C77" s="53">
        <v>0</v>
      </c>
      <c r="D77" s="268">
        <v>0</v>
      </c>
      <c r="E77" s="57">
        <v>0</v>
      </c>
      <c r="F77" s="52">
        <f t="shared" si="6"/>
        <v>0</v>
      </c>
      <c r="G77" s="52">
        <f t="shared" si="17"/>
        <v>0</v>
      </c>
      <c r="H77" s="53">
        <v>0</v>
      </c>
      <c r="I77" s="53">
        <v>0</v>
      </c>
      <c r="J77" s="53">
        <v>0</v>
      </c>
      <c r="K77" s="53">
        <v>0</v>
      </c>
      <c r="L77" s="53">
        <v>0</v>
      </c>
      <c r="M77" s="53">
        <v>0</v>
      </c>
      <c r="N77" s="54">
        <f t="array" ref="N77">SUM(ROUND(H77:J77,2))</f>
        <v>0</v>
      </c>
      <c r="O77" s="54">
        <f t="array" ref="O77">SUM(ROUND(K77:M77,2))</f>
        <v>0</v>
      </c>
      <c r="P77" s="312">
        <v>0</v>
      </c>
      <c r="Q77" s="52">
        <f t="shared" si="18"/>
        <v>0</v>
      </c>
      <c r="R77" s="268">
        <v>0</v>
      </c>
      <c r="S77" s="54">
        <f t="shared" si="19"/>
        <v>0</v>
      </c>
      <c r="T77" s="312">
        <v>0</v>
      </c>
      <c r="U77" s="52">
        <f t="shared" si="20"/>
        <v>0</v>
      </c>
      <c r="V77" s="268">
        <v>0</v>
      </c>
      <c r="W77" s="65">
        <f t="shared" si="21"/>
        <v>0</v>
      </c>
      <c r="X77" s="309">
        <v>0</v>
      </c>
      <c r="Y77" s="52">
        <f t="shared" si="22"/>
        <v>0</v>
      </c>
      <c r="Z77" s="268">
        <v>0</v>
      </c>
      <c r="AA77" s="65">
        <f t="shared" si="23"/>
        <v>0</v>
      </c>
    </row>
    <row r="78" spans="1:27" ht="15.75" hidden="1">
      <c r="A78" s="124"/>
      <c r="B78" s="44"/>
      <c r="C78" s="53">
        <v>0</v>
      </c>
      <c r="D78" s="268">
        <v>0</v>
      </c>
      <c r="E78" s="57">
        <v>0</v>
      </c>
      <c r="F78" s="52">
        <f t="shared" si="6"/>
        <v>0</v>
      </c>
      <c r="G78" s="52">
        <f t="shared" si="17"/>
        <v>0</v>
      </c>
      <c r="H78" s="53">
        <v>0</v>
      </c>
      <c r="I78" s="53">
        <v>0</v>
      </c>
      <c r="J78" s="53">
        <v>0</v>
      </c>
      <c r="K78" s="53">
        <v>0</v>
      </c>
      <c r="L78" s="53">
        <v>0</v>
      </c>
      <c r="M78" s="53">
        <v>0</v>
      </c>
      <c r="N78" s="54">
        <f t="array" ref="N78">SUM(ROUND(H78:J78,2))</f>
        <v>0</v>
      </c>
      <c r="O78" s="54">
        <f t="array" ref="O78">SUM(ROUND(K78:M78,2))</f>
        <v>0</v>
      </c>
      <c r="P78" s="312">
        <v>0</v>
      </c>
      <c r="Q78" s="52">
        <f t="shared" si="18"/>
        <v>0</v>
      </c>
      <c r="R78" s="268">
        <v>0</v>
      </c>
      <c r="S78" s="54">
        <f t="shared" si="19"/>
        <v>0</v>
      </c>
      <c r="T78" s="312">
        <v>0</v>
      </c>
      <c r="U78" s="52">
        <f t="shared" si="20"/>
        <v>0</v>
      </c>
      <c r="V78" s="268">
        <v>0</v>
      </c>
      <c r="W78" s="65">
        <f t="shared" si="21"/>
        <v>0</v>
      </c>
      <c r="X78" s="309">
        <v>0</v>
      </c>
      <c r="Y78" s="52">
        <f t="shared" si="22"/>
        <v>0</v>
      </c>
      <c r="Z78" s="268">
        <v>0</v>
      </c>
      <c r="AA78" s="65">
        <f t="shared" si="23"/>
        <v>0</v>
      </c>
    </row>
    <row r="79" spans="1:27" ht="15.75" hidden="1">
      <c r="A79" s="124"/>
      <c r="B79" s="44"/>
      <c r="C79" s="53">
        <v>0</v>
      </c>
      <c r="D79" s="268">
        <v>0</v>
      </c>
      <c r="E79" s="57">
        <v>0</v>
      </c>
      <c r="F79" s="52">
        <f t="shared" si="6"/>
        <v>0</v>
      </c>
      <c r="G79" s="52">
        <f t="shared" si="17"/>
        <v>0</v>
      </c>
      <c r="H79" s="53">
        <v>0</v>
      </c>
      <c r="I79" s="53">
        <v>0</v>
      </c>
      <c r="J79" s="53">
        <v>0</v>
      </c>
      <c r="K79" s="53">
        <v>0</v>
      </c>
      <c r="L79" s="53">
        <v>0</v>
      </c>
      <c r="M79" s="53">
        <v>0</v>
      </c>
      <c r="N79" s="54">
        <f t="array" ref="N79">SUM(ROUND(H79:J79,2))</f>
        <v>0</v>
      </c>
      <c r="O79" s="54">
        <f t="array" ref="O79">SUM(ROUND(K79:M79,2))</f>
        <v>0</v>
      </c>
      <c r="P79" s="312">
        <v>0</v>
      </c>
      <c r="Q79" s="52">
        <f t="shared" si="18"/>
        <v>0</v>
      </c>
      <c r="R79" s="268">
        <v>0</v>
      </c>
      <c r="S79" s="54">
        <f t="shared" si="19"/>
        <v>0</v>
      </c>
      <c r="T79" s="312">
        <v>0</v>
      </c>
      <c r="U79" s="52">
        <f t="shared" si="20"/>
        <v>0</v>
      </c>
      <c r="V79" s="268">
        <v>0</v>
      </c>
      <c r="W79" s="65">
        <f t="shared" si="21"/>
        <v>0</v>
      </c>
      <c r="X79" s="309">
        <v>0</v>
      </c>
      <c r="Y79" s="52">
        <f t="shared" si="22"/>
        <v>0</v>
      </c>
      <c r="Z79" s="268">
        <v>0</v>
      </c>
      <c r="AA79" s="65">
        <f t="shared" si="23"/>
        <v>0</v>
      </c>
    </row>
    <row r="80" spans="1:27" ht="15.75" hidden="1">
      <c r="A80" s="124"/>
      <c r="B80" s="44"/>
      <c r="C80" s="53">
        <v>0</v>
      </c>
      <c r="D80" s="268">
        <v>0</v>
      </c>
      <c r="E80" s="57">
        <v>0</v>
      </c>
      <c r="F80" s="52">
        <f t="shared" si="6"/>
        <v>0</v>
      </c>
      <c r="G80" s="52">
        <f t="shared" si="17"/>
        <v>0</v>
      </c>
      <c r="H80" s="53">
        <v>0</v>
      </c>
      <c r="I80" s="53">
        <v>0</v>
      </c>
      <c r="J80" s="53">
        <v>0</v>
      </c>
      <c r="K80" s="53">
        <v>0</v>
      </c>
      <c r="L80" s="53">
        <v>0</v>
      </c>
      <c r="M80" s="53">
        <v>0</v>
      </c>
      <c r="N80" s="54">
        <f t="array" ref="N80">SUM(ROUND(H80:J80,2))</f>
        <v>0</v>
      </c>
      <c r="O80" s="54">
        <f t="array" ref="O80">SUM(ROUND(K80:M80,2))</f>
        <v>0</v>
      </c>
      <c r="P80" s="312">
        <v>0</v>
      </c>
      <c r="Q80" s="52">
        <f t="shared" si="18"/>
        <v>0</v>
      </c>
      <c r="R80" s="268">
        <v>0</v>
      </c>
      <c r="S80" s="54">
        <f t="shared" si="19"/>
        <v>0</v>
      </c>
      <c r="T80" s="312">
        <v>0</v>
      </c>
      <c r="U80" s="52">
        <f t="shared" si="20"/>
        <v>0</v>
      </c>
      <c r="V80" s="268">
        <v>0</v>
      </c>
      <c r="W80" s="65">
        <f t="shared" si="21"/>
        <v>0</v>
      </c>
      <c r="X80" s="309">
        <v>0</v>
      </c>
      <c r="Y80" s="52">
        <f t="shared" si="22"/>
        <v>0</v>
      </c>
      <c r="Z80" s="268">
        <v>0</v>
      </c>
      <c r="AA80" s="65">
        <f t="shared" si="23"/>
        <v>0</v>
      </c>
    </row>
    <row r="81" spans="1:27" ht="15.75" hidden="1">
      <c r="A81" s="124"/>
      <c r="B81" s="44"/>
      <c r="C81" s="53">
        <v>0</v>
      </c>
      <c r="D81" s="268">
        <v>0</v>
      </c>
      <c r="E81" s="57">
        <v>0</v>
      </c>
      <c r="F81" s="52">
        <f t="shared" si="6"/>
        <v>0</v>
      </c>
      <c r="G81" s="52">
        <f t="shared" si="17"/>
        <v>0</v>
      </c>
      <c r="H81" s="53">
        <v>0</v>
      </c>
      <c r="I81" s="53">
        <v>0</v>
      </c>
      <c r="J81" s="53">
        <v>0</v>
      </c>
      <c r="K81" s="53">
        <v>0</v>
      </c>
      <c r="L81" s="53">
        <v>0</v>
      </c>
      <c r="M81" s="53">
        <v>0</v>
      </c>
      <c r="N81" s="54">
        <f t="array" ref="N81">SUM(ROUND(H81:J81,2))</f>
        <v>0</v>
      </c>
      <c r="O81" s="54">
        <f t="array" ref="O81">SUM(ROUND(K81:M81,2))</f>
        <v>0</v>
      </c>
      <c r="P81" s="312">
        <v>0</v>
      </c>
      <c r="Q81" s="52">
        <f t="shared" si="18"/>
        <v>0</v>
      </c>
      <c r="R81" s="268">
        <v>0</v>
      </c>
      <c r="S81" s="54">
        <f t="shared" si="19"/>
        <v>0</v>
      </c>
      <c r="T81" s="312">
        <v>0</v>
      </c>
      <c r="U81" s="52">
        <f t="shared" si="20"/>
        <v>0</v>
      </c>
      <c r="V81" s="268">
        <v>0</v>
      </c>
      <c r="W81" s="65">
        <f t="shared" si="21"/>
        <v>0</v>
      </c>
      <c r="X81" s="309">
        <v>0</v>
      </c>
      <c r="Y81" s="52">
        <f t="shared" si="22"/>
        <v>0</v>
      </c>
      <c r="Z81" s="268">
        <v>0</v>
      </c>
      <c r="AA81" s="65">
        <f t="shared" si="23"/>
        <v>0</v>
      </c>
    </row>
    <row r="82" spans="1:27" ht="15.75" hidden="1">
      <c r="A82" s="124"/>
      <c r="B82" s="44"/>
      <c r="C82" s="53">
        <v>0</v>
      </c>
      <c r="D82" s="268">
        <v>0</v>
      </c>
      <c r="E82" s="57">
        <v>0</v>
      </c>
      <c r="F82" s="52">
        <f t="shared" si="6"/>
        <v>0</v>
      </c>
      <c r="G82" s="52">
        <f t="shared" si="17"/>
        <v>0</v>
      </c>
      <c r="H82" s="53">
        <v>0</v>
      </c>
      <c r="I82" s="53">
        <v>0</v>
      </c>
      <c r="J82" s="53">
        <v>0</v>
      </c>
      <c r="K82" s="53">
        <v>0</v>
      </c>
      <c r="L82" s="53">
        <v>0</v>
      </c>
      <c r="M82" s="53">
        <v>0</v>
      </c>
      <c r="N82" s="54">
        <f t="array" ref="N82">SUM(ROUND(H82:J82,2))</f>
        <v>0</v>
      </c>
      <c r="O82" s="54">
        <f t="array" ref="O82">SUM(ROUND(K82:M82,2))</f>
        <v>0</v>
      </c>
      <c r="P82" s="312">
        <v>0</v>
      </c>
      <c r="Q82" s="52">
        <f t="shared" si="18"/>
        <v>0</v>
      </c>
      <c r="R82" s="268">
        <v>0</v>
      </c>
      <c r="S82" s="54">
        <f t="shared" si="19"/>
        <v>0</v>
      </c>
      <c r="T82" s="312">
        <v>0</v>
      </c>
      <c r="U82" s="52">
        <f t="shared" si="20"/>
        <v>0</v>
      </c>
      <c r="V82" s="268">
        <v>0</v>
      </c>
      <c r="W82" s="65">
        <f t="shared" si="21"/>
        <v>0</v>
      </c>
      <c r="X82" s="309">
        <v>0</v>
      </c>
      <c r="Y82" s="52">
        <f t="shared" si="22"/>
        <v>0</v>
      </c>
      <c r="Z82" s="268">
        <v>0</v>
      </c>
      <c r="AA82" s="65">
        <f t="shared" si="23"/>
        <v>0</v>
      </c>
    </row>
    <row r="83" spans="1:27" ht="15.75" hidden="1">
      <c r="A83" s="124"/>
      <c r="B83" s="44"/>
      <c r="C83" s="53">
        <v>0</v>
      </c>
      <c r="D83" s="268">
        <v>0</v>
      </c>
      <c r="E83" s="57">
        <v>0</v>
      </c>
      <c r="F83" s="52">
        <f t="shared" si="6"/>
        <v>0</v>
      </c>
      <c r="G83" s="52">
        <f t="shared" si="17"/>
        <v>0</v>
      </c>
      <c r="H83" s="53">
        <v>0</v>
      </c>
      <c r="I83" s="53">
        <v>0</v>
      </c>
      <c r="J83" s="53">
        <v>0</v>
      </c>
      <c r="K83" s="53">
        <v>0</v>
      </c>
      <c r="L83" s="53">
        <v>0</v>
      </c>
      <c r="M83" s="53">
        <v>0</v>
      </c>
      <c r="N83" s="54">
        <f t="array" ref="N83">SUM(ROUND(H83:J83,2))</f>
        <v>0</v>
      </c>
      <c r="O83" s="54">
        <f t="array" ref="O83">SUM(ROUND(K83:M83,2))</f>
        <v>0</v>
      </c>
      <c r="P83" s="312">
        <v>0</v>
      </c>
      <c r="Q83" s="52">
        <f t="shared" si="18"/>
        <v>0</v>
      </c>
      <c r="R83" s="268">
        <v>0</v>
      </c>
      <c r="S83" s="54">
        <f t="shared" si="19"/>
        <v>0</v>
      </c>
      <c r="T83" s="312">
        <v>0</v>
      </c>
      <c r="U83" s="52">
        <f t="shared" si="20"/>
        <v>0</v>
      </c>
      <c r="V83" s="268">
        <v>0</v>
      </c>
      <c r="W83" s="65">
        <f t="shared" si="21"/>
        <v>0</v>
      </c>
      <c r="X83" s="309">
        <v>0</v>
      </c>
      <c r="Y83" s="52">
        <f t="shared" si="22"/>
        <v>0</v>
      </c>
      <c r="Z83" s="268">
        <v>0</v>
      </c>
      <c r="AA83" s="65">
        <f t="shared" si="23"/>
        <v>0</v>
      </c>
    </row>
    <row r="84" spans="1:27" ht="15.75" hidden="1">
      <c r="A84" s="124"/>
      <c r="B84" s="44"/>
      <c r="C84" s="53">
        <v>0</v>
      </c>
      <c r="D84" s="268">
        <v>0</v>
      </c>
      <c r="E84" s="57">
        <v>0</v>
      </c>
      <c r="F84" s="52">
        <f t="shared" si="6"/>
        <v>0</v>
      </c>
      <c r="G84" s="52">
        <f t="shared" si="17"/>
        <v>0</v>
      </c>
      <c r="H84" s="53">
        <v>0</v>
      </c>
      <c r="I84" s="53">
        <v>0</v>
      </c>
      <c r="J84" s="53">
        <v>0</v>
      </c>
      <c r="K84" s="53">
        <v>0</v>
      </c>
      <c r="L84" s="53">
        <v>0</v>
      </c>
      <c r="M84" s="53">
        <v>0</v>
      </c>
      <c r="N84" s="54">
        <f t="array" ref="N84">SUM(ROUND(H84:J84,2))</f>
        <v>0</v>
      </c>
      <c r="O84" s="54">
        <f t="array" ref="O84">SUM(ROUND(K84:M84,2))</f>
        <v>0</v>
      </c>
      <c r="P84" s="312">
        <v>0</v>
      </c>
      <c r="Q84" s="52">
        <f t="shared" si="18"/>
        <v>0</v>
      </c>
      <c r="R84" s="268">
        <v>0</v>
      </c>
      <c r="S84" s="54">
        <f t="shared" si="19"/>
        <v>0</v>
      </c>
      <c r="T84" s="312">
        <v>0</v>
      </c>
      <c r="U84" s="52">
        <f t="shared" si="20"/>
        <v>0</v>
      </c>
      <c r="V84" s="268">
        <v>0</v>
      </c>
      <c r="W84" s="65">
        <f t="shared" si="21"/>
        <v>0</v>
      </c>
      <c r="X84" s="309">
        <v>0</v>
      </c>
      <c r="Y84" s="52">
        <f t="shared" si="22"/>
        <v>0</v>
      </c>
      <c r="Z84" s="268">
        <v>0</v>
      </c>
      <c r="AA84" s="65">
        <f t="shared" si="23"/>
        <v>0</v>
      </c>
    </row>
    <row r="85" spans="1:27" ht="15.75" hidden="1">
      <c r="A85" s="124"/>
      <c r="B85" s="44"/>
      <c r="C85" s="53">
        <v>0</v>
      </c>
      <c r="D85" s="268">
        <v>0</v>
      </c>
      <c r="E85" s="57">
        <v>0</v>
      </c>
      <c r="F85" s="52">
        <f t="shared" si="6"/>
        <v>0</v>
      </c>
      <c r="G85" s="52">
        <f t="shared" si="17"/>
        <v>0</v>
      </c>
      <c r="H85" s="53">
        <v>0</v>
      </c>
      <c r="I85" s="53">
        <v>0</v>
      </c>
      <c r="J85" s="53">
        <v>0</v>
      </c>
      <c r="K85" s="53">
        <v>0</v>
      </c>
      <c r="L85" s="53">
        <v>0</v>
      </c>
      <c r="M85" s="53">
        <v>0</v>
      </c>
      <c r="N85" s="54">
        <f t="array" ref="N85">SUM(ROUND(H85:J85,2))</f>
        <v>0</v>
      </c>
      <c r="O85" s="54">
        <f t="array" ref="O85">SUM(ROUND(K85:M85,2))</f>
        <v>0</v>
      </c>
      <c r="P85" s="312">
        <v>0</v>
      </c>
      <c r="Q85" s="52">
        <f t="shared" si="18"/>
        <v>0</v>
      </c>
      <c r="R85" s="268">
        <v>0</v>
      </c>
      <c r="S85" s="54">
        <f t="shared" si="19"/>
        <v>0</v>
      </c>
      <c r="T85" s="312">
        <v>0</v>
      </c>
      <c r="U85" s="52">
        <f t="shared" si="20"/>
        <v>0</v>
      </c>
      <c r="V85" s="268">
        <v>0</v>
      </c>
      <c r="W85" s="65">
        <f t="shared" si="21"/>
        <v>0</v>
      </c>
      <c r="X85" s="309">
        <v>0</v>
      </c>
      <c r="Y85" s="52">
        <f t="shared" si="22"/>
        <v>0</v>
      </c>
      <c r="Z85" s="268">
        <v>0</v>
      </c>
      <c r="AA85" s="65">
        <f t="shared" si="23"/>
        <v>0</v>
      </c>
    </row>
    <row r="86" spans="1:27" ht="15.75" hidden="1">
      <c r="A86" s="124"/>
      <c r="B86" s="44"/>
      <c r="C86" s="53">
        <v>0</v>
      </c>
      <c r="D86" s="268">
        <v>0</v>
      </c>
      <c r="E86" s="57">
        <v>0</v>
      </c>
      <c r="F86" s="52">
        <f t="shared" si="6"/>
        <v>0</v>
      </c>
      <c r="G86" s="52">
        <f t="shared" si="17"/>
        <v>0</v>
      </c>
      <c r="H86" s="53">
        <v>0</v>
      </c>
      <c r="I86" s="53">
        <v>0</v>
      </c>
      <c r="J86" s="53">
        <v>0</v>
      </c>
      <c r="K86" s="53">
        <v>0</v>
      </c>
      <c r="L86" s="53">
        <v>0</v>
      </c>
      <c r="M86" s="53">
        <v>0</v>
      </c>
      <c r="N86" s="54">
        <f t="array" ref="N86">SUM(ROUND(H86:J86,2))</f>
        <v>0</v>
      </c>
      <c r="O86" s="54">
        <f t="array" ref="O86">SUM(ROUND(K86:M86,2))</f>
        <v>0</v>
      </c>
      <c r="P86" s="312">
        <v>0</v>
      </c>
      <c r="Q86" s="52">
        <f t="shared" si="18"/>
        <v>0</v>
      </c>
      <c r="R86" s="268">
        <v>0</v>
      </c>
      <c r="S86" s="54">
        <f t="shared" si="19"/>
        <v>0</v>
      </c>
      <c r="T86" s="312">
        <v>0</v>
      </c>
      <c r="U86" s="52">
        <f t="shared" si="20"/>
        <v>0</v>
      </c>
      <c r="V86" s="268">
        <v>0</v>
      </c>
      <c r="W86" s="65">
        <f t="shared" si="21"/>
        <v>0</v>
      </c>
      <c r="X86" s="309">
        <v>0</v>
      </c>
      <c r="Y86" s="52">
        <f t="shared" si="22"/>
        <v>0</v>
      </c>
      <c r="Z86" s="268">
        <v>0</v>
      </c>
      <c r="AA86" s="65">
        <f t="shared" si="23"/>
        <v>0</v>
      </c>
    </row>
    <row r="87" spans="1:27" ht="15.75" hidden="1">
      <c r="A87" s="124"/>
      <c r="B87" s="44"/>
      <c r="C87" s="53">
        <v>0</v>
      </c>
      <c r="D87" s="268">
        <v>0</v>
      </c>
      <c r="E87" s="57">
        <v>0</v>
      </c>
      <c r="F87" s="52">
        <f t="shared" si="6"/>
        <v>0</v>
      </c>
      <c r="G87" s="52">
        <f t="shared" si="17"/>
        <v>0</v>
      </c>
      <c r="H87" s="53">
        <v>0</v>
      </c>
      <c r="I87" s="53">
        <v>0</v>
      </c>
      <c r="J87" s="53">
        <v>0</v>
      </c>
      <c r="K87" s="53">
        <v>0</v>
      </c>
      <c r="L87" s="53">
        <v>0</v>
      </c>
      <c r="M87" s="53">
        <v>0</v>
      </c>
      <c r="N87" s="54">
        <f t="array" ref="N87">SUM(ROUND(H87:J87,2))</f>
        <v>0</v>
      </c>
      <c r="O87" s="54">
        <f t="array" ref="O87">SUM(ROUND(K87:M87,2))</f>
        <v>0</v>
      </c>
      <c r="P87" s="312">
        <v>0</v>
      </c>
      <c r="Q87" s="52">
        <f t="shared" si="18"/>
        <v>0</v>
      </c>
      <c r="R87" s="268">
        <v>0</v>
      </c>
      <c r="S87" s="54">
        <f t="shared" si="19"/>
        <v>0</v>
      </c>
      <c r="T87" s="312">
        <v>0</v>
      </c>
      <c r="U87" s="52">
        <f t="shared" si="20"/>
        <v>0</v>
      </c>
      <c r="V87" s="268">
        <v>0</v>
      </c>
      <c r="W87" s="65">
        <f t="shared" si="21"/>
        <v>0</v>
      </c>
      <c r="X87" s="309">
        <v>0</v>
      </c>
      <c r="Y87" s="52">
        <f t="shared" si="22"/>
        <v>0</v>
      </c>
      <c r="Z87" s="268">
        <v>0</v>
      </c>
      <c r="AA87" s="65">
        <f t="shared" si="23"/>
        <v>0</v>
      </c>
    </row>
    <row r="88" spans="1:27" ht="15.75" hidden="1">
      <c r="A88" s="124"/>
      <c r="B88" s="44"/>
      <c r="C88" s="53">
        <v>0</v>
      </c>
      <c r="D88" s="268">
        <v>0</v>
      </c>
      <c r="E88" s="57">
        <v>0</v>
      </c>
      <c r="F88" s="52">
        <f t="shared" si="6"/>
        <v>0</v>
      </c>
      <c r="G88" s="52">
        <f t="shared" si="17"/>
        <v>0</v>
      </c>
      <c r="H88" s="53">
        <v>0</v>
      </c>
      <c r="I88" s="53">
        <v>0</v>
      </c>
      <c r="J88" s="53">
        <v>0</v>
      </c>
      <c r="K88" s="53">
        <v>0</v>
      </c>
      <c r="L88" s="53">
        <v>0</v>
      </c>
      <c r="M88" s="53">
        <v>0</v>
      </c>
      <c r="N88" s="54">
        <f t="array" ref="N88">SUM(ROUND(H88:J88,2))</f>
        <v>0</v>
      </c>
      <c r="O88" s="54">
        <f t="array" ref="O88">SUM(ROUND(K88:M88,2))</f>
        <v>0</v>
      </c>
      <c r="P88" s="312">
        <v>0</v>
      </c>
      <c r="Q88" s="52">
        <f t="shared" si="18"/>
        <v>0</v>
      </c>
      <c r="R88" s="268">
        <v>0</v>
      </c>
      <c r="S88" s="54">
        <f t="shared" si="19"/>
        <v>0</v>
      </c>
      <c r="T88" s="312">
        <v>0</v>
      </c>
      <c r="U88" s="52">
        <f t="shared" si="20"/>
        <v>0</v>
      </c>
      <c r="V88" s="268">
        <v>0</v>
      </c>
      <c r="W88" s="65">
        <f t="shared" si="21"/>
        <v>0</v>
      </c>
      <c r="X88" s="309">
        <v>0</v>
      </c>
      <c r="Y88" s="52">
        <f t="shared" si="22"/>
        <v>0</v>
      </c>
      <c r="Z88" s="268">
        <v>0</v>
      </c>
      <c r="AA88" s="65">
        <f t="shared" si="23"/>
        <v>0</v>
      </c>
    </row>
    <row r="89" spans="1:27" ht="15.75" hidden="1">
      <c r="A89" s="124"/>
      <c r="B89" s="44"/>
      <c r="C89" s="53">
        <v>0</v>
      </c>
      <c r="D89" s="268">
        <v>0</v>
      </c>
      <c r="E89" s="57">
        <v>0</v>
      </c>
      <c r="F89" s="52">
        <f t="shared" si="6"/>
        <v>0</v>
      </c>
      <c r="G89" s="52">
        <f t="shared" si="17"/>
        <v>0</v>
      </c>
      <c r="H89" s="53">
        <v>0</v>
      </c>
      <c r="I89" s="53">
        <v>0</v>
      </c>
      <c r="J89" s="53">
        <v>0</v>
      </c>
      <c r="K89" s="53">
        <v>0</v>
      </c>
      <c r="L89" s="53">
        <v>0</v>
      </c>
      <c r="M89" s="53">
        <v>0</v>
      </c>
      <c r="N89" s="54">
        <f t="array" ref="N89">SUM(ROUND(H89:J89,2))</f>
        <v>0</v>
      </c>
      <c r="O89" s="54">
        <f t="array" ref="O89">SUM(ROUND(K89:M89,2))</f>
        <v>0</v>
      </c>
      <c r="P89" s="312">
        <v>0</v>
      </c>
      <c r="Q89" s="52">
        <f t="shared" si="18"/>
        <v>0</v>
      </c>
      <c r="R89" s="268">
        <v>0</v>
      </c>
      <c r="S89" s="54">
        <f t="shared" si="19"/>
        <v>0</v>
      </c>
      <c r="T89" s="312">
        <v>0</v>
      </c>
      <c r="U89" s="52">
        <f t="shared" si="20"/>
        <v>0</v>
      </c>
      <c r="V89" s="268">
        <v>0</v>
      </c>
      <c r="W89" s="65">
        <f t="shared" si="21"/>
        <v>0</v>
      </c>
      <c r="X89" s="309">
        <v>0</v>
      </c>
      <c r="Y89" s="52">
        <f t="shared" si="22"/>
        <v>0</v>
      </c>
      <c r="Z89" s="268">
        <v>0</v>
      </c>
      <c r="AA89" s="65">
        <f t="shared" si="23"/>
        <v>0</v>
      </c>
    </row>
    <row r="90" spans="1:27" ht="15.75" hidden="1">
      <c r="A90" s="124"/>
      <c r="B90" s="44"/>
      <c r="C90" s="53">
        <v>0</v>
      </c>
      <c r="D90" s="268">
        <v>0</v>
      </c>
      <c r="E90" s="57">
        <v>0</v>
      </c>
      <c r="F90" s="52">
        <f t="shared" si="6"/>
        <v>0</v>
      </c>
      <c r="G90" s="52">
        <f t="shared" si="17"/>
        <v>0</v>
      </c>
      <c r="H90" s="53">
        <v>0</v>
      </c>
      <c r="I90" s="53">
        <v>0</v>
      </c>
      <c r="J90" s="53">
        <v>0</v>
      </c>
      <c r="K90" s="53">
        <v>0</v>
      </c>
      <c r="L90" s="53">
        <v>0</v>
      </c>
      <c r="M90" s="53">
        <v>0</v>
      </c>
      <c r="N90" s="54">
        <f t="array" ref="N90">SUM(ROUND(H90:J90,2))</f>
        <v>0</v>
      </c>
      <c r="O90" s="54">
        <f t="array" ref="O90">SUM(ROUND(K90:M90,2))</f>
        <v>0</v>
      </c>
      <c r="P90" s="312">
        <v>0</v>
      </c>
      <c r="Q90" s="52">
        <f t="shared" si="18"/>
        <v>0</v>
      </c>
      <c r="R90" s="268">
        <v>0</v>
      </c>
      <c r="S90" s="54">
        <f t="shared" si="19"/>
        <v>0</v>
      </c>
      <c r="T90" s="312">
        <v>0</v>
      </c>
      <c r="U90" s="52">
        <f t="shared" si="20"/>
        <v>0</v>
      </c>
      <c r="V90" s="268">
        <v>0</v>
      </c>
      <c r="W90" s="65">
        <f t="shared" si="21"/>
        <v>0</v>
      </c>
      <c r="X90" s="309">
        <v>0</v>
      </c>
      <c r="Y90" s="52">
        <f t="shared" si="22"/>
        <v>0</v>
      </c>
      <c r="Z90" s="268">
        <v>0</v>
      </c>
      <c r="AA90" s="65">
        <f t="shared" si="23"/>
        <v>0</v>
      </c>
    </row>
    <row r="91" spans="1:27" ht="15.75" hidden="1">
      <c r="A91" s="124"/>
      <c r="B91" s="44"/>
      <c r="C91" s="53">
        <v>0</v>
      </c>
      <c r="D91" s="268">
        <v>0</v>
      </c>
      <c r="E91" s="57">
        <v>0</v>
      </c>
      <c r="F91" s="52">
        <f t="shared" si="6"/>
        <v>0</v>
      </c>
      <c r="G91" s="52">
        <f t="shared" si="17"/>
        <v>0</v>
      </c>
      <c r="H91" s="53">
        <v>0</v>
      </c>
      <c r="I91" s="53">
        <v>0</v>
      </c>
      <c r="J91" s="53">
        <v>0</v>
      </c>
      <c r="K91" s="53">
        <v>0</v>
      </c>
      <c r="L91" s="53">
        <v>0</v>
      </c>
      <c r="M91" s="53">
        <v>0</v>
      </c>
      <c r="N91" s="54">
        <f t="array" ref="N91">SUM(ROUND(H91:J91,2))</f>
        <v>0</v>
      </c>
      <c r="O91" s="54">
        <f t="array" ref="O91">SUM(ROUND(K91:M91,2))</f>
        <v>0</v>
      </c>
      <c r="P91" s="312">
        <v>0</v>
      </c>
      <c r="Q91" s="52">
        <f t="shared" si="18"/>
        <v>0</v>
      </c>
      <c r="R91" s="268">
        <v>0</v>
      </c>
      <c r="S91" s="54">
        <f t="shared" si="19"/>
        <v>0</v>
      </c>
      <c r="T91" s="312">
        <v>0</v>
      </c>
      <c r="U91" s="52">
        <f t="shared" si="20"/>
        <v>0</v>
      </c>
      <c r="V91" s="268">
        <v>0</v>
      </c>
      <c r="W91" s="65">
        <f t="shared" si="21"/>
        <v>0</v>
      </c>
      <c r="X91" s="309">
        <v>0</v>
      </c>
      <c r="Y91" s="52">
        <f t="shared" si="22"/>
        <v>0</v>
      </c>
      <c r="Z91" s="268">
        <v>0</v>
      </c>
      <c r="AA91" s="65">
        <f t="shared" si="23"/>
        <v>0</v>
      </c>
    </row>
    <row r="92" spans="1:27" ht="15.75" hidden="1">
      <c r="A92" s="124"/>
      <c r="B92" s="44"/>
      <c r="C92" s="53">
        <v>0</v>
      </c>
      <c r="D92" s="268">
        <v>0</v>
      </c>
      <c r="E92" s="57">
        <v>0</v>
      </c>
      <c r="F92" s="52">
        <f t="shared" si="6"/>
        <v>0</v>
      </c>
      <c r="G92" s="52">
        <f t="shared" si="17"/>
        <v>0</v>
      </c>
      <c r="H92" s="53">
        <v>0</v>
      </c>
      <c r="I92" s="53">
        <v>0</v>
      </c>
      <c r="J92" s="53">
        <v>0</v>
      </c>
      <c r="K92" s="53">
        <v>0</v>
      </c>
      <c r="L92" s="53">
        <v>0</v>
      </c>
      <c r="M92" s="53">
        <v>0</v>
      </c>
      <c r="N92" s="54">
        <f t="array" ref="N92">SUM(ROUND(H92:J92,2))</f>
        <v>0</v>
      </c>
      <c r="O92" s="54">
        <f t="array" ref="O92">SUM(ROUND(K92:M92,2))</f>
        <v>0</v>
      </c>
      <c r="P92" s="312">
        <v>0</v>
      </c>
      <c r="Q92" s="52">
        <f t="shared" si="18"/>
        <v>0</v>
      </c>
      <c r="R92" s="268">
        <v>0</v>
      </c>
      <c r="S92" s="54">
        <f t="shared" si="19"/>
        <v>0</v>
      </c>
      <c r="T92" s="312">
        <v>0</v>
      </c>
      <c r="U92" s="52">
        <f t="shared" si="20"/>
        <v>0</v>
      </c>
      <c r="V92" s="268">
        <v>0</v>
      </c>
      <c r="W92" s="65">
        <f t="shared" si="21"/>
        <v>0</v>
      </c>
      <c r="X92" s="309">
        <v>0</v>
      </c>
      <c r="Y92" s="52">
        <f t="shared" si="22"/>
        <v>0</v>
      </c>
      <c r="Z92" s="268">
        <v>0</v>
      </c>
      <c r="AA92" s="65">
        <f t="shared" si="23"/>
        <v>0</v>
      </c>
    </row>
    <row r="93" spans="1:27" ht="15.75" hidden="1">
      <c r="A93" s="124"/>
      <c r="B93" s="44"/>
      <c r="C93" s="53">
        <v>0</v>
      </c>
      <c r="D93" s="268">
        <v>0</v>
      </c>
      <c r="E93" s="57">
        <v>0</v>
      </c>
      <c r="F93" s="52">
        <f t="shared" si="6"/>
        <v>0</v>
      </c>
      <c r="G93" s="52">
        <f t="shared" si="17"/>
        <v>0</v>
      </c>
      <c r="H93" s="53">
        <v>0</v>
      </c>
      <c r="I93" s="53">
        <v>0</v>
      </c>
      <c r="J93" s="53">
        <v>0</v>
      </c>
      <c r="K93" s="53">
        <v>0</v>
      </c>
      <c r="L93" s="53">
        <v>0</v>
      </c>
      <c r="M93" s="53">
        <v>0</v>
      </c>
      <c r="N93" s="54">
        <f t="array" ref="N93">SUM(ROUND(H93:J93,2))</f>
        <v>0</v>
      </c>
      <c r="O93" s="54">
        <f t="array" ref="O93">SUM(ROUND(K93:M93,2))</f>
        <v>0</v>
      </c>
      <c r="P93" s="312">
        <v>0</v>
      </c>
      <c r="Q93" s="52">
        <f t="shared" si="18"/>
        <v>0</v>
      </c>
      <c r="R93" s="268">
        <v>0</v>
      </c>
      <c r="S93" s="54">
        <f t="shared" si="19"/>
        <v>0</v>
      </c>
      <c r="T93" s="312">
        <v>0</v>
      </c>
      <c r="U93" s="52">
        <f t="shared" si="20"/>
        <v>0</v>
      </c>
      <c r="V93" s="268">
        <v>0</v>
      </c>
      <c r="W93" s="65">
        <f t="shared" si="21"/>
        <v>0</v>
      </c>
      <c r="X93" s="309">
        <v>0</v>
      </c>
      <c r="Y93" s="52">
        <f t="shared" si="22"/>
        <v>0</v>
      </c>
      <c r="Z93" s="268">
        <v>0</v>
      </c>
      <c r="AA93" s="65">
        <f t="shared" si="23"/>
        <v>0</v>
      </c>
    </row>
    <row r="94" spans="1:27" ht="15.75" hidden="1">
      <c r="A94" s="124"/>
      <c r="B94" s="44"/>
      <c r="C94" s="53">
        <v>0</v>
      </c>
      <c r="D94" s="268">
        <v>0</v>
      </c>
      <c r="E94" s="57">
        <v>0</v>
      </c>
      <c r="F94" s="52">
        <f t="shared" si="6"/>
        <v>0</v>
      </c>
      <c r="G94" s="52">
        <f t="shared" si="17"/>
        <v>0</v>
      </c>
      <c r="H94" s="53">
        <v>0</v>
      </c>
      <c r="I94" s="53">
        <v>0</v>
      </c>
      <c r="J94" s="53">
        <v>0</v>
      </c>
      <c r="K94" s="53">
        <v>0</v>
      </c>
      <c r="L94" s="53">
        <v>0</v>
      </c>
      <c r="M94" s="53">
        <v>0</v>
      </c>
      <c r="N94" s="54">
        <f t="array" ref="N94">SUM(ROUND(H94:J94,2))</f>
        <v>0</v>
      </c>
      <c r="O94" s="54">
        <f t="array" ref="O94">SUM(ROUND(K94:M94,2))</f>
        <v>0</v>
      </c>
      <c r="P94" s="312">
        <v>0</v>
      </c>
      <c r="Q94" s="52">
        <f t="shared" si="18"/>
        <v>0</v>
      </c>
      <c r="R94" s="268">
        <v>0</v>
      </c>
      <c r="S94" s="54">
        <f t="shared" si="19"/>
        <v>0</v>
      </c>
      <c r="T94" s="312">
        <v>0</v>
      </c>
      <c r="U94" s="52">
        <f t="shared" si="20"/>
        <v>0</v>
      </c>
      <c r="V94" s="268">
        <v>0</v>
      </c>
      <c r="W94" s="65">
        <f t="shared" si="21"/>
        <v>0</v>
      </c>
      <c r="X94" s="309">
        <v>0</v>
      </c>
      <c r="Y94" s="52">
        <f t="shared" si="22"/>
        <v>0</v>
      </c>
      <c r="Z94" s="268">
        <v>0</v>
      </c>
      <c r="AA94" s="65">
        <f t="shared" si="23"/>
        <v>0</v>
      </c>
    </row>
    <row r="95" spans="1:27" ht="15.75" hidden="1">
      <c r="A95" s="124"/>
      <c r="B95" s="44"/>
      <c r="C95" s="53">
        <v>0</v>
      </c>
      <c r="D95" s="268">
        <v>0</v>
      </c>
      <c r="E95" s="57">
        <v>0</v>
      </c>
      <c r="F95" s="52">
        <f t="shared" si="6"/>
        <v>0</v>
      </c>
      <c r="G95" s="52">
        <f t="shared" si="17"/>
        <v>0</v>
      </c>
      <c r="H95" s="53">
        <v>0</v>
      </c>
      <c r="I95" s="53">
        <v>0</v>
      </c>
      <c r="J95" s="53">
        <v>0</v>
      </c>
      <c r="K95" s="53">
        <v>0</v>
      </c>
      <c r="L95" s="53">
        <v>0</v>
      </c>
      <c r="M95" s="53">
        <v>0</v>
      </c>
      <c r="N95" s="54">
        <f t="array" ref="N95">SUM(ROUND(H95:J95,2))</f>
        <v>0</v>
      </c>
      <c r="O95" s="54">
        <f t="array" ref="O95">SUM(ROUND(K95:M95,2))</f>
        <v>0</v>
      </c>
      <c r="P95" s="312">
        <v>0</v>
      </c>
      <c r="Q95" s="52">
        <f t="shared" si="18"/>
        <v>0</v>
      </c>
      <c r="R95" s="268">
        <v>0</v>
      </c>
      <c r="S95" s="54">
        <f t="shared" si="19"/>
        <v>0</v>
      </c>
      <c r="T95" s="312">
        <v>0</v>
      </c>
      <c r="U95" s="52">
        <f t="shared" si="20"/>
        <v>0</v>
      </c>
      <c r="V95" s="268">
        <v>0</v>
      </c>
      <c r="W95" s="65">
        <f t="shared" si="21"/>
        <v>0</v>
      </c>
      <c r="X95" s="309">
        <v>0</v>
      </c>
      <c r="Y95" s="52">
        <f t="shared" si="22"/>
        <v>0</v>
      </c>
      <c r="Z95" s="268">
        <v>0</v>
      </c>
      <c r="AA95" s="65">
        <f t="shared" si="23"/>
        <v>0</v>
      </c>
    </row>
    <row r="96" spans="1:27" ht="15.75" hidden="1">
      <c r="A96" s="124"/>
      <c r="B96" s="44"/>
      <c r="C96" s="53">
        <v>0</v>
      </c>
      <c r="D96" s="268">
        <v>0</v>
      </c>
      <c r="E96" s="57">
        <v>0</v>
      </c>
      <c r="F96" s="52">
        <f t="shared" si="6"/>
        <v>0</v>
      </c>
      <c r="G96" s="52">
        <f t="shared" si="17"/>
        <v>0</v>
      </c>
      <c r="H96" s="53">
        <v>0</v>
      </c>
      <c r="I96" s="53">
        <v>0</v>
      </c>
      <c r="J96" s="53">
        <v>0</v>
      </c>
      <c r="K96" s="53">
        <v>0</v>
      </c>
      <c r="L96" s="53">
        <v>0</v>
      </c>
      <c r="M96" s="53">
        <v>0</v>
      </c>
      <c r="N96" s="54">
        <f t="array" ref="N96">SUM(ROUND(H96:J96,2))</f>
        <v>0</v>
      </c>
      <c r="O96" s="54">
        <f t="array" ref="O96">SUM(ROUND(K96:M96,2))</f>
        <v>0</v>
      </c>
      <c r="P96" s="312">
        <v>0</v>
      </c>
      <c r="Q96" s="52">
        <f t="shared" si="18"/>
        <v>0</v>
      </c>
      <c r="R96" s="268">
        <v>0</v>
      </c>
      <c r="S96" s="54">
        <f t="shared" si="19"/>
        <v>0</v>
      </c>
      <c r="T96" s="312">
        <v>0</v>
      </c>
      <c r="U96" s="52">
        <f t="shared" si="20"/>
        <v>0</v>
      </c>
      <c r="V96" s="268">
        <v>0</v>
      </c>
      <c r="W96" s="65">
        <f t="shared" si="21"/>
        <v>0</v>
      </c>
      <c r="X96" s="309">
        <v>0</v>
      </c>
      <c r="Y96" s="52">
        <f t="shared" si="22"/>
        <v>0</v>
      </c>
      <c r="Z96" s="268">
        <v>0</v>
      </c>
      <c r="AA96" s="65">
        <f t="shared" si="23"/>
        <v>0</v>
      </c>
    </row>
    <row r="97" spans="1:130" ht="15.75" hidden="1">
      <c r="A97" s="124"/>
      <c r="B97" s="44"/>
      <c r="C97" s="53">
        <v>0</v>
      </c>
      <c r="D97" s="268">
        <v>0</v>
      </c>
      <c r="E97" s="57">
        <v>0</v>
      </c>
      <c r="F97" s="52">
        <f t="shared" si="6"/>
        <v>0</v>
      </c>
      <c r="G97" s="52">
        <f t="shared" si="17"/>
        <v>0</v>
      </c>
      <c r="H97" s="53">
        <v>0</v>
      </c>
      <c r="I97" s="53">
        <v>0</v>
      </c>
      <c r="J97" s="53">
        <v>0</v>
      </c>
      <c r="K97" s="53">
        <v>0</v>
      </c>
      <c r="L97" s="53">
        <v>0</v>
      </c>
      <c r="M97" s="53">
        <v>0</v>
      </c>
      <c r="N97" s="54">
        <f t="array" ref="N97">SUM(ROUND(H97:J97,2))</f>
        <v>0</v>
      </c>
      <c r="O97" s="54">
        <f t="array" ref="O97">SUM(ROUND(K97:M97,2))</f>
        <v>0</v>
      </c>
      <c r="P97" s="312">
        <v>0</v>
      </c>
      <c r="Q97" s="52">
        <f t="shared" si="18"/>
        <v>0</v>
      </c>
      <c r="R97" s="268">
        <v>0</v>
      </c>
      <c r="S97" s="54">
        <f t="shared" si="19"/>
        <v>0</v>
      </c>
      <c r="T97" s="312">
        <v>0</v>
      </c>
      <c r="U97" s="52">
        <f t="shared" si="20"/>
        <v>0</v>
      </c>
      <c r="V97" s="268">
        <v>0</v>
      </c>
      <c r="W97" s="65">
        <f t="shared" si="21"/>
        <v>0</v>
      </c>
      <c r="X97" s="309">
        <v>0</v>
      </c>
      <c r="Y97" s="52">
        <f t="shared" si="22"/>
        <v>0</v>
      </c>
      <c r="Z97" s="268">
        <v>0</v>
      </c>
      <c r="AA97" s="65">
        <f t="shared" si="23"/>
        <v>0</v>
      </c>
    </row>
    <row r="98" spans="1:130" ht="15.75" hidden="1">
      <c r="A98" s="124"/>
      <c r="B98" s="44"/>
      <c r="C98" s="53">
        <v>0</v>
      </c>
      <c r="D98" s="268">
        <v>0</v>
      </c>
      <c r="E98" s="57">
        <v>0</v>
      </c>
      <c r="F98" s="52">
        <f t="shared" si="6"/>
        <v>0</v>
      </c>
      <c r="G98" s="52">
        <f t="shared" si="17"/>
        <v>0</v>
      </c>
      <c r="H98" s="53">
        <v>0</v>
      </c>
      <c r="I98" s="53">
        <v>0</v>
      </c>
      <c r="J98" s="53">
        <v>0</v>
      </c>
      <c r="K98" s="53">
        <v>0</v>
      </c>
      <c r="L98" s="53">
        <v>0</v>
      </c>
      <c r="M98" s="53">
        <v>0</v>
      </c>
      <c r="N98" s="54">
        <f t="array" ref="N98">SUM(ROUND(H98:J98,2))</f>
        <v>0</v>
      </c>
      <c r="O98" s="54">
        <f t="array" ref="O98">SUM(ROUND(K98:M98,2))</f>
        <v>0</v>
      </c>
      <c r="P98" s="312">
        <v>0</v>
      </c>
      <c r="Q98" s="52">
        <f t="shared" si="18"/>
        <v>0</v>
      </c>
      <c r="R98" s="268">
        <v>0</v>
      </c>
      <c r="S98" s="54">
        <f t="shared" si="19"/>
        <v>0</v>
      </c>
      <c r="T98" s="312">
        <v>0</v>
      </c>
      <c r="U98" s="52">
        <f t="shared" si="20"/>
        <v>0</v>
      </c>
      <c r="V98" s="268">
        <v>0</v>
      </c>
      <c r="W98" s="65">
        <f t="shared" si="21"/>
        <v>0</v>
      </c>
      <c r="X98" s="309">
        <v>0</v>
      </c>
      <c r="Y98" s="52">
        <f t="shared" si="22"/>
        <v>0</v>
      </c>
      <c r="Z98" s="268">
        <v>0</v>
      </c>
      <c r="AA98" s="65">
        <f t="shared" si="23"/>
        <v>0</v>
      </c>
    </row>
    <row r="99" spans="1:130" ht="15.75" hidden="1">
      <c r="A99" s="124"/>
      <c r="B99" s="44"/>
      <c r="C99" s="53">
        <v>0</v>
      </c>
      <c r="D99" s="268">
        <v>0</v>
      </c>
      <c r="E99" s="57">
        <v>0</v>
      </c>
      <c r="F99" s="52">
        <f t="shared" si="6"/>
        <v>0</v>
      </c>
      <c r="G99" s="52">
        <f t="shared" si="17"/>
        <v>0</v>
      </c>
      <c r="H99" s="53">
        <v>0</v>
      </c>
      <c r="I99" s="53">
        <v>0</v>
      </c>
      <c r="J99" s="53">
        <v>0</v>
      </c>
      <c r="K99" s="53">
        <v>0</v>
      </c>
      <c r="L99" s="53">
        <v>0</v>
      </c>
      <c r="M99" s="53">
        <v>0</v>
      </c>
      <c r="N99" s="54">
        <f t="array" ref="N99">SUM(ROUND(H99:J99,2))</f>
        <v>0</v>
      </c>
      <c r="O99" s="54">
        <f t="array" ref="O99">SUM(ROUND(K99:M99,2))</f>
        <v>0</v>
      </c>
      <c r="P99" s="312">
        <v>0</v>
      </c>
      <c r="Q99" s="52">
        <f t="shared" si="18"/>
        <v>0</v>
      </c>
      <c r="R99" s="268">
        <v>0</v>
      </c>
      <c r="S99" s="54">
        <f t="shared" si="19"/>
        <v>0</v>
      </c>
      <c r="T99" s="312">
        <v>0</v>
      </c>
      <c r="U99" s="52">
        <f t="shared" si="20"/>
        <v>0</v>
      </c>
      <c r="V99" s="268">
        <v>0</v>
      </c>
      <c r="W99" s="65">
        <f t="shared" si="21"/>
        <v>0</v>
      </c>
      <c r="X99" s="309">
        <v>0</v>
      </c>
      <c r="Y99" s="52">
        <f t="shared" si="22"/>
        <v>0</v>
      </c>
      <c r="Z99" s="268">
        <v>0</v>
      </c>
      <c r="AA99" s="65">
        <f t="shared" si="23"/>
        <v>0</v>
      </c>
    </row>
    <row r="100" spans="1:130" ht="15.75" hidden="1">
      <c r="A100" s="124"/>
      <c r="B100" s="44"/>
      <c r="C100" s="53">
        <v>0</v>
      </c>
      <c r="D100" s="268">
        <v>0</v>
      </c>
      <c r="E100" s="57">
        <v>0</v>
      </c>
      <c r="F100" s="52">
        <f t="shared" si="6"/>
        <v>0</v>
      </c>
      <c r="G100" s="52">
        <f t="shared" si="17"/>
        <v>0</v>
      </c>
      <c r="H100" s="53">
        <v>0</v>
      </c>
      <c r="I100" s="53">
        <v>0</v>
      </c>
      <c r="J100" s="53">
        <v>0</v>
      </c>
      <c r="K100" s="53">
        <v>0</v>
      </c>
      <c r="L100" s="53">
        <v>0</v>
      </c>
      <c r="M100" s="53">
        <v>0</v>
      </c>
      <c r="N100" s="54">
        <f t="array" ref="N100">SUM(ROUND(H100:J100,2))</f>
        <v>0</v>
      </c>
      <c r="O100" s="54">
        <f t="array" ref="O100">SUM(ROUND(K100:M100,2))</f>
        <v>0</v>
      </c>
      <c r="P100" s="312">
        <v>0</v>
      </c>
      <c r="Q100" s="52">
        <f t="shared" si="18"/>
        <v>0</v>
      </c>
      <c r="R100" s="268">
        <v>0</v>
      </c>
      <c r="S100" s="54">
        <f t="shared" si="19"/>
        <v>0</v>
      </c>
      <c r="T100" s="312">
        <v>0</v>
      </c>
      <c r="U100" s="52">
        <f t="shared" si="20"/>
        <v>0</v>
      </c>
      <c r="V100" s="268">
        <v>0</v>
      </c>
      <c r="W100" s="65">
        <f t="shared" si="21"/>
        <v>0</v>
      </c>
      <c r="X100" s="309">
        <v>0</v>
      </c>
      <c r="Y100" s="52">
        <f t="shared" si="22"/>
        <v>0</v>
      </c>
      <c r="Z100" s="268">
        <v>0</v>
      </c>
      <c r="AA100" s="65">
        <f t="shared" si="23"/>
        <v>0</v>
      </c>
    </row>
    <row r="101" spans="1:130" ht="15.75" hidden="1">
      <c r="A101" s="124"/>
      <c r="B101" s="44"/>
      <c r="C101" s="53">
        <v>0</v>
      </c>
      <c r="D101" s="268">
        <v>0</v>
      </c>
      <c r="E101" s="57">
        <v>0</v>
      </c>
      <c r="F101" s="52">
        <f t="shared" si="6"/>
        <v>0</v>
      </c>
      <c r="G101" s="52">
        <f t="shared" si="17"/>
        <v>0</v>
      </c>
      <c r="H101" s="53">
        <v>0</v>
      </c>
      <c r="I101" s="53">
        <v>0</v>
      </c>
      <c r="J101" s="53">
        <v>0</v>
      </c>
      <c r="K101" s="53">
        <v>0</v>
      </c>
      <c r="L101" s="53">
        <v>0</v>
      </c>
      <c r="M101" s="53">
        <v>0</v>
      </c>
      <c r="N101" s="54">
        <f t="array" ref="N101">SUM(ROUND(H101:J101,2))</f>
        <v>0</v>
      </c>
      <c r="O101" s="54">
        <f t="array" ref="O101">SUM(ROUND(K101:M101,2))</f>
        <v>0</v>
      </c>
      <c r="P101" s="312">
        <v>0</v>
      </c>
      <c r="Q101" s="52">
        <f t="shared" si="18"/>
        <v>0</v>
      </c>
      <c r="R101" s="268">
        <v>0</v>
      </c>
      <c r="S101" s="54">
        <f t="shared" si="19"/>
        <v>0</v>
      </c>
      <c r="T101" s="312">
        <v>0</v>
      </c>
      <c r="U101" s="52">
        <f t="shared" si="20"/>
        <v>0</v>
      </c>
      <c r="V101" s="268">
        <v>0</v>
      </c>
      <c r="W101" s="65">
        <f t="shared" si="21"/>
        <v>0</v>
      </c>
      <c r="X101" s="309">
        <v>0</v>
      </c>
      <c r="Y101" s="52">
        <f t="shared" si="22"/>
        <v>0</v>
      </c>
      <c r="Z101" s="268">
        <v>0</v>
      </c>
      <c r="AA101" s="65">
        <f t="shared" si="23"/>
        <v>0</v>
      </c>
    </row>
    <row r="102" spans="1:130" ht="15.75" hidden="1">
      <c r="A102" s="124"/>
      <c r="B102" s="44"/>
      <c r="C102" s="53">
        <v>0</v>
      </c>
      <c r="D102" s="268">
        <v>0</v>
      </c>
      <c r="E102" s="57">
        <v>0</v>
      </c>
      <c r="F102" s="52">
        <f t="shared" si="6"/>
        <v>0</v>
      </c>
      <c r="G102" s="52">
        <f t="shared" si="17"/>
        <v>0</v>
      </c>
      <c r="H102" s="53">
        <v>0</v>
      </c>
      <c r="I102" s="53">
        <v>0</v>
      </c>
      <c r="J102" s="53">
        <v>0</v>
      </c>
      <c r="K102" s="53">
        <v>0</v>
      </c>
      <c r="L102" s="53">
        <v>0</v>
      </c>
      <c r="M102" s="53">
        <v>0</v>
      </c>
      <c r="N102" s="54">
        <f t="array" ref="N102">SUM(ROUND(H102:J102,2))</f>
        <v>0</v>
      </c>
      <c r="O102" s="54">
        <f t="array" ref="O102">SUM(ROUND(K102:M102,2))</f>
        <v>0</v>
      </c>
      <c r="P102" s="312">
        <v>0</v>
      </c>
      <c r="Q102" s="52">
        <f t="shared" si="18"/>
        <v>0</v>
      </c>
      <c r="R102" s="268">
        <v>0</v>
      </c>
      <c r="S102" s="54">
        <f t="shared" si="19"/>
        <v>0</v>
      </c>
      <c r="T102" s="312">
        <v>0</v>
      </c>
      <c r="U102" s="52">
        <f t="shared" si="20"/>
        <v>0</v>
      </c>
      <c r="V102" s="268">
        <v>0</v>
      </c>
      <c r="W102" s="65">
        <f t="shared" si="21"/>
        <v>0</v>
      </c>
      <c r="X102" s="309">
        <v>0</v>
      </c>
      <c r="Y102" s="52">
        <f t="shared" si="22"/>
        <v>0</v>
      </c>
      <c r="Z102" s="268">
        <v>0</v>
      </c>
      <c r="AA102" s="65">
        <f t="shared" si="23"/>
        <v>0</v>
      </c>
    </row>
    <row r="103" spans="1:130" ht="15.75" hidden="1">
      <c r="A103" s="124"/>
      <c r="B103" s="44"/>
      <c r="C103" s="53">
        <v>0</v>
      </c>
      <c r="D103" s="268">
        <v>0</v>
      </c>
      <c r="E103" s="57">
        <v>0</v>
      </c>
      <c r="F103" s="52">
        <f t="shared" si="6"/>
        <v>0</v>
      </c>
      <c r="G103" s="52">
        <f t="shared" si="17"/>
        <v>0</v>
      </c>
      <c r="H103" s="53">
        <v>0</v>
      </c>
      <c r="I103" s="53">
        <v>0</v>
      </c>
      <c r="J103" s="53">
        <v>0</v>
      </c>
      <c r="K103" s="53">
        <v>0</v>
      </c>
      <c r="L103" s="53">
        <v>0</v>
      </c>
      <c r="M103" s="53">
        <v>0</v>
      </c>
      <c r="N103" s="54">
        <f t="array" ref="N103">SUM(ROUND(H103:J103,2))</f>
        <v>0</v>
      </c>
      <c r="O103" s="54">
        <f t="array" ref="O103">SUM(ROUND(K103:M103,2))</f>
        <v>0</v>
      </c>
      <c r="P103" s="312">
        <v>0</v>
      </c>
      <c r="Q103" s="52">
        <f t="shared" ref="Q103:Q106" si="24">ROUND(H103*P103,2)</f>
        <v>0</v>
      </c>
      <c r="R103" s="268">
        <v>0</v>
      </c>
      <c r="S103" s="54">
        <f t="shared" ref="S103:S106" si="25">ROUND(K103*R103,2)</f>
        <v>0</v>
      </c>
      <c r="T103" s="312">
        <v>0</v>
      </c>
      <c r="U103" s="52">
        <f t="shared" ref="U103:U106" si="26">ROUND(I103*T103,2)</f>
        <v>0</v>
      </c>
      <c r="V103" s="268">
        <v>0</v>
      </c>
      <c r="W103" s="65">
        <f t="shared" ref="W103:W106" si="27">ROUND(L103*V103,2)</f>
        <v>0</v>
      </c>
      <c r="X103" s="309">
        <v>0</v>
      </c>
      <c r="Y103" s="52">
        <f t="shared" ref="Y103:Y106" si="28">ROUND(J103*X103,2)</f>
        <v>0</v>
      </c>
      <c r="Z103" s="268">
        <v>0</v>
      </c>
      <c r="AA103" s="65">
        <f t="shared" ref="AA103:AA106" si="29">ROUND(M103*Z103,2)</f>
        <v>0</v>
      </c>
    </row>
    <row r="104" spans="1:130" ht="15.75" hidden="1">
      <c r="A104" s="124"/>
      <c r="B104" s="44"/>
      <c r="C104" s="53">
        <v>0</v>
      </c>
      <c r="D104" s="268">
        <v>0</v>
      </c>
      <c r="E104" s="57">
        <v>0</v>
      </c>
      <c r="F104" s="52">
        <f t="shared" si="6"/>
        <v>0</v>
      </c>
      <c r="G104" s="52">
        <f t="shared" ref="G104:G105" si="30">ROUND(D104*F104,2)</f>
        <v>0</v>
      </c>
      <c r="H104" s="53">
        <v>0</v>
      </c>
      <c r="I104" s="53">
        <v>0</v>
      </c>
      <c r="J104" s="53">
        <v>0</v>
      </c>
      <c r="K104" s="53">
        <v>0</v>
      </c>
      <c r="L104" s="53">
        <v>0</v>
      </c>
      <c r="M104" s="53">
        <v>0</v>
      </c>
      <c r="N104" s="54">
        <f t="array" ref="N104">SUM(ROUND(H104:J104,2))</f>
        <v>0</v>
      </c>
      <c r="O104" s="54">
        <f t="array" ref="O104">SUM(ROUND(K104:M104,2))</f>
        <v>0</v>
      </c>
      <c r="P104" s="312">
        <v>0</v>
      </c>
      <c r="Q104" s="52">
        <f t="shared" si="24"/>
        <v>0</v>
      </c>
      <c r="R104" s="268">
        <v>0</v>
      </c>
      <c r="S104" s="54">
        <f t="shared" si="25"/>
        <v>0</v>
      </c>
      <c r="T104" s="312">
        <v>0</v>
      </c>
      <c r="U104" s="52">
        <f t="shared" si="26"/>
        <v>0</v>
      </c>
      <c r="V104" s="268">
        <v>0</v>
      </c>
      <c r="W104" s="65">
        <f t="shared" si="27"/>
        <v>0</v>
      </c>
      <c r="X104" s="309">
        <v>0</v>
      </c>
      <c r="Y104" s="52">
        <f t="shared" si="28"/>
        <v>0</v>
      </c>
      <c r="Z104" s="268">
        <v>0</v>
      </c>
      <c r="AA104" s="65">
        <f t="shared" si="29"/>
        <v>0</v>
      </c>
    </row>
    <row r="105" spans="1:130" ht="15.75" hidden="1">
      <c r="A105" s="124" t="s">
        <v>157</v>
      </c>
      <c r="B105" s="44"/>
      <c r="C105" s="53">
        <v>0</v>
      </c>
      <c r="D105" s="268">
        <v>0</v>
      </c>
      <c r="E105" s="57">
        <v>0</v>
      </c>
      <c r="F105" s="52">
        <f t="shared" si="6"/>
        <v>0</v>
      </c>
      <c r="G105" s="52">
        <f t="shared" si="30"/>
        <v>0</v>
      </c>
      <c r="H105" s="53">
        <v>0</v>
      </c>
      <c r="I105" s="53">
        <v>0</v>
      </c>
      <c r="J105" s="53">
        <v>0</v>
      </c>
      <c r="K105" s="53">
        <v>0</v>
      </c>
      <c r="L105" s="53">
        <v>0</v>
      </c>
      <c r="M105" s="53">
        <v>0</v>
      </c>
      <c r="N105" s="54">
        <f t="array" ref="N105">SUM(ROUND(H105:J105,2))</f>
        <v>0</v>
      </c>
      <c r="O105" s="54">
        <f t="array" ref="O105">SUM(ROUND(K105:M105,2))</f>
        <v>0</v>
      </c>
      <c r="P105" s="312">
        <v>0</v>
      </c>
      <c r="Q105" s="52">
        <f t="shared" si="24"/>
        <v>0</v>
      </c>
      <c r="R105" s="268">
        <v>0</v>
      </c>
      <c r="S105" s="54">
        <f t="shared" si="25"/>
        <v>0</v>
      </c>
      <c r="T105" s="312">
        <v>0</v>
      </c>
      <c r="U105" s="52">
        <f t="shared" si="26"/>
        <v>0</v>
      </c>
      <c r="V105" s="268">
        <v>0</v>
      </c>
      <c r="W105" s="65">
        <f t="shared" si="27"/>
        <v>0</v>
      </c>
      <c r="X105" s="309">
        <v>0</v>
      </c>
      <c r="Y105" s="52">
        <f t="shared" si="28"/>
        <v>0</v>
      </c>
      <c r="Z105" s="268">
        <v>0</v>
      </c>
      <c r="AA105" s="65">
        <f t="shared" si="29"/>
        <v>0</v>
      </c>
    </row>
    <row r="106" spans="1:130" ht="16.5" hidden="1" thickBot="1">
      <c r="A106" s="259" t="s">
        <v>157</v>
      </c>
      <c r="B106" s="260"/>
      <c r="C106" s="261">
        <v>0</v>
      </c>
      <c r="D106" s="269">
        <v>0</v>
      </c>
      <c r="E106" s="262">
        <v>0</v>
      </c>
      <c r="F106" s="263">
        <f t="shared" si="6"/>
        <v>0</v>
      </c>
      <c r="G106" s="263">
        <f t="shared" si="7"/>
        <v>0</v>
      </c>
      <c r="H106" s="261">
        <v>0</v>
      </c>
      <c r="I106" s="53">
        <v>0</v>
      </c>
      <c r="J106" s="261">
        <v>0</v>
      </c>
      <c r="K106" s="261">
        <v>0</v>
      </c>
      <c r="L106" s="53">
        <v>0</v>
      </c>
      <c r="M106" s="261">
        <v>0</v>
      </c>
      <c r="N106" s="264">
        <f t="array" ref="N106">SUM(ROUND(H106:J106,2))</f>
        <v>0</v>
      </c>
      <c r="O106" s="264">
        <f t="array" ref="O106">SUM(ROUND(K106:M106,2))</f>
        <v>0</v>
      </c>
      <c r="P106" s="313">
        <v>0</v>
      </c>
      <c r="Q106" s="263">
        <f t="shared" si="24"/>
        <v>0</v>
      </c>
      <c r="R106" s="269">
        <v>0</v>
      </c>
      <c r="S106" s="264">
        <f t="shared" si="25"/>
        <v>0</v>
      </c>
      <c r="T106" s="313">
        <v>0</v>
      </c>
      <c r="U106" s="263">
        <f t="shared" si="26"/>
        <v>0</v>
      </c>
      <c r="V106" s="269">
        <v>0</v>
      </c>
      <c r="W106" s="266">
        <f t="shared" si="27"/>
        <v>0</v>
      </c>
      <c r="X106" s="310">
        <v>0</v>
      </c>
      <c r="Y106" s="263">
        <f t="shared" si="28"/>
        <v>0</v>
      </c>
      <c r="Z106" s="269">
        <v>0</v>
      </c>
      <c r="AA106" s="266">
        <f t="shared" si="29"/>
        <v>0</v>
      </c>
    </row>
    <row r="107" spans="1:130" ht="16.5" thickBot="1">
      <c r="A107" s="467"/>
      <c r="B107" s="467"/>
      <c r="C107" s="467"/>
      <c r="D107" s="467"/>
      <c r="E107" s="466" t="s">
        <v>158</v>
      </c>
      <c r="F107" s="62">
        <f t="shared" ref="F107:AA107" si="31">SUM(F7:F106)</f>
        <v>4972.8999999999996</v>
      </c>
      <c r="G107" s="62">
        <f t="shared" si="31"/>
        <v>2809.7400000000002</v>
      </c>
      <c r="H107" s="62">
        <f t="array" ref="H107">SUM(ROUND(H7:H106,2))</f>
        <v>4972.8999999999996</v>
      </c>
      <c r="I107" s="62">
        <f t="array" ref="I107">SUM(ROUND(I7:I106,2))</f>
        <v>0</v>
      </c>
      <c r="J107" s="62">
        <f t="array" ref="J107">SUM(ROUND(J7:J106,2))</f>
        <v>0</v>
      </c>
      <c r="K107" s="62">
        <f t="array" ref="K107">SUM(ROUND(K7:K106,2))</f>
        <v>2810.7400000000002</v>
      </c>
      <c r="L107" s="62">
        <f t="array" ref="L107">SUM(ROUND(L7:L106,2))</f>
        <v>0</v>
      </c>
      <c r="M107" s="62">
        <f t="array" ref="M107">SUM(ROUND(M7:M106,2))</f>
        <v>0</v>
      </c>
      <c r="N107" s="62">
        <f t="shared" si="31"/>
        <v>4972.8999999999996</v>
      </c>
      <c r="O107" s="63">
        <f t="shared" si="31"/>
        <v>2810.7400000000002</v>
      </c>
      <c r="P107" s="68"/>
      <c r="Q107" s="63">
        <f t="shared" si="31"/>
        <v>523.86</v>
      </c>
      <c r="R107" s="68"/>
      <c r="S107" s="63">
        <f t="shared" si="31"/>
        <v>287.06</v>
      </c>
      <c r="T107" s="68"/>
      <c r="U107" s="63">
        <f t="shared" si="31"/>
        <v>0</v>
      </c>
      <c r="V107" s="68"/>
      <c r="W107" s="63">
        <f t="shared" si="31"/>
        <v>0</v>
      </c>
      <c r="X107" s="68"/>
      <c r="Y107" s="63">
        <f t="shared" si="31"/>
        <v>0</v>
      </c>
      <c r="Z107" s="68"/>
      <c r="AA107" s="63">
        <f t="shared" si="31"/>
        <v>0</v>
      </c>
    </row>
    <row r="108" spans="1:130" ht="18.95" customHeight="1" thickBot="1">
      <c r="A108" s="165"/>
      <c r="B108" s="165"/>
      <c r="C108" s="69"/>
      <c r="D108" s="69"/>
      <c r="E108" s="68"/>
      <c r="F108" s="68"/>
      <c r="G108" s="68"/>
      <c r="H108" s="69"/>
      <c r="I108" s="69"/>
      <c r="J108" s="69"/>
      <c r="K108" s="69"/>
      <c r="L108" s="69"/>
      <c r="M108" s="69"/>
      <c r="N108" s="69"/>
      <c r="O108" s="68"/>
      <c r="P108" s="68"/>
      <c r="R108" s="68"/>
      <c r="X108" s="68"/>
      <c r="Z108" s="68"/>
    </row>
    <row r="109" spans="1:130" s="70" customFormat="1" ht="21.95" customHeight="1" thickBot="1">
      <c r="A109" s="425"/>
      <c r="B109" s="410"/>
      <c r="C109" s="410"/>
      <c r="D109" s="410"/>
      <c r="E109" s="410"/>
      <c r="F109" s="410"/>
      <c r="G109" s="348" t="s">
        <v>159</v>
      </c>
      <c r="H109" s="410"/>
      <c r="I109" s="410"/>
      <c r="J109" s="410"/>
      <c r="K109" s="410"/>
      <c r="L109" s="410"/>
      <c r="M109" s="410"/>
      <c r="N109" s="410"/>
      <c r="O109" s="411"/>
      <c r="P109" s="426"/>
      <c r="Q109" s="428" t="s">
        <v>126</v>
      </c>
      <c r="R109" s="428"/>
      <c r="S109" s="428"/>
      <c r="T109" s="426"/>
      <c r="U109" s="438" t="str">
        <f>'Invoice Summary'!C24</f>
        <v>[Other Entity] Share</v>
      </c>
      <c r="V109" s="439"/>
      <c r="W109" s="440"/>
      <c r="X109" s="441"/>
      <c r="Y109" s="442" t="s">
        <v>127</v>
      </c>
      <c r="Z109" s="443"/>
      <c r="AA109" s="444"/>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row>
    <row r="110" spans="1:130" s="70" customFormat="1" ht="31.5">
      <c r="A110" s="360"/>
      <c r="B110" s="361"/>
      <c r="C110" s="358" t="s">
        <v>128</v>
      </c>
      <c r="D110" s="343" t="s">
        <v>129</v>
      </c>
      <c r="E110" s="321" t="s">
        <v>128</v>
      </c>
      <c r="F110" s="321" t="s">
        <v>128</v>
      </c>
      <c r="G110" s="314" t="s">
        <v>129</v>
      </c>
      <c r="H110" s="321" t="s">
        <v>128</v>
      </c>
      <c r="I110" s="321" t="s">
        <v>128</v>
      </c>
      <c r="J110" s="321" t="s">
        <v>128</v>
      </c>
      <c r="K110" s="314" t="s">
        <v>129</v>
      </c>
      <c r="L110" s="314" t="s">
        <v>129</v>
      </c>
      <c r="M110" s="314" t="s">
        <v>129</v>
      </c>
      <c r="N110" s="321" t="s">
        <v>128</v>
      </c>
      <c r="O110" s="322" t="s">
        <v>129</v>
      </c>
      <c r="P110" s="431" t="s">
        <v>128</v>
      </c>
      <c r="Q110" s="430" t="s">
        <v>128</v>
      </c>
      <c r="R110" s="432" t="s">
        <v>129</v>
      </c>
      <c r="S110" s="433" t="s">
        <v>129</v>
      </c>
      <c r="T110" s="431" t="s">
        <v>128</v>
      </c>
      <c r="U110" s="430" t="s">
        <v>128</v>
      </c>
      <c r="V110" s="432" t="s">
        <v>129</v>
      </c>
      <c r="W110" s="433" t="s">
        <v>129</v>
      </c>
      <c r="X110" s="324" t="s">
        <v>128</v>
      </c>
      <c r="Y110" s="321" t="s">
        <v>128</v>
      </c>
      <c r="Z110" s="314" t="s">
        <v>129</v>
      </c>
      <c r="AA110" s="322" t="s">
        <v>129</v>
      </c>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row>
    <row r="111" spans="1:130" ht="79.5" thickBot="1">
      <c r="A111" s="362" t="s">
        <v>130</v>
      </c>
      <c r="B111" s="363" t="s">
        <v>131</v>
      </c>
      <c r="C111" s="359" t="s">
        <v>160</v>
      </c>
      <c r="D111" s="323" t="s">
        <v>133</v>
      </c>
      <c r="E111" s="323" t="s">
        <v>161</v>
      </c>
      <c r="F111" s="323" t="s">
        <v>162</v>
      </c>
      <c r="G111" s="323" t="s">
        <v>136</v>
      </c>
      <c r="H111" s="323" t="s">
        <v>137</v>
      </c>
      <c r="I111" s="323" t="str">
        <f>"Actual "&amp;'Invoice Summary'!C24&amp;" DL Expenses"</f>
        <v>Actual [Other Entity] Share DL Expenses</v>
      </c>
      <c r="J111" s="323" t="s">
        <v>138</v>
      </c>
      <c r="K111" s="323" t="s">
        <v>139</v>
      </c>
      <c r="L111" s="323" t="str">
        <f>"Actual "&amp;'Invoice Summary'!C24&amp;" Reimbursable FB Expenses"</f>
        <v>Actual [Other Entity] Share Reimbursable FB Expenses</v>
      </c>
      <c r="M111" s="323" t="s">
        <v>140</v>
      </c>
      <c r="N111" s="323" t="s">
        <v>141</v>
      </c>
      <c r="O111" s="326" t="s">
        <v>142</v>
      </c>
      <c r="P111" s="325" t="s">
        <v>143</v>
      </c>
      <c r="Q111" s="323" t="s">
        <v>144</v>
      </c>
      <c r="R111" s="323" t="s">
        <v>143</v>
      </c>
      <c r="S111" s="323" t="s">
        <v>144</v>
      </c>
      <c r="T111" s="325" t="s">
        <v>143</v>
      </c>
      <c r="U111" s="323" t="s">
        <v>144</v>
      </c>
      <c r="V111" s="323" t="s">
        <v>143</v>
      </c>
      <c r="W111" s="326" t="s">
        <v>144</v>
      </c>
      <c r="X111" s="325" t="s">
        <v>143</v>
      </c>
      <c r="Y111" s="323" t="s">
        <v>144</v>
      </c>
      <c r="Z111" s="323" t="s">
        <v>143</v>
      </c>
      <c r="AA111" s="326" t="s">
        <v>144</v>
      </c>
    </row>
    <row r="112" spans="1:130" ht="15.75">
      <c r="A112" s="316" t="s">
        <v>145</v>
      </c>
      <c r="B112" s="58" t="s">
        <v>163</v>
      </c>
      <c r="C112" s="315">
        <v>6784.21</v>
      </c>
      <c r="D112" s="317">
        <v>0.27300000000000002</v>
      </c>
      <c r="E112" s="318">
        <v>1</v>
      </c>
      <c r="F112" s="319">
        <f>ROUND($C112*$E112,2)</f>
        <v>6784.21</v>
      </c>
      <c r="G112" s="319">
        <f>ROUND(D112*F112,2)</f>
        <v>1852.09</v>
      </c>
      <c r="H112" s="315">
        <v>3392.11</v>
      </c>
      <c r="I112" s="315">
        <v>0</v>
      </c>
      <c r="J112" s="315">
        <v>3392.1</v>
      </c>
      <c r="K112" s="315">
        <v>926.06</v>
      </c>
      <c r="L112" s="315">
        <v>0</v>
      </c>
      <c r="M112" s="315">
        <v>926.03</v>
      </c>
      <c r="N112" s="319">
        <f t="array" ref="N112">SUM(ROUND(H112:J112,2))</f>
        <v>6784.21</v>
      </c>
      <c r="O112" s="320">
        <f t="array" ref="O112">SUM(ROUND(K112:M112,2))</f>
        <v>1852.09</v>
      </c>
      <c r="P112" s="311">
        <v>0.75</v>
      </c>
      <c r="Q112" s="59">
        <f t="shared" ref="Q112:Q143" si="32">ROUND(H112*P112,2)</f>
        <v>2544.08</v>
      </c>
      <c r="R112" s="267">
        <v>0.5</v>
      </c>
      <c r="S112" s="64">
        <f t="shared" ref="S112:S143" si="33">ROUND(K112*R112,2)</f>
        <v>463.03</v>
      </c>
      <c r="T112" s="311">
        <v>0</v>
      </c>
      <c r="U112" s="59">
        <f t="shared" ref="U112:U143" si="34">ROUND(I112*T112,2)</f>
        <v>0</v>
      </c>
      <c r="V112" s="267">
        <v>0</v>
      </c>
      <c r="W112" s="64">
        <f t="shared" ref="W112:W143" si="35">ROUND(L112*V112,2)</f>
        <v>0</v>
      </c>
      <c r="X112" s="311">
        <v>0</v>
      </c>
      <c r="Y112" s="59">
        <f t="shared" ref="Y112:Y143" si="36">ROUND(J112*X112,2)</f>
        <v>0</v>
      </c>
      <c r="Z112" s="267">
        <v>0</v>
      </c>
      <c r="AA112" s="64">
        <f t="shared" ref="AA112:AA143" si="37">ROUND(M112*Z112,2)</f>
        <v>0</v>
      </c>
      <c r="AB112" s="163"/>
    </row>
    <row r="113" spans="1:28" ht="15.75">
      <c r="A113" s="124"/>
      <c r="B113" s="44"/>
      <c r="C113" s="53">
        <v>0</v>
      </c>
      <c r="D113" s="268">
        <v>0</v>
      </c>
      <c r="E113" s="57">
        <v>0</v>
      </c>
      <c r="F113" s="52">
        <f t="shared" ref="F113:F211" si="38">ROUND($C113*$E113,2)</f>
        <v>0</v>
      </c>
      <c r="G113" s="52">
        <f t="shared" ref="G113:G130" si="39">ROUND(D113*F113,2)</f>
        <v>0</v>
      </c>
      <c r="H113" s="53">
        <v>0</v>
      </c>
      <c r="I113" s="53">
        <v>0</v>
      </c>
      <c r="J113" s="53">
        <v>0</v>
      </c>
      <c r="K113" s="53">
        <v>0</v>
      </c>
      <c r="L113" s="53">
        <v>0</v>
      </c>
      <c r="M113" s="53">
        <v>0</v>
      </c>
      <c r="N113" s="52">
        <f t="array" ref="N113">SUM(ROUND(H113:J113,2))</f>
        <v>0</v>
      </c>
      <c r="O113" s="54">
        <f t="array" ref="O113">SUM(ROUND(K113:M113,2))</f>
        <v>0</v>
      </c>
      <c r="P113" s="312">
        <v>0</v>
      </c>
      <c r="Q113" s="52">
        <f t="shared" si="32"/>
        <v>0</v>
      </c>
      <c r="R113" s="268">
        <v>0</v>
      </c>
      <c r="S113" s="65">
        <f t="shared" si="33"/>
        <v>0</v>
      </c>
      <c r="T113" s="312">
        <v>0</v>
      </c>
      <c r="U113" s="52">
        <f t="shared" si="34"/>
        <v>0</v>
      </c>
      <c r="V113" s="268">
        <v>0</v>
      </c>
      <c r="W113" s="65">
        <f t="shared" si="35"/>
        <v>0</v>
      </c>
      <c r="X113" s="312">
        <v>0</v>
      </c>
      <c r="Y113" s="52">
        <f t="shared" si="36"/>
        <v>0</v>
      </c>
      <c r="Z113" s="268">
        <v>0</v>
      </c>
      <c r="AA113" s="289">
        <f t="shared" si="37"/>
        <v>0</v>
      </c>
    </row>
    <row r="114" spans="1:28" ht="15.75">
      <c r="A114" s="124"/>
      <c r="B114" s="44"/>
      <c r="C114" s="53">
        <v>0</v>
      </c>
      <c r="D114" s="268">
        <v>0</v>
      </c>
      <c r="E114" s="57">
        <v>0</v>
      </c>
      <c r="F114" s="52">
        <f t="shared" si="38"/>
        <v>0</v>
      </c>
      <c r="G114" s="52">
        <f t="shared" si="39"/>
        <v>0</v>
      </c>
      <c r="H114" s="53">
        <v>0</v>
      </c>
      <c r="I114" s="53">
        <v>0</v>
      </c>
      <c r="J114" s="53">
        <v>0</v>
      </c>
      <c r="K114" s="53">
        <v>0</v>
      </c>
      <c r="L114" s="53">
        <v>0</v>
      </c>
      <c r="M114" s="53">
        <v>0</v>
      </c>
      <c r="N114" s="52">
        <f t="array" ref="N114">SUM(ROUND(H114:J114,2))</f>
        <v>0</v>
      </c>
      <c r="O114" s="54">
        <f t="array" ref="O114">SUM(ROUND(K114:M114,2))</f>
        <v>0</v>
      </c>
      <c r="P114" s="312">
        <v>0</v>
      </c>
      <c r="Q114" s="52">
        <f t="shared" si="32"/>
        <v>0</v>
      </c>
      <c r="R114" s="268">
        <v>0</v>
      </c>
      <c r="S114" s="65">
        <f t="shared" si="33"/>
        <v>0</v>
      </c>
      <c r="T114" s="312">
        <v>0</v>
      </c>
      <c r="U114" s="52">
        <f t="shared" si="34"/>
        <v>0</v>
      </c>
      <c r="V114" s="268">
        <v>0</v>
      </c>
      <c r="W114" s="65">
        <f t="shared" si="35"/>
        <v>0</v>
      </c>
      <c r="X114" s="312">
        <v>0</v>
      </c>
      <c r="Y114" s="52">
        <f t="shared" si="36"/>
        <v>0</v>
      </c>
      <c r="Z114" s="268">
        <v>0</v>
      </c>
      <c r="AA114" s="289">
        <f t="shared" si="37"/>
        <v>0</v>
      </c>
      <c r="AB114" s="163"/>
    </row>
    <row r="115" spans="1:28" ht="15.75">
      <c r="A115" s="124"/>
      <c r="B115" s="44"/>
      <c r="C115" s="53">
        <v>0</v>
      </c>
      <c r="D115" s="268">
        <v>0</v>
      </c>
      <c r="E115" s="57">
        <v>0</v>
      </c>
      <c r="F115" s="52">
        <f t="shared" si="38"/>
        <v>0</v>
      </c>
      <c r="G115" s="52">
        <f t="shared" si="39"/>
        <v>0</v>
      </c>
      <c r="H115" s="53">
        <v>0</v>
      </c>
      <c r="I115" s="53">
        <v>0</v>
      </c>
      <c r="J115" s="53">
        <v>0</v>
      </c>
      <c r="K115" s="53">
        <v>0</v>
      </c>
      <c r="L115" s="53">
        <v>0</v>
      </c>
      <c r="M115" s="53">
        <v>0</v>
      </c>
      <c r="N115" s="52">
        <f t="array" ref="N115">SUM(ROUND(H115:J115,2))</f>
        <v>0</v>
      </c>
      <c r="O115" s="54">
        <f t="array" ref="O115">SUM(ROUND(K115:M115,2))</f>
        <v>0</v>
      </c>
      <c r="P115" s="312">
        <v>0</v>
      </c>
      <c r="Q115" s="52">
        <f t="shared" si="32"/>
        <v>0</v>
      </c>
      <c r="R115" s="268">
        <v>0</v>
      </c>
      <c r="S115" s="65">
        <f t="shared" si="33"/>
        <v>0</v>
      </c>
      <c r="T115" s="312">
        <v>0</v>
      </c>
      <c r="U115" s="52">
        <f t="shared" si="34"/>
        <v>0</v>
      </c>
      <c r="V115" s="268">
        <v>0</v>
      </c>
      <c r="W115" s="65">
        <f t="shared" si="35"/>
        <v>0</v>
      </c>
      <c r="X115" s="312">
        <v>0</v>
      </c>
      <c r="Y115" s="52">
        <f t="shared" si="36"/>
        <v>0</v>
      </c>
      <c r="Z115" s="268">
        <v>0</v>
      </c>
      <c r="AA115" s="289">
        <f t="shared" si="37"/>
        <v>0</v>
      </c>
    </row>
    <row r="116" spans="1:28" ht="15.75">
      <c r="A116" s="124"/>
      <c r="B116" s="44"/>
      <c r="C116" s="53">
        <v>0</v>
      </c>
      <c r="D116" s="268">
        <v>0</v>
      </c>
      <c r="E116" s="57">
        <v>0</v>
      </c>
      <c r="F116" s="52">
        <f t="shared" si="38"/>
        <v>0</v>
      </c>
      <c r="G116" s="52">
        <f t="shared" si="39"/>
        <v>0</v>
      </c>
      <c r="H116" s="53">
        <v>0</v>
      </c>
      <c r="I116" s="53">
        <v>0</v>
      </c>
      <c r="J116" s="53">
        <v>0</v>
      </c>
      <c r="K116" s="53">
        <v>0</v>
      </c>
      <c r="L116" s="53">
        <v>0</v>
      </c>
      <c r="M116" s="53">
        <v>0</v>
      </c>
      <c r="N116" s="52">
        <f t="array" ref="N116">SUM(ROUND(H116:J116,2))</f>
        <v>0</v>
      </c>
      <c r="O116" s="54">
        <f t="array" ref="O116">SUM(ROUND(K116:M116,2))</f>
        <v>0</v>
      </c>
      <c r="P116" s="312">
        <v>0</v>
      </c>
      <c r="Q116" s="52">
        <f t="shared" si="32"/>
        <v>0</v>
      </c>
      <c r="R116" s="268">
        <v>0</v>
      </c>
      <c r="S116" s="65">
        <f t="shared" si="33"/>
        <v>0</v>
      </c>
      <c r="T116" s="312">
        <v>0</v>
      </c>
      <c r="U116" s="52">
        <f t="shared" si="34"/>
        <v>0</v>
      </c>
      <c r="V116" s="268">
        <v>0</v>
      </c>
      <c r="W116" s="65">
        <f t="shared" si="35"/>
        <v>0</v>
      </c>
      <c r="X116" s="312">
        <v>0</v>
      </c>
      <c r="Y116" s="52">
        <f t="shared" si="36"/>
        <v>0</v>
      </c>
      <c r="Z116" s="268">
        <v>0</v>
      </c>
      <c r="AA116" s="289">
        <f t="shared" si="37"/>
        <v>0</v>
      </c>
    </row>
    <row r="117" spans="1:28" ht="15.75">
      <c r="A117" s="124"/>
      <c r="B117" s="44"/>
      <c r="C117" s="53">
        <v>0</v>
      </c>
      <c r="D117" s="268">
        <v>0</v>
      </c>
      <c r="E117" s="57">
        <v>0</v>
      </c>
      <c r="F117" s="52">
        <f t="shared" si="38"/>
        <v>0</v>
      </c>
      <c r="G117" s="52">
        <f t="shared" si="39"/>
        <v>0</v>
      </c>
      <c r="H117" s="53">
        <v>0</v>
      </c>
      <c r="I117" s="53">
        <v>0</v>
      </c>
      <c r="J117" s="53">
        <v>0</v>
      </c>
      <c r="K117" s="53">
        <v>0</v>
      </c>
      <c r="L117" s="53">
        <v>0</v>
      </c>
      <c r="M117" s="53">
        <v>0</v>
      </c>
      <c r="N117" s="52">
        <f t="array" ref="N117">SUM(ROUND(H117:J117,2))</f>
        <v>0</v>
      </c>
      <c r="O117" s="54">
        <f t="array" ref="O117">SUM(ROUND(K117:M117,2))</f>
        <v>0</v>
      </c>
      <c r="P117" s="312">
        <v>0</v>
      </c>
      <c r="Q117" s="52">
        <f t="shared" si="32"/>
        <v>0</v>
      </c>
      <c r="R117" s="268">
        <v>0</v>
      </c>
      <c r="S117" s="65">
        <f t="shared" si="33"/>
        <v>0</v>
      </c>
      <c r="T117" s="312">
        <v>0</v>
      </c>
      <c r="U117" s="52">
        <f t="shared" si="34"/>
        <v>0</v>
      </c>
      <c r="V117" s="268">
        <v>0</v>
      </c>
      <c r="W117" s="65">
        <f t="shared" si="35"/>
        <v>0</v>
      </c>
      <c r="X117" s="312">
        <v>0</v>
      </c>
      <c r="Y117" s="52">
        <f t="shared" si="36"/>
        <v>0</v>
      </c>
      <c r="Z117" s="268">
        <v>0</v>
      </c>
      <c r="AA117" s="289">
        <f t="shared" si="37"/>
        <v>0</v>
      </c>
    </row>
    <row r="118" spans="1:28" ht="15.75">
      <c r="A118" s="124"/>
      <c r="B118" s="44"/>
      <c r="C118" s="53">
        <v>0</v>
      </c>
      <c r="D118" s="268">
        <v>0</v>
      </c>
      <c r="E118" s="57">
        <v>0</v>
      </c>
      <c r="F118" s="52">
        <f t="shared" si="38"/>
        <v>0</v>
      </c>
      <c r="G118" s="52">
        <f t="shared" si="39"/>
        <v>0</v>
      </c>
      <c r="H118" s="53">
        <v>0</v>
      </c>
      <c r="I118" s="53">
        <v>0</v>
      </c>
      <c r="J118" s="53">
        <v>0</v>
      </c>
      <c r="K118" s="53">
        <v>0</v>
      </c>
      <c r="L118" s="53">
        <v>0</v>
      </c>
      <c r="M118" s="53">
        <v>0</v>
      </c>
      <c r="N118" s="52">
        <f t="array" ref="N118">SUM(ROUND(H118:J118,2))</f>
        <v>0</v>
      </c>
      <c r="O118" s="54">
        <f t="array" ref="O118">SUM(ROUND(K118:M118,2))</f>
        <v>0</v>
      </c>
      <c r="P118" s="312">
        <v>0</v>
      </c>
      <c r="Q118" s="52">
        <f t="shared" si="32"/>
        <v>0</v>
      </c>
      <c r="R118" s="268">
        <v>0</v>
      </c>
      <c r="S118" s="65">
        <f t="shared" si="33"/>
        <v>0</v>
      </c>
      <c r="T118" s="312">
        <v>0</v>
      </c>
      <c r="U118" s="52">
        <f t="shared" si="34"/>
        <v>0</v>
      </c>
      <c r="V118" s="268">
        <v>0</v>
      </c>
      <c r="W118" s="65">
        <f t="shared" si="35"/>
        <v>0</v>
      </c>
      <c r="X118" s="312">
        <v>0</v>
      </c>
      <c r="Y118" s="52">
        <f t="shared" si="36"/>
        <v>0</v>
      </c>
      <c r="Z118" s="268">
        <v>0</v>
      </c>
      <c r="AA118" s="289">
        <f t="shared" si="37"/>
        <v>0</v>
      </c>
    </row>
    <row r="119" spans="1:28" ht="15.75">
      <c r="A119" s="124"/>
      <c r="B119" s="44"/>
      <c r="C119" s="53">
        <v>0</v>
      </c>
      <c r="D119" s="268">
        <v>0</v>
      </c>
      <c r="E119" s="57">
        <v>0</v>
      </c>
      <c r="F119" s="52">
        <f t="shared" si="38"/>
        <v>0</v>
      </c>
      <c r="G119" s="52">
        <f t="shared" si="39"/>
        <v>0</v>
      </c>
      <c r="H119" s="53">
        <v>0</v>
      </c>
      <c r="I119" s="53">
        <v>0</v>
      </c>
      <c r="J119" s="53">
        <v>0</v>
      </c>
      <c r="K119" s="53">
        <v>0</v>
      </c>
      <c r="L119" s="53">
        <v>0</v>
      </c>
      <c r="M119" s="53">
        <v>0</v>
      </c>
      <c r="N119" s="52">
        <f t="array" ref="N119">SUM(ROUND(H119:J119,2))</f>
        <v>0</v>
      </c>
      <c r="O119" s="54">
        <f t="array" ref="O119">SUM(ROUND(K119:M119,2))</f>
        <v>0</v>
      </c>
      <c r="P119" s="312">
        <v>0</v>
      </c>
      <c r="Q119" s="52">
        <f t="shared" si="32"/>
        <v>0</v>
      </c>
      <c r="R119" s="268">
        <v>0</v>
      </c>
      <c r="S119" s="65">
        <f t="shared" si="33"/>
        <v>0</v>
      </c>
      <c r="T119" s="312">
        <v>0</v>
      </c>
      <c r="U119" s="52">
        <f t="shared" si="34"/>
        <v>0</v>
      </c>
      <c r="V119" s="268">
        <v>0</v>
      </c>
      <c r="W119" s="65">
        <f t="shared" si="35"/>
        <v>0</v>
      </c>
      <c r="X119" s="312">
        <v>0</v>
      </c>
      <c r="Y119" s="52">
        <f t="shared" si="36"/>
        <v>0</v>
      </c>
      <c r="Z119" s="268">
        <v>0</v>
      </c>
      <c r="AA119" s="289">
        <f t="shared" si="37"/>
        <v>0</v>
      </c>
    </row>
    <row r="120" spans="1:28" ht="15.75">
      <c r="A120" s="124"/>
      <c r="B120" s="44"/>
      <c r="C120" s="53">
        <v>0</v>
      </c>
      <c r="D120" s="268">
        <v>0</v>
      </c>
      <c r="E120" s="57">
        <v>0</v>
      </c>
      <c r="F120" s="52">
        <f t="shared" si="38"/>
        <v>0</v>
      </c>
      <c r="G120" s="52">
        <f t="shared" si="39"/>
        <v>0</v>
      </c>
      <c r="H120" s="53">
        <v>0</v>
      </c>
      <c r="I120" s="53">
        <v>0</v>
      </c>
      <c r="J120" s="53">
        <v>0</v>
      </c>
      <c r="K120" s="53">
        <v>0</v>
      </c>
      <c r="L120" s="53">
        <v>0</v>
      </c>
      <c r="M120" s="53">
        <v>0</v>
      </c>
      <c r="N120" s="52">
        <f t="array" ref="N120">SUM(ROUND(H120:J120,2))</f>
        <v>0</v>
      </c>
      <c r="O120" s="54">
        <f t="array" ref="O120">SUM(ROUND(K120:M120,2))</f>
        <v>0</v>
      </c>
      <c r="P120" s="312">
        <v>0</v>
      </c>
      <c r="Q120" s="52">
        <f t="shared" si="32"/>
        <v>0</v>
      </c>
      <c r="R120" s="268">
        <v>0</v>
      </c>
      <c r="S120" s="65">
        <f t="shared" si="33"/>
        <v>0</v>
      </c>
      <c r="T120" s="312">
        <v>0</v>
      </c>
      <c r="U120" s="52">
        <f t="shared" si="34"/>
        <v>0</v>
      </c>
      <c r="V120" s="268">
        <v>0</v>
      </c>
      <c r="W120" s="65">
        <f t="shared" si="35"/>
        <v>0</v>
      </c>
      <c r="X120" s="312">
        <v>0</v>
      </c>
      <c r="Y120" s="52">
        <f t="shared" si="36"/>
        <v>0</v>
      </c>
      <c r="Z120" s="268">
        <v>0</v>
      </c>
      <c r="AA120" s="289">
        <f t="shared" si="37"/>
        <v>0</v>
      </c>
    </row>
    <row r="121" spans="1:28" ht="15.75" hidden="1">
      <c r="A121" s="124"/>
      <c r="B121" s="44"/>
      <c r="C121" s="53">
        <v>0</v>
      </c>
      <c r="D121" s="268">
        <v>0</v>
      </c>
      <c r="E121" s="57">
        <v>0</v>
      </c>
      <c r="F121" s="52">
        <f t="shared" si="38"/>
        <v>0</v>
      </c>
      <c r="G121" s="52">
        <f t="shared" si="39"/>
        <v>0</v>
      </c>
      <c r="H121" s="53">
        <v>0</v>
      </c>
      <c r="I121" s="53">
        <v>0</v>
      </c>
      <c r="J121" s="53">
        <v>0</v>
      </c>
      <c r="K121" s="53">
        <v>0</v>
      </c>
      <c r="L121" s="53">
        <v>0</v>
      </c>
      <c r="M121" s="53">
        <v>0</v>
      </c>
      <c r="N121" s="52">
        <f t="array" ref="N121">SUM(ROUND(H121:J121,2))</f>
        <v>0</v>
      </c>
      <c r="O121" s="54">
        <f t="array" ref="O121">SUM(ROUND(K121:M121,2))</f>
        <v>0</v>
      </c>
      <c r="P121" s="312">
        <v>0</v>
      </c>
      <c r="Q121" s="52">
        <f t="shared" si="32"/>
        <v>0</v>
      </c>
      <c r="R121" s="268">
        <v>0</v>
      </c>
      <c r="S121" s="65">
        <f t="shared" si="33"/>
        <v>0</v>
      </c>
      <c r="T121" s="312">
        <v>0</v>
      </c>
      <c r="U121" s="52">
        <f t="shared" si="34"/>
        <v>0</v>
      </c>
      <c r="V121" s="268">
        <v>0</v>
      </c>
      <c r="W121" s="65">
        <f t="shared" si="35"/>
        <v>0</v>
      </c>
      <c r="X121" s="312">
        <v>0</v>
      </c>
      <c r="Y121" s="52">
        <f t="shared" si="36"/>
        <v>0</v>
      </c>
      <c r="Z121" s="268">
        <v>0</v>
      </c>
      <c r="AA121" s="289">
        <f t="shared" si="37"/>
        <v>0</v>
      </c>
    </row>
    <row r="122" spans="1:28" ht="15.75" hidden="1">
      <c r="A122" s="124"/>
      <c r="B122" s="44"/>
      <c r="C122" s="53">
        <v>0</v>
      </c>
      <c r="D122" s="268">
        <v>0</v>
      </c>
      <c r="E122" s="57">
        <v>0</v>
      </c>
      <c r="F122" s="52">
        <f t="shared" si="38"/>
        <v>0</v>
      </c>
      <c r="G122" s="52">
        <f t="shared" si="39"/>
        <v>0</v>
      </c>
      <c r="H122" s="53">
        <v>0</v>
      </c>
      <c r="I122" s="53">
        <v>0</v>
      </c>
      <c r="J122" s="53">
        <v>0</v>
      </c>
      <c r="K122" s="53">
        <v>0</v>
      </c>
      <c r="L122" s="53">
        <v>0</v>
      </c>
      <c r="M122" s="53">
        <v>0</v>
      </c>
      <c r="N122" s="52">
        <f t="array" ref="N122">SUM(ROUND(H122:J122,2))</f>
        <v>0</v>
      </c>
      <c r="O122" s="54">
        <f t="array" ref="O122">SUM(ROUND(K122:M122,2))</f>
        <v>0</v>
      </c>
      <c r="P122" s="312">
        <v>0</v>
      </c>
      <c r="Q122" s="52">
        <f t="shared" si="32"/>
        <v>0</v>
      </c>
      <c r="R122" s="268">
        <v>0</v>
      </c>
      <c r="S122" s="65">
        <f t="shared" si="33"/>
        <v>0</v>
      </c>
      <c r="T122" s="312">
        <v>0</v>
      </c>
      <c r="U122" s="52">
        <f t="shared" si="34"/>
        <v>0</v>
      </c>
      <c r="V122" s="268">
        <v>0</v>
      </c>
      <c r="W122" s="65">
        <f t="shared" si="35"/>
        <v>0</v>
      </c>
      <c r="X122" s="312">
        <v>0</v>
      </c>
      <c r="Y122" s="52">
        <f t="shared" si="36"/>
        <v>0</v>
      </c>
      <c r="Z122" s="268">
        <v>0</v>
      </c>
      <c r="AA122" s="289">
        <f t="shared" si="37"/>
        <v>0</v>
      </c>
    </row>
    <row r="123" spans="1:28" ht="15.75" hidden="1">
      <c r="A123" s="124"/>
      <c r="B123" s="44"/>
      <c r="C123" s="53">
        <v>0</v>
      </c>
      <c r="D123" s="268">
        <v>0</v>
      </c>
      <c r="E123" s="57">
        <v>0</v>
      </c>
      <c r="F123" s="52">
        <f t="shared" si="38"/>
        <v>0</v>
      </c>
      <c r="G123" s="52">
        <f t="shared" si="39"/>
        <v>0</v>
      </c>
      <c r="H123" s="53">
        <v>0</v>
      </c>
      <c r="I123" s="53">
        <v>0</v>
      </c>
      <c r="J123" s="53">
        <v>0</v>
      </c>
      <c r="K123" s="53">
        <v>0</v>
      </c>
      <c r="L123" s="53">
        <v>0</v>
      </c>
      <c r="M123" s="53">
        <v>0</v>
      </c>
      <c r="N123" s="52">
        <f t="array" ref="N123">SUM(ROUND(H123:J123,2))</f>
        <v>0</v>
      </c>
      <c r="O123" s="54">
        <f t="array" ref="O123">SUM(ROUND(K123:M123,2))</f>
        <v>0</v>
      </c>
      <c r="P123" s="312">
        <v>0</v>
      </c>
      <c r="Q123" s="52">
        <f t="shared" si="32"/>
        <v>0</v>
      </c>
      <c r="R123" s="268">
        <v>0</v>
      </c>
      <c r="S123" s="65">
        <f t="shared" si="33"/>
        <v>0</v>
      </c>
      <c r="T123" s="312">
        <v>0</v>
      </c>
      <c r="U123" s="52">
        <f t="shared" si="34"/>
        <v>0</v>
      </c>
      <c r="V123" s="268">
        <v>0</v>
      </c>
      <c r="W123" s="65">
        <f t="shared" si="35"/>
        <v>0</v>
      </c>
      <c r="X123" s="312">
        <v>0</v>
      </c>
      <c r="Y123" s="52">
        <f t="shared" si="36"/>
        <v>0</v>
      </c>
      <c r="Z123" s="268">
        <v>0</v>
      </c>
      <c r="AA123" s="289">
        <f t="shared" si="37"/>
        <v>0</v>
      </c>
    </row>
    <row r="124" spans="1:28" ht="15.75" hidden="1">
      <c r="A124" s="124"/>
      <c r="B124" s="44"/>
      <c r="C124" s="53">
        <v>0</v>
      </c>
      <c r="D124" s="268">
        <v>0</v>
      </c>
      <c r="E124" s="57">
        <v>0</v>
      </c>
      <c r="F124" s="52">
        <f t="shared" si="38"/>
        <v>0</v>
      </c>
      <c r="G124" s="52">
        <f t="shared" si="39"/>
        <v>0</v>
      </c>
      <c r="H124" s="53">
        <v>0</v>
      </c>
      <c r="I124" s="53">
        <v>0</v>
      </c>
      <c r="J124" s="53">
        <v>0</v>
      </c>
      <c r="K124" s="53">
        <v>0</v>
      </c>
      <c r="L124" s="53">
        <v>0</v>
      </c>
      <c r="M124" s="53">
        <v>0</v>
      </c>
      <c r="N124" s="52">
        <f t="array" ref="N124">SUM(ROUND(H124:J124,2))</f>
        <v>0</v>
      </c>
      <c r="O124" s="54">
        <f t="array" ref="O124">SUM(ROUND(K124:M124,2))</f>
        <v>0</v>
      </c>
      <c r="P124" s="312">
        <v>0</v>
      </c>
      <c r="Q124" s="52">
        <f t="shared" si="32"/>
        <v>0</v>
      </c>
      <c r="R124" s="268">
        <v>0</v>
      </c>
      <c r="S124" s="65">
        <f t="shared" si="33"/>
        <v>0</v>
      </c>
      <c r="T124" s="312">
        <v>0</v>
      </c>
      <c r="U124" s="52">
        <f t="shared" si="34"/>
        <v>0</v>
      </c>
      <c r="V124" s="268">
        <v>0</v>
      </c>
      <c r="W124" s="65">
        <f t="shared" si="35"/>
        <v>0</v>
      </c>
      <c r="X124" s="312">
        <v>0</v>
      </c>
      <c r="Y124" s="52">
        <f t="shared" si="36"/>
        <v>0</v>
      </c>
      <c r="Z124" s="268">
        <v>0</v>
      </c>
      <c r="AA124" s="289">
        <f t="shared" si="37"/>
        <v>0</v>
      </c>
    </row>
    <row r="125" spans="1:28" ht="15.75" hidden="1">
      <c r="A125" s="124"/>
      <c r="B125" s="44"/>
      <c r="C125" s="53">
        <v>0</v>
      </c>
      <c r="D125" s="268">
        <v>0</v>
      </c>
      <c r="E125" s="57">
        <v>0</v>
      </c>
      <c r="F125" s="52">
        <f t="shared" si="38"/>
        <v>0</v>
      </c>
      <c r="G125" s="52">
        <f t="shared" si="39"/>
        <v>0</v>
      </c>
      <c r="H125" s="53">
        <v>0</v>
      </c>
      <c r="I125" s="53">
        <v>0</v>
      </c>
      <c r="J125" s="53">
        <v>0</v>
      </c>
      <c r="K125" s="53">
        <v>0</v>
      </c>
      <c r="L125" s="53">
        <v>0</v>
      </c>
      <c r="M125" s="53">
        <v>0</v>
      </c>
      <c r="N125" s="52">
        <f t="array" ref="N125">SUM(ROUND(H125:J125,2))</f>
        <v>0</v>
      </c>
      <c r="O125" s="54">
        <f t="array" ref="O125">SUM(ROUND(K125:M125,2))</f>
        <v>0</v>
      </c>
      <c r="P125" s="312">
        <v>0</v>
      </c>
      <c r="Q125" s="52">
        <f t="shared" si="32"/>
        <v>0</v>
      </c>
      <c r="R125" s="268">
        <v>0</v>
      </c>
      <c r="S125" s="65">
        <f t="shared" si="33"/>
        <v>0</v>
      </c>
      <c r="T125" s="312">
        <v>0</v>
      </c>
      <c r="U125" s="52">
        <f t="shared" si="34"/>
        <v>0</v>
      </c>
      <c r="V125" s="268">
        <v>0</v>
      </c>
      <c r="W125" s="65">
        <f t="shared" si="35"/>
        <v>0</v>
      </c>
      <c r="X125" s="312">
        <v>0</v>
      </c>
      <c r="Y125" s="52">
        <f t="shared" si="36"/>
        <v>0</v>
      </c>
      <c r="Z125" s="268">
        <v>0</v>
      </c>
      <c r="AA125" s="289">
        <f t="shared" si="37"/>
        <v>0</v>
      </c>
    </row>
    <row r="126" spans="1:28" ht="15.75" hidden="1">
      <c r="A126" s="124"/>
      <c r="B126" s="44"/>
      <c r="C126" s="53">
        <v>0</v>
      </c>
      <c r="D126" s="268">
        <v>0</v>
      </c>
      <c r="E126" s="57">
        <v>0</v>
      </c>
      <c r="F126" s="52">
        <f t="shared" si="38"/>
        <v>0</v>
      </c>
      <c r="G126" s="52">
        <f t="shared" si="39"/>
        <v>0</v>
      </c>
      <c r="H126" s="53">
        <v>0</v>
      </c>
      <c r="I126" s="53">
        <v>0</v>
      </c>
      <c r="J126" s="53">
        <v>0</v>
      </c>
      <c r="K126" s="53">
        <v>0</v>
      </c>
      <c r="L126" s="53">
        <v>0</v>
      </c>
      <c r="M126" s="53">
        <v>0</v>
      </c>
      <c r="N126" s="52">
        <f t="array" ref="N126">SUM(ROUND(H126:J126,2))</f>
        <v>0</v>
      </c>
      <c r="O126" s="54">
        <f t="array" ref="O126">SUM(ROUND(K126:M126,2))</f>
        <v>0</v>
      </c>
      <c r="P126" s="312">
        <v>0</v>
      </c>
      <c r="Q126" s="52">
        <f t="shared" si="32"/>
        <v>0</v>
      </c>
      <c r="R126" s="268">
        <v>0</v>
      </c>
      <c r="S126" s="65">
        <f t="shared" si="33"/>
        <v>0</v>
      </c>
      <c r="T126" s="312">
        <v>0</v>
      </c>
      <c r="U126" s="52">
        <f t="shared" si="34"/>
        <v>0</v>
      </c>
      <c r="V126" s="268">
        <v>0</v>
      </c>
      <c r="W126" s="65">
        <f t="shared" si="35"/>
        <v>0</v>
      </c>
      <c r="X126" s="312">
        <v>0</v>
      </c>
      <c r="Y126" s="52">
        <f t="shared" si="36"/>
        <v>0</v>
      </c>
      <c r="Z126" s="268">
        <v>0</v>
      </c>
      <c r="AA126" s="289">
        <f t="shared" si="37"/>
        <v>0</v>
      </c>
    </row>
    <row r="127" spans="1:28" ht="15.75" hidden="1">
      <c r="A127" s="124"/>
      <c r="B127" s="44"/>
      <c r="C127" s="53">
        <v>0</v>
      </c>
      <c r="D127" s="268">
        <v>0</v>
      </c>
      <c r="E127" s="57">
        <v>0</v>
      </c>
      <c r="F127" s="52">
        <f t="shared" si="38"/>
        <v>0</v>
      </c>
      <c r="G127" s="52">
        <f t="shared" si="39"/>
        <v>0</v>
      </c>
      <c r="H127" s="53">
        <v>0</v>
      </c>
      <c r="I127" s="53">
        <v>0</v>
      </c>
      <c r="J127" s="53">
        <v>0</v>
      </c>
      <c r="K127" s="53">
        <v>0</v>
      </c>
      <c r="L127" s="53">
        <v>0</v>
      </c>
      <c r="M127" s="53">
        <v>0</v>
      </c>
      <c r="N127" s="52">
        <f t="array" ref="N127">SUM(ROUND(H127:J127,2))</f>
        <v>0</v>
      </c>
      <c r="O127" s="54">
        <f t="array" ref="O127">SUM(ROUND(K127:M127,2))</f>
        <v>0</v>
      </c>
      <c r="P127" s="312">
        <v>0</v>
      </c>
      <c r="Q127" s="52">
        <f t="shared" si="32"/>
        <v>0</v>
      </c>
      <c r="R127" s="268">
        <v>0</v>
      </c>
      <c r="S127" s="65">
        <f t="shared" si="33"/>
        <v>0</v>
      </c>
      <c r="T127" s="312">
        <v>0</v>
      </c>
      <c r="U127" s="52">
        <f t="shared" si="34"/>
        <v>0</v>
      </c>
      <c r="V127" s="268">
        <v>0</v>
      </c>
      <c r="W127" s="65">
        <f t="shared" si="35"/>
        <v>0</v>
      </c>
      <c r="X127" s="312">
        <v>0</v>
      </c>
      <c r="Y127" s="52">
        <f t="shared" si="36"/>
        <v>0</v>
      </c>
      <c r="Z127" s="268">
        <v>0</v>
      </c>
      <c r="AA127" s="289">
        <f t="shared" si="37"/>
        <v>0</v>
      </c>
    </row>
    <row r="128" spans="1:28" ht="15.75" hidden="1">
      <c r="A128" s="124"/>
      <c r="B128" s="44"/>
      <c r="C128" s="53">
        <v>0</v>
      </c>
      <c r="D128" s="268">
        <v>0</v>
      </c>
      <c r="E128" s="57">
        <v>0</v>
      </c>
      <c r="F128" s="52">
        <f t="shared" si="38"/>
        <v>0</v>
      </c>
      <c r="G128" s="52">
        <f t="shared" si="39"/>
        <v>0</v>
      </c>
      <c r="H128" s="53">
        <v>0</v>
      </c>
      <c r="I128" s="53">
        <v>0</v>
      </c>
      <c r="J128" s="53">
        <v>0</v>
      </c>
      <c r="K128" s="53">
        <v>0</v>
      </c>
      <c r="L128" s="53">
        <v>0</v>
      </c>
      <c r="M128" s="53">
        <v>0</v>
      </c>
      <c r="N128" s="52">
        <f t="array" ref="N128">SUM(ROUND(H128:J128,2))</f>
        <v>0</v>
      </c>
      <c r="O128" s="54">
        <f t="array" ref="O128">SUM(ROUND(K128:M128,2))</f>
        <v>0</v>
      </c>
      <c r="P128" s="312">
        <v>0</v>
      </c>
      <c r="Q128" s="52">
        <f t="shared" si="32"/>
        <v>0</v>
      </c>
      <c r="R128" s="268">
        <v>0</v>
      </c>
      <c r="S128" s="65">
        <f t="shared" si="33"/>
        <v>0</v>
      </c>
      <c r="T128" s="312">
        <v>0</v>
      </c>
      <c r="U128" s="52">
        <f t="shared" si="34"/>
        <v>0</v>
      </c>
      <c r="V128" s="268">
        <v>0</v>
      </c>
      <c r="W128" s="65">
        <f t="shared" si="35"/>
        <v>0</v>
      </c>
      <c r="X128" s="312">
        <v>0</v>
      </c>
      <c r="Y128" s="52">
        <f t="shared" si="36"/>
        <v>0</v>
      </c>
      <c r="Z128" s="268">
        <v>0</v>
      </c>
      <c r="AA128" s="289">
        <f t="shared" si="37"/>
        <v>0</v>
      </c>
    </row>
    <row r="129" spans="1:27" ht="15.75" hidden="1">
      <c r="A129" s="124"/>
      <c r="B129" s="44"/>
      <c r="C129" s="53">
        <v>0</v>
      </c>
      <c r="D129" s="268">
        <v>0</v>
      </c>
      <c r="E129" s="57">
        <v>0</v>
      </c>
      <c r="F129" s="52">
        <f t="shared" si="38"/>
        <v>0</v>
      </c>
      <c r="G129" s="52">
        <f t="shared" si="39"/>
        <v>0</v>
      </c>
      <c r="H129" s="53">
        <v>0</v>
      </c>
      <c r="I129" s="53">
        <v>0</v>
      </c>
      <c r="J129" s="53">
        <v>0</v>
      </c>
      <c r="K129" s="53">
        <v>0</v>
      </c>
      <c r="L129" s="53">
        <v>0</v>
      </c>
      <c r="M129" s="53">
        <v>0</v>
      </c>
      <c r="N129" s="52">
        <f t="array" ref="N129">SUM(ROUND(H129:J129,2))</f>
        <v>0</v>
      </c>
      <c r="O129" s="54">
        <f t="array" ref="O129">SUM(ROUND(K129:M129,2))</f>
        <v>0</v>
      </c>
      <c r="P129" s="312">
        <v>0</v>
      </c>
      <c r="Q129" s="52">
        <f t="shared" si="32"/>
        <v>0</v>
      </c>
      <c r="R129" s="268">
        <v>0</v>
      </c>
      <c r="S129" s="65">
        <f t="shared" si="33"/>
        <v>0</v>
      </c>
      <c r="T129" s="312">
        <v>0</v>
      </c>
      <c r="U129" s="52">
        <f t="shared" si="34"/>
        <v>0</v>
      </c>
      <c r="V129" s="268">
        <v>0</v>
      </c>
      <c r="W129" s="65">
        <f t="shared" si="35"/>
        <v>0</v>
      </c>
      <c r="X129" s="312">
        <v>0</v>
      </c>
      <c r="Y129" s="52">
        <f t="shared" si="36"/>
        <v>0</v>
      </c>
      <c r="Z129" s="268">
        <v>0</v>
      </c>
      <c r="AA129" s="289">
        <f t="shared" si="37"/>
        <v>0</v>
      </c>
    </row>
    <row r="130" spans="1:27" ht="15.75" hidden="1">
      <c r="A130" s="124"/>
      <c r="B130" s="44"/>
      <c r="C130" s="53">
        <v>0</v>
      </c>
      <c r="D130" s="268">
        <v>0</v>
      </c>
      <c r="E130" s="57">
        <v>0</v>
      </c>
      <c r="F130" s="52">
        <f t="shared" si="38"/>
        <v>0</v>
      </c>
      <c r="G130" s="52">
        <f t="shared" si="39"/>
        <v>0</v>
      </c>
      <c r="H130" s="53">
        <v>0</v>
      </c>
      <c r="I130" s="53">
        <v>0</v>
      </c>
      <c r="J130" s="53">
        <v>0</v>
      </c>
      <c r="K130" s="53">
        <v>0</v>
      </c>
      <c r="L130" s="53">
        <v>0</v>
      </c>
      <c r="M130" s="53">
        <v>0</v>
      </c>
      <c r="N130" s="52">
        <f t="array" ref="N130">SUM(ROUND(H130:J130,2))</f>
        <v>0</v>
      </c>
      <c r="O130" s="54">
        <f t="array" ref="O130">SUM(ROUND(K130:M130,2))</f>
        <v>0</v>
      </c>
      <c r="P130" s="312">
        <v>0</v>
      </c>
      <c r="Q130" s="52">
        <f t="shared" si="32"/>
        <v>0</v>
      </c>
      <c r="R130" s="268">
        <v>0</v>
      </c>
      <c r="S130" s="65">
        <f t="shared" si="33"/>
        <v>0</v>
      </c>
      <c r="T130" s="312">
        <v>0</v>
      </c>
      <c r="U130" s="52">
        <f t="shared" si="34"/>
        <v>0</v>
      </c>
      <c r="V130" s="268">
        <v>0</v>
      </c>
      <c r="W130" s="65">
        <f t="shared" si="35"/>
        <v>0</v>
      </c>
      <c r="X130" s="312">
        <v>0</v>
      </c>
      <c r="Y130" s="52">
        <f t="shared" si="36"/>
        <v>0</v>
      </c>
      <c r="Z130" s="268">
        <v>0</v>
      </c>
      <c r="AA130" s="289">
        <f t="shared" si="37"/>
        <v>0</v>
      </c>
    </row>
    <row r="131" spans="1:27" ht="15.75" hidden="1">
      <c r="A131" s="124"/>
      <c r="B131" s="44"/>
      <c r="C131" s="53">
        <v>0</v>
      </c>
      <c r="D131" s="268">
        <v>0</v>
      </c>
      <c r="E131" s="57">
        <v>0</v>
      </c>
      <c r="F131" s="52">
        <f t="shared" si="38"/>
        <v>0</v>
      </c>
      <c r="G131" s="52">
        <f t="shared" ref="G131:G166" si="40">ROUND(D131*F131,2)</f>
        <v>0</v>
      </c>
      <c r="H131" s="53">
        <v>0</v>
      </c>
      <c r="I131" s="53">
        <v>0</v>
      </c>
      <c r="J131" s="53">
        <v>0</v>
      </c>
      <c r="K131" s="53">
        <v>0</v>
      </c>
      <c r="L131" s="53">
        <v>0</v>
      </c>
      <c r="M131" s="53">
        <v>0</v>
      </c>
      <c r="N131" s="52">
        <f t="array" ref="N131">SUM(ROUND(H131:J131,2))</f>
        <v>0</v>
      </c>
      <c r="O131" s="54">
        <f t="array" ref="O131">SUM(ROUND(K131:M131,2))</f>
        <v>0</v>
      </c>
      <c r="P131" s="312">
        <v>0</v>
      </c>
      <c r="Q131" s="52">
        <f t="shared" si="32"/>
        <v>0</v>
      </c>
      <c r="R131" s="268">
        <v>0</v>
      </c>
      <c r="S131" s="65">
        <f t="shared" si="33"/>
        <v>0</v>
      </c>
      <c r="T131" s="312">
        <v>0</v>
      </c>
      <c r="U131" s="52">
        <f t="shared" si="34"/>
        <v>0</v>
      </c>
      <c r="V131" s="268">
        <v>0</v>
      </c>
      <c r="W131" s="65">
        <f t="shared" si="35"/>
        <v>0</v>
      </c>
      <c r="X131" s="312">
        <v>0</v>
      </c>
      <c r="Y131" s="52">
        <f t="shared" si="36"/>
        <v>0</v>
      </c>
      <c r="Z131" s="268">
        <v>0</v>
      </c>
      <c r="AA131" s="289">
        <f t="shared" si="37"/>
        <v>0</v>
      </c>
    </row>
    <row r="132" spans="1:27" ht="15.75" hidden="1">
      <c r="A132" s="124"/>
      <c r="B132" s="44"/>
      <c r="C132" s="53">
        <v>0</v>
      </c>
      <c r="D132" s="268">
        <v>0</v>
      </c>
      <c r="E132" s="57">
        <v>0</v>
      </c>
      <c r="F132" s="52">
        <f t="shared" si="38"/>
        <v>0</v>
      </c>
      <c r="G132" s="52">
        <f t="shared" si="40"/>
        <v>0</v>
      </c>
      <c r="H132" s="53">
        <v>0</v>
      </c>
      <c r="I132" s="53">
        <v>0</v>
      </c>
      <c r="J132" s="53">
        <v>0</v>
      </c>
      <c r="K132" s="53">
        <v>0</v>
      </c>
      <c r="L132" s="53">
        <v>0</v>
      </c>
      <c r="M132" s="53">
        <v>0</v>
      </c>
      <c r="N132" s="52">
        <f t="array" ref="N132">SUM(ROUND(H132:J132,2))</f>
        <v>0</v>
      </c>
      <c r="O132" s="54">
        <f t="array" ref="O132">SUM(ROUND(K132:M132,2))</f>
        <v>0</v>
      </c>
      <c r="P132" s="312">
        <v>0</v>
      </c>
      <c r="Q132" s="52">
        <f t="shared" si="32"/>
        <v>0</v>
      </c>
      <c r="R132" s="268">
        <v>0</v>
      </c>
      <c r="S132" s="65">
        <f t="shared" si="33"/>
        <v>0</v>
      </c>
      <c r="T132" s="312">
        <v>0</v>
      </c>
      <c r="U132" s="52">
        <f t="shared" si="34"/>
        <v>0</v>
      </c>
      <c r="V132" s="268">
        <v>0</v>
      </c>
      <c r="W132" s="65">
        <f t="shared" si="35"/>
        <v>0</v>
      </c>
      <c r="X132" s="312">
        <v>0</v>
      </c>
      <c r="Y132" s="52">
        <f t="shared" si="36"/>
        <v>0</v>
      </c>
      <c r="Z132" s="268">
        <v>0</v>
      </c>
      <c r="AA132" s="289">
        <f t="shared" si="37"/>
        <v>0</v>
      </c>
    </row>
    <row r="133" spans="1:27" ht="15.75" hidden="1">
      <c r="A133" s="124"/>
      <c r="B133" s="44"/>
      <c r="C133" s="53">
        <v>0</v>
      </c>
      <c r="D133" s="268">
        <v>0</v>
      </c>
      <c r="E133" s="57">
        <v>0</v>
      </c>
      <c r="F133" s="52">
        <f t="shared" si="38"/>
        <v>0</v>
      </c>
      <c r="G133" s="52">
        <f t="shared" si="40"/>
        <v>0</v>
      </c>
      <c r="H133" s="53">
        <v>0</v>
      </c>
      <c r="I133" s="53">
        <v>0</v>
      </c>
      <c r="J133" s="53">
        <v>0</v>
      </c>
      <c r="K133" s="53">
        <v>0</v>
      </c>
      <c r="L133" s="53">
        <v>0</v>
      </c>
      <c r="M133" s="53">
        <v>0</v>
      </c>
      <c r="N133" s="52">
        <f t="array" ref="N133">SUM(ROUND(H133:J133,2))</f>
        <v>0</v>
      </c>
      <c r="O133" s="54">
        <f t="array" ref="O133">SUM(ROUND(K133:M133,2))</f>
        <v>0</v>
      </c>
      <c r="P133" s="312">
        <v>0</v>
      </c>
      <c r="Q133" s="52">
        <f t="shared" si="32"/>
        <v>0</v>
      </c>
      <c r="R133" s="268">
        <v>0</v>
      </c>
      <c r="S133" s="65">
        <f t="shared" si="33"/>
        <v>0</v>
      </c>
      <c r="T133" s="312">
        <v>0</v>
      </c>
      <c r="U133" s="52">
        <f t="shared" si="34"/>
        <v>0</v>
      </c>
      <c r="V133" s="268">
        <v>0</v>
      </c>
      <c r="W133" s="65">
        <f t="shared" si="35"/>
        <v>0</v>
      </c>
      <c r="X133" s="312">
        <v>0</v>
      </c>
      <c r="Y133" s="52">
        <f t="shared" si="36"/>
        <v>0</v>
      </c>
      <c r="Z133" s="268">
        <v>0</v>
      </c>
      <c r="AA133" s="289">
        <f t="shared" si="37"/>
        <v>0</v>
      </c>
    </row>
    <row r="134" spans="1:27" ht="15.75" hidden="1">
      <c r="A134" s="124"/>
      <c r="B134" s="44"/>
      <c r="C134" s="53">
        <v>0</v>
      </c>
      <c r="D134" s="268">
        <v>0</v>
      </c>
      <c r="E134" s="57">
        <v>0</v>
      </c>
      <c r="F134" s="52">
        <f t="shared" si="38"/>
        <v>0</v>
      </c>
      <c r="G134" s="52">
        <f t="shared" si="40"/>
        <v>0</v>
      </c>
      <c r="H134" s="53">
        <v>0</v>
      </c>
      <c r="I134" s="53">
        <v>0</v>
      </c>
      <c r="J134" s="53">
        <v>0</v>
      </c>
      <c r="K134" s="53">
        <v>0</v>
      </c>
      <c r="L134" s="53">
        <v>0</v>
      </c>
      <c r="M134" s="53">
        <v>0</v>
      </c>
      <c r="N134" s="52">
        <f t="array" ref="N134">SUM(ROUND(H134:J134,2))</f>
        <v>0</v>
      </c>
      <c r="O134" s="54">
        <f t="array" ref="O134">SUM(ROUND(K134:M134,2))</f>
        <v>0</v>
      </c>
      <c r="P134" s="312">
        <v>0</v>
      </c>
      <c r="Q134" s="52">
        <f t="shared" si="32"/>
        <v>0</v>
      </c>
      <c r="R134" s="268">
        <v>0</v>
      </c>
      <c r="S134" s="65">
        <f t="shared" si="33"/>
        <v>0</v>
      </c>
      <c r="T134" s="312">
        <v>0</v>
      </c>
      <c r="U134" s="52">
        <f t="shared" si="34"/>
        <v>0</v>
      </c>
      <c r="V134" s="268">
        <v>0</v>
      </c>
      <c r="W134" s="65">
        <f t="shared" si="35"/>
        <v>0</v>
      </c>
      <c r="X134" s="312">
        <v>0</v>
      </c>
      <c r="Y134" s="52">
        <f t="shared" si="36"/>
        <v>0</v>
      </c>
      <c r="Z134" s="268">
        <v>0</v>
      </c>
      <c r="AA134" s="289">
        <f t="shared" si="37"/>
        <v>0</v>
      </c>
    </row>
    <row r="135" spans="1:27" ht="15.75" hidden="1">
      <c r="A135" s="124"/>
      <c r="B135" s="44"/>
      <c r="C135" s="53">
        <v>0</v>
      </c>
      <c r="D135" s="268">
        <v>0</v>
      </c>
      <c r="E135" s="57">
        <v>0</v>
      </c>
      <c r="F135" s="52">
        <f t="shared" si="38"/>
        <v>0</v>
      </c>
      <c r="G135" s="52">
        <f t="shared" si="40"/>
        <v>0</v>
      </c>
      <c r="H135" s="53">
        <v>0</v>
      </c>
      <c r="I135" s="53">
        <v>0</v>
      </c>
      <c r="J135" s="53">
        <v>0</v>
      </c>
      <c r="K135" s="53">
        <v>0</v>
      </c>
      <c r="L135" s="53">
        <v>0</v>
      </c>
      <c r="M135" s="53">
        <v>0</v>
      </c>
      <c r="N135" s="52">
        <f t="array" ref="N135">SUM(ROUND(H135:J135,2))</f>
        <v>0</v>
      </c>
      <c r="O135" s="54">
        <f t="array" ref="O135">SUM(ROUND(K135:M135,2))</f>
        <v>0</v>
      </c>
      <c r="P135" s="312">
        <v>0</v>
      </c>
      <c r="Q135" s="52">
        <f t="shared" si="32"/>
        <v>0</v>
      </c>
      <c r="R135" s="268">
        <v>0</v>
      </c>
      <c r="S135" s="65">
        <f t="shared" si="33"/>
        <v>0</v>
      </c>
      <c r="T135" s="312">
        <v>0</v>
      </c>
      <c r="U135" s="52">
        <f t="shared" si="34"/>
        <v>0</v>
      </c>
      <c r="V135" s="268">
        <v>0</v>
      </c>
      <c r="W135" s="65">
        <f t="shared" si="35"/>
        <v>0</v>
      </c>
      <c r="X135" s="312">
        <v>0</v>
      </c>
      <c r="Y135" s="52">
        <f t="shared" si="36"/>
        <v>0</v>
      </c>
      <c r="Z135" s="268">
        <v>0</v>
      </c>
      <c r="AA135" s="289">
        <f t="shared" si="37"/>
        <v>0</v>
      </c>
    </row>
    <row r="136" spans="1:27" ht="15.75" hidden="1">
      <c r="A136" s="124"/>
      <c r="B136" s="44"/>
      <c r="C136" s="53">
        <v>0</v>
      </c>
      <c r="D136" s="268">
        <v>0</v>
      </c>
      <c r="E136" s="57">
        <v>0</v>
      </c>
      <c r="F136" s="52">
        <f t="shared" si="38"/>
        <v>0</v>
      </c>
      <c r="G136" s="52">
        <f t="shared" si="40"/>
        <v>0</v>
      </c>
      <c r="H136" s="53">
        <v>0</v>
      </c>
      <c r="I136" s="53">
        <v>0</v>
      </c>
      <c r="J136" s="53">
        <v>0</v>
      </c>
      <c r="K136" s="53">
        <v>0</v>
      </c>
      <c r="L136" s="53">
        <v>0</v>
      </c>
      <c r="M136" s="53">
        <v>0</v>
      </c>
      <c r="N136" s="52">
        <f t="array" ref="N136">SUM(ROUND(H136:J136,2))</f>
        <v>0</v>
      </c>
      <c r="O136" s="54">
        <f t="array" ref="O136">SUM(ROUND(K136:M136,2))</f>
        <v>0</v>
      </c>
      <c r="P136" s="312">
        <v>0</v>
      </c>
      <c r="Q136" s="52">
        <f t="shared" si="32"/>
        <v>0</v>
      </c>
      <c r="R136" s="268">
        <v>0</v>
      </c>
      <c r="S136" s="65">
        <f t="shared" si="33"/>
        <v>0</v>
      </c>
      <c r="T136" s="312">
        <v>0</v>
      </c>
      <c r="U136" s="52">
        <f t="shared" si="34"/>
        <v>0</v>
      </c>
      <c r="V136" s="268">
        <v>0</v>
      </c>
      <c r="W136" s="65">
        <f t="shared" si="35"/>
        <v>0</v>
      </c>
      <c r="X136" s="312">
        <v>0</v>
      </c>
      <c r="Y136" s="52">
        <f t="shared" si="36"/>
        <v>0</v>
      </c>
      <c r="Z136" s="268">
        <v>0</v>
      </c>
      <c r="AA136" s="289">
        <f t="shared" si="37"/>
        <v>0</v>
      </c>
    </row>
    <row r="137" spans="1:27" ht="15.75" hidden="1">
      <c r="A137" s="124"/>
      <c r="B137" s="44"/>
      <c r="C137" s="53">
        <v>0</v>
      </c>
      <c r="D137" s="268">
        <v>0</v>
      </c>
      <c r="E137" s="57">
        <v>0</v>
      </c>
      <c r="F137" s="52">
        <f t="shared" si="38"/>
        <v>0</v>
      </c>
      <c r="G137" s="52">
        <f t="shared" si="40"/>
        <v>0</v>
      </c>
      <c r="H137" s="53">
        <v>0</v>
      </c>
      <c r="I137" s="53">
        <v>0</v>
      </c>
      <c r="J137" s="53">
        <v>0</v>
      </c>
      <c r="K137" s="53">
        <v>0</v>
      </c>
      <c r="L137" s="53">
        <v>0</v>
      </c>
      <c r="M137" s="53">
        <v>0</v>
      </c>
      <c r="N137" s="52">
        <f t="array" ref="N137">SUM(ROUND(H137:J137,2))</f>
        <v>0</v>
      </c>
      <c r="O137" s="54">
        <f t="array" ref="O137">SUM(ROUND(K137:M137,2))</f>
        <v>0</v>
      </c>
      <c r="P137" s="312">
        <v>0</v>
      </c>
      <c r="Q137" s="52">
        <f t="shared" si="32"/>
        <v>0</v>
      </c>
      <c r="R137" s="268">
        <v>0</v>
      </c>
      <c r="S137" s="65">
        <f t="shared" si="33"/>
        <v>0</v>
      </c>
      <c r="T137" s="312">
        <v>0</v>
      </c>
      <c r="U137" s="52">
        <f t="shared" si="34"/>
        <v>0</v>
      </c>
      <c r="V137" s="268">
        <v>0</v>
      </c>
      <c r="W137" s="65">
        <f t="shared" si="35"/>
        <v>0</v>
      </c>
      <c r="X137" s="312">
        <v>0</v>
      </c>
      <c r="Y137" s="52">
        <f t="shared" si="36"/>
        <v>0</v>
      </c>
      <c r="Z137" s="268">
        <v>0</v>
      </c>
      <c r="AA137" s="289">
        <f t="shared" si="37"/>
        <v>0</v>
      </c>
    </row>
    <row r="138" spans="1:27" ht="15.75" hidden="1">
      <c r="A138" s="124"/>
      <c r="B138" s="44"/>
      <c r="C138" s="53">
        <v>0</v>
      </c>
      <c r="D138" s="268">
        <v>0</v>
      </c>
      <c r="E138" s="57">
        <v>0</v>
      </c>
      <c r="F138" s="52">
        <f t="shared" si="38"/>
        <v>0</v>
      </c>
      <c r="G138" s="52">
        <f t="shared" si="40"/>
        <v>0</v>
      </c>
      <c r="H138" s="53">
        <v>0</v>
      </c>
      <c r="I138" s="53">
        <v>0</v>
      </c>
      <c r="J138" s="53">
        <v>0</v>
      </c>
      <c r="K138" s="53">
        <v>0</v>
      </c>
      <c r="L138" s="53">
        <v>0</v>
      </c>
      <c r="M138" s="53">
        <v>0</v>
      </c>
      <c r="N138" s="52">
        <f t="array" ref="N138">SUM(ROUND(H138:J138,2))</f>
        <v>0</v>
      </c>
      <c r="O138" s="54">
        <f t="array" ref="O138">SUM(ROUND(K138:M138,2))</f>
        <v>0</v>
      </c>
      <c r="P138" s="312">
        <v>0</v>
      </c>
      <c r="Q138" s="52">
        <f t="shared" si="32"/>
        <v>0</v>
      </c>
      <c r="R138" s="268">
        <v>0</v>
      </c>
      <c r="S138" s="65">
        <f t="shared" si="33"/>
        <v>0</v>
      </c>
      <c r="T138" s="312">
        <v>0</v>
      </c>
      <c r="U138" s="52">
        <f t="shared" si="34"/>
        <v>0</v>
      </c>
      <c r="V138" s="268">
        <v>0</v>
      </c>
      <c r="W138" s="65">
        <f t="shared" si="35"/>
        <v>0</v>
      </c>
      <c r="X138" s="312">
        <v>0</v>
      </c>
      <c r="Y138" s="52">
        <f t="shared" si="36"/>
        <v>0</v>
      </c>
      <c r="Z138" s="268">
        <v>0</v>
      </c>
      <c r="AA138" s="289">
        <f t="shared" si="37"/>
        <v>0</v>
      </c>
    </row>
    <row r="139" spans="1:27" ht="15.75" hidden="1">
      <c r="A139" s="124"/>
      <c r="B139" s="44"/>
      <c r="C139" s="53">
        <v>0</v>
      </c>
      <c r="D139" s="268">
        <v>0</v>
      </c>
      <c r="E139" s="57">
        <v>0</v>
      </c>
      <c r="F139" s="52">
        <f t="shared" si="38"/>
        <v>0</v>
      </c>
      <c r="G139" s="52">
        <f t="shared" si="40"/>
        <v>0</v>
      </c>
      <c r="H139" s="53">
        <v>0</v>
      </c>
      <c r="I139" s="53">
        <v>0</v>
      </c>
      <c r="J139" s="53">
        <v>0</v>
      </c>
      <c r="K139" s="53">
        <v>0</v>
      </c>
      <c r="L139" s="53">
        <v>0</v>
      </c>
      <c r="M139" s="53">
        <v>0</v>
      </c>
      <c r="N139" s="52">
        <f t="array" ref="N139">SUM(ROUND(H139:J139,2))</f>
        <v>0</v>
      </c>
      <c r="O139" s="54">
        <f t="array" ref="O139">SUM(ROUND(K139:M139,2))</f>
        <v>0</v>
      </c>
      <c r="P139" s="312">
        <v>0</v>
      </c>
      <c r="Q139" s="52">
        <f t="shared" si="32"/>
        <v>0</v>
      </c>
      <c r="R139" s="268">
        <v>0</v>
      </c>
      <c r="S139" s="65">
        <f t="shared" si="33"/>
        <v>0</v>
      </c>
      <c r="T139" s="312">
        <v>0</v>
      </c>
      <c r="U139" s="52">
        <f t="shared" si="34"/>
        <v>0</v>
      </c>
      <c r="V139" s="268">
        <v>0</v>
      </c>
      <c r="W139" s="65">
        <f t="shared" si="35"/>
        <v>0</v>
      </c>
      <c r="X139" s="312">
        <v>0</v>
      </c>
      <c r="Y139" s="52">
        <f t="shared" si="36"/>
        <v>0</v>
      </c>
      <c r="Z139" s="268">
        <v>0</v>
      </c>
      <c r="AA139" s="289">
        <f t="shared" si="37"/>
        <v>0</v>
      </c>
    </row>
    <row r="140" spans="1:27" ht="15.75" hidden="1">
      <c r="A140" s="124"/>
      <c r="B140" s="44"/>
      <c r="C140" s="53">
        <v>0</v>
      </c>
      <c r="D140" s="268">
        <v>0</v>
      </c>
      <c r="E140" s="57">
        <v>0</v>
      </c>
      <c r="F140" s="52">
        <f t="shared" si="38"/>
        <v>0</v>
      </c>
      <c r="G140" s="52">
        <f t="shared" si="40"/>
        <v>0</v>
      </c>
      <c r="H140" s="53">
        <v>0</v>
      </c>
      <c r="I140" s="53">
        <v>0</v>
      </c>
      <c r="J140" s="53">
        <v>0</v>
      </c>
      <c r="K140" s="53">
        <v>0</v>
      </c>
      <c r="L140" s="53">
        <v>0</v>
      </c>
      <c r="M140" s="53">
        <v>0</v>
      </c>
      <c r="N140" s="52">
        <f t="array" ref="N140">SUM(ROUND(H140:J140,2))</f>
        <v>0</v>
      </c>
      <c r="O140" s="54">
        <f t="array" ref="O140">SUM(ROUND(K140:M140,2))</f>
        <v>0</v>
      </c>
      <c r="P140" s="312">
        <v>0</v>
      </c>
      <c r="Q140" s="52">
        <f t="shared" si="32"/>
        <v>0</v>
      </c>
      <c r="R140" s="268">
        <v>0</v>
      </c>
      <c r="S140" s="65">
        <f t="shared" si="33"/>
        <v>0</v>
      </c>
      <c r="T140" s="312">
        <v>0</v>
      </c>
      <c r="U140" s="52">
        <f t="shared" si="34"/>
        <v>0</v>
      </c>
      <c r="V140" s="268">
        <v>0</v>
      </c>
      <c r="W140" s="65">
        <f t="shared" si="35"/>
        <v>0</v>
      </c>
      <c r="X140" s="312">
        <v>0</v>
      </c>
      <c r="Y140" s="52">
        <f t="shared" si="36"/>
        <v>0</v>
      </c>
      <c r="Z140" s="268">
        <v>0</v>
      </c>
      <c r="AA140" s="289">
        <f t="shared" si="37"/>
        <v>0</v>
      </c>
    </row>
    <row r="141" spans="1:27" ht="15.75" hidden="1">
      <c r="A141" s="124"/>
      <c r="B141" s="44"/>
      <c r="C141" s="53">
        <v>0</v>
      </c>
      <c r="D141" s="268">
        <v>0</v>
      </c>
      <c r="E141" s="57">
        <v>0</v>
      </c>
      <c r="F141" s="52">
        <f t="shared" si="38"/>
        <v>0</v>
      </c>
      <c r="G141" s="52">
        <f t="shared" si="40"/>
        <v>0</v>
      </c>
      <c r="H141" s="53">
        <v>0</v>
      </c>
      <c r="I141" s="53">
        <v>0</v>
      </c>
      <c r="J141" s="53">
        <v>0</v>
      </c>
      <c r="K141" s="53">
        <v>0</v>
      </c>
      <c r="L141" s="53">
        <v>0</v>
      </c>
      <c r="M141" s="53">
        <v>0</v>
      </c>
      <c r="N141" s="52">
        <f t="array" ref="N141">SUM(ROUND(H141:J141,2))</f>
        <v>0</v>
      </c>
      <c r="O141" s="54">
        <f t="array" ref="O141">SUM(ROUND(K141:M141,2))</f>
        <v>0</v>
      </c>
      <c r="P141" s="312">
        <v>0</v>
      </c>
      <c r="Q141" s="52">
        <f t="shared" si="32"/>
        <v>0</v>
      </c>
      <c r="R141" s="268">
        <v>0</v>
      </c>
      <c r="S141" s="65">
        <f t="shared" si="33"/>
        <v>0</v>
      </c>
      <c r="T141" s="312">
        <v>0</v>
      </c>
      <c r="U141" s="52">
        <f t="shared" si="34"/>
        <v>0</v>
      </c>
      <c r="V141" s="268">
        <v>0</v>
      </c>
      <c r="W141" s="65">
        <f t="shared" si="35"/>
        <v>0</v>
      </c>
      <c r="X141" s="312">
        <v>0</v>
      </c>
      <c r="Y141" s="52">
        <f t="shared" si="36"/>
        <v>0</v>
      </c>
      <c r="Z141" s="268">
        <v>0</v>
      </c>
      <c r="AA141" s="289">
        <f t="shared" si="37"/>
        <v>0</v>
      </c>
    </row>
    <row r="142" spans="1:27" ht="15.75" hidden="1">
      <c r="A142" s="124"/>
      <c r="B142" s="44"/>
      <c r="C142" s="53">
        <v>0</v>
      </c>
      <c r="D142" s="268">
        <v>0</v>
      </c>
      <c r="E142" s="57">
        <v>0</v>
      </c>
      <c r="F142" s="52">
        <f t="shared" si="38"/>
        <v>0</v>
      </c>
      <c r="G142" s="52">
        <f t="shared" si="40"/>
        <v>0</v>
      </c>
      <c r="H142" s="53">
        <v>0</v>
      </c>
      <c r="I142" s="53">
        <v>0</v>
      </c>
      <c r="J142" s="53">
        <v>0</v>
      </c>
      <c r="K142" s="53">
        <v>0</v>
      </c>
      <c r="L142" s="53">
        <v>0</v>
      </c>
      <c r="M142" s="53">
        <v>0</v>
      </c>
      <c r="N142" s="52">
        <f t="array" ref="N142">SUM(ROUND(H142:J142,2))</f>
        <v>0</v>
      </c>
      <c r="O142" s="54">
        <f t="array" ref="O142">SUM(ROUND(K142:M142,2))</f>
        <v>0</v>
      </c>
      <c r="P142" s="312">
        <v>0</v>
      </c>
      <c r="Q142" s="52">
        <f t="shared" si="32"/>
        <v>0</v>
      </c>
      <c r="R142" s="268">
        <v>0</v>
      </c>
      <c r="S142" s="65">
        <f t="shared" si="33"/>
        <v>0</v>
      </c>
      <c r="T142" s="312">
        <v>0</v>
      </c>
      <c r="U142" s="52">
        <f t="shared" si="34"/>
        <v>0</v>
      </c>
      <c r="V142" s="268">
        <v>0</v>
      </c>
      <c r="W142" s="65">
        <f t="shared" si="35"/>
        <v>0</v>
      </c>
      <c r="X142" s="312">
        <v>0</v>
      </c>
      <c r="Y142" s="52">
        <f t="shared" si="36"/>
        <v>0</v>
      </c>
      <c r="Z142" s="268">
        <v>0</v>
      </c>
      <c r="AA142" s="289">
        <f t="shared" si="37"/>
        <v>0</v>
      </c>
    </row>
    <row r="143" spans="1:27" ht="15.75" hidden="1">
      <c r="A143" s="124"/>
      <c r="B143" s="44"/>
      <c r="C143" s="53">
        <v>0</v>
      </c>
      <c r="D143" s="268">
        <v>0</v>
      </c>
      <c r="E143" s="57">
        <v>0</v>
      </c>
      <c r="F143" s="52">
        <f t="shared" si="38"/>
        <v>0</v>
      </c>
      <c r="G143" s="52">
        <f t="shared" si="40"/>
        <v>0</v>
      </c>
      <c r="H143" s="53">
        <v>0</v>
      </c>
      <c r="I143" s="53">
        <v>0</v>
      </c>
      <c r="J143" s="53">
        <v>0</v>
      </c>
      <c r="K143" s="53">
        <v>0</v>
      </c>
      <c r="L143" s="53">
        <v>0</v>
      </c>
      <c r="M143" s="53">
        <v>0</v>
      </c>
      <c r="N143" s="52">
        <f t="array" ref="N143">SUM(ROUND(H143:J143,2))</f>
        <v>0</v>
      </c>
      <c r="O143" s="54">
        <f t="array" ref="O143">SUM(ROUND(K143:M143,2))</f>
        <v>0</v>
      </c>
      <c r="P143" s="312">
        <v>0</v>
      </c>
      <c r="Q143" s="52">
        <f t="shared" si="32"/>
        <v>0</v>
      </c>
      <c r="R143" s="268">
        <v>0</v>
      </c>
      <c r="S143" s="65">
        <f t="shared" si="33"/>
        <v>0</v>
      </c>
      <c r="T143" s="312">
        <v>0</v>
      </c>
      <c r="U143" s="52">
        <f t="shared" si="34"/>
        <v>0</v>
      </c>
      <c r="V143" s="268">
        <v>0</v>
      </c>
      <c r="W143" s="65">
        <f t="shared" si="35"/>
        <v>0</v>
      </c>
      <c r="X143" s="312">
        <v>0</v>
      </c>
      <c r="Y143" s="52">
        <f t="shared" si="36"/>
        <v>0</v>
      </c>
      <c r="Z143" s="268">
        <v>0</v>
      </c>
      <c r="AA143" s="289">
        <f t="shared" si="37"/>
        <v>0</v>
      </c>
    </row>
    <row r="144" spans="1:27" ht="15.75" hidden="1">
      <c r="A144" s="124"/>
      <c r="B144" s="44"/>
      <c r="C144" s="53">
        <v>0</v>
      </c>
      <c r="D144" s="268">
        <v>0</v>
      </c>
      <c r="E144" s="57">
        <v>0</v>
      </c>
      <c r="F144" s="52">
        <f t="shared" si="38"/>
        <v>0</v>
      </c>
      <c r="G144" s="52">
        <f t="shared" si="40"/>
        <v>0</v>
      </c>
      <c r="H144" s="53">
        <v>0</v>
      </c>
      <c r="I144" s="53">
        <v>0</v>
      </c>
      <c r="J144" s="53">
        <v>0</v>
      </c>
      <c r="K144" s="53">
        <v>0</v>
      </c>
      <c r="L144" s="53">
        <v>0</v>
      </c>
      <c r="M144" s="53">
        <v>0</v>
      </c>
      <c r="N144" s="52">
        <f t="array" ref="N144">SUM(ROUND(H144:J144,2))</f>
        <v>0</v>
      </c>
      <c r="O144" s="54">
        <f t="array" ref="O144">SUM(ROUND(K144:M144,2))</f>
        <v>0</v>
      </c>
      <c r="P144" s="312">
        <v>0</v>
      </c>
      <c r="Q144" s="52">
        <f t="shared" ref="Q144:Q175" si="41">ROUND(H144*P144,2)</f>
        <v>0</v>
      </c>
      <c r="R144" s="268">
        <v>0</v>
      </c>
      <c r="S144" s="65">
        <f t="shared" ref="S144:S175" si="42">ROUND(K144*R144,2)</f>
        <v>0</v>
      </c>
      <c r="T144" s="312">
        <v>0</v>
      </c>
      <c r="U144" s="52">
        <f t="shared" ref="U144:U175" si="43">ROUND(I144*T144,2)</f>
        <v>0</v>
      </c>
      <c r="V144" s="268">
        <v>0</v>
      </c>
      <c r="W144" s="65">
        <f t="shared" ref="W144:W175" si="44">ROUND(L144*V144,2)</f>
        <v>0</v>
      </c>
      <c r="X144" s="312">
        <v>0</v>
      </c>
      <c r="Y144" s="52">
        <f t="shared" ref="Y144:Y175" si="45">ROUND(J144*X144,2)</f>
        <v>0</v>
      </c>
      <c r="Z144" s="268">
        <v>0</v>
      </c>
      <c r="AA144" s="289">
        <f t="shared" ref="AA144:AA175" si="46">ROUND(M144*Z144,2)</f>
        <v>0</v>
      </c>
    </row>
    <row r="145" spans="1:27" ht="15.75" hidden="1">
      <c r="A145" s="124"/>
      <c r="B145" s="44"/>
      <c r="C145" s="53">
        <v>0</v>
      </c>
      <c r="D145" s="268">
        <v>0</v>
      </c>
      <c r="E145" s="57">
        <v>0</v>
      </c>
      <c r="F145" s="52">
        <f t="shared" si="38"/>
        <v>0</v>
      </c>
      <c r="G145" s="52">
        <f t="shared" si="40"/>
        <v>0</v>
      </c>
      <c r="H145" s="53">
        <v>0</v>
      </c>
      <c r="I145" s="53">
        <v>0</v>
      </c>
      <c r="J145" s="53">
        <v>0</v>
      </c>
      <c r="K145" s="53">
        <v>0</v>
      </c>
      <c r="L145" s="53">
        <v>0</v>
      </c>
      <c r="M145" s="53">
        <v>0</v>
      </c>
      <c r="N145" s="52">
        <f t="array" ref="N145">SUM(ROUND(H145:J145,2))</f>
        <v>0</v>
      </c>
      <c r="O145" s="54">
        <f t="array" ref="O145">SUM(ROUND(K145:M145,2))</f>
        <v>0</v>
      </c>
      <c r="P145" s="312">
        <v>0</v>
      </c>
      <c r="Q145" s="52">
        <f t="shared" si="41"/>
        <v>0</v>
      </c>
      <c r="R145" s="268">
        <v>0</v>
      </c>
      <c r="S145" s="65">
        <f t="shared" si="42"/>
        <v>0</v>
      </c>
      <c r="T145" s="312">
        <v>0</v>
      </c>
      <c r="U145" s="52">
        <f t="shared" si="43"/>
        <v>0</v>
      </c>
      <c r="V145" s="268">
        <v>0</v>
      </c>
      <c r="W145" s="65">
        <f t="shared" si="44"/>
        <v>0</v>
      </c>
      <c r="X145" s="312">
        <v>0</v>
      </c>
      <c r="Y145" s="52">
        <f t="shared" si="45"/>
        <v>0</v>
      </c>
      <c r="Z145" s="268">
        <v>0</v>
      </c>
      <c r="AA145" s="289">
        <f t="shared" si="46"/>
        <v>0</v>
      </c>
    </row>
    <row r="146" spans="1:27" ht="15.75" hidden="1">
      <c r="A146" s="124"/>
      <c r="B146" s="44"/>
      <c r="C146" s="53">
        <v>0</v>
      </c>
      <c r="D146" s="268">
        <v>0</v>
      </c>
      <c r="E146" s="57">
        <v>0</v>
      </c>
      <c r="F146" s="52">
        <f t="shared" si="38"/>
        <v>0</v>
      </c>
      <c r="G146" s="52">
        <f t="shared" si="40"/>
        <v>0</v>
      </c>
      <c r="H146" s="53">
        <v>0</v>
      </c>
      <c r="I146" s="53">
        <v>0</v>
      </c>
      <c r="J146" s="53">
        <v>0</v>
      </c>
      <c r="K146" s="53">
        <v>0</v>
      </c>
      <c r="L146" s="53">
        <v>0</v>
      </c>
      <c r="M146" s="53">
        <v>0</v>
      </c>
      <c r="N146" s="52">
        <f t="array" ref="N146">SUM(ROUND(H146:J146,2))</f>
        <v>0</v>
      </c>
      <c r="O146" s="54">
        <f t="array" ref="O146">SUM(ROUND(K146:M146,2))</f>
        <v>0</v>
      </c>
      <c r="P146" s="312">
        <v>0</v>
      </c>
      <c r="Q146" s="52">
        <f t="shared" si="41"/>
        <v>0</v>
      </c>
      <c r="R146" s="268">
        <v>0</v>
      </c>
      <c r="S146" s="65">
        <f t="shared" si="42"/>
        <v>0</v>
      </c>
      <c r="T146" s="312">
        <v>0</v>
      </c>
      <c r="U146" s="52">
        <f t="shared" si="43"/>
        <v>0</v>
      </c>
      <c r="V146" s="268">
        <v>0</v>
      </c>
      <c r="W146" s="65">
        <f t="shared" si="44"/>
        <v>0</v>
      </c>
      <c r="X146" s="312">
        <v>0</v>
      </c>
      <c r="Y146" s="52">
        <f t="shared" si="45"/>
        <v>0</v>
      </c>
      <c r="Z146" s="268">
        <v>0</v>
      </c>
      <c r="AA146" s="289">
        <f t="shared" si="46"/>
        <v>0</v>
      </c>
    </row>
    <row r="147" spans="1:27" ht="15.75" hidden="1">
      <c r="A147" s="124"/>
      <c r="B147" s="44"/>
      <c r="C147" s="53">
        <v>0</v>
      </c>
      <c r="D147" s="268">
        <v>0</v>
      </c>
      <c r="E147" s="57">
        <v>0</v>
      </c>
      <c r="F147" s="52">
        <f t="shared" si="38"/>
        <v>0</v>
      </c>
      <c r="G147" s="52">
        <f t="shared" si="40"/>
        <v>0</v>
      </c>
      <c r="H147" s="53">
        <v>0</v>
      </c>
      <c r="I147" s="53">
        <v>0</v>
      </c>
      <c r="J147" s="53">
        <v>0</v>
      </c>
      <c r="K147" s="53">
        <v>0</v>
      </c>
      <c r="L147" s="53">
        <v>0</v>
      </c>
      <c r="M147" s="53">
        <v>0</v>
      </c>
      <c r="N147" s="52">
        <f t="array" ref="N147">SUM(ROUND(H147:J147,2))</f>
        <v>0</v>
      </c>
      <c r="O147" s="54">
        <f t="array" ref="O147">SUM(ROUND(K147:M147,2))</f>
        <v>0</v>
      </c>
      <c r="P147" s="312">
        <v>0</v>
      </c>
      <c r="Q147" s="52">
        <f t="shared" si="41"/>
        <v>0</v>
      </c>
      <c r="R147" s="268">
        <v>0</v>
      </c>
      <c r="S147" s="65">
        <f t="shared" si="42"/>
        <v>0</v>
      </c>
      <c r="T147" s="312">
        <v>0</v>
      </c>
      <c r="U147" s="52">
        <f t="shared" si="43"/>
        <v>0</v>
      </c>
      <c r="V147" s="268">
        <v>0</v>
      </c>
      <c r="W147" s="65">
        <f t="shared" si="44"/>
        <v>0</v>
      </c>
      <c r="X147" s="312">
        <v>0</v>
      </c>
      <c r="Y147" s="52">
        <f t="shared" si="45"/>
        <v>0</v>
      </c>
      <c r="Z147" s="268">
        <v>0</v>
      </c>
      <c r="AA147" s="289">
        <f t="shared" si="46"/>
        <v>0</v>
      </c>
    </row>
    <row r="148" spans="1:27" ht="15.75" hidden="1">
      <c r="A148" s="124"/>
      <c r="B148" s="44"/>
      <c r="C148" s="53">
        <v>0</v>
      </c>
      <c r="D148" s="268">
        <v>0</v>
      </c>
      <c r="E148" s="57">
        <v>0</v>
      </c>
      <c r="F148" s="52">
        <f t="shared" si="38"/>
        <v>0</v>
      </c>
      <c r="G148" s="52">
        <f t="shared" si="40"/>
        <v>0</v>
      </c>
      <c r="H148" s="53">
        <v>0</v>
      </c>
      <c r="I148" s="53">
        <v>0</v>
      </c>
      <c r="J148" s="53">
        <v>0</v>
      </c>
      <c r="K148" s="53">
        <v>0</v>
      </c>
      <c r="L148" s="53">
        <v>0</v>
      </c>
      <c r="M148" s="53">
        <v>0</v>
      </c>
      <c r="N148" s="52">
        <f t="array" ref="N148">SUM(ROUND(H148:J148,2))</f>
        <v>0</v>
      </c>
      <c r="O148" s="54">
        <f t="array" ref="O148">SUM(ROUND(K148:M148,2))</f>
        <v>0</v>
      </c>
      <c r="P148" s="312">
        <v>0</v>
      </c>
      <c r="Q148" s="52">
        <f t="shared" si="41"/>
        <v>0</v>
      </c>
      <c r="R148" s="268">
        <v>0</v>
      </c>
      <c r="S148" s="65">
        <f t="shared" si="42"/>
        <v>0</v>
      </c>
      <c r="T148" s="312">
        <v>0</v>
      </c>
      <c r="U148" s="52">
        <f t="shared" si="43"/>
        <v>0</v>
      </c>
      <c r="V148" s="268">
        <v>0</v>
      </c>
      <c r="W148" s="65">
        <f t="shared" si="44"/>
        <v>0</v>
      </c>
      <c r="X148" s="312">
        <v>0</v>
      </c>
      <c r="Y148" s="52">
        <f t="shared" si="45"/>
        <v>0</v>
      </c>
      <c r="Z148" s="268">
        <v>0</v>
      </c>
      <c r="AA148" s="289">
        <f t="shared" si="46"/>
        <v>0</v>
      </c>
    </row>
    <row r="149" spans="1:27" ht="15.75" hidden="1">
      <c r="A149" s="124"/>
      <c r="B149" s="44"/>
      <c r="C149" s="53">
        <v>0</v>
      </c>
      <c r="D149" s="268">
        <v>0</v>
      </c>
      <c r="E149" s="57">
        <v>0</v>
      </c>
      <c r="F149" s="52">
        <f t="shared" si="38"/>
        <v>0</v>
      </c>
      <c r="G149" s="52">
        <f t="shared" si="40"/>
        <v>0</v>
      </c>
      <c r="H149" s="53">
        <v>0</v>
      </c>
      <c r="I149" s="53">
        <v>0</v>
      </c>
      <c r="J149" s="53">
        <v>0</v>
      </c>
      <c r="K149" s="53">
        <v>0</v>
      </c>
      <c r="L149" s="53">
        <v>0</v>
      </c>
      <c r="M149" s="53">
        <v>0</v>
      </c>
      <c r="N149" s="52">
        <f t="array" ref="N149">SUM(ROUND(H149:J149,2))</f>
        <v>0</v>
      </c>
      <c r="O149" s="54">
        <f t="array" ref="O149">SUM(ROUND(K149:M149,2))</f>
        <v>0</v>
      </c>
      <c r="P149" s="312">
        <v>0</v>
      </c>
      <c r="Q149" s="52">
        <f t="shared" si="41"/>
        <v>0</v>
      </c>
      <c r="R149" s="268">
        <v>0</v>
      </c>
      <c r="S149" s="65">
        <f t="shared" si="42"/>
        <v>0</v>
      </c>
      <c r="T149" s="312">
        <v>0</v>
      </c>
      <c r="U149" s="52">
        <f t="shared" si="43"/>
        <v>0</v>
      </c>
      <c r="V149" s="268">
        <v>0</v>
      </c>
      <c r="W149" s="65">
        <f t="shared" si="44"/>
        <v>0</v>
      </c>
      <c r="X149" s="312">
        <v>0</v>
      </c>
      <c r="Y149" s="52">
        <f t="shared" si="45"/>
        <v>0</v>
      </c>
      <c r="Z149" s="268">
        <v>0</v>
      </c>
      <c r="AA149" s="289">
        <f t="shared" si="46"/>
        <v>0</v>
      </c>
    </row>
    <row r="150" spans="1:27" ht="15.75" hidden="1">
      <c r="A150" s="124"/>
      <c r="B150" s="44"/>
      <c r="C150" s="53">
        <v>0</v>
      </c>
      <c r="D150" s="268">
        <v>0</v>
      </c>
      <c r="E150" s="57">
        <v>0</v>
      </c>
      <c r="F150" s="52">
        <f t="shared" si="38"/>
        <v>0</v>
      </c>
      <c r="G150" s="52">
        <f t="shared" si="40"/>
        <v>0</v>
      </c>
      <c r="H150" s="53">
        <v>0</v>
      </c>
      <c r="I150" s="53">
        <v>0</v>
      </c>
      <c r="J150" s="53">
        <v>0</v>
      </c>
      <c r="K150" s="53">
        <v>0</v>
      </c>
      <c r="L150" s="53">
        <v>0</v>
      </c>
      <c r="M150" s="53">
        <v>0</v>
      </c>
      <c r="N150" s="52">
        <f t="array" ref="N150">SUM(ROUND(H150:J150,2))</f>
        <v>0</v>
      </c>
      <c r="O150" s="54">
        <f t="array" ref="O150">SUM(ROUND(K150:M150,2))</f>
        <v>0</v>
      </c>
      <c r="P150" s="312">
        <v>0</v>
      </c>
      <c r="Q150" s="52">
        <f t="shared" si="41"/>
        <v>0</v>
      </c>
      <c r="R150" s="268">
        <v>0</v>
      </c>
      <c r="S150" s="65">
        <f t="shared" si="42"/>
        <v>0</v>
      </c>
      <c r="T150" s="312">
        <v>0</v>
      </c>
      <c r="U150" s="52">
        <f t="shared" si="43"/>
        <v>0</v>
      </c>
      <c r="V150" s="268">
        <v>0</v>
      </c>
      <c r="W150" s="65">
        <f t="shared" si="44"/>
        <v>0</v>
      </c>
      <c r="X150" s="312">
        <v>0</v>
      </c>
      <c r="Y150" s="52">
        <f t="shared" si="45"/>
        <v>0</v>
      </c>
      <c r="Z150" s="268">
        <v>0</v>
      </c>
      <c r="AA150" s="289">
        <f t="shared" si="46"/>
        <v>0</v>
      </c>
    </row>
    <row r="151" spans="1:27" ht="15.75" hidden="1">
      <c r="A151" s="124"/>
      <c r="B151" s="44"/>
      <c r="C151" s="53">
        <v>0</v>
      </c>
      <c r="D151" s="268">
        <v>0</v>
      </c>
      <c r="E151" s="57">
        <v>0</v>
      </c>
      <c r="F151" s="52">
        <f t="shared" si="38"/>
        <v>0</v>
      </c>
      <c r="G151" s="52">
        <f t="shared" si="40"/>
        <v>0</v>
      </c>
      <c r="H151" s="53">
        <v>0</v>
      </c>
      <c r="I151" s="53">
        <v>0</v>
      </c>
      <c r="J151" s="53">
        <v>0</v>
      </c>
      <c r="K151" s="53">
        <v>0</v>
      </c>
      <c r="L151" s="53">
        <v>0</v>
      </c>
      <c r="M151" s="53">
        <v>0</v>
      </c>
      <c r="N151" s="52">
        <f t="array" ref="N151">SUM(ROUND(H151:J151,2))</f>
        <v>0</v>
      </c>
      <c r="O151" s="54">
        <f t="array" ref="O151">SUM(ROUND(K151:M151,2))</f>
        <v>0</v>
      </c>
      <c r="P151" s="312">
        <v>0</v>
      </c>
      <c r="Q151" s="52">
        <f t="shared" si="41"/>
        <v>0</v>
      </c>
      <c r="R151" s="268">
        <v>0</v>
      </c>
      <c r="S151" s="65">
        <f t="shared" si="42"/>
        <v>0</v>
      </c>
      <c r="T151" s="312">
        <v>0</v>
      </c>
      <c r="U151" s="52">
        <f t="shared" si="43"/>
        <v>0</v>
      </c>
      <c r="V151" s="268">
        <v>0</v>
      </c>
      <c r="W151" s="65">
        <f t="shared" si="44"/>
        <v>0</v>
      </c>
      <c r="X151" s="312">
        <v>0</v>
      </c>
      <c r="Y151" s="52">
        <f t="shared" si="45"/>
        <v>0</v>
      </c>
      <c r="Z151" s="268">
        <v>0</v>
      </c>
      <c r="AA151" s="289">
        <f t="shared" si="46"/>
        <v>0</v>
      </c>
    </row>
    <row r="152" spans="1:27" ht="15.75" hidden="1">
      <c r="A152" s="124"/>
      <c r="B152" s="44"/>
      <c r="C152" s="53">
        <v>0</v>
      </c>
      <c r="D152" s="268">
        <v>0</v>
      </c>
      <c r="E152" s="57">
        <v>0</v>
      </c>
      <c r="F152" s="52">
        <f t="shared" si="38"/>
        <v>0</v>
      </c>
      <c r="G152" s="52">
        <f t="shared" si="40"/>
        <v>0</v>
      </c>
      <c r="H152" s="53">
        <v>0</v>
      </c>
      <c r="I152" s="53">
        <v>0</v>
      </c>
      <c r="J152" s="53">
        <v>0</v>
      </c>
      <c r="K152" s="53">
        <v>0</v>
      </c>
      <c r="L152" s="53">
        <v>0</v>
      </c>
      <c r="M152" s="53">
        <v>0</v>
      </c>
      <c r="N152" s="52">
        <f t="array" ref="N152">SUM(ROUND(H152:J152,2))</f>
        <v>0</v>
      </c>
      <c r="O152" s="54">
        <f t="array" ref="O152">SUM(ROUND(K152:M152,2))</f>
        <v>0</v>
      </c>
      <c r="P152" s="312">
        <v>0</v>
      </c>
      <c r="Q152" s="52">
        <f t="shared" si="41"/>
        <v>0</v>
      </c>
      <c r="R152" s="268">
        <v>0</v>
      </c>
      <c r="S152" s="65">
        <f t="shared" si="42"/>
        <v>0</v>
      </c>
      <c r="T152" s="312">
        <v>0</v>
      </c>
      <c r="U152" s="52">
        <f t="shared" si="43"/>
        <v>0</v>
      </c>
      <c r="V152" s="268">
        <v>0</v>
      </c>
      <c r="W152" s="65">
        <f t="shared" si="44"/>
        <v>0</v>
      </c>
      <c r="X152" s="312">
        <v>0</v>
      </c>
      <c r="Y152" s="52">
        <f t="shared" si="45"/>
        <v>0</v>
      </c>
      <c r="Z152" s="268">
        <v>0</v>
      </c>
      <c r="AA152" s="289">
        <f t="shared" si="46"/>
        <v>0</v>
      </c>
    </row>
    <row r="153" spans="1:27" ht="15.75" hidden="1">
      <c r="A153" s="124"/>
      <c r="B153" s="44"/>
      <c r="C153" s="53">
        <v>0</v>
      </c>
      <c r="D153" s="268">
        <v>0</v>
      </c>
      <c r="E153" s="57">
        <v>0</v>
      </c>
      <c r="F153" s="52">
        <f t="shared" si="38"/>
        <v>0</v>
      </c>
      <c r="G153" s="52">
        <f t="shared" si="40"/>
        <v>0</v>
      </c>
      <c r="H153" s="53">
        <v>0</v>
      </c>
      <c r="I153" s="53">
        <v>0</v>
      </c>
      <c r="J153" s="53">
        <v>0</v>
      </c>
      <c r="K153" s="53">
        <v>0</v>
      </c>
      <c r="L153" s="53">
        <v>0</v>
      </c>
      <c r="M153" s="53">
        <v>0</v>
      </c>
      <c r="N153" s="52">
        <f t="array" ref="N153">SUM(ROUND(H153:J153,2))</f>
        <v>0</v>
      </c>
      <c r="O153" s="54">
        <f t="array" ref="O153">SUM(ROUND(K153:M153,2))</f>
        <v>0</v>
      </c>
      <c r="P153" s="312">
        <v>0</v>
      </c>
      <c r="Q153" s="52">
        <f t="shared" si="41"/>
        <v>0</v>
      </c>
      <c r="R153" s="268">
        <v>0</v>
      </c>
      <c r="S153" s="65">
        <f t="shared" si="42"/>
        <v>0</v>
      </c>
      <c r="T153" s="312">
        <v>0</v>
      </c>
      <c r="U153" s="52">
        <f t="shared" si="43"/>
        <v>0</v>
      </c>
      <c r="V153" s="268">
        <v>0</v>
      </c>
      <c r="W153" s="65">
        <f t="shared" si="44"/>
        <v>0</v>
      </c>
      <c r="X153" s="312">
        <v>0</v>
      </c>
      <c r="Y153" s="52">
        <f t="shared" si="45"/>
        <v>0</v>
      </c>
      <c r="Z153" s="268">
        <v>0</v>
      </c>
      <c r="AA153" s="289">
        <f t="shared" si="46"/>
        <v>0</v>
      </c>
    </row>
    <row r="154" spans="1:27" ht="15.75" hidden="1">
      <c r="A154" s="124"/>
      <c r="B154" s="44"/>
      <c r="C154" s="53">
        <v>0</v>
      </c>
      <c r="D154" s="268">
        <v>0</v>
      </c>
      <c r="E154" s="57">
        <v>0</v>
      </c>
      <c r="F154" s="52">
        <f t="shared" si="38"/>
        <v>0</v>
      </c>
      <c r="G154" s="52">
        <f t="shared" si="40"/>
        <v>0</v>
      </c>
      <c r="H154" s="53">
        <v>0</v>
      </c>
      <c r="I154" s="53">
        <v>0</v>
      </c>
      <c r="J154" s="53">
        <v>0</v>
      </c>
      <c r="K154" s="53">
        <v>0</v>
      </c>
      <c r="L154" s="53">
        <v>0</v>
      </c>
      <c r="M154" s="53">
        <v>0</v>
      </c>
      <c r="N154" s="52">
        <f t="array" ref="N154">SUM(ROUND(H154:J154,2))</f>
        <v>0</v>
      </c>
      <c r="O154" s="54">
        <f t="array" ref="O154">SUM(ROUND(K154:M154,2))</f>
        <v>0</v>
      </c>
      <c r="P154" s="312">
        <v>0</v>
      </c>
      <c r="Q154" s="52">
        <f t="shared" si="41"/>
        <v>0</v>
      </c>
      <c r="R154" s="268">
        <v>0</v>
      </c>
      <c r="S154" s="65">
        <f t="shared" si="42"/>
        <v>0</v>
      </c>
      <c r="T154" s="312">
        <v>0</v>
      </c>
      <c r="U154" s="52">
        <f t="shared" si="43"/>
        <v>0</v>
      </c>
      <c r="V154" s="268">
        <v>0</v>
      </c>
      <c r="W154" s="65">
        <f t="shared" si="44"/>
        <v>0</v>
      </c>
      <c r="X154" s="312">
        <v>0</v>
      </c>
      <c r="Y154" s="52">
        <f t="shared" si="45"/>
        <v>0</v>
      </c>
      <c r="Z154" s="268">
        <v>0</v>
      </c>
      <c r="AA154" s="289">
        <f t="shared" si="46"/>
        <v>0</v>
      </c>
    </row>
    <row r="155" spans="1:27" ht="15.75" hidden="1">
      <c r="A155" s="124"/>
      <c r="B155" s="44"/>
      <c r="C155" s="53">
        <v>0</v>
      </c>
      <c r="D155" s="268">
        <v>0</v>
      </c>
      <c r="E155" s="57">
        <v>0</v>
      </c>
      <c r="F155" s="52">
        <f t="shared" si="38"/>
        <v>0</v>
      </c>
      <c r="G155" s="52">
        <f t="shared" si="40"/>
        <v>0</v>
      </c>
      <c r="H155" s="53">
        <v>0</v>
      </c>
      <c r="I155" s="53">
        <v>0</v>
      </c>
      <c r="J155" s="53">
        <v>0</v>
      </c>
      <c r="K155" s="53">
        <v>0</v>
      </c>
      <c r="L155" s="53">
        <v>0</v>
      </c>
      <c r="M155" s="53">
        <v>0</v>
      </c>
      <c r="N155" s="52">
        <f t="array" ref="N155">SUM(ROUND(H155:J155,2))</f>
        <v>0</v>
      </c>
      <c r="O155" s="54">
        <f t="array" ref="O155">SUM(ROUND(K155:M155,2))</f>
        <v>0</v>
      </c>
      <c r="P155" s="312">
        <v>0</v>
      </c>
      <c r="Q155" s="52">
        <f t="shared" si="41"/>
        <v>0</v>
      </c>
      <c r="R155" s="268">
        <v>0</v>
      </c>
      <c r="S155" s="65">
        <f t="shared" si="42"/>
        <v>0</v>
      </c>
      <c r="T155" s="312">
        <v>0</v>
      </c>
      <c r="U155" s="52">
        <f t="shared" si="43"/>
        <v>0</v>
      </c>
      <c r="V155" s="268">
        <v>0</v>
      </c>
      <c r="W155" s="65">
        <f t="shared" si="44"/>
        <v>0</v>
      </c>
      <c r="X155" s="312">
        <v>0</v>
      </c>
      <c r="Y155" s="52">
        <f t="shared" si="45"/>
        <v>0</v>
      </c>
      <c r="Z155" s="268">
        <v>0</v>
      </c>
      <c r="AA155" s="289">
        <f t="shared" si="46"/>
        <v>0</v>
      </c>
    </row>
    <row r="156" spans="1:27" ht="15.75" hidden="1">
      <c r="A156" s="124"/>
      <c r="B156" s="44"/>
      <c r="C156" s="53">
        <v>0</v>
      </c>
      <c r="D156" s="268">
        <v>0</v>
      </c>
      <c r="E156" s="57">
        <v>0</v>
      </c>
      <c r="F156" s="52">
        <f t="shared" si="38"/>
        <v>0</v>
      </c>
      <c r="G156" s="52">
        <f t="shared" si="40"/>
        <v>0</v>
      </c>
      <c r="H156" s="53">
        <v>0</v>
      </c>
      <c r="I156" s="53">
        <v>0</v>
      </c>
      <c r="J156" s="53">
        <v>0</v>
      </c>
      <c r="K156" s="53">
        <v>0</v>
      </c>
      <c r="L156" s="53">
        <v>0</v>
      </c>
      <c r="M156" s="53">
        <v>0</v>
      </c>
      <c r="N156" s="52">
        <f t="array" ref="N156">SUM(ROUND(H156:J156,2))</f>
        <v>0</v>
      </c>
      <c r="O156" s="54">
        <f t="array" ref="O156">SUM(ROUND(K156:M156,2))</f>
        <v>0</v>
      </c>
      <c r="P156" s="312">
        <v>0</v>
      </c>
      <c r="Q156" s="52">
        <f t="shared" si="41"/>
        <v>0</v>
      </c>
      <c r="R156" s="268">
        <v>0</v>
      </c>
      <c r="S156" s="65">
        <f t="shared" si="42"/>
        <v>0</v>
      </c>
      <c r="T156" s="312">
        <v>0</v>
      </c>
      <c r="U156" s="52">
        <f t="shared" si="43"/>
        <v>0</v>
      </c>
      <c r="V156" s="268">
        <v>0</v>
      </c>
      <c r="W156" s="65">
        <f t="shared" si="44"/>
        <v>0</v>
      </c>
      <c r="X156" s="312">
        <v>0</v>
      </c>
      <c r="Y156" s="52">
        <f t="shared" si="45"/>
        <v>0</v>
      </c>
      <c r="Z156" s="268">
        <v>0</v>
      </c>
      <c r="AA156" s="289">
        <f t="shared" si="46"/>
        <v>0</v>
      </c>
    </row>
    <row r="157" spans="1:27" ht="15.75" hidden="1">
      <c r="A157" s="124"/>
      <c r="B157" s="44"/>
      <c r="C157" s="53">
        <v>0</v>
      </c>
      <c r="D157" s="268">
        <v>0</v>
      </c>
      <c r="E157" s="57">
        <v>0</v>
      </c>
      <c r="F157" s="52">
        <f t="shared" si="38"/>
        <v>0</v>
      </c>
      <c r="G157" s="52">
        <f t="shared" si="40"/>
        <v>0</v>
      </c>
      <c r="H157" s="53">
        <v>0</v>
      </c>
      <c r="I157" s="53">
        <v>0</v>
      </c>
      <c r="J157" s="53">
        <v>0</v>
      </c>
      <c r="K157" s="53">
        <v>0</v>
      </c>
      <c r="L157" s="53">
        <v>0</v>
      </c>
      <c r="M157" s="53">
        <v>0</v>
      </c>
      <c r="N157" s="52">
        <f t="array" ref="N157">SUM(ROUND(H157:J157,2))</f>
        <v>0</v>
      </c>
      <c r="O157" s="54">
        <f t="array" ref="O157">SUM(ROUND(K157:M157,2))</f>
        <v>0</v>
      </c>
      <c r="P157" s="312">
        <v>0</v>
      </c>
      <c r="Q157" s="52">
        <f t="shared" si="41"/>
        <v>0</v>
      </c>
      <c r="R157" s="268">
        <v>0</v>
      </c>
      <c r="S157" s="65">
        <f t="shared" si="42"/>
        <v>0</v>
      </c>
      <c r="T157" s="312">
        <v>0</v>
      </c>
      <c r="U157" s="52">
        <f t="shared" si="43"/>
        <v>0</v>
      </c>
      <c r="V157" s="268">
        <v>0</v>
      </c>
      <c r="W157" s="65">
        <f t="shared" si="44"/>
        <v>0</v>
      </c>
      <c r="X157" s="312">
        <v>0</v>
      </c>
      <c r="Y157" s="52">
        <f t="shared" si="45"/>
        <v>0</v>
      </c>
      <c r="Z157" s="268">
        <v>0</v>
      </c>
      <c r="AA157" s="289">
        <f t="shared" si="46"/>
        <v>0</v>
      </c>
    </row>
    <row r="158" spans="1:27" ht="15.75" hidden="1">
      <c r="A158" s="124"/>
      <c r="B158" s="44"/>
      <c r="C158" s="53">
        <v>0</v>
      </c>
      <c r="D158" s="268">
        <v>0</v>
      </c>
      <c r="E158" s="57">
        <v>0</v>
      </c>
      <c r="F158" s="52">
        <f t="shared" si="38"/>
        <v>0</v>
      </c>
      <c r="G158" s="52">
        <f t="shared" si="40"/>
        <v>0</v>
      </c>
      <c r="H158" s="53">
        <v>0</v>
      </c>
      <c r="I158" s="53">
        <v>0</v>
      </c>
      <c r="J158" s="53">
        <v>0</v>
      </c>
      <c r="K158" s="53">
        <v>0</v>
      </c>
      <c r="L158" s="53">
        <v>0</v>
      </c>
      <c r="M158" s="53">
        <v>0</v>
      </c>
      <c r="N158" s="52">
        <f t="array" ref="N158">SUM(ROUND(H158:J158,2))</f>
        <v>0</v>
      </c>
      <c r="O158" s="54">
        <f t="array" ref="O158">SUM(ROUND(K158:M158,2))</f>
        <v>0</v>
      </c>
      <c r="P158" s="312">
        <v>0</v>
      </c>
      <c r="Q158" s="52">
        <f t="shared" si="41"/>
        <v>0</v>
      </c>
      <c r="R158" s="268">
        <v>0</v>
      </c>
      <c r="S158" s="65">
        <f t="shared" si="42"/>
        <v>0</v>
      </c>
      <c r="T158" s="312">
        <v>0</v>
      </c>
      <c r="U158" s="52">
        <f t="shared" si="43"/>
        <v>0</v>
      </c>
      <c r="V158" s="268">
        <v>0</v>
      </c>
      <c r="W158" s="65">
        <f t="shared" si="44"/>
        <v>0</v>
      </c>
      <c r="X158" s="312">
        <v>0</v>
      </c>
      <c r="Y158" s="52">
        <f t="shared" si="45"/>
        <v>0</v>
      </c>
      <c r="Z158" s="268">
        <v>0</v>
      </c>
      <c r="AA158" s="289">
        <f t="shared" si="46"/>
        <v>0</v>
      </c>
    </row>
    <row r="159" spans="1:27" ht="15.75" hidden="1">
      <c r="A159" s="124"/>
      <c r="B159" s="44"/>
      <c r="C159" s="53">
        <v>0</v>
      </c>
      <c r="D159" s="268">
        <v>0</v>
      </c>
      <c r="E159" s="57">
        <v>0</v>
      </c>
      <c r="F159" s="52">
        <f t="shared" si="38"/>
        <v>0</v>
      </c>
      <c r="G159" s="52">
        <f t="shared" si="40"/>
        <v>0</v>
      </c>
      <c r="H159" s="53">
        <v>0</v>
      </c>
      <c r="I159" s="53">
        <v>0</v>
      </c>
      <c r="J159" s="53">
        <v>0</v>
      </c>
      <c r="K159" s="53">
        <v>0</v>
      </c>
      <c r="L159" s="53">
        <v>0</v>
      </c>
      <c r="M159" s="53">
        <v>0</v>
      </c>
      <c r="N159" s="52">
        <f t="array" ref="N159">SUM(ROUND(H159:J159,2))</f>
        <v>0</v>
      </c>
      <c r="O159" s="54">
        <f t="array" ref="O159">SUM(ROUND(K159:M159,2))</f>
        <v>0</v>
      </c>
      <c r="P159" s="312">
        <v>0</v>
      </c>
      <c r="Q159" s="52">
        <f t="shared" si="41"/>
        <v>0</v>
      </c>
      <c r="R159" s="268">
        <v>0</v>
      </c>
      <c r="S159" s="65">
        <f t="shared" si="42"/>
        <v>0</v>
      </c>
      <c r="T159" s="312">
        <v>0</v>
      </c>
      <c r="U159" s="52">
        <f t="shared" si="43"/>
        <v>0</v>
      </c>
      <c r="V159" s="268">
        <v>0</v>
      </c>
      <c r="W159" s="65">
        <f t="shared" si="44"/>
        <v>0</v>
      </c>
      <c r="X159" s="312">
        <v>0</v>
      </c>
      <c r="Y159" s="52">
        <f t="shared" si="45"/>
        <v>0</v>
      </c>
      <c r="Z159" s="268">
        <v>0</v>
      </c>
      <c r="AA159" s="289">
        <f t="shared" si="46"/>
        <v>0</v>
      </c>
    </row>
    <row r="160" spans="1:27" ht="15.75" hidden="1">
      <c r="A160" s="124"/>
      <c r="B160" s="44"/>
      <c r="C160" s="53">
        <v>0</v>
      </c>
      <c r="D160" s="268">
        <v>0</v>
      </c>
      <c r="E160" s="57">
        <v>0</v>
      </c>
      <c r="F160" s="52">
        <f t="shared" si="38"/>
        <v>0</v>
      </c>
      <c r="G160" s="52">
        <f t="shared" si="40"/>
        <v>0</v>
      </c>
      <c r="H160" s="53">
        <v>0</v>
      </c>
      <c r="I160" s="53">
        <v>0</v>
      </c>
      <c r="J160" s="53">
        <v>0</v>
      </c>
      <c r="K160" s="53">
        <v>0</v>
      </c>
      <c r="L160" s="53">
        <v>0</v>
      </c>
      <c r="M160" s="53">
        <v>0</v>
      </c>
      <c r="N160" s="52">
        <f t="array" ref="N160">SUM(ROUND(H160:J160,2))</f>
        <v>0</v>
      </c>
      <c r="O160" s="54">
        <f t="array" ref="O160">SUM(ROUND(K160:M160,2))</f>
        <v>0</v>
      </c>
      <c r="P160" s="312">
        <v>0</v>
      </c>
      <c r="Q160" s="52">
        <f t="shared" si="41"/>
        <v>0</v>
      </c>
      <c r="R160" s="268">
        <v>0</v>
      </c>
      <c r="S160" s="65">
        <f t="shared" si="42"/>
        <v>0</v>
      </c>
      <c r="T160" s="312">
        <v>0</v>
      </c>
      <c r="U160" s="52">
        <f t="shared" si="43"/>
        <v>0</v>
      </c>
      <c r="V160" s="268">
        <v>0</v>
      </c>
      <c r="W160" s="65">
        <f t="shared" si="44"/>
        <v>0</v>
      </c>
      <c r="X160" s="312">
        <v>0</v>
      </c>
      <c r="Y160" s="52">
        <f t="shared" si="45"/>
        <v>0</v>
      </c>
      <c r="Z160" s="268">
        <v>0</v>
      </c>
      <c r="AA160" s="289">
        <f t="shared" si="46"/>
        <v>0</v>
      </c>
    </row>
    <row r="161" spans="1:27" ht="15.75" hidden="1">
      <c r="A161" s="124"/>
      <c r="B161" s="44"/>
      <c r="C161" s="53">
        <v>0</v>
      </c>
      <c r="D161" s="268">
        <v>0</v>
      </c>
      <c r="E161" s="57">
        <v>0</v>
      </c>
      <c r="F161" s="52">
        <f t="shared" si="38"/>
        <v>0</v>
      </c>
      <c r="G161" s="52">
        <f t="shared" si="40"/>
        <v>0</v>
      </c>
      <c r="H161" s="53">
        <v>0</v>
      </c>
      <c r="I161" s="53">
        <v>0</v>
      </c>
      <c r="J161" s="53">
        <v>0</v>
      </c>
      <c r="K161" s="53">
        <v>0</v>
      </c>
      <c r="L161" s="53">
        <v>0</v>
      </c>
      <c r="M161" s="53">
        <v>0</v>
      </c>
      <c r="N161" s="52">
        <f t="array" ref="N161">SUM(ROUND(H161:J161,2))</f>
        <v>0</v>
      </c>
      <c r="O161" s="54">
        <f t="array" ref="O161">SUM(ROUND(K161:M161,2))</f>
        <v>0</v>
      </c>
      <c r="P161" s="312">
        <v>0</v>
      </c>
      <c r="Q161" s="52">
        <f t="shared" si="41"/>
        <v>0</v>
      </c>
      <c r="R161" s="268">
        <v>0</v>
      </c>
      <c r="S161" s="65">
        <f t="shared" si="42"/>
        <v>0</v>
      </c>
      <c r="T161" s="312">
        <v>0</v>
      </c>
      <c r="U161" s="52">
        <f t="shared" si="43"/>
        <v>0</v>
      </c>
      <c r="V161" s="268">
        <v>0</v>
      </c>
      <c r="W161" s="65">
        <f t="shared" si="44"/>
        <v>0</v>
      </c>
      <c r="X161" s="312">
        <v>0</v>
      </c>
      <c r="Y161" s="52">
        <f t="shared" si="45"/>
        <v>0</v>
      </c>
      <c r="Z161" s="268">
        <v>0</v>
      </c>
      <c r="AA161" s="289">
        <f t="shared" si="46"/>
        <v>0</v>
      </c>
    </row>
    <row r="162" spans="1:27" ht="15.75" hidden="1">
      <c r="A162" s="124"/>
      <c r="B162" s="44"/>
      <c r="C162" s="53">
        <v>0</v>
      </c>
      <c r="D162" s="268">
        <v>0</v>
      </c>
      <c r="E162" s="57">
        <v>0</v>
      </c>
      <c r="F162" s="52">
        <f t="shared" si="38"/>
        <v>0</v>
      </c>
      <c r="G162" s="52">
        <f t="shared" si="40"/>
        <v>0</v>
      </c>
      <c r="H162" s="53">
        <v>0</v>
      </c>
      <c r="I162" s="53">
        <v>0</v>
      </c>
      <c r="J162" s="53">
        <v>0</v>
      </c>
      <c r="K162" s="53">
        <v>0</v>
      </c>
      <c r="L162" s="53">
        <v>0</v>
      </c>
      <c r="M162" s="53">
        <v>0</v>
      </c>
      <c r="N162" s="52">
        <f t="array" ref="N162">SUM(ROUND(H162:J162,2))</f>
        <v>0</v>
      </c>
      <c r="O162" s="54">
        <f t="array" ref="O162">SUM(ROUND(K162:M162,2))</f>
        <v>0</v>
      </c>
      <c r="P162" s="312">
        <v>0</v>
      </c>
      <c r="Q162" s="52">
        <f t="shared" si="41"/>
        <v>0</v>
      </c>
      <c r="R162" s="268">
        <v>0</v>
      </c>
      <c r="S162" s="65">
        <f t="shared" si="42"/>
        <v>0</v>
      </c>
      <c r="T162" s="312">
        <v>0</v>
      </c>
      <c r="U162" s="52">
        <f t="shared" si="43"/>
        <v>0</v>
      </c>
      <c r="V162" s="268">
        <v>0</v>
      </c>
      <c r="W162" s="65">
        <f t="shared" si="44"/>
        <v>0</v>
      </c>
      <c r="X162" s="312">
        <v>0</v>
      </c>
      <c r="Y162" s="52">
        <f t="shared" si="45"/>
        <v>0</v>
      </c>
      <c r="Z162" s="268">
        <v>0</v>
      </c>
      <c r="AA162" s="289">
        <f t="shared" si="46"/>
        <v>0</v>
      </c>
    </row>
    <row r="163" spans="1:27" ht="15.75" hidden="1">
      <c r="A163" s="124"/>
      <c r="B163" s="44"/>
      <c r="C163" s="53">
        <v>0</v>
      </c>
      <c r="D163" s="268">
        <v>0</v>
      </c>
      <c r="E163" s="57">
        <v>0</v>
      </c>
      <c r="F163" s="52">
        <f t="shared" si="38"/>
        <v>0</v>
      </c>
      <c r="G163" s="52">
        <f t="shared" si="40"/>
        <v>0</v>
      </c>
      <c r="H163" s="53">
        <v>0</v>
      </c>
      <c r="I163" s="53">
        <v>0</v>
      </c>
      <c r="J163" s="53">
        <v>0</v>
      </c>
      <c r="K163" s="53">
        <v>0</v>
      </c>
      <c r="L163" s="53">
        <v>0</v>
      </c>
      <c r="M163" s="53">
        <v>0</v>
      </c>
      <c r="N163" s="52">
        <f t="array" ref="N163">SUM(ROUND(H163:J163,2))</f>
        <v>0</v>
      </c>
      <c r="O163" s="54">
        <f t="array" ref="O163">SUM(ROUND(K163:M163,2))</f>
        <v>0</v>
      </c>
      <c r="P163" s="312">
        <v>0</v>
      </c>
      <c r="Q163" s="52">
        <f t="shared" si="41"/>
        <v>0</v>
      </c>
      <c r="R163" s="268">
        <v>0</v>
      </c>
      <c r="S163" s="65">
        <f t="shared" si="42"/>
        <v>0</v>
      </c>
      <c r="T163" s="312">
        <v>0</v>
      </c>
      <c r="U163" s="52">
        <f t="shared" si="43"/>
        <v>0</v>
      </c>
      <c r="V163" s="268">
        <v>0</v>
      </c>
      <c r="W163" s="65">
        <f t="shared" si="44"/>
        <v>0</v>
      </c>
      <c r="X163" s="312">
        <v>0</v>
      </c>
      <c r="Y163" s="52">
        <f t="shared" si="45"/>
        <v>0</v>
      </c>
      <c r="Z163" s="268">
        <v>0</v>
      </c>
      <c r="AA163" s="289">
        <f t="shared" si="46"/>
        <v>0</v>
      </c>
    </row>
    <row r="164" spans="1:27" ht="15.75" hidden="1">
      <c r="A164" s="124"/>
      <c r="B164" s="44"/>
      <c r="C164" s="53">
        <v>0</v>
      </c>
      <c r="D164" s="268">
        <v>0</v>
      </c>
      <c r="E164" s="57">
        <v>0</v>
      </c>
      <c r="F164" s="52">
        <f t="shared" si="38"/>
        <v>0</v>
      </c>
      <c r="G164" s="52">
        <f t="shared" si="40"/>
        <v>0</v>
      </c>
      <c r="H164" s="53">
        <v>0</v>
      </c>
      <c r="I164" s="53">
        <v>0</v>
      </c>
      <c r="J164" s="53">
        <v>0</v>
      </c>
      <c r="K164" s="53">
        <v>0</v>
      </c>
      <c r="L164" s="53">
        <v>0</v>
      </c>
      <c r="M164" s="53">
        <v>0</v>
      </c>
      <c r="N164" s="52">
        <f t="array" ref="N164">SUM(ROUND(H164:J164,2))</f>
        <v>0</v>
      </c>
      <c r="O164" s="54">
        <f t="array" ref="O164">SUM(ROUND(K164:M164,2))</f>
        <v>0</v>
      </c>
      <c r="P164" s="312">
        <v>0</v>
      </c>
      <c r="Q164" s="52">
        <f t="shared" si="41"/>
        <v>0</v>
      </c>
      <c r="R164" s="268">
        <v>0</v>
      </c>
      <c r="S164" s="65">
        <f t="shared" si="42"/>
        <v>0</v>
      </c>
      <c r="T164" s="312">
        <v>0</v>
      </c>
      <c r="U164" s="52">
        <f t="shared" si="43"/>
        <v>0</v>
      </c>
      <c r="V164" s="268">
        <v>0</v>
      </c>
      <c r="W164" s="65">
        <f t="shared" si="44"/>
        <v>0</v>
      </c>
      <c r="X164" s="312">
        <v>0</v>
      </c>
      <c r="Y164" s="52">
        <f t="shared" si="45"/>
        <v>0</v>
      </c>
      <c r="Z164" s="268">
        <v>0</v>
      </c>
      <c r="AA164" s="289">
        <f t="shared" si="46"/>
        <v>0</v>
      </c>
    </row>
    <row r="165" spans="1:27" ht="15.75" hidden="1">
      <c r="A165" s="124"/>
      <c r="B165" s="44"/>
      <c r="C165" s="53">
        <v>0</v>
      </c>
      <c r="D165" s="268">
        <v>0</v>
      </c>
      <c r="E165" s="57">
        <v>0</v>
      </c>
      <c r="F165" s="52">
        <f t="shared" si="38"/>
        <v>0</v>
      </c>
      <c r="G165" s="52">
        <f t="shared" si="40"/>
        <v>0</v>
      </c>
      <c r="H165" s="53">
        <v>0</v>
      </c>
      <c r="I165" s="53">
        <v>0</v>
      </c>
      <c r="J165" s="53">
        <v>0</v>
      </c>
      <c r="K165" s="53">
        <v>0</v>
      </c>
      <c r="L165" s="53">
        <v>0</v>
      </c>
      <c r="M165" s="53">
        <v>0</v>
      </c>
      <c r="N165" s="52">
        <f t="array" ref="N165">SUM(ROUND(H165:J165,2))</f>
        <v>0</v>
      </c>
      <c r="O165" s="54">
        <f t="array" ref="O165">SUM(ROUND(K165:M165,2))</f>
        <v>0</v>
      </c>
      <c r="P165" s="312">
        <v>0</v>
      </c>
      <c r="Q165" s="52">
        <f t="shared" si="41"/>
        <v>0</v>
      </c>
      <c r="R165" s="268">
        <v>0</v>
      </c>
      <c r="S165" s="65">
        <f t="shared" si="42"/>
        <v>0</v>
      </c>
      <c r="T165" s="312">
        <v>0</v>
      </c>
      <c r="U165" s="52">
        <f t="shared" si="43"/>
        <v>0</v>
      </c>
      <c r="V165" s="268">
        <v>0</v>
      </c>
      <c r="W165" s="65">
        <f t="shared" si="44"/>
        <v>0</v>
      </c>
      <c r="X165" s="312">
        <v>0</v>
      </c>
      <c r="Y165" s="52">
        <f t="shared" si="45"/>
        <v>0</v>
      </c>
      <c r="Z165" s="268">
        <v>0</v>
      </c>
      <c r="AA165" s="289">
        <f t="shared" si="46"/>
        <v>0</v>
      </c>
    </row>
    <row r="166" spans="1:27" ht="15.75" hidden="1">
      <c r="A166" s="124"/>
      <c r="B166" s="44"/>
      <c r="C166" s="53">
        <v>0</v>
      </c>
      <c r="D166" s="268">
        <v>0</v>
      </c>
      <c r="E166" s="57">
        <v>0</v>
      </c>
      <c r="F166" s="52">
        <f t="shared" si="38"/>
        <v>0</v>
      </c>
      <c r="G166" s="52">
        <f t="shared" si="40"/>
        <v>0</v>
      </c>
      <c r="H166" s="53">
        <v>0</v>
      </c>
      <c r="I166" s="53">
        <v>0</v>
      </c>
      <c r="J166" s="53">
        <v>0</v>
      </c>
      <c r="K166" s="53">
        <v>0</v>
      </c>
      <c r="L166" s="53">
        <v>0</v>
      </c>
      <c r="M166" s="53">
        <v>0</v>
      </c>
      <c r="N166" s="52">
        <f t="array" ref="N166">SUM(ROUND(H166:J166,2))</f>
        <v>0</v>
      </c>
      <c r="O166" s="54">
        <f t="array" ref="O166">SUM(ROUND(K166:M166,2))</f>
        <v>0</v>
      </c>
      <c r="P166" s="312">
        <v>0</v>
      </c>
      <c r="Q166" s="52">
        <f t="shared" si="41"/>
        <v>0</v>
      </c>
      <c r="R166" s="268">
        <v>0</v>
      </c>
      <c r="S166" s="65">
        <f t="shared" si="42"/>
        <v>0</v>
      </c>
      <c r="T166" s="312">
        <v>0</v>
      </c>
      <c r="U166" s="52">
        <f t="shared" si="43"/>
        <v>0</v>
      </c>
      <c r="V166" s="268">
        <v>0</v>
      </c>
      <c r="W166" s="65">
        <f t="shared" si="44"/>
        <v>0</v>
      </c>
      <c r="X166" s="312">
        <v>0</v>
      </c>
      <c r="Y166" s="52">
        <f t="shared" si="45"/>
        <v>0</v>
      </c>
      <c r="Z166" s="268">
        <v>0</v>
      </c>
      <c r="AA166" s="289">
        <f t="shared" si="46"/>
        <v>0</v>
      </c>
    </row>
    <row r="167" spans="1:27" ht="15.75" hidden="1">
      <c r="A167" s="124"/>
      <c r="B167" s="44"/>
      <c r="C167" s="53">
        <v>0</v>
      </c>
      <c r="D167" s="268">
        <v>0</v>
      </c>
      <c r="E167" s="57">
        <v>0</v>
      </c>
      <c r="F167" s="52">
        <f t="shared" si="38"/>
        <v>0</v>
      </c>
      <c r="G167" s="52">
        <f t="shared" ref="G167:G210" si="47">ROUND(D167*F167,2)</f>
        <v>0</v>
      </c>
      <c r="H167" s="53">
        <v>0</v>
      </c>
      <c r="I167" s="53">
        <v>0</v>
      </c>
      <c r="J167" s="53">
        <v>0</v>
      </c>
      <c r="K167" s="53">
        <v>0</v>
      </c>
      <c r="L167" s="53">
        <v>0</v>
      </c>
      <c r="M167" s="53">
        <v>0</v>
      </c>
      <c r="N167" s="52">
        <f t="array" ref="N167">SUM(ROUND(H167:J167,2))</f>
        <v>0</v>
      </c>
      <c r="O167" s="54">
        <f t="array" ref="O167">SUM(ROUND(K167:M167,2))</f>
        <v>0</v>
      </c>
      <c r="P167" s="312">
        <v>0</v>
      </c>
      <c r="Q167" s="52">
        <f t="shared" si="41"/>
        <v>0</v>
      </c>
      <c r="R167" s="268">
        <v>0</v>
      </c>
      <c r="S167" s="65">
        <f t="shared" si="42"/>
        <v>0</v>
      </c>
      <c r="T167" s="312">
        <v>0</v>
      </c>
      <c r="U167" s="52">
        <f t="shared" si="43"/>
        <v>0</v>
      </c>
      <c r="V167" s="268">
        <v>0</v>
      </c>
      <c r="W167" s="65">
        <f t="shared" si="44"/>
        <v>0</v>
      </c>
      <c r="X167" s="312">
        <v>0</v>
      </c>
      <c r="Y167" s="52">
        <f t="shared" si="45"/>
        <v>0</v>
      </c>
      <c r="Z167" s="268">
        <v>0</v>
      </c>
      <c r="AA167" s="289">
        <f t="shared" si="46"/>
        <v>0</v>
      </c>
    </row>
    <row r="168" spans="1:27" ht="15.75" hidden="1">
      <c r="A168" s="124"/>
      <c r="B168" s="44"/>
      <c r="C168" s="53">
        <v>0</v>
      </c>
      <c r="D168" s="268">
        <v>0</v>
      </c>
      <c r="E168" s="57">
        <v>0</v>
      </c>
      <c r="F168" s="52">
        <f t="shared" si="38"/>
        <v>0</v>
      </c>
      <c r="G168" s="52">
        <f t="shared" si="47"/>
        <v>0</v>
      </c>
      <c r="H168" s="53">
        <v>0</v>
      </c>
      <c r="I168" s="53">
        <v>0</v>
      </c>
      <c r="J168" s="53">
        <v>0</v>
      </c>
      <c r="K168" s="53">
        <v>0</v>
      </c>
      <c r="L168" s="53">
        <v>0</v>
      </c>
      <c r="M168" s="53">
        <v>0</v>
      </c>
      <c r="N168" s="52">
        <f t="array" ref="N168">SUM(ROUND(H168:J168,2))</f>
        <v>0</v>
      </c>
      <c r="O168" s="54">
        <f t="array" ref="O168">SUM(ROUND(K168:M168,2))</f>
        <v>0</v>
      </c>
      <c r="P168" s="312">
        <v>0</v>
      </c>
      <c r="Q168" s="52">
        <f t="shared" si="41"/>
        <v>0</v>
      </c>
      <c r="R168" s="268">
        <v>0</v>
      </c>
      <c r="S168" s="65">
        <f t="shared" si="42"/>
        <v>0</v>
      </c>
      <c r="T168" s="312">
        <v>0</v>
      </c>
      <c r="U168" s="52">
        <f t="shared" si="43"/>
        <v>0</v>
      </c>
      <c r="V168" s="268">
        <v>0</v>
      </c>
      <c r="W168" s="65">
        <f t="shared" si="44"/>
        <v>0</v>
      </c>
      <c r="X168" s="312">
        <v>0</v>
      </c>
      <c r="Y168" s="52">
        <f t="shared" si="45"/>
        <v>0</v>
      </c>
      <c r="Z168" s="268">
        <v>0</v>
      </c>
      <c r="AA168" s="289">
        <f t="shared" si="46"/>
        <v>0</v>
      </c>
    </row>
    <row r="169" spans="1:27" ht="15.75" hidden="1">
      <c r="A169" s="124"/>
      <c r="B169" s="44"/>
      <c r="C169" s="53">
        <v>0</v>
      </c>
      <c r="D169" s="268">
        <v>0</v>
      </c>
      <c r="E169" s="57">
        <v>0</v>
      </c>
      <c r="F169" s="52">
        <f t="shared" si="38"/>
        <v>0</v>
      </c>
      <c r="G169" s="52">
        <f t="shared" si="47"/>
        <v>0</v>
      </c>
      <c r="H169" s="53">
        <v>0</v>
      </c>
      <c r="I169" s="53">
        <v>0</v>
      </c>
      <c r="J169" s="53">
        <v>0</v>
      </c>
      <c r="K169" s="53">
        <v>0</v>
      </c>
      <c r="L169" s="53">
        <v>0</v>
      </c>
      <c r="M169" s="53">
        <v>0</v>
      </c>
      <c r="N169" s="52">
        <f t="array" ref="N169">SUM(ROUND(H169:J169,2))</f>
        <v>0</v>
      </c>
      <c r="O169" s="54">
        <f t="array" ref="O169">SUM(ROUND(K169:M169,2))</f>
        <v>0</v>
      </c>
      <c r="P169" s="312">
        <v>0</v>
      </c>
      <c r="Q169" s="52">
        <f t="shared" si="41"/>
        <v>0</v>
      </c>
      <c r="R169" s="268">
        <v>0</v>
      </c>
      <c r="S169" s="65">
        <f t="shared" si="42"/>
        <v>0</v>
      </c>
      <c r="T169" s="312">
        <v>0</v>
      </c>
      <c r="U169" s="52">
        <f t="shared" si="43"/>
        <v>0</v>
      </c>
      <c r="V169" s="268">
        <v>0</v>
      </c>
      <c r="W169" s="65">
        <f t="shared" si="44"/>
        <v>0</v>
      </c>
      <c r="X169" s="312">
        <v>0</v>
      </c>
      <c r="Y169" s="52">
        <f t="shared" si="45"/>
        <v>0</v>
      </c>
      <c r="Z169" s="268">
        <v>0</v>
      </c>
      <c r="AA169" s="289">
        <f t="shared" si="46"/>
        <v>0</v>
      </c>
    </row>
    <row r="170" spans="1:27" ht="15.75" hidden="1">
      <c r="A170" s="124"/>
      <c r="B170" s="44"/>
      <c r="C170" s="53">
        <v>0</v>
      </c>
      <c r="D170" s="268">
        <v>0</v>
      </c>
      <c r="E170" s="57">
        <v>0</v>
      </c>
      <c r="F170" s="52">
        <f t="shared" si="38"/>
        <v>0</v>
      </c>
      <c r="G170" s="52">
        <f t="shared" si="47"/>
        <v>0</v>
      </c>
      <c r="H170" s="53">
        <v>0</v>
      </c>
      <c r="I170" s="53">
        <v>0</v>
      </c>
      <c r="J170" s="53">
        <v>0</v>
      </c>
      <c r="K170" s="53">
        <v>0</v>
      </c>
      <c r="L170" s="53">
        <v>0</v>
      </c>
      <c r="M170" s="53">
        <v>0</v>
      </c>
      <c r="N170" s="52">
        <f t="array" ref="N170">SUM(ROUND(H170:J170,2))</f>
        <v>0</v>
      </c>
      <c r="O170" s="54">
        <f t="array" ref="O170">SUM(ROUND(K170:M170,2))</f>
        <v>0</v>
      </c>
      <c r="P170" s="312">
        <v>0</v>
      </c>
      <c r="Q170" s="52">
        <f t="shared" si="41"/>
        <v>0</v>
      </c>
      <c r="R170" s="268">
        <v>0</v>
      </c>
      <c r="S170" s="65">
        <f t="shared" si="42"/>
        <v>0</v>
      </c>
      <c r="T170" s="312">
        <v>0</v>
      </c>
      <c r="U170" s="52">
        <f t="shared" si="43"/>
        <v>0</v>
      </c>
      <c r="V170" s="268">
        <v>0</v>
      </c>
      <c r="W170" s="65">
        <f t="shared" si="44"/>
        <v>0</v>
      </c>
      <c r="X170" s="312">
        <v>0</v>
      </c>
      <c r="Y170" s="52">
        <f t="shared" si="45"/>
        <v>0</v>
      </c>
      <c r="Z170" s="268">
        <v>0</v>
      </c>
      <c r="AA170" s="289">
        <f t="shared" si="46"/>
        <v>0</v>
      </c>
    </row>
    <row r="171" spans="1:27" ht="15.75" hidden="1">
      <c r="A171" s="124"/>
      <c r="B171" s="44"/>
      <c r="C171" s="53">
        <v>0</v>
      </c>
      <c r="D171" s="268">
        <v>0</v>
      </c>
      <c r="E171" s="57">
        <v>0</v>
      </c>
      <c r="F171" s="52">
        <f t="shared" si="38"/>
        <v>0</v>
      </c>
      <c r="G171" s="52">
        <f t="shared" si="47"/>
        <v>0</v>
      </c>
      <c r="H171" s="53">
        <v>0</v>
      </c>
      <c r="I171" s="53">
        <v>0</v>
      </c>
      <c r="J171" s="53">
        <v>0</v>
      </c>
      <c r="K171" s="53">
        <v>0</v>
      </c>
      <c r="L171" s="53">
        <v>0</v>
      </c>
      <c r="M171" s="53">
        <v>0</v>
      </c>
      <c r="N171" s="52">
        <f t="array" ref="N171">SUM(ROUND(H171:J171,2))</f>
        <v>0</v>
      </c>
      <c r="O171" s="54">
        <f t="array" ref="O171">SUM(ROUND(K171:M171,2))</f>
        <v>0</v>
      </c>
      <c r="P171" s="312">
        <v>0</v>
      </c>
      <c r="Q171" s="52">
        <f t="shared" si="41"/>
        <v>0</v>
      </c>
      <c r="R171" s="268">
        <v>0</v>
      </c>
      <c r="S171" s="65">
        <f t="shared" si="42"/>
        <v>0</v>
      </c>
      <c r="T171" s="312">
        <v>0</v>
      </c>
      <c r="U171" s="52">
        <f t="shared" si="43"/>
        <v>0</v>
      </c>
      <c r="V171" s="268">
        <v>0</v>
      </c>
      <c r="W171" s="65">
        <f t="shared" si="44"/>
        <v>0</v>
      </c>
      <c r="X171" s="312">
        <v>0</v>
      </c>
      <c r="Y171" s="52">
        <f t="shared" si="45"/>
        <v>0</v>
      </c>
      <c r="Z171" s="268">
        <v>0</v>
      </c>
      <c r="AA171" s="289">
        <f t="shared" si="46"/>
        <v>0</v>
      </c>
    </row>
    <row r="172" spans="1:27" ht="15.75" hidden="1">
      <c r="A172" s="124"/>
      <c r="B172" s="44"/>
      <c r="C172" s="53">
        <v>0</v>
      </c>
      <c r="D172" s="268">
        <v>0</v>
      </c>
      <c r="E172" s="57">
        <v>0</v>
      </c>
      <c r="F172" s="52">
        <f t="shared" si="38"/>
        <v>0</v>
      </c>
      <c r="G172" s="52">
        <f t="shared" si="47"/>
        <v>0</v>
      </c>
      <c r="H172" s="53">
        <v>0</v>
      </c>
      <c r="I172" s="53">
        <v>0</v>
      </c>
      <c r="J172" s="53">
        <v>0</v>
      </c>
      <c r="K172" s="53">
        <v>0</v>
      </c>
      <c r="L172" s="53">
        <v>0</v>
      </c>
      <c r="M172" s="53">
        <v>0</v>
      </c>
      <c r="N172" s="52">
        <f t="array" ref="N172">SUM(ROUND(H172:J172,2))</f>
        <v>0</v>
      </c>
      <c r="O172" s="54">
        <f t="array" ref="O172">SUM(ROUND(K172:M172,2))</f>
        <v>0</v>
      </c>
      <c r="P172" s="312">
        <v>0</v>
      </c>
      <c r="Q172" s="52">
        <f t="shared" si="41"/>
        <v>0</v>
      </c>
      <c r="R172" s="268">
        <v>0</v>
      </c>
      <c r="S172" s="65">
        <f t="shared" si="42"/>
        <v>0</v>
      </c>
      <c r="T172" s="312">
        <v>0</v>
      </c>
      <c r="U172" s="52">
        <f t="shared" si="43"/>
        <v>0</v>
      </c>
      <c r="V172" s="268">
        <v>0</v>
      </c>
      <c r="W172" s="65">
        <f t="shared" si="44"/>
        <v>0</v>
      </c>
      <c r="X172" s="312">
        <v>0</v>
      </c>
      <c r="Y172" s="52">
        <f t="shared" si="45"/>
        <v>0</v>
      </c>
      <c r="Z172" s="268">
        <v>0</v>
      </c>
      <c r="AA172" s="289">
        <f t="shared" si="46"/>
        <v>0</v>
      </c>
    </row>
    <row r="173" spans="1:27" ht="15.75" hidden="1">
      <c r="A173" s="124"/>
      <c r="B173" s="44"/>
      <c r="C173" s="53">
        <v>0</v>
      </c>
      <c r="D173" s="268">
        <v>0</v>
      </c>
      <c r="E173" s="57">
        <v>0</v>
      </c>
      <c r="F173" s="52">
        <f t="shared" si="38"/>
        <v>0</v>
      </c>
      <c r="G173" s="52">
        <f t="shared" si="47"/>
        <v>0</v>
      </c>
      <c r="H173" s="53">
        <v>0</v>
      </c>
      <c r="I173" s="53">
        <v>0</v>
      </c>
      <c r="J173" s="53">
        <v>0</v>
      </c>
      <c r="K173" s="53">
        <v>0</v>
      </c>
      <c r="L173" s="53">
        <v>0</v>
      </c>
      <c r="M173" s="53">
        <v>0</v>
      </c>
      <c r="N173" s="52">
        <f t="array" ref="N173">SUM(ROUND(H173:J173,2))</f>
        <v>0</v>
      </c>
      <c r="O173" s="54">
        <f t="array" ref="O173">SUM(ROUND(K173:M173,2))</f>
        <v>0</v>
      </c>
      <c r="P173" s="312">
        <v>0</v>
      </c>
      <c r="Q173" s="52">
        <f t="shared" si="41"/>
        <v>0</v>
      </c>
      <c r="R173" s="268">
        <v>0</v>
      </c>
      <c r="S173" s="65">
        <f t="shared" si="42"/>
        <v>0</v>
      </c>
      <c r="T173" s="312">
        <v>0</v>
      </c>
      <c r="U173" s="52">
        <f t="shared" si="43"/>
        <v>0</v>
      </c>
      <c r="V173" s="268">
        <v>0</v>
      </c>
      <c r="W173" s="65">
        <f t="shared" si="44"/>
        <v>0</v>
      </c>
      <c r="X173" s="312">
        <v>0</v>
      </c>
      <c r="Y173" s="52">
        <f t="shared" si="45"/>
        <v>0</v>
      </c>
      <c r="Z173" s="268">
        <v>0</v>
      </c>
      <c r="AA173" s="289">
        <f t="shared" si="46"/>
        <v>0</v>
      </c>
    </row>
    <row r="174" spans="1:27" ht="15.75" hidden="1">
      <c r="A174" s="124"/>
      <c r="B174" s="44"/>
      <c r="C174" s="53">
        <v>0</v>
      </c>
      <c r="D174" s="268">
        <v>0</v>
      </c>
      <c r="E174" s="57">
        <v>0</v>
      </c>
      <c r="F174" s="52">
        <f t="shared" si="38"/>
        <v>0</v>
      </c>
      <c r="G174" s="52">
        <f t="shared" si="47"/>
        <v>0</v>
      </c>
      <c r="H174" s="53">
        <v>0</v>
      </c>
      <c r="I174" s="53">
        <v>0</v>
      </c>
      <c r="J174" s="53">
        <v>0</v>
      </c>
      <c r="K174" s="53">
        <v>0</v>
      </c>
      <c r="L174" s="53">
        <v>0</v>
      </c>
      <c r="M174" s="53">
        <v>0</v>
      </c>
      <c r="N174" s="52">
        <f t="array" ref="N174">SUM(ROUND(H174:J174,2))</f>
        <v>0</v>
      </c>
      <c r="O174" s="54">
        <f t="array" ref="O174">SUM(ROUND(K174:M174,2))</f>
        <v>0</v>
      </c>
      <c r="P174" s="312">
        <v>0</v>
      </c>
      <c r="Q174" s="52">
        <f t="shared" si="41"/>
        <v>0</v>
      </c>
      <c r="R174" s="268">
        <v>0</v>
      </c>
      <c r="S174" s="65">
        <f t="shared" si="42"/>
        <v>0</v>
      </c>
      <c r="T174" s="312">
        <v>0</v>
      </c>
      <c r="U174" s="52">
        <f t="shared" si="43"/>
        <v>0</v>
      </c>
      <c r="V174" s="268">
        <v>0</v>
      </c>
      <c r="W174" s="65">
        <f t="shared" si="44"/>
        <v>0</v>
      </c>
      <c r="X174" s="312">
        <v>0</v>
      </c>
      <c r="Y174" s="52">
        <f t="shared" si="45"/>
        <v>0</v>
      </c>
      <c r="Z174" s="268">
        <v>0</v>
      </c>
      <c r="AA174" s="289">
        <f t="shared" si="46"/>
        <v>0</v>
      </c>
    </row>
    <row r="175" spans="1:27" ht="15.75" hidden="1">
      <c r="A175" s="124"/>
      <c r="B175" s="44"/>
      <c r="C175" s="53">
        <v>0</v>
      </c>
      <c r="D175" s="268">
        <v>0</v>
      </c>
      <c r="E175" s="57">
        <v>0</v>
      </c>
      <c r="F175" s="52">
        <f t="shared" si="38"/>
        <v>0</v>
      </c>
      <c r="G175" s="52">
        <f t="shared" si="47"/>
        <v>0</v>
      </c>
      <c r="H175" s="53">
        <v>0</v>
      </c>
      <c r="I175" s="53">
        <v>0</v>
      </c>
      <c r="J175" s="53">
        <v>0</v>
      </c>
      <c r="K175" s="53">
        <v>0</v>
      </c>
      <c r="L175" s="53">
        <v>0</v>
      </c>
      <c r="M175" s="53">
        <v>0</v>
      </c>
      <c r="N175" s="52">
        <f t="array" ref="N175">SUM(ROUND(H175:J175,2))</f>
        <v>0</v>
      </c>
      <c r="O175" s="54">
        <f t="array" ref="O175">SUM(ROUND(K175:M175,2))</f>
        <v>0</v>
      </c>
      <c r="P175" s="312">
        <v>0</v>
      </c>
      <c r="Q175" s="52">
        <f t="shared" si="41"/>
        <v>0</v>
      </c>
      <c r="R175" s="268">
        <v>0</v>
      </c>
      <c r="S175" s="65">
        <f t="shared" si="42"/>
        <v>0</v>
      </c>
      <c r="T175" s="312">
        <v>0</v>
      </c>
      <c r="U175" s="52">
        <f t="shared" si="43"/>
        <v>0</v>
      </c>
      <c r="V175" s="268">
        <v>0</v>
      </c>
      <c r="W175" s="65">
        <f t="shared" si="44"/>
        <v>0</v>
      </c>
      <c r="X175" s="312">
        <v>0</v>
      </c>
      <c r="Y175" s="52">
        <f t="shared" si="45"/>
        <v>0</v>
      </c>
      <c r="Z175" s="268">
        <v>0</v>
      </c>
      <c r="AA175" s="289">
        <f t="shared" si="46"/>
        <v>0</v>
      </c>
    </row>
    <row r="176" spans="1:27" ht="15.75" hidden="1">
      <c r="A176" s="124"/>
      <c r="B176" s="44"/>
      <c r="C176" s="53">
        <v>0</v>
      </c>
      <c r="D176" s="268">
        <v>0</v>
      </c>
      <c r="E176" s="57">
        <v>0</v>
      </c>
      <c r="F176" s="52">
        <f t="shared" si="38"/>
        <v>0</v>
      </c>
      <c r="G176" s="52">
        <f t="shared" si="47"/>
        <v>0</v>
      </c>
      <c r="H176" s="53">
        <v>0</v>
      </c>
      <c r="I176" s="53">
        <v>0</v>
      </c>
      <c r="J176" s="53">
        <v>0</v>
      </c>
      <c r="K176" s="53">
        <v>0</v>
      </c>
      <c r="L176" s="53">
        <v>0</v>
      </c>
      <c r="M176" s="53">
        <v>0</v>
      </c>
      <c r="N176" s="52">
        <f t="array" ref="N176">SUM(ROUND(H176:J176,2))</f>
        <v>0</v>
      </c>
      <c r="O176" s="54">
        <f t="array" ref="O176">SUM(ROUND(K176:M176,2))</f>
        <v>0</v>
      </c>
      <c r="P176" s="312">
        <v>0</v>
      </c>
      <c r="Q176" s="52">
        <f t="shared" ref="Q176:Q207" si="48">ROUND(H176*P176,2)</f>
        <v>0</v>
      </c>
      <c r="R176" s="268">
        <v>0</v>
      </c>
      <c r="S176" s="65">
        <f t="shared" ref="S176:S207" si="49">ROUND(K176*R176,2)</f>
        <v>0</v>
      </c>
      <c r="T176" s="312">
        <v>0</v>
      </c>
      <c r="U176" s="52">
        <f t="shared" ref="U176:U207" si="50">ROUND(I176*T176,2)</f>
        <v>0</v>
      </c>
      <c r="V176" s="268">
        <v>0</v>
      </c>
      <c r="W176" s="65">
        <f t="shared" ref="W176:W207" si="51">ROUND(L176*V176,2)</f>
        <v>0</v>
      </c>
      <c r="X176" s="312">
        <v>0</v>
      </c>
      <c r="Y176" s="52">
        <f t="shared" ref="Y176:Y207" si="52">ROUND(J176*X176,2)</f>
        <v>0</v>
      </c>
      <c r="Z176" s="268">
        <v>0</v>
      </c>
      <c r="AA176" s="289">
        <f t="shared" ref="AA176:AA207" si="53">ROUND(M176*Z176,2)</f>
        <v>0</v>
      </c>
    </row>
    <row r="177" spans="1:27" ht="15.75" hidden="1">
      <c r="A177" s="124"/>
      <c r="B177" s="44"/>
      <c r="C177" s="53">
        <v>0</v>
      </c>
      <c r="D177" s="268">
        <v>0</v>
      </c>
      <c r="E177" s="57">
        <v>0</v>
      </c>
      <c r="F177" s="52">
        <f t="shared" si="38"/>
        <v>0</v>
      </c>
      <c r="G177" s="52">
        <f t="shared" si="47"/>
        <v>0</v>
      </c>
      <c r="H177" s="53">
        <v>0</v>
      </c>
      <c r="I177" s="53">
        <v>0</v>
      </c>
      <c r="J177" s="53">
        <v>0</v>
      </c>
      <c r="K177" s="53">
        <v>0</v>
      </c>
      <c r="L177" s="53">
        <v>0</v>
      </c>
      <c r="M177" s="53">
        <v>0</v>
      </c>
      <c r="N177" s="52">
        <f t="array" ref="N177">SUM(ROUND(H177:J177,2))</f>
        <v>0</v>
      </c>
      <c r="O177" s="54">
        <f t="array" ref="O177">SUM(ROUND(K177:M177,2))</f>
        <v>0</v>
      </c>
      <c r="P177" s="312">
        <v>0</v>
      </c>
      <c r="Q177" s="52">
        <f t="shared" si="48"/>
        <v>0</v>
      </c>
      <c r="R177" s="268">
        <v>0</v>
      </c>
      <c r="S177" s="65">
        <f t="shared" si="49"/>
        <v>0</v>
      </c>
      <c r="T177" s="312">
        <v>0</v>
      </c>
      <c r="U177" s="52">
        <f t="shared" si="50"/>
        <v>0</v>
      </c>
      <c r="V177" s="268">
        <v>0</v>
      </c>
      <c r="W177" s="65">
        <f t="shared" si="51"/>
        <v>0</v>
      </c>
      <c r="X177" s="312">
        <v>0</v>
      </c>
      <c r="Y177" s="52">
        <f t="shared" si="52"/>
        <v>0</v>
      </c>
      <c r="Z177" s="268">
        <v>0</v>
      </c>
      <c r="AA177" s="289">
        <f t="shared" si="53"/>
        <v>0</v>
      </c>
    </row>
    <row r="178" spans="1:27" ht="15.75" hidden="1">
      <c r="A178" s="124"/>
      <c r="B178" s="44"/>
      <c r="C178" s="53">
        <v>0</v>
      </c>
      <c r="D178" s="268">
        <v>0</v>
      </c>
      <c r="E178" s="57">
        <v>0</v>
      </c>
      <c r="F178" s="52">
        <f t="shared" si="38"/>
        <v>0</v>
      </c>
      <c r="G178" s="52">
        <f t="shared" si="47"/>
        <v>0</v>
      </c>
      <c r="H178" s="53">
        <v>0</v>
      </c>
      <c r="I178" s="53">
        <v>0</v>
      </c>
      <c r="J178" s="53">
        <v>0</v>
      </c>
      <c r="K178" s="53">
        <v>0</v>
      </c>
      <c r="L178" s="53">
        <v>0</v>
      </c>
      <c r="M178" s="53">
        <v>0</v>
      </c>
      <c r="N178" s="52">
        <f t="array" ref="N178">SUM(ROUND(H178:J178,2))</f>
        <v>0</v>
      </c>
      <c r="O178" s="54">
        <f t="array" ref="O178">SUM(ROUND(K178:M178,2))</f>
        <v>0</v>
      </c>
      <c r="P178" s="312">
        <v>0</v>
      </c>
      <c r="Q178" s="52">
        <f t="shared" si="48"/>
        <v>0</v>
      </c>
      <c r="R178" s="268">
        <v>0</v>
      </c>
      <c r="S178" s="65">
        <f t="shared" si="49"/>
        <v>0</v>
      </c>
      <c r="T178" s="312">
        <v>0</v>
      </c>
      <c r="U178" s="52">
        <f t="shared" si="50"/>
        <v>0</v>
      </c>
      <c r="V178" s="268">
        <v>0</v>
      </c>
      <c r="W178" s="65">
        <f t="shared" si="51"/>
        <v>0</v>
      </c>
      <c r="X178" s="312">
        <v>0</v>
      </c>
      <c r="Y178" s="52">
        <f t="shared" si="52"/>
        <v>0</v>
      </c>
      <c r="Z178" s="268">
        <v>0</v>
      </c>
      <c r="AA178" s="289">
        <f t="shared" si="53"/>
        <v>0</v>
      </c>
    </row>
    <row r="179" spans="1:27" ht="15.75" hidden="1">
      <c r="A179" s="124"/>
      <c r="B179" s="44"/>
      <c r="C179" s="53">
        <v>0</v>
      </c>
      <c r="D179" s="268">
        <v>0</v>
      </c>
      <c r="E179" s="57">
        <v>0</v>
      </c>
      <c r="F179" s="52">
        <f t="shared" si="38"/>
        <v>0</v>
      </c>
      <c r="G179" s="52">
        <f t="shared" si="47"/>
        <v>0</v>
      </c>
      <c r="H179" s="53">
        <v>0</v>
      </c>
      <c r="I179" s="53">
        <v>0</v>
      </c>
      <c r="J179" s="53">
        <v>0</v>
      </c>
      <c r="K179" s="53">
        <v>0</v>
      </c>
      <c r="L179" s="53">
        <v>0</v>
      </c>
      <c r="M179" s="53">
        <v>0</v>
      </c>
      <c r="N179" s="52">
        <f t="array" ref="N179">SUM(ROUND(H179:J179,2))</f>
        <v>0</v>
      </c>
      <c r="O179" s="54">
        <f t="array" ref="O179">SUM(ROUND(K179:M179,2))</f>
        <v>0</v>
      </c>
      <c r="P179" s="312">
        <v>0</v>
      </c>
      <c r="Q179" s="52">
        <f t="shared" si="48"/>
        <v>0</v>
      </c>
      <c r="R179" s="268">
        <v>0</v>
      </c>
      <c r="S179" s="65">
        <f t="shared" si="49"/>
        <v>0</v>
      </c>
      <c r="T179" s="312">
        <v>0</v>
      </c>
      <c r="U179" s="52">
        <f t="shared" si="50"/>
        <v>0</v>
      </c>
      <c r="V179" s="268">
        <v>0</v>
      </c>
      <c r="W179" s="65">
        <f t="shared" si="51"/>
        <v>0</v>
      </c>
      <c r="X179" s="312">
        <v>0</v>
      </c>
      <c r="Y179" s="52">
        <f t="shared" si="52"/>
        <v>0</v>
      </c>
      <c r="Z179" s="268">
        <v>0</v>
      </c>
      <c r="AA179" s="289">
        <f t="shared" si="53"/>
        <v>0</v>
      </c>
    </row>
    <row r="180" spans="1:27" ht="15.75" hidden="1">
      <c r="A180" s="124"/>
      <c r="B180" s="44"/>
      <c r="C180" s="53">
        <v>0</v>
      </c>
      <c r="D180" s="268">
        <v>0</v>
      </c>
      <c r="E180" s="57">
        <v>0</v>
      </c>
      <c r="F180" s="52">
        <f t="shared" si="38"/>
        <v>0</v>
      </c>
      <c r="G180" s="52">
        <f t="shared" si="47"/>
        <v>0</v>
      </c>
      <c r="H180" s="53">
        <v>0</v>
      </c>
      <c r="I180" s="53">
        <v>0</v>
      </c>
      <c r="J180" s="53">
        <v>0</v>
      </c>
      <c r="K180" s="53">
        <v>0</v>
      </c>
      <c r="L180" s="53">
        <v>0</v>
      </c>
      <c r="M180" s="53">
        <v>0</v>
      </c>
      <c r="N180" s="52">
        <f t="array" ref="N180">SUM(ROUND(H180:J180,2))</f>
        <v>0</v>
      </c>
      <c r="O180" s="54">
        <f t="array" ref="O180">SUM(ROUND(K180:M180,2))</f>
        <v>0</v>
      </c>
      <c r="P180" s="312">
        <v>0</v>
      </c>
      <c r="Q180" s="52">
        <f t="shared" si="48"/>
        <v>0</v>
      </c>
      <c r="R180" s="268">
        <v>0</v>
      </c>
      <c r="S180" s="65">
        <f t="shared" si="49"/>
        <v>0</v>
      </c>
      <c r="T180" s="312">
        <v>0</v>
      </c>
      <c r="U180" s="52">
        <f t="shared" si="50"/>
        <v>0</v>
      </c>
      <c r="V180" s="268">
        <v>0</v>
      </c>
      <c r="W180" s="65">
        <f t="shared" si="51"/>
        <v>0</v>
      </c>
      <c r="X180" s="312">
        <v>0</v>
      </c>
      <c r="Y180" s="52">
        <f t="shared" si="52"/>
        <v>0</v>
      </c>
      <c r="Z180" s="268">
        <v>0</v>
      </c>
      <c r="AA180" s="289">
        <f t="shared" si="53"/>
        <v>0</v>
      </c>
    </row>
    <row r="181" spans="1:27" ht="15.75" hidden="1">
      <c r="A181" s="124"/>
      <c r="B181" s="44"/>
      <c r="C181" s="53">
        <v>0</v>
      </c>
      <c r="D181" s="268">
        <v>0</v>
      </c>
      <c r="E181" s="57">
        <v>0</v>
      </c>
      <c r="F181" s="52">
        <f t="shared" si="38"/>
        <v>0</v>
      </c>
      <c r="G181" s="52">
        <f t="shared" si="47"/>
        <v>0</v>
      </c>
      <c r="H181" s="53">
        <v>0</v>
      </c>
      <c r="I181" s="53">
        <v>0</v>
      </c>
      <c r="J181" s="53">
        <v>0</v>
      </c>
      <c r="K181" s="53">
        <v>0</v>
      </c>
      <c r="L181" s="53">
        <v>0</v>
      </c>
      <c r="M181" s="53">
        <v>0</v>
      </c>
      <c r="N181" s="52">
        <f t="array" ref="N181">SUM(ROUND(H181:J181,2))</f>
        <v>0</v>
      </c>
      <c r="O181" s="54">
        <f t="array" ref="O181">SUM(ROUND(K181:M181,2))</f>
        <v>0</v>
      </c>
      <c r="P181" s="312">
        <v>0</v>
      </c>
      <c r="Q181" s="52">
        <f t="shared" si="48"/>
        <v>0</v>
      </c>
      <c r="R181" s="268">
        <v>0</v>
      </c>
      <c r="S181" s="65">
        <f t="shared" si="49"/>
        <v>0</v>
      </c>
      <c r="T181" s="312">
        <v>0</v>
      </c>
      <c r="U181" s="52">
        <f t="shared" si="50"/>
        <v>0</v>
      </c>
      <c r="V181" s="268">
        <v>0</v>
      </c>
      <c r="W181" s="65">
        <f t="shared" si="51"/>
        <v>0</v>
      </c>
      <c r="X181" s="312">
        <v>0</v>
      </c>
      <c r="Y181" s="52">
        <f t="shared" si="52"/>
        <v>0</v>
      </c>
      <c r="Z181" s="268">
        <v>0</v>
      </c>
      <c r="AA181" s="289">
        <f t="shared" si="53"/>
        <v>0</v>
      </c>
    </row>
    <row r="182" spans="1:27" ht="15.75" hidden="1">
      <c r="A182" s="124"/>
      <c r="B182" s="44"/>
      <c r="C182" s="53">
        <v>0</v>
      </c>
      <c r="D182" s="268">
        <v>0</v>
      </c>
      <c r="E182" s="57">
        <v>0</v>
      </c>
      <c r="F182" s="52">
        <f t="shared" si="38"/>
        <v>0</v>
      </c>
      <c r="G182" s="52">
        <f t="shared" si="47"/>
        <v>0</v>
      </c>
      <c r="H182" s="53">
        <v>0</v>
      </c>
      <c r="I182" s="53">
        <v>0</v>
      </c>
      <c r="J182" s="53">
        <v>0</v>
      </c>
      <c r="K182" s="53">
        <v>0</v>
      </c>
      <c r="L182" s="53">
        <v>0</v>
      </c>
      <c r="M182" s="53">
        <v>0</v>
      </c>
      <c r="N182" s="52">
        <f t="array" ref="N182">SUM(ROUND(H182:J182,2))</f>
        <v>0</v>
      </c>
      <c r="O182" s="54">
        <f t="array" ref="O182">SUM(ROUND(K182:M182,2))</f>
        <v>0</v>
      </c>
      <c r="P182" s="312">
        <v>0</v>
      </c>
      <c r="Q182" s="52">
        <f t="shared" si="48"/>
        <v>0</v>
      </c>
      <c r="R182" s="268">
        <v>0</v>
      </c>
      <c r="S182" s="65">
        <f t="shared" si="49"/>
        <v>0</v>
      </c>
      <c r="T182" s="312">
        <v>0</v>
      </c>
      <c r="U182" s="52">
        <f t="shared" si="50"/>
        <v>0</v>
      </c>
      <c r="V182" s="268">
        <v>0</v>
      </c>
      <c r="W182" s="65">
        <f t="shared" si="51"/>
        <v>0</v>
      </c>
      <c r="X182" s="312">
        <v>0</v>
      </c>
      <c r="Y182" s="52">
        <f t="shared" si="52"/>
        <v>0</v>
      </c>
      <c r="Z182" s="268">
        <v>0</v>
      </c>
      <c r="AA182" s="289">
        <f t="shared" si="53"/>
        <v>0</v>
      </c>
    </row>
    <row r="183" spans="1:27" ht="15.75" hidden="1">
      <c r="A183" s="124"/>
      <c r="B183" s="44"/>
      <c r="C183" s="53">
        <v>0</v>
      </c>
      <c r="D183" s="268">
        <v>0</v>
      </c>
      <c r="E183" s="57">
        <v>0</v>
      </c>
      <c r="F183" s="52">
        <f t="shared" si="38"/>
        <v>0</v>
      </c>
      <c r="G183" s="52">
        <f t="shared" si="47"/>
        <v>0</v>
      </c>
      <c r="H183" s="53">
        <v>0</v>
      </c>
      <c r="I183" s="53">
        <v>0</v>
      </c>
      <c r="J183" s="53">
        <v>0</v>
      </c>
      <c r="K183" s="53">
        <v>0</v>
      </c>
      <c r="L183" s="53">
        <v>0</v>
      </c>
      <c r="M183" s="53">
        <v>0</v>
      </c>
      <c r="N183" s="52">
        <f t="array" ref="N183">SUM(ROUND(H183:J183,2))</f>
        <v>0</v>
      </c>
      <c r="O183" s="54">
        <f t="array" ref="O183">SUM(ROUND(K183:M183,2))</f>
        <v>0</v>
      </c>
      <c r="P183" s="312">
        <v>0</v>
      </c>
      <c r="Q183" s="52">
        <f t="shared" si="48"/>
        <v>0</v>
      </c>
      <c r="R183" s="268">
        <v>0</v>
      </c>
      <c r="S183" s="65">
        <f t="shared" si="49"/>
        <v>0</v>
      </c>
      <c r="T183" s="312">
        <v>0</v>
      </c>
      <c r="U183" s="52">
        <f t="shared" si="50"/>
        <v>0</v>
      </c>
      <c r="V183" s="268">
        <v>0</v>
      </c>
      <c r="W183" s="65">
        <f t="shared" si="51"/>
        <v>0</v>
      </c>
      <c r="X183" s="312">
        <v>0</v>
      </c>
      <c r="Y183" s="52">
        <f t="shared" si="52"/>
        <v>0</v>
      </c>
      <c r="Z183" s="268">
        <v>0</v>
      </c>
      <c r="AA183" s="289">
        <f t="shared" si="53"/>
        <v>0</v>
      </c>
    </row>
    <row r="184" spans="1:27" ht="15.75" hidden="1">
      <c r="A184" s="124"/>
      <c r="B184" s="44"/>
      <c r="C184" s="53">
        <v>0</v>
      </c>
      <c r="D184" s="268">
        <v>0</v>
      </c>
      <c r="E184" s="57">
        <v>0</v>
      </c>
      <c r="F184" s="52">
        <f t="shared" si="38"/>
        <v>0</v>
      </c>
      <c r="G184" s="52">
        <f t="shared" si="47"/>
        <v>0</v>
      </c>
      <c r="H184" s="53">
        <v>0</v>
      </c>
      <c r="I184" s="53">
        <v>0</v>
      </c>
      <c r="J184" s="53">
        <v>0</v>
      </c>
      <c r="K184" s="53">
        <v>0</v>
      </c>
      <c r="L184" s="53">
        <v>0</v>
      </c>
      <c r="M184" s="53">
        <v>0</v>
      </c>
      <c r="N184" s="52">
        <f t="array" ref="N184">SUM(ROUND(H184:J184,2))</f>
        <v>0</v>
      </c>
      <c r="O184" s="54">
        <f t="array" ref="O184">SUM(ROUND(K184:M184,2))</f>
        <v>0</v>
      </c>
      <c r="P184" s="312">
        <v>0</v>
      </c>
      <c r="Q184" s="52">
        <f t="shared" si="48"/>
        <v>0</v>
      </c>
      <c r="R184" s="268">
        <v>0</v>
      </c>
      <c r="S184" s="65">
        <f t="shared" si="49"/>
        <v>0</v>
      </c>
      <c r="T184" s="312">
        <v>0</v>
      </c>
      <c r="U184" s="52">
        <f t="shared" si="50"/>
        <v>0</v>
      </c>
      <c r="V184" s="268">
        <v>0</v>
      </c>
      <c r="W184" s="65">
        <f t="shared" si="51"/>
        <v>0</v>
      </c>
      <c r="X184" s="312">
        <v>0</v>
      </c>
      <c r="Y184" s="52">
        <f t="shared" si="52"/>
        <v>0</v>
      </c>
      <c r="Z184" s="268">
        <v>0</v>
      </c>
      <c r="AA184" s="289">
        <f t="shared" si="53"/>
        <v>0</v>
      </c>
    </row>
    <row r="185" spans="1:27" ht="15.75" hidden="1">
      <c r="A185" s="124"/>
      <c r="B185" s="44"/>
      <c r="C185" s="53">
        <v>0</v>
      </c>
      <c r="D185" s="268">
        <v>0</v>
      </c>
      <c r="E185" s="57">
        <v>0</v>
      </c>
      <c r="F185" s="52">
        <f t="shared" si="38"/>
        <v>0</v>
      </c>
      <c r="G185" s="52">
        <f t="shared" si="47"/>
        <v>0</v>
      </c>
      <c r="H185" s="53">
        <v>0</v>
      </c>
      <c r="I185" s="53">
        <v>0</v>
      </c>
      <c r="J185" s="53">
        <v>0</v>
      </c>
      <c r="K185" s="53">
        <v>0</v>
      </c>
      <c r="L185" s="53">
        <v>0</v>
      </c>
      <c r="M185" s="53">
        <v>0</v>
      </c>
      <c r="N185" s="52">
        <f t="array" ref="N185">SUM(ROUND(H185:J185,2))</f>
        <v>0</v>
      </c>
      <c r="O185" s="54">
        <f t="array" ref="O185">SUM(ROUND(K185:M185,2))</f>
        <v>0</v>
      </c>
      <c r="P185" s="312">
        <v>0</v>
      </c>
      <c r="Q185" s="52">
        <f t="shared" si="48"/>
        <v>0</v>
      </c>
      <c r="R185" s="268">
        <v>0</v>
      </c>
      <c r="S185" s="65">
        <f t="shared" si="49"/>
        <v>0</v>
      </c>
      <c r="T185" s="312">
        <v>0</v>
      </c>
      <c r="U185" s="52">
        <f t="shared" si="50"/>
        <v>0</v>
      </c>
      <c r="V185" s="268">
        <v>0</v>
      </c>
      <c r="W185" s="65">
        <f t="shared" si="51"/>
        <v>0</v>
      </c>
      <c r="X185" s="312">
        <v>0</v>
      </c>
      <c r="Y185" s="52">
        <f t="shared" si="52"/>
        <v>0</v>
      </c>
      <c r="Z185" s="268">
        <v>0</v>
      </c>
      <c r="AA185" s="289">
        <f t="shared" si="53"/>
        <v>0</v>
      </c>
    </row>
    <row r="186" spans="1:27" ht="15.75" hidden="1">
      <c r="A186" s="124"/>
      <c r="B186" s="44"/>
      <c r="C186" s="53">
        <v>0</v>
      </c>
      <c r="D186" s="268">
        <v>0</v>
      </c>
      <c r="E186" s="57">
        <v>0</v>
      </c>
      <c r="F186" s="52">
        <f t="shared" si="38"/>
        <v>0</v>
      </c>
      <c r="G186" s="52">
        <f t="shared" si="47"/>
        <v>0</v>
      </c>
      <c r="H186" s="53">
        <v>0</v>
      </c>
      <c r="I186" s="53">
        <v>0</v>
      </c>
      <c r="J186" s="53">
        <v>0</v>
      </c>
      <c r="K186" s="53">
        <v>0</v>
      </c>
      <c r="L186" s="53">
        <v>0</v>
      </c>
      <c r="M186" s="53">
        <v>0</v>
      </c>
      <c r="N186" s="52">
        <f t="array" ref="N186">SUM(ROUND(H186:J186,2))</f>
        <v>0</v>
      </c>
      <c r="O186" s="54">
        <f t="array" ref="O186">SUM(ROUND(K186:M186,2))</f>
        <v>0</v>
      </c>
      <c r="P186" s="312">
        <v>0</v>
      </c>
      <c r="Q186" s="52">
        <f t="shared" si="48"/>
        <v>0</v>
      </c>
      <c r="R186" s="268">
        <v>0</v>
      </c>
      <c r="S186" s="65">
        <f t="shared" si="49"/>
        <v>0</v>
      </c>
      <c r="T186" s="312">
        <v>0</v>
      </c>
      <c r="U186" s="52">
        <f t="shared" si="50"/>
        <v>0</v>
      </c>
      <c r="V186" s="268">
        <v>0</v>
      </c>
      <c r="W186" s="65">
        <f t="shared" si="51"/>
        <v>0</v>
      </c>
      <c r="X186" s="312">
        <v>0</v>
      </c>
      <c r="Y186" s="52">
        <f t="shared" si="52"/>
        <v>0</v>
      </c>
      <c r="Z186" s="268">
        <v>0</v>
      </c>
      <c r="AA186" s="289">
        <f t="shared" si="53"/>
        <v>0</v>
      </c>
    </row>
    <row r="187" spans="1:27" ht="15.75" hidden="1">
      <c r="A187" s="124"/>
      <c r="B187" s="44"/>
      <c r="C187" s="53">
        <v>0</v>
      </c>
      <c r="D187" s="268">
        <v>0</v>
      </c>
      <c r="E187" s="57">
        <v>0</v>
      </c>
      <c r="F187" s="52">
        <f t="shared" si="38"/>
        <v>0</v>
      </c>
      <c r="G187" s="52">
        <f t="shared" si="47"/>
        <v>0</v>
      </c>
      <c r="H187" s="53">
        <v>0</v>
      </c>
      <c r="I187" s="53">
        <v>0</v>
      </c>
      <c r="J187" s="53">
        <v>0</v>
      </c>
      <c r="K187" s="53">
        <v>0</v>
      </c>
      <c r="L187" s="53">
        <v>0</v>
      </c>
      <c r="M187" s="53">
        <v>0</v>
      </c>
      <c r="N187" s="52">
        <f t="array" ref="N187">SUM(ROUND(H187:J187,2))</f>
        <v>0</v>
      </c>
      <c r="O187" s="54">
        <f t="array" ref="O187">SUM(ROUND(K187:M187,2))</f>
        <v>0</v>
      </c>
      <c r="P187" s="312">
        <v>0</v>
      </c>
      <c r="Q187" s="52">
        <f t="shared" si="48"/>
        <v>0</v>
      </c>
      <c r="R187" s="268">
        <v>0</v>
      </c>
      <c r="S187" s="65">
        <f t="shared" si="49"/>
        <v>0</v>
      </c>
      <c r="T187" s="312">
        <v>0</v>
      </c>
      <c r="U187" s="52">
        <f t="shared" si="50"/>
        <v>0</v>
      </c>
      <c r="V187" s="268">
        <v>0</v>
      </c>
      <c r="W187" s="65">
        <f t="shared" si="51"/>
        <v>0</v>
      </c>
      <c r="X187" s="312">
        <v>0</v>
      </c>
      <c r="Y187" s="52">
        <f t="shared" si="52"/>
        <v>0</v>
      </c>
      <c r="Z187" s="268">
        <v>0</v>
      </c>
      <c r="AA187" s="289">
        <f t="shared" si="53"/>
        <v>0</v>
      </c>
    </row>
    <row r="188" spans="1:27" ht="15.75" hidden="1">
      <c r="A188" s="124"/>
      <c r="B188" s="44"/>
      <c r="C188" s="53">
        <v>0</v>
      </c>
      <c r="D188" s="268">
        <v>0</v>
      </c>
      <c r="E188" s="57">
        <v>0</v>
      </c>
      <c r="F188" s="52">
        <f t="shared" si="38"/>
        <v>0</v>
      </c>
      <c r="G188" s="52">
        <f t="shared" si="47"/>
        <v>0</v>
      </c>
      <c r="H188" s="53">
        <v>0</v>
      </c>
      <c r="I188" s="53">
        <v>0</v>
      </c>
      <c r="J188" s="53">
        <v>0</v>
      </c>
      <c r="K188" s="53">
        <v>0</v>
      </c>
      <c r="L188" s="53">
        <v>0</v>
      </c>
      <c r="M188" s="53">
        <v>0</v>
      </c>
      <c r="N188" s="52">
        <f t="array" ref="N188">SUM(ROUND(H188:J188,2))</f>
        <v>0</v>
      </c>
      <c r="O188" s="54">
        <f t="array" ref="O188">SUM(ROUND(K188:M188,2))</f>
        <v>0</v>
      </c>
      <c r="P188" s="312">
        <v>0</v>
      </c>
      <c r="Q188" s="52">
        <f t="shared" si="48"/>
        <v>0</v>
      </c>
      <c r="R188" s="268">
        <v>0</v>
      </c>
      <c r="S188" s="65">
        <f t="shared" si="49"/>
        <v>0</v>
      </c>
      <c r="T188" s="312">
        <v>0</v>
      </c>
      <c r="U188" s="52">
        <f t="shared" si="50"/>
        <v>0</v>
      </c>
      <c r="V188" s="268">
        <v>0</v>
      </c>
      <c r="W188" s="65">
        <f t="shared" si="51"/>
        <v>0</v>
      </c>
      <c r="X188" s="312">
        <v>0</v>
      </c>
      <c r="Y188" s="52">
        <f t="shared" si="52"/>
        <v>0</v>
      </c>
      <c r="Z188" s="268">
        <v>0</v>
      </c>
      <c r="AA188" s="289">
        <f t="shared" si="53"/>
        <v>0</v>
      </c>
    </row>
    <row r="189" spans="1:27" ht="15.75" hidden="1">
      <c r="A189" s="124"/>
      <c r="B189" s="44"/>
      <c r="C189" s="53">
        <v>0</v>
      </c>
      <c r="D189" s="268">
        <v>0</v>
      </c>
      <c r="E189" s="57">
        <v>0</v>
      </c>
      <c r="F189" s="52">
        <f t="shared" si="38"/>
        <v>0</v>
      </c>
      <c r="G189" s="52">
        <f t="shared" si="47"/>
        <v>0</v>
      </c>
      <c r="H189" s="53">
        <v>0</v>
      </c>
      <c r="I189" s="53">
        <v>0</v>
      </c>
      <c r="J189" s="53">
        <v>0</v>
      </c>
      <c r="K189" s="53">
        <v>0</v>
      </c>
      <c r="L189" s="53">
        <v>0</v>
      </c>
      <c r="M189" s="53">
        <v>0</v>
      </c>
      <c r="N189" s="52">
        <f t="array" ref="N189">SUM(ROUND(H189:J189,2))</f>
        <v>0</v>
      </c>
      <c r="O189" s="54">
        <f t="array" ref="O189">SUM(ROUND(K189:M189,2))</f>
        <v>0</v>
      </c>
      <c r="P189" s="312">
        <v>0</v>
      </c>
      <c r="Q189" s="52">
        <f t="shared" si="48"/>
        <v>0</v>
      </c>
      <c r="R189" s="268">
        <v>0</v>
      </c>
      <c r="S189" s="65">
        <f t="shared" si="49"/>
        <v>0</v>
      </c>
      <c r="T189" s="312">
        <v>0</v>
      </c>
      <c r="U189" s="52">
        <f t="shared" si="50"/>
        <v>0</v>
      </c>
      <c r="V189" s="268">
        <v>0</v>
      </c>
      <c r="W189" s="65">
        <f t="shared" si="51"/>
        <v>0</v>
      </c>
      <c r="X189" s="312">
        <v>0</v>
      </c>
      <c r="Y189" s="52">
        <f t="shared" si="52"/>
        <v>0</v>
      </c>
      <c r="Z189" s="268">
        <v>0</v>
      </c>
      <c r="AA189" s="289">
        <f t="shared" si="53"/>
        <v>0</v>
      </c>
    </row>
    <row r="190" spans="1:27" ht="15.75" hidden="1">
      <c r="A190" s="124"/>
      <c r="B190" s="44"/>
      <c r="C190" s="53">
        <v>0</v>
      </c>
      <c r="D190" s="268">
        <v>0</v>
      </c>
      <c r="E190" s="57">
        <v>0</v>
      </c>
      <c r="F190" s="52">
        <f t="shared" si="38"/>
        <v>0</v>
      </c>
      <c r="G190" s="52">
        <f t="shared" si="47"/>
        <v>0</v>
      </c>
      <c r="H190" s="53">
        <v>0</v>
      </c>
      <c r="I190" s="53">
        <v>0</v>
      </c>
      <c r="J190" s="53">
        <v>0</v>
      </c>
      <c r="K190" s="53">
        <v>0</v>
      </c>
      <c r="L190" s="53">
        <v>0</v>
      </c>
      <c r="M190" s="53">
        <v>0</v>
      </c>
      <c r="N190" s="52">
        <f t="array" ref="N190">SUM(ROUND(H190:J190,2))</f>
        <v>0</v>
      </c>
      <c r="O190" s="54">
        <f t="array" ref="O190">SUM(ROUND(K190:M190,2))</f>
        <v>0</v>
      </c>
      <c r="P190" s="312">
        <v>0</v>
      </c>
      <c r="Q190" s="52">
        <f t="shared" si="48"/>
        <v>0</v>
      </c>
      <c r="R190" s="268">
        <v>0</v>
      </c>
      <c r="S190" s="65">
        <f t="shared" si="49"/>
        <v>0</v>
      </c>
      <c r="T190" s="312">
        <v>0</v>
      </c>
      <c r="U190" s="52">
        <f t="shared" si="50"/>
        <v>0</v>
      </c>
      <c r="V190" s="268">
        <v>0</v>
      </c>
      <c r="W190" s="65">
        <f t="shared" si="51"/>
        <v>0</v>
      </c>
      <c r="X190" s="312">
        <v>0</v>
      </c>
      <c r="Y190" s="52">
        <f t="shared" si="52"/>
        <v>0</v>
      </c>
      <c r="Z190" s="268">
        <v>0</v>
      </c>
      <c r="AA190" s="289">
        <f t="shared" si="53"/>
        <v>0</v>
      </c>
    </row>
    <row r="191" spans="1:27" ht="15.75" hidden="1">
      <c r="A191" s="124"/>
      <c r="B191" s="44"/>
      <c r="C191" s="53">
        <v>0</v>
      </c>
      <c r="D191" s="268">
        <v>0</v>
      </c>
      <c r="E191" s="57">
        <v>0</v>
      </c>
      <c r="F191" s="52">
        <f t="shared" si="38"/>
        <v>0</v>
      </c>
      <c r="G191" s="52">
        <f t="shared" si="47"/>
        <v>0</v>
      </c>
      <c r="H191" s="53">
        <v>0</v>
      </c>
      <c r="I191" s="53">
        <v>0</v>
      </c>
      <c r="J191" s="53">
        <v>0</v>
      </c>
      <c r="K191" s="53">
        <v>0</v>
      </c>
      <c r="L191" s="53">
        <v>0</v>
      </c>
      <c r="M191" s="53">
        <v>0</v>
      </c>
      <c r="N191" s="52">
        <f t="array" ref="N191">SUM(ROUND(H191:J191,2))</f>
        <v>0</v>
      </c>
      <c r="O191" s="54">
        <f t="array" ref="O191">SUM(ROUND(K191:M191,2))</f>
        <v>0</v>
      </c>
      <c r="P191" s="312">
        <v>0</v>
      </c>
      <c r="Q191" s="52">
        <f t="shared" si="48"/>
        <v>0</v>
      </c>
      <c r="R191" s="268">
        <v>0</v>
      </c>
      <c r="S191" s="65">
        <f t="shared" si="49"/>
        <v>0</v>
      </c>
      <c r="T191" s="312">
        <v>0</v>
      </c>
      <c r="U191" s="52">
        <f t="shared" si="50"/>
        <v>0</v>
      </c>
      <c r="V191" s="268">
        <v>0</v>
      </c>
      <c r="W191" s="65">
        <f t="shared" si="51"/>
        <v>0</v>
      </c>
      <c r="X191" s="312">
        <v>0</v>
      </c>
      <c r="Y191" s="52">
        <f t="shared" si="52"/>
        <v>0</v>
      </c>
      <c r="Z191" s="268">
        <v>0</v>
      </c>
      <c r="AA191" s="289">
        <f t="shared" si="53"/>
        <v>0</v>
      </c>
    </row>
    <row r="192" spans="1:27" ht="15.75" hidden="1">
      <c r="A192" s="124"/>
      <c r="B192" s="44"/>
      <c r="C192" s="53">
        <v>0</v>
      </c>
      <c r="D192" s="268">
        <v>0</v>
      </c>
      <c r="E192" s="57">
        <v>0</v>
      </c>
      <c r="F192" s="52">
        <f t="shared" si="38"/>
        <v>0</v>
      </c>
      <c r="G192" s="52">
        <f t="shared" si="47"/>
        <v>0</v>
      </c>
      <c r="H192" s="53">
        <v>0</v>
      </c>
      <c r="I192" s="53">
        <v>0</v>
      </c>
      <c r="J192" s="53">
        <v>0</v>
      </c>
      <c r="K192" s="53">
        <v>0</v>
      </c>
      <c r="L192" s="53">
        <v>0</v>
      </c>
      <c r="M192" s="53">
        <v>0</v>
      </c>
      <c r="N192" s="52">
        <f t="array" ref="N192">SUM(ROUND(H192:J192,2))</f>
        <v>0</v>
      </c>
      <c r="O192" s="54">
        <f t="array" ref="O192">SUM(ROUND(K192:M192,2))</f>
        <v>0</v>
      </c>
      <c r="P192" s="312">
        <v>0</v>
      </c>
      <c r="Q192" s="52">
        <f t="shared" si="48"/>
        <v>0</v>
      </c>
      <c r="R192" s="268">
        <v>0</v>
      </c>
      <c r="S192" s="65">
        <f t="shared" si="49"/>
        <v>0</v>
      </c>
      <c r="T192" s="312">
        <v>0</v>
      </c>
      <c r="U192" s="52">
        <f t="shared" si="50"/>
        <v>0</v>
      </c>
      <c r="V192" s="268">
        <v>0</v>
      </c>
      <c r="W192" s="65">
        <f t="shared" si="51"/>
        <v>0</v>
      </c>
      <c r="X192" s="312">
        <v>0</v>
      </c>
      <c r="Y192" s="52">
        <f t="shared" si="52"/>
        <v>0</v>
      </c>
      <c r="Z192" s="268">
        <v>0</v>
      </c>
      <c r="AA192" s="289">
        <f t="shared" si="53"/>
        <v>0</v>
      </c>
    </row>
    <row r="193" spans="1:27" ht="15.75" hidden="1">
      <c r="A193" s="124"/>
      <c r="B193" s="44"/>
      <c r="C193" s="53">
        <v>0</v>
      </c>
      <c r="D193" s="268">
        <v>0</v>
      </c>
      <c r="E193" s="57">
        <v>0</v>
      </c>
      <c r="F193" s="52">
        <f t="shared" si="38"/>
        <v>0</v>
      </c>
      <c r="G193" s="52">
        <f t="shared" si="47"/>
        <v>0</v>
      </c>
      <c r="H193" s="53">
        <v>0</v>
      </c>
      <c r="I193" s="53">
        <v>0</v>
      </c>
      <c r="J193" s="53">
        <v>0</v>
      </c>
      <c r="K193" s="53">
        <v>0</v>
      </c>
      <c r="L193" s="53">
        <v>0</v>
      </c>
      <c r="M193" s="53">
        <v>0</v>
      </c>
      <c r="N193" s="52">
        <f t="array" ref="N193">SUM(ROUND(H193:J193,2))</f>
        <v>0</v>
      </c>
      <c r="O193" s="54">
        <f t="array" ref="O193">SUM(ROUND(K193:M193,2))</f>
        <v>0</v>
      </c>
      <c r="P193" s="312">
        <v>0</v>
      </c>
      <c r="Q193" s="52">
        <f t="shared" si="48"/>
        <v>0</v>
      </c>
      <c r="R193" s="268">
        <v>0</v>
      </c>
      <c r="S193" s="65">
        <f t="shared" si="49"/>
        <v>0</v>
      </c>
      <c r="T193" s="312">
        <v>0</v>
      </c>
      <c r="U193" s="52">
        <f t="shared" si="50"/>
        <v>0</v>
      </c>
      <c r="V193" s="268">
        <v>0</v>
      </c>
      <c r="W193" s="65">
        <f t="shared" si="51"/>
        <v>0</v>
      </c>
      <c r="X193" s="312">
        <v>0</v>
      </c>
      <c r="Y193" s="52">
        <f t="shared" si="52"/>
        <v>0</v>
      </c>
      <c r="Z193" s="268">
        <v>0</v>
      </c>
      <c r="AA193" s="289">
        <f t="shared" si="53"/>
        <v>0</v>
      </c>
    </row>
    <row r="194" spans="1:27" ht="15.75" hidden="1">
      <c r="A194" s="124"/>
      <c r="B194" s="44"/>
      <c r="C194" s="53">
        <v>0</v>
      </c>
      <c r="D194" s="268">
        <v>0</v>
      </c>
      <c r="E194" s="57">
        <v>0</v>
      </c>
      <c r="F194" s="52">
        <f t="shared" si="38"/>
        <v>0</v>
      </c>
      <c r="G194" s="52">
        <f t="shared" si="47"/>
        <v>0</v>
      </c>
      <c r="H194" s="53">
        <v>0</v>
      </c>
      <c r="I194" s="53">
        <v>0</v>
      </c>
      <c r="J194" s="53">
        <v>0</v>
      </c>
      <c r="K194" s="53">
        <v>0</v>
      </c>
      <c r="L194" s="53">
        <v>0</v>
      </c>
      <c r="M194" s="53">
        <v>0</v>
      </c>
      <c r="N194" s="52">
        <f t="array" ref="N194">SUM(ROUND(H194:J194,2))</f>
        <v>0</v>
      </c>
      <c r="O194" s="54">
        <f t="array" ref="O194">SUM(ROUND(K194:M194,2))</f>
        <v>0</v>
      </c>
      <c r="P194" s="312">
        <v>0</v>
      </c>
      <c r="Q194" s="52">
        <f t="shared" si="48"/>
        <v>0</v>
      </c>
      <c r="R194" s="268">
        <v>0</v>
      </c>
      <c r="S194" s="65">
        <f t="shared" si="49"/>
        <v>0</v>
      </c>
      <c r="T194" s="312">
        <v>0</v>
      </c>
      <c r="U194" s="52">
        <f t="shared" si="50"/>
        <v>0</v>
      </c>
      <c r="V194" s="268">
        <v>0</v>
      </c>
      <c r="W194" s="65">
        <f t="shared" si="51"/>
        <v>0</v>
      </c>
      <c r="X194" s="312">
        <v>0</v>
      </c>
      <c r="Y194" s="52">
        <f t="shared" si="52"/>
        <v>0</v>
      </c>
      <c r="Z194" s="268">
        <v>0</v>
      </c>
      <c r="AA194" s="289">
        <f t="shared" si="53"/>
        <v>0</v>
      </c>
    </row>
    <row r="195" spans="1:27" ht="15.75" hidden="1">
      <c r="A195" s="124"/>
      <c r="B195" s="44"/>
      <c r="C195" s="53">
        <v>0</v>
      </c>
      <c r="D195" s="268">
        <v>0</v>
      </c>
      <c r="E195" s="57">
        <v>0</v>
      </c>
      <c r="F195" s="52">
        <f t="shared" si="38"/>
        <v>0</v>
      </c>
      <c r="G195" s="52">
        <f t="shared" si="47"/>
        <v>0</v>
      </c>
      <c r="H195" s="53">
        <v>0</v>
      </c>
      <c r="I195" s="53">
        <v>0</v>
      </c>
      <c r="J195" s="53">
        <v>0</v>
      </c>
      <c r="K195" s="53">
        <v>0</v>
      </c>
      <c r="L195" s="53">
        <v>0</v>
      </c>
      <c r="M195" s="53">
        <v>0</v>
      </c>
      <c r="N195" s="52">
        <f t="array" ref="N195">SUM(ROUND(H195:J195,2))</f>
        <v>0</v>
      </c>
      <c r="O195" s="54">
        <f t="array" ref="O195">SUM(ROUND(K195:M195,2))</f>
        <v>0</v>
      </c>
      <c r="P195" s="312">
        <v>0</v>
      </c>
      <c r="Q195" s="52">
        <f t="shared" si="48"/>
        <v>0</v>
      </c>
      <c r="R195" s="268">
        <v>0</v>
      </c>
      <c r="S195" s="65">
        <f t="shared" si="49"/>
        <v>0</v>
      </c>
      <c r="T195" s="312">
        <v>0</v>
      </c>
      <c r="U195" s="52">
        <f t="shared" si="50"/>
        <v>0</v>
      </c>
      <c r="V195" s="268">
        <v>0</v>
      </c>
      <c r="W195" s="65">
        <f t="shared" si="51"/>
        <v>0</v>
      </c>
      <c r="X195" s="312">
        <v>0</v>
      </c>
      <c r="Y195" s="52">
        <f t="shared" si="52"/>
        <v>0</v>
      </c>
      <c r="Z195" s="268">
        <v>0</v>
      </c>
      <c r="AA195" s="289">
        <f t="shared" si="53"/>
        <v>0</v>
      </c>
    </row>
    <row r="196" spans="1:27" ht="15.75" hidden="1">
      <c r="A196" s="124"/>
      <c r="B196" s="44"/>
      <c r="C196" s="53">
        <v>0</v>
      </c>
      <c r="D196" s="268">
        <v>0</v>
      </c>
      <c r="E196" s="57">
        <v>0</v>
      </c>
      <c r="F196" s="52">
        <f t="shared" si="38"/>
        <v>0</v>
      </c>
      <c r="G196" s="52">
        <f t="shared" si="47"/>
        <v>0</v>
      </c>
      <c r="H196" s="53">
        <v>0</v>
      </c>
      <c r="I196" s="53">
        <v>0</v>
      </c>
      <c r="J196" s="53">
        <v>0</v>
      </c>
      <c r="K196" s="53">
        <v>0</v>
      </c>
      <c r="L196" s="53">
        <v>0</v>
      </c>
      <c r="M196" s="53">
        <v>0</v>
      </c>
      <c r="N196" s="52">
        <f t="array" ref="N196">SUM(ROUND(H196:J196,2))</f>
        <v>0</v>
      </c>
      <c r="O196" s="54">
        <f t="array" ref="O196">SUM(ROUND(K196:M196,2))</f>
        <v>0</v>
      </c>
      <c r="P196" s="312">
        <v>0</v>
      </c>
      <c r="Q196" s="52">
        <f t="shared" si="48"/>
        <v>0</v>
      </c>
      <c r="R196" s="268">
        <v>0</v>
      </c>
      <c r="S196" s="65">
        <f t="shared" si="49"/>
        <v>0</v>
      </c>
      <c r="T196" s="312">
        <v>0</v>
      </c>
      <c r="U196" s="52">
        <f t="shared" si="50"/>
        <v>0</v>
      </c>
      <c r="V196" s="268">
        <v>0</v>
      </c>
      <c r="W196" s="65">
        <f t="shared" si="51"/>
        <v>0</v>
      </c>
      <c r="X196" s="312">
        <v>0</v>
      </c>
      <c r="Y196" s="52">
        <f t="shared" si="52"/>
        <v>0</v>
      </c>
      <c r="Z196" s="268">
        <v>0</v>
      </c>
      <c r="AA196" s="289">
        <f t="shared" si="53"/>
        <v>0</v>
      </c>
    </row>
    <row r="197" spans="1:27" ht="15.75" hidden="1">
      <c r="A197" s="124"/>
      <c r="B197" s="44"/>
      <c r="C197" s="53">
        <v>0</v>
      </c>
      <c r="D197" s="268">
        <v>0</v>
      </c>
      <c r="E197" s="57">
        <v>0</v>
      </c>
      <c r="F197" s="52">
        <f t="shared" si="38"/>
        <v>0</v>
      </c>
      <c r="G197" s="52">
        <f t="shared" si="47"/>
        <v>0</v>
      </c>
      <c r="H197" s="53">
        <v>0</v>
      </c>
      <c r="I197" s="53">
        <v>0</v>
      </c>
      <c r="J197" s="53">
        <v>0</v>
      </c>
      <c r="K197" s="53">
        <v>0</v>
      </c>
      <c r="L197" s="53">
        <v>0</v>
      </c>
      <c r="M197" s="53">
        <v>0</v>
      </c>
      <c r="N197" s="52">
        <f t="array" ref="N197">SUM(ROUND(H197:J197,2))</f>
        <v>0</v>
      </c>
      <c r="O197" s="54">
        <f t="array" ref="O197">SUM(ROUND(K197:M197,2))</f>
        <v>0</v>
      </c>
      <c r="P197" s="312">
        <v>0</v>
      </c>
      <c r="Q197" s="52">
        <f t="shared" si="48"/>
        <v>0</v>
      </c>
      <c r="R197" s="268">
        <v>0</v>
      </c>
      <c r="S197" s="65">
        <f t="shared" si="49"/>
        <v>0</v>
      </c>
      <c r="T197" s="312">
        <v>0</v>
      </c>
      <c r="U197" s="52">
        <f t="shared" si="50"/>
        <v>0</v>
      </c>
      <c r="V197" s="268">
        <v>0</v>
      </c>
      <c r="W197" s="65">
        <f t="shared" si="51"/>
        <v>0</v>
      </c>
      <c r="X197" s="312">
        <v>0</v>
      </c>
      <c r="Y197" s="52">
        <f t="shared" si="52"/>
        <v>0</v>
      </c>
      <c r="Z197" s="268">
        <v>0</v>
      </c>
      <c r="AA197" s="289">
        <f t="shared" si="53"/>
        <v>0</v>
      </c>
    </row>
    <row r="198" spans="1:27" ht="15.75" hidden="1">
      <c r="A198" s="124"/>
      <c r="B198" s="44"/>
      <c r="C198" s="53">
        <v>0</v>
      </c>
      <c r="D198" s="268">
        <v>0</v>
      </c>
      <c r="E198" s="57">
        <v>0</v>
      </c>
      <c r="F198" s="52">
        <f t="shared" si="38"/>
        <v>0</v>
      </c>
      <c r="G198" s="52">
        <f t="shared" si="47"/>
        <v>0</v>
      </c>
      <c r="H198" s="53">
        <v>0</v>
      </c>
      <c r="I198" s="53">
        <v>0</v>
      </c>
      <c r="J198" s="53">
        <v>0</v>
      </c>
      <c r="K198" s="53">
        <v>0</v>
      </c>
      <c r="L198" s="53">
        <v>0</v>
      </c>
      <c r="M198" s="53">
        <v>0</v>
      </c>
      <c r="N198" s="52">
        <f t="array" ref="N198">SUM(ROUND(H198:J198,2))</f>
        <v>0</v>
      </c>
      <c r="O198" s="54">
        <f t="array" ref="O198">SUM(ROUND(K198:M198,2))</f>
        <v>0</v>
      </c>
      <c r="P198" s="312">
        <v>0</v>
      </c>
      <c r="Q198" s="52">
        <f t="shared" si="48"/>
        <v>0</v>
      </c>
      <c r="R198" s="268">
        <v>0</v>
      </c>
      <c r="S198" s="65">
        <f t="shared" si="49"/>
        <v>0</v>
      </c>
      <c r="T198" s="312">
        <v>0</v>
      </c>
      <c r="U198" s="52">
        <f t="shared" si="50"/>
        <v>0</v>
      </c>
      <c r="V198" s="268">
        <v>0</v>
      </c>
      <c r="W198" s="65">
        <f t="shared" si="51"/>
        <v>0</v>
      </c>
      <c r="X198" s="312">
        <v>0</v>
      </c>
      <c r="Y198" s="52">
        <f t="shared" si="52"/>
        <v>0</v>
      </c>
      <c r="Z198" s="268">
        <v>0</v>
      </c>
      <c r="AA198" s="289">
        <f t="shared" si="53"/>
        <v>0</v>
      </c>
    </row>
    <row r="199" spans="1:27" ht="15.75" hidden="1">
      <c r="A199" s="124"/>
      <c r="B199" s="44"/>
      <c r="C199" s="53">
        <v>0</v>
      </c>
      <c r="D199" s="268">
        <v>0</v>
      </c>
      <c r="E199" s="57">
        <v>0</v>
      </c>
      <c r="F199" s="52">
        <f t="shared" si="38"/>
        <v>0</v>
      </c>
      <c r="G199" s="52">
        <f t="shared" si="47"/>
        <v>0</v>
      </c>
      <c r="H199" s="53">
        <v>0</v>
      </c>
      <c r="I199" s="53">
        <v>0</v>
      </c>
      <c r="J199" s="53">
        <v>0</v>
      </c>
      <c r="K199" s="53">
        <v>0</v>
      </c>
      <c r="L199" s="53">
        <v>0</v>
      </c>
      <c r="M199" s="53">
        <v>0</v>
      </c>
      <c r="N199" s="52">
        <f t="array" ref="N199">SUM(ROUND(H199:J199,2))</f>
        <v>0</v>
      </c>
      <c r="O199" s="54">
        <f t="array" ref="O199">SUM(ROUND(K199:M199,2))</f>
        <v>0</v>
      </c>
      <c r="P199" s="312">
        <v>0</v>
      </c>
      <c r="Q199" s="52">
        <f t="shared" si="48"/>
        <v>0</v>
      </c>
      <c r="R199" s="268">
        <v>0</v>
      </c>
      <c r="S199" s="65">
        <f t="shared" si="49"/>
        <v>0</v>
      </c>
      <c r="T199" s="312">
        <v>0</v>
      </c>
      <c r="U199" s="52">
        <f t="shared" si="50"/>
        <v>0</v>
      </c>
      <c r="V199" s="268">
        <v>0</v>
      </c>
      <c r="W199" s="65">
        <f t="shared" si="51"/>
        <v>0</v>
      </c>
      <c r="X199" s="312">
        <v>0</v>
      </c>
      <c r="Y199" s="52">
        <f t="shared" si="52"/>
        <v>0</v>
      </c>
      <c r="Z199" s="268">
        <v>0</v>
      </c>
      <c r="AA199" s="289">
        <f t="shared" si="53"/>
        <v>0</v>
      </c>
    </row>
    <row r="200" spans="1:27" ht="15.75" hidden="1">
      <c r="A200" s="124"/>
      <c r="B200" s="44"/>
      <c r="C200" s="53">
        <v>0</v>
      </c>
      <c r="D200" s="268">
        <v>0</v>
      </c>
      <c r="E200" s="57">
        <v>0</v>
      </c>
      <c r="F200" s="52">
        <f t="shared" si="38"/>
        <v>0</v>
      </c>
      <c r="G200" s="52">
        <f t="shared" si="47"/>
        <v>0</v>
      </c>
      <c r="H200" s="53">
        <v>0</v>
      </c>
      <c r="I200" s="53">
        <v>0</v>
      </c>
      <c r="J200" s="53">
        <v>0</v>
      </c>
      <c r="K200" s="53">
        <v>0</v>
      </c>
      <c r="L200" s="53">
        <v>0</v>
      </c>
      <c r="M200" s="53">
        <v>0</v>
      </c>
      <c r="N200" s="52">
        <f t="array" ref="N200">SUM(ROUND(H200:J200,2))</f>
        <v>0</v>
      </c>
      <c r="O200" s="54">
        <f t="array" ref="O200">SUM(ROUND(K200:M200,2))</f>
        <v>0</v>
      </c>
      <c r="P200" s="312">
        <v>0</v>
      </c>
      <c r="Q200" s="52">
        <f t="shared" si="48"/>
        <v>0</v>
      </c>
      <c r="R200" s="268">
        <v>0</v>
      </c>
      <c r="S200" s="65">
        <f t="shared" si="49"/>
        <v>0</v>
      </c>
      <c r="T200" s="312">
        <v>0</v>
      </c>
      <c r="U200" s="52">
        <f t="shared" si="50"/>
        <v>0</v>
      </c>
      <c r="V200" s="268">
        <v>0</v>
      </c>
      <c r="W200" s="65">
        <f t="shared" si="51"/>
        <v>0</v>
      </c>
      <c r="X200" s="312">
        <v>0</v>
      </c>
      <c r="Y200" s="52">
        <f t="shared" si="52"/>
        <v>0</v>
      </c>
      <c r="Z200" s="268">
        <v>0</v>
      </c>
      <c r="AA200" s="289">
        <f t="shared" si="53"/>
        <v>0</v>
      </c>
    </row>
    <row r="201" spans="1:27" ht="15.75" hidden="1">
      <c r="A201" s="124"/>
      <c r="B201" s="44"/>
      <c r="C201" s="53">
        <v>0</v>
      </c>
      <c r="D201" s="268">
        <v>0</v>
      </c>
      <c r="E201" s="57">
        <v>0</v>
      </c>
      <c r="F201" s="52">
        <f t="shared" si="38"/>
        <v>0</v>
      </c>
      <c r="G201" s="52">
        <f t="shared" si="47"/>
        <v>0</v>
      </c>
      <c r="H201" s="53">
        <v>0</v>
      </c>
      <c r="I201" s="53">
        <v>0</v>
      </c>
      <c r="J201" s="53">
        <v>0</v>
      </c>
      <c r="K201" s="53">
        <v>0</v>
      </c>
      <c r="L201" s="53">
        <v>0</v>
      </c>
      <c r="M201" s="53">
        <v>0</v>
      </c>
      <c r="N201" s="52">
        <f t="array" ref="N201">SUM(ROUND(H201:J201,2))</f>
        <v>0</v>
      </c>
      <c r="O201" s="54">
        <f t="array" ref="O201">SUM(ROUND(K201:M201,2))</f>
        <v>0</v>
      </c>
      <c r="P201" s="312">
        <v>0</v>
      </c>
      <c r="Q201" s="52">
        <f t="shared" si="48"/>
        <v>0</v>
      </c>
      <c r="R201" s="268">
        <v>0</v>
      </c>
      <c r="S201" s="65">
        <f t="shared" si="49"/>
        <v>0</v>
      </c>
      <c r="T201" s="312">
        <v>0</v>
      </c>
      <c r="U201" s="52">
        <f t="shared" si="50"/>
        <v>0</v>
      </c>
      <c r="V201" s="268">
        <v>0</v>
      </c>
      <c r="W201" s="65">
        <f t="shared" si="51"/>
        <v>0</v>
      </c>
      <c r="X201" s="312">
        <v>0</v>
      </c>
      <c r="Y201" s="52">
        <f t="shared" si="52"/>
        <v>0</v>
      </c>
      <c r="Z201" s="268">
        <v>0</v>
      </c>
      <c r="AA201" s="289">
        <f t="shared" si="53"/>
        <v>0</v>
      </c>
    </row>
    <row r="202" spans="1:27" ht="15.75" hidden="1">
      <c r="A202" s="124"/>
      <c r="B202" s="44"/>
      <c r="C202" s="53">
        <v>0</v>
      </c>
      <c r="D202" s="268">
        <v>0</v>
      </c>
      <c r="E202" s="57">
        <v>0</v>
      </c>
      <c r="F202" s="52">
        <f t="shared" si="38"/>
        <v>0</v>
      </c>
      <c r="G202" s="52">
        <f t="shared" si="47"/>
        <v>0</v>
      </c>
      <c r="H202" s="53">
        <v>0</v>
      </c>
      <c r="I202" s="53">
        <v>0</v>
      </c>
      <c r="J202" s="53">
        <v>0</v>
      </c>
      <c r="K202" s="53">
        <v>0</v>
      </c>
      <c r="L202" s="53">
        <v>0</v>
      </c>
      <c r="M202" s="53">
        <v>0</v>
      </c>
      <c r="N202" s="52">
        <f t="array" ref="N202">SUM(ROUND(H202:J202,2))</f>
        <v>0</v>
      </c>
      <c r="O202" s="54">
        <f t="array" ref="O202">SUM(ROUND(K202:M202,2))</f>
        <v>0</v>
      </c>
      <c r="P202" s="312">
        <v>0</v>
      </c>
      <c r="Q202" s="52">
        <f t="shared" si="48"/>
        <v>0</v>
      </c>
      <c r="R202" s="268">
        <v>0</v>
      </c>
      <c r="S202" s="65">
        <f t="shared" si="49"/>
        <v>0</v>
      </c>
      <c r="T202" s="312">
        <v>0</v>
      </c>
      <c r="U202" s="52">
        <f t="shared" si="50"/>
        <v>0</v>
      </c>
      <c r="V202" s="268">
        <v>0</v>
      </c>
      <c r="W202" s="65">
        <f t="shared" si="51"/>
        <v>0</v>
      </c>
      <c r="X202" s="312">
        <v>0</v>
      </c>
      <c r="Y202" s="52">
        <f t="shared" si="52"/>
        <v>0</v>
      </c>
      <c r="Z202" s="268">
        <v>0</v>
      </c>
      <c r="AA202" s="289">
        <f t="shared" si="53"/>
        <v>0</v>
      </c>
    </row>
    <row r="203" spans="1:27" ht="15.75" hidden="1">
      <c r="A203" s="124"/>
      <c r="B203" s="44"/>
      <c r="C203" s="53">
        <v>0</v>
      </c>
      <c r="D203" s="268">
        <v>0</v>
      </c>
      <c r="E203" s="57">
        <v>0</v>
      </c>
      <c r="F203" s="52">
        <f t="shared" si="38"/>
        <v>0</v>
      </c>
      <c r="G203" s="52">
        <f t="shared" si="47"/>
        <v>0</v>
      </c>
      <c r="H203" s="53">
        <v>0</v>
      </c>
      <c r="I203" s="53">
        <v>0</v>
      </c>
      <c r="J203" s="53">
        <v>0</v>
      </c>
      <c r="K203" s="53">
        <v>0</v>
      </c>
      <c r="L203" s="53">
        <v>0</v>
      </c>
      <c r="M203" s="53">
        <v>0</v>
      </c>
      <c r="N203" s="52">
        <f t="array" ref="N203">SUM(ROUND(H203:J203,2))</f>
        <v>0</v>
      </c>
      <c r="O203" s="54">
        <f t="array" ref="O203">SUM(ROUND(K203:M203,2))</f>
        <v>0</v>
      </c>
      <c r="P203" s="312">
        <v>0</v>
      </c>
      <c r="Q203" s="52">
        <f t="shared" si="48"/>
        <v>0</v>
      </c>
      <c r="R203" s="268">
        <v>0</v>
      </c>
      <c r="S203" s="65">
        <f t="shared" si="49"/>
        <v>0</v>
      </c>
      <c r="T203" s="312">
        <v>0</v>
      </c>
      <c r="U203" s="52">
        <f t="shared" si="50"/>
        <v>0</v>
      </c>
      <c r="V203" s="268">
        <v>0</v>
      </c>
      <c r="W203" s="65">
        <f t="shared" si="51"/>
        <v>0</v>
      </c>
      <c r="X203" s="312">
        <v>0</v>
      </c>
      <c r="Y203" s="52">
        <f t="shared" si="52"/>
        <v>0</v>
      </c>
      <c r="Z203" s="268">
        <v>0</v>
      </c>
      <c r="AA203" s="289">
        <f t="shared" si="53"/>
        <v>0</v>
      </c>
    </row>
    <row r="204" spans="1:27" ht="15.75" hidden="1">
      <c r="A204" s="124"/>
      <c r="B204" s="44"/>
      <c r="C204" s="53">
        <v>0</v>
      </c>
      <c r="D204" s="268">
        <v>0</v>
      </c>
      <c r="E204" s="57">
        <v>0</v>
      </c>
      <c r="F204" s="52">
        <f t="shared" si="38"/>
        <v>0</v>
      </c>
      <c r="G204" s="52">
        <f t="shared" si="47"/>
        <v>0</v>
      </c>
      <c r="H204" s="53">
        <v>0</v>
      </c>
      <c r="I204" s="53">
        <v>0</v>
      </c>
      <c r="J204" s="53">
        <v>0</v>
      </c>
      <c r="K204" s="53">
        <v>0</v>
      </c>
      <c r="L204" s="53">
        <v>0</v>
      </c>
      <c r="M204" s="53">
        <v>0</v>
      </c>
      <c r="N204" s="52">
        <f t="array" ref="N204">SUM(ROUND(H204:J204,2))</f>
        <v>0</v>
      </c>
      <c r="O204" s="54">
        <f t="array" ref="O204">SUM(ROUND(K204:M204,2))</f>
        <v>0</v>
      </c>
      <c r="P204" s="312">
        <v>0</v>
      </c>
      <c r="Q204" s="52">
        <f t="shared" si="48"/>
        <v>0</v>
      </c>
      <c r="R204" s="268">
        <v>0</v>
      </c>
      <c r="S204" s="65">
        <f t="shared" si="49"/>
        <v>0</v>
      </c>
      <c r="T204" s="312">
        <v>0</v>
      </c>
      <c r="U204" s="52">
        <f t="shared" si="50"/>
        <v>0</v>
      </c>
      <c r="V204" s="268">
        <v>0</v>
      </c>
      <c r="W204" s="65">
        <f t="shared" si="51"/>
        <v>0</v>
      </c>
      <c r="X204" s="312">
        <v>0</v>
      </c>
      <c r="Y204" s="52">
        <f t="shared" si="52"/>
        <v>0</v>
      </c>
      <c r="Z204" s="268">
        <v>0</v>
      </c>
      <c r="AA204" s="289">
        <f t="shared" si="53"/>
        <v>0</v>
      </c>
    </row>
    <row r="205" spans="1:27" ht="15.75" hidden="1">
      <c r="A205" s="124"/>
      <c r="B205" s="44"/>
      <c r="C205" s="53">
        <v>0</v>
      </c>
      <c r="D205" s="268">
        <v>0</v>
      </c>
      <c r="E205" s="57">
        <v>0</v>
      </c>
      <c r="F205" s="52">
        <f t="shared" si="38"/>
        <v>0</v>
      </c>
      <c r="G205" s="52">
        <f t="shared" si="47"/>
        <v>0</v>
      </c>
      <c r="H205" s="53">
        <v>0</v>
      </c>
      <c r="I205" s="53">
        <v>0</v>
      </c>
      <c r="J205" s="53">
        <v>0</v>
      </c>
      <c r="K205" s="53">
        <v>0</v>
      </c>
      <c r="L205" s="53">
        <v>0</v>
      </c>
      <c r="M205" s="53">
        <v>0</v>
      </c>
      <c r="N205" s="52">
        <f t="array" ref="N205">SUM(ROUND(H205:J205,2))</f>
        <v>0</v>
      </c>
      <c r="O205" s="54">
        <f t="array" ref="O205">SUM(ROUND(K205:M205,2))</f>
        <v>0</v>
      </c>
      <c r="P205" s="312">
        <v>0</v>
      </c>
      <c r="Q205" s="52">
        <f t="shared" si="48"/>
        <v>0</v>
      </c>
      <c r="R205" s="268">
        <v>0</v>
      </c>
      <c r="S205" s="65">
        <f t="shared" si="49"/>
        <v>0</v>
      </c>
      <c r="T205" s="312">
        <v>0</v>
      </c>
      <c r="U205" s="52">
        <f t="shared" si="50"/>
        <v>0</v>
      </c>
      <c r="V205" s="268">
        <v>0</v>
      </c>
      <c r="W205" s="65">
        <f t="shared" si="51"/>
        <v>0</v>
      </c>
      <c r="X205" s="312">
        <v>0</v>
      </c>
      <c r="Y205" s="52">
        <f t="shared" si="52"/>
        <v>0</v>
      </c>
      <c r="Z205" s="268">
        <v>0</v>
      </c>
      <c r="AA205" s="289">
        <f t="shared" si="53"/>
        <v>0</v>
      </c>
    </row>
    <row r="206" spans="1:27" ht="15.75" hidden="1">
      <c r="A206" s="124"/>
      <c r="B206" s="44"/>
      <c r="C206" s="53">
        <v>0</v>
      </c>
      <c r="D206" s="268">
        <v>0</v>
      </c>
      <c r="E206" s="57">
        <v>0</v>
      </c>
      <c r="F206" s="52">
        <f t="shared" si="38"/>
        <v>0</v>
      </c>
      <c r="G206" s="52">
        <f t="shared" si="47"/>
        <v>0</v>
      </c>
      <c r="H206" s="53">
        <v>0</v>
      </c>
      <c r="I206" s="53">
        <v>0</v>
      </c>
      <c r="J206" s="53">
        <v>0</v>
      </c>
      <c r="K206" s="53">
        <v>0</v>
      </c>
      <c r="L206" s="53">
        <v>0</v>
      </c>
      <c r="M206" s="53">
        <v>0</v>
      </c>
      <c r="N206" s="52">
        <f t="array" ref="N206">SUM(ROUND(H206:J206,2))</f>
        <v>0</v>
      </c>
      <c r="O206" s="54">
        <f t="array" ref="O206">SUM(ROUND(K206:M206,2))</f>
        <v>0</v>
      </c>
      <c r="P206" s="312">
        <v>0</v>
      </c>
      <c r="Q206" s="52">
        <f t="shared" si="48"/>
        <v>0</v>
      </c>
      <c r="R206" s="268">
        <v>0</v>
      </c>
      <c r="S206" s="65">
        <f t="shared" si="49"/>
        <v>0</v>
      </c>
      <c r="T206" s="312">
        <v>0</v>
      </c>
      <c r="U206" s="52">
        <f t="shared" si="50"/>
        <v>0</v>
      </c>
      <c r="V206" s="268">
        <v>0</v>
      </c>
      <c r="W206" s="65">
        <f t="shared" si="51"/>
        <v>0</v>
      </c>
      <c r="X206" s="312">
        <v>0</v>
      </c>
      <c r="Y206" s="52">
        <f t="shared" si="52"/>
        <v>0</v>
      </c>
      <c r="Z206" s="268">
        <v>0</v>
      </c>
      <c r="AA206" s="289">
        <f t="shared" si="53"/>
        <v>0</v>
      </c>
    </row>
    <row r="207" spans="1:27" ht="15.75" hidden="1">
      <c r="A207" s="124"/>
      <c r="B207" s="44"/>
      <c r="C207" s="53">
        <v>0</v>
      </c>
      <c r="D207" s="268">
        <v>0</v>
      </c>
      <c r="E207" s="57">
        <v>0</v>
      </c>
      <c r="F207" s="52">
        <f t="shared" si="38"/>
        <v>0</v>
      </c>
      <c r="G207" s="52">
        <f t="shared" si="47"/>
        <v>0</v>
      </c>
      <c r="H207" s="53">
        <v>0</v>
      </c>
      <c r="I207" s="53">
        <v>0</v>
      </c>
      <c r="J207" s="53">
        <v>0</v>
      </c>
      <c r="K207" s="53">
        <v>0</v>
      </c>
      <c r="L207" s="53">
        <v>0</v>
      </c>
      <c r="M207" s="53">
        <v>0</v>
      </c>
      <c r="N207" s="52">
        <f t="array" ref="N207">SUM(ROUND(H207:J207,2))</f>
        <v>0</v>
      </c>
      <c r="O207" s="54">
        <f t="array" ref="O207">SUM(ROUND(K207:M207,2))</f>
        <v>0</v>
      </c>
      <c r="P207" s="312">
        <v>0</v>
      </c>
      <c r="Q207" s="52">
        <f t="shared" si="48"/>
        <v>0</v>
      </c>
      <c r="R207" s="268">
        <v>0</v>
      </c>
      <c r="S207" s="65">
        <f t="shared" si="49"/>
        <v>0</v>
      </c>
      <c r="T207" s="312">
        <v>0</v>
      </c>
      <c r="U207" s="52">
        <f t="shared" si="50"/>
        <v>0</v>
      </c>
      <c r="V207" s="268">
        <v>0</v>
      </c>
      <c r="W207" s="65">
        <f t="shared" si="51"/>
        <v>0</v>
      </c>
      <c r="X207" s="312">
        <v>0</v>
      </c>
      <c r="Y207" s="52">
        <f t="shared" si="52"/>
        <v>0</v>
      </c>
      <c r="Z207" s="268">
        <v>0</v>
      </c>
      <c r="AA207" s="289">
        <f t="shared" si="53"/>
        <v>0</v>
      </c>
    </row>
    <row r="208" spans="1:27" ht="15.75" hidden="1">
      <c r="A208" s="124"/>
      <c r="B208" s="44"/>
      <c r="C208" s="53">
        <v>0</v>
      </c>
      <c r="D208" s="268">
        <v>0</v>
      </c>
      <c r="E208" s="57">
        <v>0</v>
      </c>
      <c r="F208" s="52">
        <f t="shared" si="38"/>
        <v>0</v>
      </c>
      <c r="G208" s="52">
        <f t="shared" si="47"/>
        <v>0</v>
      </c>
      <c r="H208" s="53">
        <v>0</v>
      </c>
      <c r="I208" s="53">
        <v>0</v>
      </c>
      <c r="J208" s="53">
        <v>0</v>
      </c>
      <c r="K208" s="53">
        <v>0</v>
      </c>
      <c r="L208" s="53">
        <v>0</v>
      </c>
      <c r="M208" s="53">
        <v>0</v>
      </c>
      <c r="N208" s="52">
        <f t="array" ref="N208">SUM(ROUND(H208:J208,2))</f>
        <v>0</v>
      </c>
      <c r="O208" s="54">
        <f t="array" ref="O208">SUM(ROUND(K208:M208,2))</f>
        <v>0</v>
      </c>
      <c r="P208" s="312">
        <v>0</v>
      </c>
      <c r="Q208" s="52">
        <f t="shared" ref="Q208:Q211" si="54">ROUND(H208*P208,2)</f>
        <v>0</v>
      </c>
      <c r="R208" s="268">
        <v>0</v>
      </c>
      <c r="S208" s="65">
        <f t="shared" ref="S208:S211" si="55">ROUND(K208*R208,2)</f>
        <v>0</v>
      </c>
      <c r="T208" s="312">
        <v>0</v>
      </c>
      <c r="U208" s="52">
        <f t="shared" ref="U208:U211" si="56">ROUND(I208*T208,2)</f>
        <v>0</v>
      </c>
      <c r="V208" s="268">
        <v>0</v>
      </c>
      <c r="W208" s="65">
        <f t="shared" ref="W208:W211" si="57">ROUND(L208*V208,2)</f>
        <v>0</v>
      </c>
      <c r="X208" s="312">
        <v>0</v>
      </c>
      <c r="Y208" s="52">
        <f t="shared" ref="Y208:Y211" si="58">ROUND(J208*X208,2)</f>
        <v>0</v>
      </c>
      <c r="Z208" s="268">
        <v>0</v>
      </c>
      <c r="AA208" s="289">
        <f t="shared" ref="AA208:AA211" si="59">ROUND(M208*Z208,2)</f>
        <v>0</v>
      </c>
    </row>
    <row r="209" spans="1:27" ht="15.75" hidden="1">
      <c r="A209" s="124"/>
      <c r="B209" s="44"/>
      <c r="C209" s="53">
        <v>0</v>
      </c>
      <c r="D209" s="268">
        <v>0</v>
      </c>
      <c r="E209" s="57">
        <v>0</v>
      </c>
      <c r="F209" s="52">
        <f t="shared" si="38"/>
        <v>0</v>
      </c>
      <c r="G209" s="52">
        <f t="shared" si="47"/>
        <v>0</v>
      </c>
      <c r="H209" s="53">
        <v>0</v>
      </c>
      <c r="I209" s="53">
        <v>0</v>
      </c>
      <c r="J209" s="53">
        <v>0</v>
      </c>
      <c r="K209" s="53">
        <v>0</v>
      </c>
      <c r="L209" s="53">
        <v>0</v>
      </c>
      <c r="M209" s="53">
        <v>0</v>
      </c>
      <c r="N209" s="52">
        <f t="array" ref="N209">SUM(ROUND(H209:J209,2))</f>
        <v>0</v>
      </c>
      <c r="O209" s="54">
        <f t="array" ref="O209">SUM(ROUND(K209:M209,2))</f>
        <v>0</v>
      </c>
      <c r="P209" s="312">
        <v>0</v>
      </c>
      <c r="Q209" s="52">
        <f t="shared" si="54"/>
        <v>0</v>
      </c>
      <c r="R209" s="268">
        <v>0</v>
      </c>
      <c r="S209" s="65">
        <f t="shared" si="55"/>
        <v>0</v>
      </c>
      <c r="T209" s="312">
        <v>0</v>
      </c>
      <c r="U209" s="52">
        <f t="shared" si="56"/>
        <v>0</v>
      </c>
      <c r="V209" s="268">
        <v>0</v>
      </c>
      <c r="W209" s="65">
        <f t="shared" si="57"/>
        <v>0</v>
      </c>
      <c r="X209" s="312">
        <v>0</v>
      </c>
      <c r="Y209" s="52">
        <f t="shared" si="58"/>
        <v>0</v>
      </c>
      <c r="Z209" s="268">
        <v>0</v>
      </c>
      <c r="AA209" s="289">
        <f t="shared" si="59"/>
        <v>0</v>
      </c>
    </row>
    <row r="210" spans="1:27" ht="15.75" hidden="1">
      <c r="A210" s="124" t="s">
        <v>157</v>
      </c>
      <c r="B210" s="44"/>
      <c r="C210" s="53">
        <v>0</v>
      </c>
      <c r="D210" s="268">
        <v>0</v>
      </c>
      <c r="E210" s="57">
        <v>0</v>
      </c>
      <c r="F210" s="52">
        <f t="shared" si="38"/>
        <v>0</v>
      </c>
      <c r="G210" s="52">
        <f t="shared" si="47"/>
        <v>0</v>
      </c>
      <c r="H210" s="53">
        <v>0</v>
      </c>
      <c r="I210" s="53">
        <v>0</v>
      </c>
      <c r="J210" s="53">
        <v>0</v>
      </c>
      <c r="K210" s="53">
        <v>0</v>
      </c>
      <c r="L210" s="53">
        <v>0</v>
      </c>
      <c r="M210" s="53">
        <v>0</v>
      </c>
      <c r="N210" s="52">
        <f t="array" ref="N210">SUM(ROUND(H210:J210,2))</f>
        <v>0</v>
      </c>
      <c r="O210" s="54">
        <f t="array" ref="O210">SUM(ROUND(K210:M210,2))</f>
        <v>0</v>
      </c>
      <c r="P210" s="312">
        <v>0</v>
      </c>
      <c r="Q210" s="52">
        <f t="shared" si="54"/>
        <v>0</v>
      </c>
      <c r="R210" s="268">
        <v>0</v>
      </c>
      <c r="S210" s="65">
        <f t="shared" si="55"/>
        <v>0</v>
      </c>
      <c r="T210" s="312">
        <v>0</v>
      </c>
      <c r="U210" s="52">
        <f t="shared" si="56"/>
        <v>0</v>
      </c>
      <c r="V210" s="268">
        <v>0</v>
      </c>
      <c r="W210" s="65">
        <f t="shared" si="57"/>
        <v>0</v>
      </c>
      <c r="X210" s="312">
        <v>0</v>
      </c>
      <c r="Y210" s="52">
        <f t="shared" si="58"/>
        <v>0</v>
      </c>
      <c r="Z210" s="268">
        <v>0</v>
      </c>
      <c r="AA210" s="289">
        <f t="shared" si="59"/>
        <v>0</v>
      </c>
    </row>
    <row r="211" spans="1:27" ht="16.5" hidden="1" thickBot="1">
      <c r="A211" s="259" t="s">
        <v>157</v>
      </c>
      <c r="B211" s="260"/>
      <c r="C211" s="261">
        <v>0</v>
      </c>
      <c r="D211" s="269">
        <v>0</v>
      </c>
      <c r="E211" s="265">
        <v>0</v>
      </c>
      <c r="F211" s="263">
        <f t="shared" si="38"/>
        <v>0</v>
      </c>
      <c r="G211" s="263">
        <f>ROUND(D211*F211,2)</f>
        <v>0</v>
      </c>
      <c r="H211" s="261">
        <v>0</v>
      </c>
      <c r="I211" s="53">
        <v>0</v>
      </c>
      <c r="J211" s="261">
        <v>0</v>
      </c>
      <c r="K211" s="261">
        <v>0</v>
      </c>
      <c r="L211" s="53">
        <v>0</v>
      </c>
      <c r="M211" s="261">
        <v>0</v>
      </c>
      <c r="N211" s="263">
        <f t="array" ref="N211">SUM(ROUND(H211:J211,2))</f>
        <v>0</v>
      </c>
      <c r="O211" s="264">
        <f t="array" ref="O211">SUM(ROUND(K211:M211,2))</f>
        <v>0</v>
      </c>
      <c r="P211" s="313">
        <v>0</v>
      </c>
      <c r="Q211" s="263">
        <f t="shared" si="54"/>
        <v>0</v>
      </c>
      <c r="R211" s="269">
        <v>0</v>
      </c>
      <c r="S211" s="266">
        <f t="shared" si="55"/>
        <v>0</v>
      </c>
      <c r="T211" s="313">
        <v>0</v>
      </c>
      <c r="U211" s="263">
        <f t="shared" si="56"/>
        <v>0</v>
      </c>
      <c r="V211" s="269">
        <v>0</v>
      </c>
      <c r="W211" s="266">
        <f t="shared" si="57"/>
        <v>0</v>
      </c>
      <c r="X211" s="313">
        <v>0</v>
      </c>
      <c r="Y211" s="263">
        <f t="shared" si="58"/>
        <v>0</v>
      </c>
      <c r="Z211" s="269">
        <v>0</v>
      </c>
      <c r="AA211" s="63">
        <f t="shared" si="59"/>
        <v>0</v>
      </c>
    </row>
    <row r="212" spans="1:27" ht="16.5" thickBot="1">
      <c r="A212" s="467"/>
      <c r="B212" s="467"/>
      <c r="C212" s="467"/>
      <c r="D212" s="467"/>
      <c r="E212" s="466" t="s">
        <v>164</v>
      </c>
      <c r="F212" s="62">
        <f t="shared" ref="F212:AA212" si="60">SUM(F112:F211)</f>
        <v>6784.21</v>
      </c>
      <c r="G212" s="62">
        <f t="shared" si="60"/>
        <v>1852.09</v>
      </c>
      <c r="H212" s="62">
        <f t="array" ref="H212">SUM(ROUND(H112:H211,2))</f>
        <v>3392.11</v>
      </c>
      <c r="I212" s="62">
        <f t="array" ref="I212">SUM(ROUND(I112:I211,2))</f>
        <v>0</v>
      </c>
      <c r="J212" s="62">
        <f t="array" ref="J212">SUM(ROUND(J112:J211,2))</f>
        <v>3392.1</v>
      </c>
      <c r="K212" s="62">
        <f t="array" ref="K212">SUM(ROUND(K112:K211,2))</f>
        <v>926.06</v>
      </c>
      <c r="L212" s="62">
        <f t="array" ref="L212">SUM(ROUND(L112:L211,2))</f>
        <v>0</v>
      </c>
      <c r="M212" s="62">
        <f t="array" ref="M212">SUM(ROUND(M112:M211,2))</f>
        <v>926.03</v>
      </c>
      <c r="N212" s="62">
        <f t="shared" si="60"/>
        <v>6784.21</v>
      </c>
      <c r="O212" s="63">
        <f t="shared" si="60"/>
        <v>1852.09</v>
      </c>
      <c r="P212" s="67"/>
      <c r="Q212" s="63">
        <f t="shared" si="60"/>
        <v>2544.08</v>
      </c>
      <c r="R212" s="67"/>
      <c r="S212" s="63">
        <f t="shared" si="60"/>
        <v>463.03</v>
      </c>
      <c r="T212" s="67"/>
      <c r="U212" s="63">
        <f t="shared" si="60"/>
        <v>0</v>
      </c>
      <c r="V212" s="67"/>
      <c r="W212" s="63">
        <f t="shared" si="60"/>
        <v>0</v>
      </c>
      <c r="X212" s="67"/>
      <c r="Y212" s="63">
        <f t="shared" si="60"/>
        <v>0</v>
      </c>
      <c r="Z212" s="67"/>
      <c r="AA212" s="63">
        <f t="shared" si="60"/>
        <v>0</v>
      </c>
    </row>
    <row r="213" spans="1:27" ht="18.95" customHeight="1" thickBot="1">
      <c r="A213" s="66"/>
      <c r="B213" s="66"/>
      <c r="C213" s="66"/>
      <c r="D213" s="66"/>
      <c r="E213" s="66"/>
      <c r="F213" s="67"/>
      <c r="G213" s="67"/>
      <c r="H213" s="67"/>
      <c r="I213" s="67"/>
      <c r="J213" s="67"/>
      <c r="K213" s="67"/>
      <c r="L213" s="67"/>
      <c r="M213" s="67"/>
      <c r="N213" s="67"/>
      <c r="O213" s="67"/>
      <c r="P213" s="67"/>
      <c r="X213" s="67"/>
    </row>
    <row r="214" spans="1:27" ht="21.95" customHeight="1" thickBot="1">
      <c r="A214" s="445"/>
      <c r="B214" s="412"/>
      <c r="C214" s="412"/>
      <c r="D214" s="412"/>
      <c r="E214" s="412"/>
      <c r="F214" s="412"/>
      <c r="G214" s="413" t="s">
        <v>165</v>
      </c>
      <c r="H214" s="412"/>
      <c r="I214" s="412"/>
      <c r="J214" s="412"/>
      <c r="K214" s="412"/>
      <c r="L214" s="412"/>
      <c r="M214" s="412"/>
      <c r="N214" s="412"/>
      <c r="O214" s="420"/>
      <c r="P214" s="247"/>
      <c r="Q214" s="279" t="s">
        <v>166</v>
      </c>
      <c r="R214" s="247"/>
      <c r="S214" s="462" t="s">
        <v>167</v>
      </c>
      <c r="T214" s="247"/>
      <c r="U214" s="463" t="s">
        <v>168</v>
      </c>
      <c r="V214" s="247"/>
      <c r="W214" s="462" t="s">
        <v>167</v>
      </c>
      <c r="X214" s="247"/>
      <c r="Y214" s="464" t="s">
        <v>168</v>
      </c>
      <c r="Z214" s="247"/>
      <c r="AA214" s="462" t="s">
        <v>167</v>
      </c>
    </row>
    <row r="215" spans="1:27" ht="21.95" customHeight="1" thickBot="1">
      <c r="A215" s="695"/>
      <c r="B215" s="696"/>
      <c r="C215" s="696"/>
      <c r="D215" s="696"/>
      <c r="E215" s="696"/>
      <c r="F215" s="423" t="s">
        <v>169</v>
      </c>
      <c r="G215" s="424"/>
      <c r="H215" s="419"/>
      <c r="I215" s="412"/>
      <c r="J215" s="412"/>
      <c r="K215" s="351" t="s">
        <v>170</v>
      </c>
      <c r="L215" s="412"/>
      <c r="M215" s="412"/>
      <c r="N215" s="412"/>
      <c r="O215" s="420"/>
      <c r="P215" s="247"/>
      <c r="Q215" s="349" t="s">
        <v>171</v>
      </c>
      <c r="R215" s="247"/>
      <c r="S215" s="349" t="s">
        <v>171</v>
      </c>
      <c r="T215" s="247"/>
      <c r="U215" s="349" t="s">
        <v>171</v>
      </c>
      <c r="V215" s="247"/>
      <c r="W215" s="349" t="s">
        <v>171</v>
      </c>
      <c r="X215" s="247"/>
      <c r="Y215" s="349" t="s">
        <v>171</v>
      </c>
      <c r="Z215" s="247"/>
      <c r="AA215" s="349" t="s">
        <v>171</v>
      </c>
    </row>
    <row r="216" spans="1:27" ht="32.25" thickBot="1">
      <c r="A216" s="697"/>
      <c r="B216" s="698"/>
      <c r="C216" s="698"/>
      <c r="D216" s="698"/>
      <c r="E216" s="698"/>
      <c r="F216" s="421" t="s">
        <v>141</v>
      </c>
      <c r="G216" s="422" t="s">
        <v>142</v>
      </c>
      <c r="H216" s="414" t="s">
        <v>172</v>
      </c>
      <c r="I216" s="415" t="str">
        <f>"DL "&amp;'Invoice Summary'!C24</f>
        <v>DL [Other Entity] Share</v>
      </c>
      <c r="J216" s="415" t="s">
        <v>173</v>
      </c>
      <c r="K216" s="416" t="s">
        <v>174</v>
      </c>
      <c r="L216" s="417" t="str">
        <f>"FB "&amp;'Invoice Summary'!C24</f>
        <v>FB [Other Entity] Share</v>
      </c>
      <c r="M216" s="417" t="s">
        <v>175</v>
      </c>
      <c r="N216" s="414" t="s">
        <v>141</v>
      </c>
      <c r="O216" s="418" t="s">
        <v>142</v>
      </c>
      <c r="P216" s="248"/>
      <c r="Q216" s="350" t="s">
        <v>176</v>
      </c>
      <c r="R216" s="247"/>
      <c r="S216" s="350" t="s">
        <v>176</v>
      </c>
      <c r="T216" s="248"/>
      <c r="U216" s="350" t="s">
        <v>176</v>
      </c>
      <c r="V216" s="247"/>
      <c r="W216" s="350" t="s">
        <v>176</v>
      </c>
      <c r="X216" s="248"/>
      <c r="Y216" s="350" t="s">
        <v>176</v>
      </c>
      <c r="Z216" s="247"/>
      <c r="AA216" s="350" t="s">
        <v>176</v>
      </c>
    </row>
    <row r="217" spans="1:27" ht="17.25" customHeight="1" thickBot="1">
      <c r="A217" s="692" t="s">
        <v>112</v>
      </c>
      <c r="B217" s="693"/>
      <c r="C217" s="693"/>
      <c r="D217" s="693"/>
      <c r="E217" s="694"/>
      <c r="F217" s="61">
        <f t="shared" ref="F217:O217" si="61">F107+F212</f>
        <v>11757.11</v>
      </c>
      <c r="G217" s="62">
        <f t="shared" si="61"/>
        <v>4661.83</v>
      </c>
      <c r="H217" s="62">
        <f>H107+H212</f>
        <v>8365.01</v>
      </c>
      <c r="I217" s="62">
        <f>I107+I212</f>
        <v>0</v>
      </c>
      <c r="J217" s="62">
        <f t="shared" si="61"/>
        <v>3392.1</v>
      </c>
      <c r="K217" s="62">
        <f t="shared" si="61"/>
        <v>3736.8</v>
      </c>
      <c r="L217" s="62">
        <f t="shared" si="61"/>
        <v>0</v>
      </c>
      <c r="M217" s="62">
        <f t="shared" si="61"/>
        <v>926.03</v>
      </c>
      <c r="N217" s="62">
        <f t="shared" si="61"/>
        <v>11757.11</v>
      </c>
      <c r="O217" s="63">
        <f t="shared" si="61"/>
        <v>4662.83</v>
      </c>
      <c r="P217" s="248"/>
      <c r="Q217" s="278">
        <f>ROUND(Q107+Q212,2)</f>
        <v>3067.94</v>
      </c>
      <c r="R217" s="67"/>
      <c r="S217" s="278">
        <f>ROUND(S107+S212,2)</f>
        <v>750.09</v>
      </c>
      <c r="T217" s="248"/>
      <c r="U217" s="278">
        <f>ROUND(U107+U212,2)</f>
        <v>0</v>
      </c>
      <c r="V217" s="67"/>
      <c r="W217" s="278">
        <f>ROUND(W107+W212,2)</f>
        <v>0</v>
      </c>
      <c r="X217" s="248"/>
      <c r="Y217" s="278">
        <f>ROUND(Y107+Y212,2)</f>
        <v>0</v>
      </c>
      <c r="Z217" s="67"/>
      <c r="AA217" s="278">
        <f>ROUND(AA107+AA212,2)</f>
        <v>0</v>
      </c>
    </row>
    <row r="218" spans="1:27" ht="15" customHeight="1">
      <c r="A218" s="2"/>
      <c r="B218" s="2"/>
      <c r="C218" s="1"/>
      <c r="D218" s="1"/>
      <c r="E218" s="1"/>
      <c r="F218" s="1"/>
      <c r="G218" s="1"/>
      <c r="H218" s="1"/>
      <c r="I218" s="1"/>
      <c r="J218" s="1"/>
      <c r="K218" s="1"/>
      <c r="L218" s="1"/>
      <c r="M218" s="1"/>
      <c r="N218" s="1"/>
      <c r="O218" s="1"/>
      <c r="P218" s="1"/>
      <c r="X218" s="1"/>
    </row>
    <row r="219" spans="1:27" ht="30" customHeight="1">
      <c r="A219" s="453" t="s">
        <v>177</v>
      </c>
      <c r="B219" s="454"/>
      <c r="C219" s="454"/>
      <c r="D219" s="454"/>
      <c r="E219" s="454"/>
      <c r="F219" s="454"/>
      <c r="G219" s="454"/>
      <c r="H219" s="454"/>
      <c r="I219" s="454"/>
      <c r="J219" s="454"/>
      <c r="K219" s="454"/>
      <c r="L219" s="454"/>
      <c r="M219" s="454"/>
      <c r="N219" s="454"/>
      <c r="O219" s="455"/>
      <c r="P219" s="249"/>
      <c r="X219" s="249"/>
    </row>
    <row r="220" spans="1:27" ht="15.75">
      <c r="A220" s="447" t="s">
        <v>178</v>
      </c>
      <c r="B220" s="448"/>
      <c r="C220" s="448"/>
      <c r="D220" s="448"/>
      <c r="E220" s="448"/>
      <c r="F220" s="448"/>
      <c r="G220" s="448"/>
      <c r="H220" s="448"/>
      <c r="I220" s="448"/>
      <c r="J220" s="448"/>
      <c r="K220" s="448"/>
      <c r="L220" s="448"/>
      <c r="M220" s="448"/>
      <c r="N220" s="448"/>
      <c r="O220" s="449"/>
      <c r="P220" s="250"/>
      <c r="X220" s="250"/>
    </row>
    <row r="221" spans="1:27">
      <c r="A221" s="450" t="s">
        <v>179</v>
      </c>
      <c r="B221" s="446"/>
      <c r="C221" s="446"/>
      <c r="D221" s="446"/>
      <c r="E221" s="446"/>
      <c r="F221" s="446"/>
      <c r="G221" s="446"/>
      <c r="H221" s="446"/>
      <c r="I221" s="446"/>
      <c r="J221" s="446"/>
      <c r="K221" s="446"/>
      <c r="L221" s="446"/>
      <c r="M221" s="446"/>
      <c r="N221" s="446"/>
      <c r="O221" s="451"/>
      <c r="P221" s="250"/>
      <c r="X221" s="250"/>
    </row>
    <row r="222" spans="1:27">
      <c r="A222" s="450" t="s">
        <v>180</v>
      </c>
      <c r="B222" s="446"/>
      <c r="C222" s="446"/>
      <c r="D222" s="446"/>
      <c r="E222" s="446"/>
      <c r="F222" s="446"/>
      <c r="G222" s="446"/>
      <c r="H222" s="446"/>
      <c r="I222" s="446"/>
      <c r="J222" s="446"/>
      <c r="K222" s="446"/>
      <c r="L222" s="446"/>
      <c r="M222" s="446"/>
      <c r="N222" s="446"/>
      <c r="O222" s="451"/>
      <c r="P222" s="250"/>
      <c r="X222" s="250"/>
    </row>
    <row r="223" spans="1:27" ht="15.75">
      <c r="A223" s="456" t="s">
        <v>181</v>
      </c>
      <c r="B223" s="457"/>
      <c r="C223" s="457"/>
      <c r="D223" s="457"/>
      <c r="E223" s="457"/>
      <c r="F223" s="457"/>
      <c r="G223" s="457"/>
      <c r="H223" s="457"/>
      <c r="I223" s="457"/>
      <c r="J223" s="457"/>
      <c r="K223" s="457"/>
      <c r="L223" s="457"/>
      <c r="M223" s="457"/>
      <c r="N223" s="457"/>
      <c r="O223" s="458"/>
      <c r="P223" s="248"/>
      <c r="X223" s="248"/>
    </row>
    <row r="224" spans="1:27" ht="15.75">
      <c r="A224" s="459" t="s">
        <v>182</v>
      </c>
      <c r="B224" s="460"/>
      <c r="C224" s="460"/>
      <c r="D224" s="460"/>
      <c r="E224" s="460"/>
      <c r="F224" s="460"/>
      <c r="G224" s="460"/>
      <c r="H224" s="460"/>
      <c r="I224" s="460"/>
      <c r="J224" s="460"/>
      <c r="K224" s="460"/>
      <c r="L224" s="460"/>
      <c r="M224" s="460"/>
      <c r="N224" s="460"/>
      <c r="O224" s="461"/>
      <c r="P224" s="248"/>
      <c r="X224" s="248"/>
    </row>
    <row r="360" ht="20.25" customHeight="1"/>
    <row r="384" ht="25.15" customHeight="1"/>
  </sheetData>
  <sheetProtection algorithmName="SHA-512" hashValue="l8qP08DYcpcZ0gqgMQmfBupIMTRMR7D65dJjjKgRbRgo5o/Gxbz9KaomPzjL6Vx4jDpiI4Re/42pKbKkPcvQow==" saltValue="HMi7HkuUw3p9PPuPoxF4vA==" spinCount="100000" sheet="1" formatColumns="0" formatRows="0"/>
  <mergeCells count="2">
    <mergeCell ref="A217:E217"/>
    <mergeCell ref="A215:E216"/>
  </mergeCells>
  <phoneticPr fontId="8" type="noConversion"/>
  <conditionalFormatting sqref="K7:K106 K112:K211">
    <cfRule type="expression" dxfId="13" priority="14">
      <formula>$K7&gt;ROUND($D7*ROUND($H7,2),2)</formula>
    </cfRule>
  </conditionalFormatting>
  <dataValidations count="13">
    <dataValidation allowBlank="1" showErrorMessage="1" prompt="Please enter the employee's name" sqref="A7:A106 A112:A211" xr:uid="{28EB6BCC-7BC3-48D9-A889-BEE48AEBFC22}"/>
    <dataValidation allowBlank="1" showInputMessage="1" showErrorMessage="1" prompt="Please enter the employee's job classification" sqref="B106" xr:uid="{02468660-C2D9-4BA8-AC28-2CC8004A422D}"/>
    <dataValidation allowBlank="1" showErrorMessage="1" prompt="Please enter the employee's actual hourly direct labor rate" sqref="C7:C106" xr:uid="{BA0D29EB-A7BA-4F83-9DCF-57000EE4053D}"/>
    <dataValidation allowBlank="1" showErrorMessage="1" prompt="Please enter the employee's actual fringe benefit percentage rate" sqref="D7:D106 D112:D211 P7:P106 P112:P211 R7:R106 R112:R211 X7:X106 X112:X211 Z7:Z106 Z112:Z211 T7:T106 V7:V106 V112:V211 T112:T211" xr:uid="{40E2A606-7ECE-4182-93C0-A92B9870B2E5}"/>
    <dataValidation allowBlank="1" showErrorMessage="1" prompt="Please enter the amount of Direct Labor to be reimbursed with match funds for this employee" sqref="J7:J106 J112:J211" xr:uid="{014F6C1C-4B04-41F5-AFE3-8A1FC452B49B}"/>
    <dataValidation allowBlank="1" showErrorMessage="1" prompt="Please enter the amount of Fringe Benefits to be reimbursed with C E C funds for this employee" sqref="K7:L106 K112:L211" xr:uid="{D49221BC-7785-494E-AC26-ECD7068A9884}"/>
    <dataValidation allowBlank="1" showErrorMessage="1" prompt="Please enter the amount of Fringe Benefits to be reimbursed with Match funds for this employee" sqref="M7:M106 M112:M211" xr:uid="{6A309C7D-86AC-483B-ABCB-F7472DD281DE}"/>
    <dataValidation allowBlank="1" showErrorMessage="1" prompt="Please enter the employee's actual monthly direct labor rate" sqref="C112:C211" xr:uid="{D9C4A60A-1034-45A6-BE7A-C79CD77FC84D}"/>
    <dataValidation allowBlank="1" showErrorMessage="1" prompt="Please enter the actual number of months the employee has worked this invoice period" sqref="E112:E211" xr:uid="{902ABC08-F613-45E1-ACA7-29CCCD128983}"/>
    <dataValidation allowBlank="1" showErrorMessage="1" prompt="Please enter the actual number of hours the employee has worked this invoice period" sqref="E7:E106" xr:uid="{AA6A939B-4CB1-439C-9B0F-4F5482217BF1}"/>
    <dataValidation allowBlank="1" showErrorMessage="1" prompt="Please enter the amount of Direct Labor to be reimbursed with C E C funds for this employee" sqref="H7:I106 H112:I211" xr:uid="{C9116643-3733-43AC-8AF7-8899684940B0}"/>
    <dataValidation allowBlank="1" showErrorMessage="1" prompt="Please enter the employee's job classification" sqref="B7:B105 B112:B211" xr:uid="{57F13B56-354C-49C7-9BB7-BBA18B7D76C6}"/>
    <dataValidation allowBlank="1" showErrorMessage="1" prompt="Training invoice direct labor and fringe benefits sheet" sqref="A2:AA2" xr:uid="{5E84DCB3-88D9-49A4-9A2F-EB8B59016E51}"/>
  </dataValidations>
  <printOptions horizontalCentered="1"/>
  <pageMargins left="0.25" right="0.25" top="0.75" bottom="0.75" header="0.25" footer="0.25"/>
  <pageSetup scale="58" fitToHeight="20" orientation="landscape" r:id="rId1"/>
  <headerFooter>
    <oddFooter>&amp;C&amp;10Page &amp;P of &amp;N</oddFooter>
  </headerFooter>
  <rowBreaks count="4" manualBreakCount="4">
    <brk id="258" max="16383" man="1"/>
    <brk id="283" max="16383" man="1"/>
    <brk id="308" max="16383" man="1"/>
    <brk id="3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DR60"/>
  <sheetViews>
    <sheetView zoomScaleNormal="100" zoomScaleSheetLayoutView="100" workbookViewId="0">
      <pane xSplit="1" ySplit="4" topLeftCell="B6" activePane="bottomRight" state="frozen"/>
      <selection pane="topRight" activeCell="A2" sqref="A2"/>
      <selection pane="bottomLeft" activeCell="A2" sqref="A2"/>
      <selection pane="bottomRight" activeCell="A6" sqref="A6"/>
    </sheetView>
  </sheetViews>
  <sheetFormatPr defaultColWidth="8.88671875" defaultRowHeight="15"/>
  <cols>
    <col min="1" max="1" width="12.33203125" bestFit="1" customWidth="1"/>
    <col min="2" max="2" width="18.6640625" customWidth="1"/>
    <col min="3" max="3" width="10.21875" bestFit="1" customWidth="1"/>
    <col min="4" max="4" width="10.6640625" customWidth="1"/>
    <col min="5" max="5" width="20.6640625" customWidth="1"/>
    <col min="6" max="6" width="13.33203125" customWidth="1"/>
    <col min="7" max="7" width="13.33203125" hidden="1" customWidth="1"/>
    <col min="8" max="8" width="11" customWidth="1"/>
    <col min="9" max="9" width="10.88671875" customWidth="1"/>
    <col min="10" max="11" width="13.6640625" customWidth="1"/>
    <col min="12" max="13" width="13.6640625" hidden="1" customWidth="1"/>
    <col min="14" max="15" width="13.6640625" customWidth="1"/>
    <col min="16" max="19" width="2.77734375" customWidth="1"/>
    <col min="20" max="25" width="11.88671875" style="199" customWidth="1"/>
    <col min="26" max="119" width="8.77734375" style="199"/>
  </cols>
  <sheetData>
    <row r="1" spans="1:122" ht="15" customHeight="1">
      <c r="A1" s="305" t="str">
        <f>'Invoice Payment Cover Sheet'!$A$1</f>
        <v>Template Version 9/23/25</v>
      </c>
      <c r="B1" s="305"/>
      <c r="D1" s="305"/>
      <c r="E1" s="305"/>
      <c r="F1" s="305"/>
      <c r="G1" s="305"/>
      <c r="H1" s="305"/>
      <c r="I1" s="253" t="str">
        <f>CONCATENATE('Invoice Payment Cover Sheet'!$D$12,":  ",'Invoice Payment Cover Sheet'!$A$13)</f>
        <v>EPC-19-000:  Organization Name</v>
      </c>
      <c r="J1" s="253"/>
      <c r="K1" s="253"/>
      <c r="L1" s="253"/>
      <c r="M1" s="253"/>
      <c r="N1" s="253"/>
      <c r="O1" s="253"/>
      <c r="T1" s="202" t="s">
        <v>0</v>
      </c>
    </row>
    <row r="2" spans="1:122" s="169" customFormat="1" ht="24.95" customHeight="1" thickBot="1">
      <c r="A2" s="484"/>
      <c r="B2" s="484"/>
      <c r="C2" s="484"/>
      <c r="D2" s="484"/>
      <c r="E2" s="245" t="s">
        <v>123</v>
      </c>
      <c r="F2" s="484"/>
      <c r="G2" s="484"/>
      <c r="H2" s="484"/>
      <c r="I2" s="484"/>
      <c r="J2" s="254"/>
      <c r="K2" s="254"/>
      <c r="L2" s="254"/>
      <c r="M2" s="254"/>
      <c r="N2" s="254"/>
      <c r="O2" s="254"/>
      <c r="P2" s="167"/>
      <c r="Q2" s="167"/>
      <c r="R2" s="167"/>
      <c r="S2" s="167"/>
      <c r="T2" s="207"/>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68"/>
      <c r="DQ2" s="168"/>
      <c r="DR2" s="168"/>
    </row>
    <row r="3" spans="1:122" s="169" customFormat="1" ht="21.95" customHeight="1" thickBot="1">
      <c r="B3" s="409"/>
      <c r="C3" s="409"/>
      <c r="D3" s="409"/>
      <c r="E3" s="246" t="s">
        <v>183</v>
      </c>
      <c r="F3" s="409"/>
      <c r="G3" s="409"/>
      <c r="H3" s="409"/>
      <c r="I3" s="409"/>
      <c r="J3" s="427" t="s">
        <v>126</v>
      </c>
      <c r="K3" s="429"/>
      <c r="L3" s="434" t="str">
        <f>'Invoice Summary'!C24</f>
        <v>[Other Entity] Share</v>
      </c>
      <c r="M3" s="436"/>
      <c r="N3" s="482" t="s">
        <v>127</v>
      </c>
      <c r="O3" s="483"/>
      <c r="T3" s="200"/>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row>
    <row r="4" spans="1:122" s="169" customFormat="1" ht="48" thickBot="1">
      <c r="A4" s="170" t="s">
        <v>184</v>
      </c>
      <c r="B4" s="42" t="s">
        <v>185</v>
      </c>
      <c r="C4" s="42" t="s">
        <v>186</v>
      </c>
      <c r="D4" s="42" t="s">
        <v>187</v>
      </c>
      <c r="E4" s="42" t="s">
        <v>188</v>
      </c>
      <c r="F4" s="42" t="s">
        <v>189</v>
      </c>
      <c r="G4" s="338" t="str">
        <f>"Billed "&amp;'Invoice Summary'!C24&amp;" Expenses"</f>
        <v>Billed [Other Entity] Share Expenses</v>
      </c>
      <c r="H4" s="42" t="s">
        <v>190</v>
      </c>
      <c r="I4" s="76" t="s">
        <v>103</v>
      </c>
      <c r="J4" s="43" t="s">
        <v>143</v>
      </c>
      <c r="K4" s="280" t="s">
        <v>144</v>
      </c>
      <c r="L4" s="43" t="s">
        <v>143</v>
      </c>
      <c r="M4" s="280" t="s">
        <v>144</v>
      </c>
      <c r="N4" s="43" t="s">
        <v>143</v>
      </c>
      <c r="O4" s="280" t="s">
        <v>144</v>
      </c>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row>
    <row r="5" spans="1:122" s="169" customFormat="1" ht="45">
      <c r="A5" s="74" t="s">
        <v>191</v>
      </c>
      <c r="B5" s="77" t="s">
        <v>192</v>
      </c>
      <c r="C5" s="58" t="s">
        <v>193</v>
      </c>
      <c r="D5" s="58" t="s">
        <v>194</v>
      </c>
      <c r="E5" s="58" t="s">
        <v>195</v>
      </c>
      <c r="F5" s="75">
        <v>78.63</v>
      </c>
      <c r="G5" s="75">
        <v>0</v>
      </c>
      <c r="H5" s="75">
        <v>21.56</v>
      </c>
      <c r="I5" s="290">
        <f t="array" ref="I5">SUM(ROUND(F5:H5,2))</f>
        <v>100.19</v>
      </c>
      <c r="J5" s="293">
        <v>0.5</v>
      </c>
      <c r="K5" s="294">
        <f t="shared" ref="K5:K36" si="0">ROUND(F5*J5,2)</f>
        <v>39.32</v>
      </c>
      <c r="L5" s="293">
        <v>0</v>
      </c>
      <c r="M5" s="294">
        <f>ROUND(G5*L5,2)</f>
        <v>0</v>
      </c>
      <c r="N5" s="293">
        <v>0.5</v>
      </c>
      <c r="O5" s="327">
        <f t="shared" ref="O5:O36" si="1">ROUND(H5*N5,2)</f>
        <v>10.78</v>
      </c>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row>
    <row r="6" spans="1:122" s="169" customFormat="1" ht="15.75">
      <c r="A6" s="73"/>
      <c r="B6" s="78"/>
      <c r="C6" s="78"/>
      <c r="D6" s="78"/>
      <c r="E6" s="78"/>
      <c r="F6" s="71">
        <v>0</v>
      </c>
      <c r="G6" s="71">
        <v>0</v>
      </c>
      <c r="H6" s="71">
        <v>0</v>
      </c>
      <c r="I6" s="291">
        <f t="array" ref="I6">SUM(ROUND(F6:H6,2))</f>
        <v>0</v>
      </c>
      <c r="J6" s="268">
        <v>0</v>
      </c>
      <c r="K6" s="295">
        <f t="shared" si="0"/>
        <v>0</v>
      </c>
      <c r="L6" s="268">
        <v>0</v>
      </c>
      <c r="M6" s="295">
        <f>ROUND(G6*L6,2)</f>
        <v>0</v>
      </c>
      <c r="N6" s="268">
        <v>0</v>
      </c>
      <c r="O6" s="328">
        <f t="shared" si="1"/>
        <v>0</v>
      </c>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row>
    <row r="7" spans="1:122" s="169" customFormat="1" ht="15.75">
      <c r="A7" s="73"/>
      <c r="B7" s="78"/>
      <c r="C7" s="78"/>
      <c r="D7" s="78"/>
      <c r="E7" s="78"/>
      <c r="F7" s="71">
        <v>0</v>
      </c>
      <c r="G7" s="71">
        <v>0</v>
      </c>
      <c r="H7" s="71">
        <v>0</v>
      </c>
      <c r="I7" s="291">
        <f t="array" ref="I7">SUM(ROUND(F7:H7,2))</f>
        <v>0</v>
      </c>
      <c r="J7" s="268">
        <v>0</v>
      </c>
      <c r="K7" s="295">
        <f t="shared" si="0"/>
        <v>0</v>
      </c>
      <c r="L7" s="268">
        <v>0</v>
      </c>
      <c r="M7" s="295">
        <f t="shared" ref="M7:M54" si="2">ROUND(G7*L7,2)</f>
        <v>0</v>
      </c>
      <c r="N7" s="268">
        <v>0</v>
      </c>
      <c r="O7" s="328">
        <f t="shared" si="1"/>
        <v>0</v>
      </c>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row>
    <row r="8" spans="1:122" s="169" customFormat="1" ht="15.75">
      <c r="A8" s="73"/>
      <c r="B8" s="78"/>
      <c r="C8" s="78"/>
      <c r="D8" s="78"/>
      <c r="E8" s="78"/>
      <c r="F8" s="71">
        <v>0</v>
      </c>
      <c r="G8" s="71">
        <v>0</v>
      </c>
      <c r="H8" s="71">
        <v>0</v>
      </c>
      <c r="I8" s="291">
        <f t="array" ref="I8">SUM(ROUND(F8:H8,2))</f>
        <v>0</v>
      </c>
      <c r="J8" s="268">
        <v>0</v>
      </c>
      <c r="K8" s="295">
        <f t="shared" si="0"/>
        <v>0</v>
      </c>
      <c r="L8" s="268">
        <v>0</v>
      </c>
      <c r="M8" s="295">
        <f t="shared" si="2"/>
        <v>0</v>
      </c>
      <c r="N8" s="268">
        <v>0</v>
      </c>
      <c r="O8" s="328">
        <f t="shared" si="1"/>
        <v>0</v>
      </c>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row>
    <row r="9" spans="1:122" s="169" customFormat="1" ht="15.75">
      <c r="A9" s="73"/>
      <c r="B9" s="78"/>
      <c r="C9" s="78"/>
      <c r="D9" s="78"/>
      <c r="E9" s="78"/>
      <c r="F9" s="71">
        <v>0</v>
      </c>
      <c r="G9" s="71">
        <v>0</v>
      </c>
      <c r="H9" s="71">
        <v>0</v>
      </c>
      <c r="I9" s="291">
        <f t="array" ref="I9">SUM(ROUND(F9:H9,2))</f>
        <v>0</v>
      </c>
      <c r="J9" s="268">
        <v>0</v>
      </c>
      <c r="K9" s="295">
        <f t="shared" si="0"/>
        <v>0</v>
      </c>
      <c r="L9" s="268">
        <v>0</v>
      </c>
      <c r="M9" s="295">
        <f t="shared" si="2"/>
        <v>0</v>
      </c>
      <c r="N9" s="268">
        <v>0</v>
      </c>
      <c r="O9" s="328">
        <f t="shared" si="1"/>
        <v>0</v>
      </c>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row>
    <row r="10" spans="1:122" s="169" customFormat="1" ht="15.75">
      <c r="A10" s="73"/>
      <c r="B10" s="78"/>
      <c r="C10" s="78"/>
      <c r="D10" s="78"/>
      <c r="E10" s="78"/>
      <c r="F10" s="71">
        <v>0</v>
      </c>
      <c r="G10" s="71">
        <v>0</v>
      </c>
      <c r="H10" s="71">
        <v>0</v>
      </c>
      <c r="I10" s="291">
        <f t="array" ref="I10">SUM(ROUND(F10:H10,2))</f>
        <v>0</v>
      </c>
      <c r="J10" s="268">
        <v>0</v>
      </c>
      <c r="K10" s="295">
        <f t="shared" si="0"/>
        <v>0</v>
      </c>
      <c r="L10" s="268">
        <v>0</v>
      </c>
      <c r="M10" s="295">
        <f t="shared" si="2"/>
        <v>0</v>
      </c>
      <c r="N10" s="268">
        <v>0</v>
      </c>
      <c r="O10" s="328">
        <f t="shared" si="1"/>
        <v>0</v>
      </c>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row>
    <row r="11" spans="1:122" s="169" customFormat="1" ht="15.75">
      <c r="A11" s="73"/>
      <c r="B11" s="78"/>
      <c r="C11" s="78"/>
      <c r="D11" s="78"/>
      <c r="E11" s="78"/>
      <c r="F11" s="71">
        <v>0</v>
      </c>
      <c r="G11" s="71">
        <v>0</v>
      </c>
      <c r="H11" s="71">
        <v>0</v>
      </c>
      <c r="I11" s="291">
        <f t="array" ref="I11">SUM(ROUND(F11:H11,2))</f>
        <v>0</v>
      </c>
      <c r="J11" s="268">
        <v>0</v>
      </c>
      <c r="K11" s="295">
        <f t="shared" si="0"/>
        <v>0</v>
      </c>
      <c r="L11" s="268">
        <v>0</v>
      </c>
      <c r="M11" s="295">
        <f t="shared" si="2"/>
        <v>0</v>
      </c>
      <c r="N11" s="268">
        <v>0</v>
      </c>
      <c r="O11" s="328">
        <f t="shared" si="1"/>
        <v>0</v>
      </c>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row>
    <row r="12" spans="1:122" s="169" customFormat="1" ht="15.75">
      <c r="A12" s="73"/>
      <c r="B12" s="78"/>
      <c r="C12" s="78"/>
      <c r="D12" s="78"/>
      <c r="E12" s="78"/>
      <c r="F12" s="71">
        <v>0</v>
      </c>
      <c r="G12" s="71">
        <v>0</v>
      </c>
      <c r="H12" s="71">
        <v>0</v>
      </c>
      <c r="I12" s="291">
        <f t="array" ref="I12">SUM(ROUND(F12:H12,2))</f>
        <v>0</v>
      </c>
      <c r="J12" s="268">
        <v>0</v>
      </c>
      <c r="K12" s="295">
        <f t="shared" si="0"/>
        <v>0</v>
      </c>
      <c r="L12" s="268">
        <v>0</v>
      </c>
      <c r="M12" s="295">
        <f t="shared" si="2"/>
        <v>0</v>
      </c>
      <c r="N12" s="268">
        <v>0</v>
      </c>
      <c r="O12" s="328">
        <f t="shared" si="1"/>
        <v>0</v>
      </c>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row>
    <row r="13" spans="1:122" s="169" customFormat="1" ht="15.75">
      <c r="A13" s="73"/>
      <c r="B13" s="78"/>
      <c r="C13" s="78"/>
      <c r="D13" s="78"/>
      <c r="E13" s="78"/>
      <c r="F13" s="71">
        <v>0</v>
      </c>
      <c r="G13" s="71">
        <v>0</v>
      </c>
      <c r="H13" s="71">
        <v>0</v>
      </c>
      <c r="I13" s="291">
        <f t="array" ref="I13">SUM(ROUND(F13:H13,2))</f>
        <v>0</v>
      </c>
      <c r="J13" s="268">
        <v>0</v>
      </c>
      <c r="K13" s="295">
        <f t="shared" si="0"/>
        <v>0</v>
      </c>
      <c r="L13" s="268">
        <v>0</v>
      </c>
      <c r="M13" s="295">
        <f t="shared" si="2"/>
        <v>0</v>
      </c>
      <c r="N13" s="268">
        <v>0</v>
      </c>
      <c r="O13" s="328">
        <f t="shared" si="1"/>
        <v>0</v>
      </c>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row>
    <row r="14" spans="1:122" s="169" customFormat="1" ht="16.5" thickBot="1">
      <c r="A14" s="73"/>
      <c r="B14" s="78"/>
      <c r="C14" s="78"/>
      <c r="D14" s="78"/>
      <c r="E14" s="78"/>
      <c r="F14" s="71">
        <v>0</v>
      </c>
      <c r="G14" s="71">
        <v>0</v>
      </c>
      <c r="H14" s="71">
        <v>0</v>
      </c>
      <c r="I14" s="291">
        <f t="array" ref="I14">SUM(ROUND(F14:H14,2))</f>
        <v>0</v>
      </c>
      <c r="J14" s="268">
        <v>0</v>
      </c>
      <c r="K14" s="295">
        <f t="shared" si="0"/>
        <v>0</v>
      </c>
      <c r="L14" s="268">
        <v>0</v>
      </c>
      <c r="M14" s="295">
        <f t="shared" si="2"/>
        <v>0</v>
      </c>
      <c r="N14" s="268">
        <v>0</v>
      </c>
      <c r="O14" s="328">
        <f t="shared" si="1"/>
        <v>0</v>
      </c>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row>
    <row r="15" spans="1:122" s="169" customFormat="1" ht="15.75" hidden="1">
      <c r="A15" s="73"/>
      <c r="B15" s="78"/>
      <c r="C15" s="78"/>
      <c r="D15" s="78"/>
      <c r="E15" s="78"/>
      <c r="F15" s="71">
        <v>0</v>
      </c>
      <c r="G15" s="71">
        <v>0</v>
      </c>
      <c r="H15" s="71">
        <v>0</v>
      </c>
      <c r="I15" s="291">
        <f t="array" ref="I15">SUM(ROUND(F15:H15,2))</f>
        <v>0</v>
      </c>
      <c r="J15" s="268">
        <v>0</v>
      </c>
      <c r="K15" s="295">
        <f t="shared" si="0"/>
        <v>0</v>
      </c>
      <c r="L15" s="268">
        <v>0</v>
      </c>
      <c r="M15" s="295">
        <f t="shared" si="2"/>
        <v>0</v>
      </c>
      <c r="N15" s="268">
        <v>0</v>
      </c>
      <c r="O15" s="328">
        <f t="shared" si="1"/>
        <v>0</v>
      </c>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row>
    <row r="16" spans="1:122" s="169" customFormat="1" ht="15.75" hidden="1">
      <c r="A16" s="73"/>
      <c r="B16" s="78"/>
      <c r="C16" s="78"/>
      <c r="D16" s="78"/>
      <c r="E16" s="78"/>
      <c r="F16" s="71">
        <v>0</v>
      </c>
      <c r="G16" s="71">
        <v>0</v>
      </c>
      <c r="H16" s="71">
        <v>0</v>
      </c>
      <c r="I16" s="291">
        <f t="array" ref="I16">SUM(ROUND(F16:H16,2))</f>
        <v>0</v>
      </c>
      <c r="J16" s="268">
        <v>0</v>
      </c>
      <c r="K16" s="295">
        <f t="shared" si="0"/>
        <v>0</v>
      </c>
      <c r="L16" s="268">
        <v>0</v>
      </c>
      <c r="M16" s="295">
        <f t="shared" si="2"/>
        <v>0</v>
      </c>
      <c r="N16" s="268">
        <v>0</v>
      </c>
      <c r="O16" s="328">
        <f t="shared" si="1"/>
        <v>0</v>
      </c>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row>
    <row r="17" spans="1:119" s="169" customFormat="1" ht="15.75" hidden="1">
      <c r="A17" s="73"/>
      <c r="B17" s="78"/>
      <c r="C17" s="78"/>
      <c r="D17" s="78"/>
      <c r="E17" s="78"/>
      <c r="F17" s="71">
        <v>0</v>
      </c>
      <c r="G17" s="71">
        <v>0</v>
      </c>
      <c r="H17" s="71">
        <v>0</v>
      </c>
      <c r="I17" s="291">
        <f t="array" ref="I17">SUM(ROUND(F17:H17,2))</f>
        <v>0</v>
      </c>
      <c r="J17" s="268">
        <v>0</v>
      </c>
      <c r="K17" s="295">
        <f t="shared" si="0"/>
        <v>0</v>
      </c>
      <c r="L17" s="268">
        <v>0</v>
      </c>
      <c r="M17" s="295">
        <f t="shared" si="2"/>
        <v>0</v>
      </c>
      <c r="N17" s="268">
        <v>0</v>
      </c>
      <c r="O17" s="328">
        <f t="shared" si="1"/>
        <v>0</v>
      </c>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row>
    <row r="18" spans="1:119" s="169" customFormat="1" ht="15.75" hidden="1">
      <c r="A18" s="73"/>
      <c r="B18" s="78"/>
      <c r="C18" s="78"/>
      <c r="D18" s="78"/>
      <c r="E18" s="78"/>
      <c r="F18" s="71">
        <v>0</v>
      </c>
      <c r="G18" s="71">
        <v>0</v>
      </c>
      <c r="H18" s="71">
        <v>0</v>
      </c>
      <c r="I18" s="291">
        <f t="array" ref="I18">SUM(ROUND(F18:H18,2))</f>
        <v>0</v>
      </c>
      <c r="J18" s="268">
        <v>0</v>
      </c>
      <c r="K18" s="295">
        <f t="shared" si="0"/>
        <v>0</v>
      </c>
      <c r="L18" s="268">
        <v>0</v>
      </c>
      <c r="M18" s="295">
        <f t="shared" si="2"/>
        <v>0</v>
      </c>
      <c r="N18" s="268">
        <v>0</v>
      </c>
      <c r="O18" s="328">
        <f t="shared" si="1"/>
        <v>0</v>
      </c>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row>
    <row r="19" spans="1:119" s="169" customFormat="1" ht="15.75" hidden="1">
      <c r="A19" s="73"/>
      <c r="B19" s="78"/>
      <c r="C19" s="78"/>
      <c r="D19" s="78"/>
      <c r="E19" s="78"/>
      <c r="F19" s="71">
        <v>0</v>
      </c>
      <c r="G19" s="71">
        <v>0</v>
      </c>
      <c r="H19" s="71">
        <v>0</v>
      </c>
      <c r="I19" s="291">
        <f t="array" ref="I19">SUM(ROUND(F19:H19,2))</f>
        <v>0</v>
      </c>
      <c r="J19" s="268">
        <v>0</v>
      </c>
      <c r="K19" s="295">
        <f t="shared" si="0"/>
        <v>0</v>
      </c>
      <c r="L19" s="268">
        <v>0</v>
      </c>
      <c r="M19" s="295">
        <f t="shared" si="2"/>
        <v>0</v>
      </c>
      <c r="N19" s="268">
        <v>0</v>
      </c>
      <c r="O19" s="328">
        <f t="shared" si="1"/>
        <v>0</v>
      </c>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row>
    <row r="20" spans="1:119" s="169" customFormat="1" ht="15.75" hidden="1">
      <c r="A20" s="73"/>
      <c r="B20" s="78"/>
      <c r="C20" s="78"/>
      <c r="D20" s="78"/>
      <c r="E20" s="78"/>
      <c r="F20" s="71">
        <v>0</v>
      </c>
      <c r="G20" s="71">
        <v>0</v>
      </c>
      <c r="H20" s="71">
        <v>0</v>
      </c>
      <c r="I20" s="291">
        <f t="array" ref="I20">SUM(ROUND(F20:H20,2))</f>
        <v>0</v>
      </c>
      <c r="J20" s="268">
        <v>0</v>
      </c>
      <c r="K20" s="295">
        <f t="shared" si="0"/>
        <v>0</v>
      </c>
      <c r="L20" s="268">
        <v>0</v>
      </c>
      <c r="M20" s="295">
        <f t="shared" si="2"/>
        <v>0</v>
      </c>
      <c r="N20" s="268">
        <v>0</v>
      </c>
      <c r="O20" s="328">
        <f t="shared" si="1"/>
        <v>0</v>
      </c>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row>
    <row r="21" spans="1:119" s="169" customFormat="1" ht="15.75" hidden="1">
      <c r="A21" s="73"/>
      <c r="B21" s="78"/>
      <c r="C21" s="78"/>
      <c r="D21" s="78"/>
      <c r="E21" s="78"/>
      <c r="F21" s="71">
        <v>0</v>
      </c>
      <c r="G21" s="71">
        <v>0</v>
      </c>
      <c r="H21" s="71">
        <v>0</v>
      </c>
      <c r="I21" s="291">
        <f t="array" ref="I21">SUM(ROUND(F21:H21,2))</f>
        <v>0</v>
      </c>
      <c r="J21" s="268">
        <v>0</v>
      </c>
      <c r="K21" s="295">
        <f t="shared" si="0"/>
        <v>0</v>
      </c>
      <c r="L21" s="268">
        <v>0</v>
      </c>
      <c r="M21" s="295">
        <f t="shared" si="2"/>
        <v>0</v>
      </c>
      <c r="N21" s="268">
        <v>0</v>
      </c>
      <c r="O21" s="328">
        <f t="shared" si="1"/>
        <v>0</v>
      </c>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row>
    <row r="22" spans="1:119" s="169" customFormat="1" ht="15.75" hidden="1">
      <c r="A22" s="73"/>
      <c r="B22" s="78"/>
      <c r="C22" s="78"/>
      <c r="D22" s="78"/>
      <c r="E22" s="78"/>
      <c r="F22" s="71">
        <v>0</v>
      </c>
      <c r="G22" s="71">
        <v>0</v>
      </c>
      <c r="H22" s="71">
        <v>0</v>
      </c>
      <c r="I22" s="291">
        <f t="array" ref="I22">SUM(ROUND(F22:H22,2))</f>
        <v>0</v>
      </c>
      <c r="J22" s="268">
        <v>0</v>
      </c>
      <c r="K22" s="295">
        <f t="shared" si="0"/>
        <v>0</v>
      </c>
      <c r="L22" s="268">
        <v>0</v>
      </c>
      <c r="M22" s="295">
        <f t="shared" si="2"/>
        <v>0</v>
      </c>
      <c r="N22" s="268">
        <v>0</v>
      </c>
      <c r="O22" s="328">
        <f t="shared" si="1"/>
        <v>0</v>
      </c>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row>
    <row r="23" spans="1:119" s="169" customFormat="1" ht="15.75" hidden="1">
      <c r="A23" s="73"/>
      <c r="B23" s="78"/>
      <c r="C23" s="78"/>
      <c r="D23" s="78"/>
      <c r="E23" s="78"/>
      <c r="F23" s="71">
        <v>0</v>
      </c>
      <c r="G23" s="71">
        <v>0</v>
      </c>
      <c r="H23" s="71">
        <v>0</v>
      </c>
      <c r="I23" s="291">
        <f t="array" ref="I23">SUM(ROUND(F23:H23,2))</f>
        <v>0</v>
      </c>
      <c r="J23" s="268">
        <v>0</v>
      </c>
      <c r="K23" s="295">
        <f t="shared" si="0"/>
        <v>0</v>
      </c>
      <c r="L23" s="268">
        <v>0</v>
      </c>
      <c r="M23" s="295">
        <f t="shared" si="2"/>
        <v>0</v>
      </c>
      <c r="N23" s="268">
        <v>0</v>
      </c>
      <c r="O23" s="328">
        <f t="shared" si="1"/>
        <v>0</v>
      </c>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row>
    <row r="24" spans="1:119" s="169" customFormat="1" ht="15.75" hidden="1">
      <c r="A24" s="73"/>
      <c r="B24" s="78"/>
      <c r="C24" s="78"/>
      <c r="D24" s="78"/>
      <c r="E24" s="78"/>
      <c r="F24" s="71">
        <v>0</v>
      </c>
      <c r="G24" s="71">
        <v>0</v>
      </c>
      <c r="H24" s="71">
        <v>0</v>
      </c>
      <c r="I24" s="291">
        <f t="array" ref="I24">SUM(ROUND(F24:H24,2))</f>
        <v>0</v>
      </c>
      <c r="J24" s="268">
        <v>0</v>
      </c>
      <c r="K24" s="295">
        <f t="shared" si="0"/>
        <v>0</v>
      </c>
      <c r="L24" s="268">
        <v>0</v>
      </c>
      <c r="M24" s="295">
        <f t="shared" si="2"/>
        <v>0</v>
      </c>
      <c r="N24" s="268">
        <v>0</v>
      </c>
      <c r="O24" s="328">
        <f t="shared" si="1"/>
        <v>0</v>
      </c>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row>
    <row r="25" spans="1:119" s="169" customFormat="1" ht="15.75" hidden="1">
      <c r="A25" s="73"/>
      <c r="B25" s="78"/>
      <c r="C25" s="78"/>
      <c r="D25" s="78"/>
      <c r="E25" s="78"/>
      <c r="F25" s="71">
        <v>0</v>
      </c>
      <c r="G25" s="71">
        <v>0</v>
      </c>
      <c r="H25" s="71">
        <v>0</v>
      </c>
      <c r="I25" s="291">
        <f t="array" ref="I25">SUM(ROUND(F25:H25,2))</f>
        <v>0</v>
      </c>
      <c r="J25" s="268">
        <v>0</v>
      </c>
      <c r="K25" s="295">
        <f t="shared" si="0"/>
        <v>0</v>
      </c>
      <c r="L25" s="268">
        <v>0</v>
      </c>
      <c r="M25" s="295">
        <f t="shared" si="2"/>
        <v>0</v>
      </c>
      <c r="N25" s="268">
        <v>0</v>
      </c>
      <c r="O25" s="328">
        <f t="shared" si="1"/>
        <v>0</v>
      </c>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row>
    <row r="26" spans="1:119" s="169" customFormat="1" ht="15.75" hidden="1">
      <c r="A26" s="73"/>
      <c r="B26" s="78"/>
      <c r="C26" s="78"/>
      <c r="D26" s="78"/>
      <c r="E26" s="78"/>
      <c r="F26" s="71">
        <v>0</v>
      </c>
      <c r="G26" s="71">
        <v>0</v>
      </c>
      <c r="H26" s="71">
        <v>0</v>
      </c>
      <c r="I26" s="291">
        <f t="array" ref="I26">SUM(ROUND(F26:H26,2))</f>
        <v>0</v>
      </c>
      <c r="J26" s="268">
        <v>0</v>
      </c>
      <c r="K26" s="295">
        <f t="shared" si="0"/>
        <v>0</v>
      </c>
      <c r="L26" s="268">
        <v>0</v>
      </c>
      <c r="M26" s="295">
        <f t="shared" si="2"/>
        <v>0</v>
      </c>
      <c r="N26" s="268">
        <v>0</v>
      </c>
      <c r="O26" s="328">
        <f t="shared" si="1"/>
        <v>0</v>
      </c>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row>
    <row r="27" spans="1:119" s="169" customFormat="1" ht="15.75" hidden="1">
      <c r="A27" s="73"/>
      <c r="B27" s="78"/>
      <c r="C27" s="78"/>
      <c r="D27" s="78"/>
      <c r="E27" s="78"/>
      <c r="F27" s="71">
        <v>0</v>
      </c>
      <c r="G27" s="71">
        <v>0</v>
      </c>
      <c r="H27" s="71">
        <v>0</v>
      </c>
      <c r="I27" s="291">
        <f t="array" ref="I27">SUM(ROUND(F27:H27,2))</f>
        <v>0</v>
      </c>
      <c r="J27" s="268">
        <v>0</v>
      </c>
      <c r="K27" s="295">
        <f t="shared" si="0"/>
        <v>0</v>
      </c>
      <c r="L27" s="268">
        <v>0</v>
      </c>
      <c r="M27" s="295">
        <f t="shared" si="2"/>
        <v>0</v>
      </c>
      <c r="N27" s="268">
        <v>0</v>
      </c>
      <c r="O27" s="328">
        <f t="shared" si="1"/>
        <v>0</v>
      </c>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row>
    <row r="28" spans="1:119" s="169" customFormat="1" ht="15.75" hidden="1">
      <c r="A28" s="73"/>
      <c r="B28" s="78"/>
      <c r="C28" s="78"/>
      <c r="D28" s="78"/>
      <c r="E28" s="78"/>
      <c r="F28" s="71">
        <v>0</v>
      </c>
      <c r="G28" s="71">
        <v>0</v>
      </c>
      <c r="H28" s="71">
        <v>0</v>
      </c>
      <c r="I28" s="291">
        <f t="array" ref="I28">SUM(ROUND(F28:H28,2))</f>
        <v>0</v>
      </c>
      <c r="J28" s="268">
        <v>0</v>
      </c>
      <c r="K28" s="295">
        <f t="shared" si="0"/>
        <v>0</v>
      </c>
      <c r="L28" s="268">
        <v>0</v>
      </c>
      <c r="M28" s="295">
        <f t="shared" si="2"/>
        <v>0</v>
      </c>
      <c r="N28" s="268">
        <v>0</v>
      </c>
      <c r="O28" s="328">
        <f t="shared" si="1"/>
        <v>0</v>
      </c>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row>
    <row r="29" spans="1:119" s="169" customFormat="1" ht="15.75" hidden="1">
      <c r="A29" s="73"/>
      <c r="B29" s="78"/>
      <c r="C29" s="78"/>
      <c r="D29" s="78"/>
      <c r="E29" s="78"/>
      <c r="F29" s="71">
        <v>0</v>
      </c>
      <c r="G29" s="71">
        <v>0</v>
      </c>
      <c r="H29" s="71">
        <v>0</v>
      </c>
      <c r="I29" s="291">
        <f t="array" ref="I29">SUM(ROUND(F29:H29,2))</f>
        <v>0</v>
      </c>
      <c r="J29" s="268">
        <v>0</v>
      </c>
      <c r="K29" s="295">
        <f t="shared" si="0"/>
        <v>0</v>
      </c>
      <c r="L29" s="268">
        <v>0</v>
      </c>
      <c r="M29" s="295">
        <f t="shared" si="2"/>
        <v>0</v>
      </c>
      <c r="N29" s="268">
        <v>0</v>
      </c>
      <c r="O29" s="328">
        <f t="shared" si="1"/>
        <v>0</v>
      </c>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row>
    <row r="30" spans="1:119" s="169" customFormat="1" ht="15.75" hidden="1">
      <c r="A30" s="73"/>
      <c r="B30" s="78"/>
      <c r="C30" s="78"/>
      <c r="D30" s="78"/>
      <c r="E30" s="78"/>
      <c r="F30" s="71">
        <v>0</v>
      </c>
      <c r="G30" s="71">
        <v>0</v>
      </c>
      <c r="H30" s="71">
        <v>0</v>
      </c>
      <c r="I30" s="291">
        <f t="array" ref="I30">SUM(ROUND(F30:H30,2))</f>
        <v>0</v>
      </c>
      <c r="J30" s="268">
        <v>0</v>
      </c>
      <c r="K30" s="295">
        <f t="shared" si="0"/>
        <v>0</v>
      </c>
      <c r="L30" s="268">
        <v>0</v>
      </c>
      <c r="M30" s="295">
        <f t="shared" si="2"/>
        <v>0</v>
      </c>
      <c r="N30" s="268">
        <v>0</v>
      </c>
      <c r="O30" s="328">
        <f t="shared" si="1"/>
        <v>0</v>
      </c>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row>
    <row r="31" spans="1:119" s="169" customFormat="1" ht="15.75" hidden="1">
      <c r="A31" s="73"/>
      <c r="B31" s="78"/>
      <c r="C31" s="78"/>
      <c r="D31" s="78"/>
      <c r="E31" s="78"/>
      <c r="F31" s="71">
        <v>0</v>
      </c>
      <c r="G31" s="71">
        <v>0</v>
      </c>
      <c r="H31" s="71">
        <v>0</v>
      </c>
      <c r="I31" s="291">
        <f t="array" ref="I31">SUM(ROUND(F31:H31,2))</f>
        <v>0</v>
      </c>
      <c r="J31" s="268">
        <v>0</v>
      </c>
      <c r="K31" s="295">
        <f t="shared" si="0"/>
        <v>0</v>
      </c>
      <c r="L31" s="268">
        <v>0</v>
      </c>
      <c r="M31" s="295">
        <f t="shared" si="2"/>
        <v>0</v>
      </c>
      <c r="N31" s="268">
        <v>0</v>
      </c>
      <c r="O31" s="328">
        <f t="shared" si="1"/>
        <v>0</v>
      </c>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row>
    <row r="32" spans="1:119" s="169" customFormat="1" ht="15.75" hidden="1">
      <c r="A32" s="73"/>
      <c r="B32" s="78"/>
      <c r="C32" s="78"/>
      <c r="D32" s="78"/>
      <c r="E32" s="78"/>
      <c r="F32" s="71">
        <v>0</v>
      </c>
      <c r="G32" s="71">
        <v>0</v>
      </c>
      <c r="H32" s="71">
        <v>0</v>
      </c>
      <c r="I32" s="291">
        <f t="array" ref="I32">SUM(ROUND(F32:H32,2))</f>
        <v>0</v>
      </c>
      <c r="J32" s="268">
        <v>0</v>
      </c>
      <c r="K32" s="295">
        <f t="shared" si="0"/>
        <v>0</v>
      </c>
      <c r="L32" s="268">
        <v>0</v>
      </c>
      <c r="M32" s="295">
        <f t="shared" si="2"/>
        <v>0</v>
      </c>
      <c r="N32" s="268">
        <v>0</v>
      </c>
      <c r="O32" s="328">
        <f t="shared" si="1"/>
        <v>0</v>
      </c>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row>
    <row r="33" spans="1:119" s="169" customFormat="1" ht="15.75" hidden="1">
      <c r="A33" s="73"/>
      <c r="B33" s="78"/>
      <c r="C33" s="78"/>
      <c r="D33" s="78"/>
      <c r="E33" s="78"/>
      <c r="F33" s="71">
        <v>0</v>
      </c>
      <c r="G33" s="71">
        <v>0</v>
      </c>
      <c r="H33" s="71">
        <v>0</v>
      </c>
      <c r="I33" s="291">
        <f t="array" ref="I33">SUM(ROUND(F33:H33,2))</f>
        <v>0</v>
      </c>
      <c r="J33" s="268">
        <v>0</v>
      </c>
      <c r="K33" s="295">
        <f t="shared" si="0"/>
        <v>0</v>
      </c>
      <c r="L33" s="268">
        <v>0</v>
      </c>
      <c r="M33" s="295">
        <f t="shared" si="2"/>
        <v>0</v>
      </c>
      <c r="N33" s="268">
        <v>0</v>
      </c>
      <c r="O33" s="328">
        <f t="shared" si="1"/>
        <v>0</v>
      </c>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row>
    <row r="34" spans="1:119" s="169" customFormat="1" ht="15.75" hidden="1">
      <c r="A34" s="73"/>
      <c r="B34" s="78"/>
      <c r="C34" s="78"/>
      <c r="D34" s="78"/>
      <c r="E34" s="78"/>
      <c r="F34" s="71">
        <v>0</v>
      </c>
      <c r="G34" s="71">
        <v>0</v>
      </c>
      <c r="H34" s="71">
        <v>0</v>
      </c>
      <c r="I34" s="291">
        <f t="array" ref="I34">SUM(ROUND(F34:H34,2))</f>
        <v>0</v>
      </c>
      <c r="J34" s="268">
        <v>0</v>
      </c>
      <c r="K34" s="295">
        <f t="shared" si="0"/>
        <v>0</v>
      </c>
      <c r="L34" s="268">
        <v>0</v>
      </c>
      <c r="M34" s="295">
        <f t="shared" si="2"/>
        <v>0</v>
      </c>
      <c r="N34" s="268">
        <v>0</v>
      </c>
      <c r="O34" s="328">
        <f t="shared" si="1"/>
        <v>0</v>
      </c>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row>
    <row r="35" spans="1:119" s="169" customFormat="1" ht="15.75" hidden="1">
      <c r="A35" s="73"/>
      <c r="B35" s="78"/>
      <c r="C35" s="78"/>
      <c r="D35" s="78"/>
      <c r="E35" s="78"/>
      <c r="F35" s="71">
        <v>0</v>
      </c>
      <c r="G35" s="71">
        <v>0</v>
      </c>
      <c r="H35" s="71">
        <v>0</v>
      </c>
      <c r="I35" s="291">
        <f t="array" ref="I35">SUM(ROUND(F35:H35,2))</f>
        <v>0</v>
      </c>
      <c r="J35" s="268">
        <v>0</v>
      </c>
      <c r="K35" s="295">
        <f t="shared" si="0"/>
        <v>0</v>
      </c>
      <c r="L35" s="268">
        <v>0</v>
      </c>
      <c r="M35" s="295">
        <f t="shared" si="2"/>
        <v>0</v>
      </c>
      <c r="N35" s="268">
        <v>0</v>
      </c>
      <c r="O35" s="328">
        <f t="shared" si="1"/>
        <v>0</v>
      </c>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row>
    <row r="36" spans="1:119" s="169" customFormat="1" ht="15.75" hidden="1">
      <c r="A36" s="73"/>
      <c r="B36" s="78"/>
      <c r="C36" s="78"/>
      <c r="D36" s="78"/>
      <c r="E36" s="78"/>
      <c r="F36" s="71">
        <v>0</v>
      </c>
      <c r="G36" s="71">
        <v>0</v>
      </c>
      <c r="H36" s="71">
        <v>0</v>
      </c>
      <c r="I36" s="291">
        <f t="array" ref="I36">SUM(ROUND(F36:H36,2))</f>
        <v>0</v>
      </c>
      <c r="J36" s="268">
        <v>0</v>
      </c>
      <c r="K36" s="295">
        <f t="shared" si="0"/>
        <v>0</v>
      </c>
      <c r="L36" s="268">
        <v>0</v>
      </c>
      <c r="M36" s="295">
        <f t="shared" si="2"/>
        <v>0</v>
      </c>
      <c r="N36" s="268">
        <v>0</v>
      </c>
      <c r="O36" s="328">
        <f t="shared" si="1"/>
        <v>0</v>
      </c>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row>
    <row r="37" spans="1:119" s="169" customFormat="1" ht="15.75" hidden="1">
      <c r="A37" s="73"/>
      <c r="B37" s="78"/>
      <c r="C37" s="78"/>
      <c r="D37" s="78"/>
      <c r="E37" s="78"/>
      <c r="F37" s="71">
        <v>0</v>
      </c>
      <c r="G37" s="71">
        <v>0</v>
      </c>
      <c r="H37" s="71">
        <v>0</v>
      </c>
      <c r="I37" s="291">
        <f t="array" ref="I37">SUM(ROUND(F37:H37,2))</f>
        <v>0</v>
      </c>
      <c r="J37" s="268">
        <v>0</v>
      </c>
      <c r="K37" s="295">
        <f t="shared" ref="K37:K54" si="3">ROUND(F37*J37,2)</f>
        <v>0</v>
      </c>
      <c r="L37" s="268">
        <v>0</v>
      </c>
      <c r="M37" s="295">
        <f t="shared" si="2"/>
        <v>0</v>
      </c>
      <c r="N37" s="268">
        <v>0</v>
      </c>
      <c r="O37" s="328">
        <f t="shared" ref="O37:O54" si="4">ROUND(H37*N37,2)</f>
        <v>0</v>
      </c>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row>
    <row r="38" spans="1:119" s="169" customFormat="1" ht="15.75" hidden="1">
      <c r="A38" s="73"/>
      <c r="B38" s="78"/>
      <c r="C38" s="78"/>
      <c r="D38" s="78"/>
      <c r="E38" s="78"/>
      <c r="F38" s="71">
        <v>0</v>
      </c>
      <c r="G38" s="71">
        <v>0</v>
      </c>
      <c r="H38" s="71">
        <v>0</v>
      </c>
      <c r="I38" s="291">
        <f t="array" ref="I38">SUM(ROUND(F38:H38,2))</f>
        <v>0</v>
      </c>
      <c r="J38" s="268">
        <v>0</v>
      </c>
      <c r="K38" s="295">
        <f t="shared" si="3"/>
        <v>0</v>
      </c>
      <c r="L38" s="268">
        <v>0</v>
      </c>
      <c r="M38" s="295">
        <f t="shared" si="2"/>
        <v>0</v>
      </c>
      <c r="N38" s="268">
        <v>0</v>
      </c>
      <c r="O38" s="328">
        <f t="shared" si="4"/>
        <v>0</v>
      </c>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row>
    <row r="39" spans="1:119" s="169" customFormat="1" ht="15.75" hidden="1">
      <c r="A39" s="73"/>
      <c r="B39" s="78"/>
      <c r="C39" s="78"/>
      <c r="D39" s="78"/>
      <c r="E39" s="78"/>
      <c r="F39" s="71">
        <v>0</v>
      </c>
      <c r="G39" s="71">
        <v>0</v>
      </c>
      <c r="H39" s="71">
        <v>0</v>
      </c>
      <c r="I39" s="291">
        <f t="array" ref="I39">SUM(ROUND(F39:H39,2))</f>
        <v>0</v>
      </c>
      <c r="J39" s="268">
        <v>0</v>
      </c>
      <c r="K39" s="295">
        <f t="shared" si="3"/>
        <v>0</v>
      </c>
      <c r="L39" s="268">
        <v>0</v>
      </c>
      <c r="M39" s="295">
        <f t="shared" si="2"/>
        <v>0</v>
      </c>
      <c r="N39" s="268">
        <v>0</v>
      </c>
      <c r="O39" s="328">
        <f t="shared" si="4"/>
        <v>0</v>
      </c>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row>
    <row r="40" spans="1:119" s="169" customFormat="1" ht="15.75" hidden="1">
      <c r="A40" s="73"/>
      <c r="B40" s="78"/>
      <c r="C40" s="78"/>
      <c r="D40" s="78"/>
      <c r="E40" s="78"/>
      <c r="F40" s="71">
        <v>0</v>
      </c>
      <c r="G40" s="71">
        <v>0</v>
      </c>
      <c r="H40" s="71">
        <v>0</v>
      </c>
      <c r="I40" s="291">
        <f t="array" ref="I40">SUM(ROUND(F40:H40,2))</f>
        <v>0</v>
      </c>
      <c r="J40" s="268">
        <v>0</v>
      </c>
      <c r="K40" s="295">
        <f t="shared" si="3"/>
        <v>0</v>
      </c>
      <c r="L40" s="268">
        <v>0</v>
      </c>
      <c r="M40" s="295">
        <f t="shared" si="2"/>
        <v>0</v>
      </c>
      <c r="N40" s="268">
        <v>0</v>
      </c>
      <c r="O40" s="328">
        <f t="shared" si="4"/>
        <v>0</v>
      </c>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row>
    <row r="41" spans="1:119" s="169" customFormat="1" ht="15.75" hidden="1">
      <c r="A41" s="73"/>
      <c r="B41" s="78"/>
      <c r="C41" s="78"/>
      <c r="D41" s="78"/>
      <c r="E41" s="78"/>
      <c r="F41" s="71">
        <v>0</v>
      </c>
      <c r="G41" s="71">
        <v>0</v>
      </c>
      <c r="H41" s="71">
        <v>0</v>
      </c>
      <c r="I41" s="291">
        <f t="array" ref="I41">SUM(ROUND(F41:H41,2))</f>
        <v>0</v>
      </c>
      <c r="J41" s="268">
        <v>0</v>
      </c>
      <c r="K41" s="295">
        <f t="shared" si="3"/>
        <v>0</v>
      </c>
      <c r="L41" s="268">
        <v>0</v>
      </c>
      <c r="M41" s="295">
        <f t="shared" si="2"/>
        <v>0</v>
      </c>
      <c r="N41" s="268">
        <v>0</v>
      </c>
      <c r="O41" s="328">
        <f t="shared" si="4"/>
        <v>0</v>
      </c>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row>
    <row r="42" spans="1:119" s="169" customFormat="1" ht="15.75" hidden="1">
      <c r="A42" s="73"/>
      <c r="B42" s="78"/>
      <c r="C42" s="78"/>
      <c r="D42" s="78"/>
      <c r="E42" s="78"/>
      <c r="F42" s="71">
        <v>0</v>
      </c>
      <c r="G42" s="71">
        <v>0</v>
      </c>
      <c r="H42" s="71">
        <v>0</v>
      </c>
      <c r="I42" s="291">
        <f t="array" ref="I42">SUM(ROUND(F42:H42,2))</f>
        <v>0</v>
      </c>
      <c r="J42" s="268">
        <v>0</v>
      </c>
      <c r="K42" s="295">
        <f t="shared" si="3"/>
        <v>0</v>
      </c>
      <c r="L42" s="268">
        <v>0</v>
      </c>
      <c r="M42" s="295">
        <f t="shared" si="2"/>
        <v>0</v>
      </c>
      <c r="N42" s="268">
        <v>0</v>
      </c>
      <c r="O42" s="328">
        <f t="shared" si="4"/>
        <v>0</v>
      </c>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row>
    <row r="43" spans="1:119" s="169" customFormat="1" ht="15.75" hidden="1">
      <c r="A43" s="73"/>
      <c r="B43" s="78"/>
      <c r="C43" s="78"/>
      <c r="D43" s="78"/>
      <c r="E43" s="78"/>
      <c r="F43" s="71">
        <v>0</v>
      </c>
      <c r="G43" s="71">
        <v>0</v>
      </c>
      <c r="H43" s="71">
        <v>0</v>
      </c>
      <c r="I43" s="291">
        <f t="array" ref="I43">SUM(ROUND(F43:H43,2))</f>
        <v>0</v>
      </c>
      <c r="J43" s="268">
        <v>0</v>
      </c>
      <c r="K43" s="295">
        <f t="shared" si="3"/>
        <v>0</v>
      </c>
      <c r="L43" s="268">
        <v>0</v>
      </c>
      <c r="M43" s="295">
        <f t="shared" si="2"/>
        <v>0</v>
      </c>
      <c r="N43" s="268">
        <v>0</v>
      </c>
      <c r="O43" s="328">
        <f t="shared" si="4"/>
        <v>0</v>
      </c>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row>
    <row r="44" spans="1:119" s="169" customFormat="1" ht="15.75" hidden="1">
      <c r="A44" s="73"/>
      <c r="B44" s="78"/>
      <c r="C44" s="78"/>
      <c r="D44" s="78"/>
      <c r="E44" s="78"/>
      <c r="F44" s="71">
        <v>0</v>
      </c>
      <c r="G44" s="71">
        <v>0</v>
      </c>
      <c r="H44" s="71">
        <v>0</v>
      </c>
      <c r="I44" s="291">
        <f t="array" ref="I44">SUM(ROUND(F44:H44,2))</f>
        <v>0</v>
      </c>
      <c r="J44" s="268">
        <v>0</v>
      </c>
      <c r="K44" s="295">
        <f t="shared" si="3"/>
        <v>0</v>
      </c>
      <c r="L44" s="268">
        <v>0</v>
      </c>
      <c r="M44" s="295">
        <f t="shared" si="2"/>
        <v>0</v>
      </c>
      <c r="N44" s="268">
        <v>0</v>
      </c>
      <c r="O44" s="328">
        <f t="shared" si="4"/>
        <v>0</v>
      </c>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row>
    <row r="45" spans="1:119" s="169" customFormat="1" ht="15.75" hidden="1">
      <c r="A45" s="73"/>
      <c r="B45" s="78"/>
      <c r="C45" s="78"/>
      <c r="D45" s="78"/>
      <c r="E45" s="78"/>
      <c r="F45" s="71">
        <v>0</v>
      </c>
      <c r="G45" s="71">
        <v>0</v>
      </c>
      <c r="H45" s="71">
        <v>0</v>
      </c>
      <c r="I45" s="291">
        <f t="array" ref="I45">SUM(ROUND(F45:H45,2))</f>
        <v>0</v>
      </c>
      <c r="J45" s="268">
        <v>0</v>
      </c>
      <c r="K45" s="295">
        <f t="shared" si="3"/>
        <v>0</v>
      </c>
      <c r="L45" s="268">
        <v>0</v>
      </c>
      <c r="M45" s="295">
        <f t="shared" si="2"/>
        <v>0</v>
      </c>
      <c r="N45" s="268">
        <v>0</v>
      </c>
      <c r="O45" s="328">
        <f t="shared" si="4"/>
        <v>0</v>
      </c>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row>
    <row r="46" spans="1:119" s="169" customFormat="1" ht="15.75" hidden="1">
      <c r="A46" s="73"/>
      <c r="B46" s="78"/>
      <c r="C46" s="78"/>
      <c r="D46" s="78"/>
      <c r="E46" s="78"/>
      <c r="F46" s="71">
        <v>0</v>
      </c>
      <c r="G46" s="71">
        <v>0</v>
      </c>
      <c r="H46" s="71">
        <v>0</v>
      </c>
      <c r="I46" s="291">
        <f t="array" ref="I46">SUM(ROUND(F46:H46,2))</f>
        <v>0</v>
      </c>
      <c r="J46" s="268">
        <v>0</v>
      </c>
      <c r="K46" s="295">
        <f t="shared" si="3"/>
        <v>0</v>
      </c>
      <c r="L46" s="268">
        <v>0</v>
      </c>
      <c r="M46" s="295">
        <f t="shared" si="2"/>
        <v>0</v>
      </c>
      <c r="N46" s="268">
        <v>0</v>
      </c>
      <c r="O46" s="328">
        <f t="shared" si="4"/>
        <v>0</v>
      </c>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row>
    <row r="47" spans="1:119" s="169" customFormat="1" ht="15.75" hidden="1">
      <c r="A47" s="73"/>
      <c r="B47" s="78"/>
      <c r="C47" s="78"/>
      <c r="D47" s="78"/>
      <c r="E47" s="78"/>
      <c r="F47" s="71">
        <v>0</v>
      </c>
      <c r="G47" s="71">
        <v>0</v>
      </c>
      <c r="H47" s="71">
        <v>0</v>
      </c>
      <c r="I47" s="291">
        <f t="array" ref="I47">SUM(ROUND(F47:H47,2))</f>
        <v>0</v>
      </c>
      <c r="J47" s="268">
        <v>0</v>
      </c>
      <c r="K47" s="295">
        <f t="shared" si="3"/>
        <v>0</v>
      </c>
      <c r="L47" s="268">
        <v>0</v>
      </c>
      <c r="M47" s="295">
        <f t="shared" si="2"/>
        <v>0</v>
      </c>
      <c r="N47" s="268">
        <v>0</v>
      </c>
      <c r="O47" s="328">
        <f t="shared" si="4"/>
        <v>0</v>
      </c>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row>
    <row r="48" spans="1:119" s="169" customFormat="1" ht="15.75" hidden="1">
      <c r="A48" s="73"/>
      <c r="B48" s="78"/>
      <c r="C48" s="78"/>
      <c r="D48" s="78"/>
      <c r="E48" s="78"/>
      <c r="F48" s="71">
        <v>0</v>
      </c>
      <c r="G48" s="71">
        <v>0</v>
      </c>
      <c r="H48" s="71">
        <v>0</v>
      </c>
      <c r="I48" s="291">
        <f t="array" ref="I48">SUM(ROUND(F48:H48,2))</f>
        <v>0</v>
      </c>
      <c r="J48" s="268">
        <v>0</v>
      </c>
      <c r="K48" s="295">
        <f t="shared" si="3"/>
        <v>0</v>
      </c>
      <c r="L48" s="268">
        <v>0</v>
      </c>
      <c r="M48" s="295">
        <f t="shared" si="2"/>
        <v>0</v>
      </c>
      <c r="N48" s="268">
        <v>0</v>
      </c>
      <c r="O48" s="328">
        <f t="shared" si="4"/>
        <v>0</v>
      </c>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row>
    <row r="49" spans="1:119" s="169" customFormat="1" ht="15.75" hidden="1">
      <c r="A49" s="73"/>
      <c r="B49" s="78"/>
      <c r="C49" s="78"/>
      <c r="D49" s="78"/>
      <c r="E49" s="78"/>
      <c r="F49" s="71">
        <v>0</v>
      </c>
      <c r="G49" s="71">
        <v>0</v>
      </c>
      <c r="H49" s="71">
        <v>0</v>
      </c>
      <c r="I49" s="291">
        <f t="array" ref="I49">SUM(ROUND(F49:H49,2))</f>
        <v>0</v>
      </c>
      <c r="J49" s="268">
        <v>0</v>
      </c>
      <c r="K49" s="295">
        <f t="shared" si="3"/>
        <v>0</v>
      </c>
      <c r="L49" s="268">
        <v>0</v>
      </c>
      <c r="M49" s="295">
        <f t="shared" si="2"/>
        <v>0</v>
      </c>
      <c r="N49" s="268">
        <v>0</v>
      </c>
      <c r="O49" s="328">
        <f t="shared" si="4"/>
        <v>0</v>
      </c>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row>
    <row r="50" spans="1:119" s="169" customFormat="1" ht="15.75" hidden="1">
      <c r="A50" s="73"/>
      <c r="B50" s="78"/>
      <c r="C50" s="78"/>
      <c r="D50" s="78"/>
      <c r="E50" s="78"/>
      <c r="F50" s="71">
        <v>0</v>
      </c>
      <c r="G50" s="71">
        <v>0</v>
      </c>
      <c r="H50" s="71">
        <v>0</v>
      </c>
      <c r="I50" s="291">
        <f t="array" ref="I50">SUM(ROUND(F50:H50,2))</f>
        <v>0</v>
      </c>
      <c r="J50" s="268">
        <v>0</v>
      </c>
      <c r="K50" s="295">
        <f t="shared" si="3"/>
        <v>0</v>
      </c>
      <c r="L50" s="268">
        <v>0</v>
      </c>
      <c r="M50" s="295">
        <f t="shared" si="2"/>
        <v>0</v>
      </c>
      <c r="N50" s="268">
        <v>0</v>
      </c>
      <c r="O50" s="328">
        <f t="shared" si="4"/>
        <v>0</v>
      </c>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row>
    <row r="51" spans="1:119" s="169" customFormat="1" ht="15.75" hidden="1">
      <c r="A51" s="73"/>
      <c r="B51" s="78"/>
      <c r="C51" s="78"/>
      <c r="D51" s="78"/>
      <c r="E51" s="78"/>
      <c r="F51" s="71">
        <v>0</v>
      </c>
      <c r="G51" s="71">
        <v>0</v>
      </c>
      <c r="H51" s="71">
        <v>0</v>
      </c>
      <c r="I51" s="291">
        <f t="array" ref="I51">SUM(ROUND(F51:H51,2))</f>
        <v>0</v>
      </c>
      <c r="J51" s="268">
        <v>0</v>
      </c>
      <c r="K51" s="295">
        <f t="shared" si="3"/>
        <v>0</v>
      </c>
      <c r="L51" s="268">
        <v>0</v>
      </c>
      <c r="M51" s="295">
        <f t="shared" si="2"/>
        <v>0</v>
      </c>
      <c r="N51" s="268">
        <v>0</v>
      </c>
      <c r="O51" s="328">
        <f t="shared" si="4"/>
        <v>0</v>
      </c>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row>
    <row r="52" spans="1:119" s="169" customFormat="1" ht="15.75" hidden="1">
      <c r="A52" s="73"/>
      <c r="B52" s="78"/>
      <c r="C52" s="78"/>
      <c r="D52" s="78"/>
      <c r="E52" s="78"/>
      <c r="F52" s="71">
        <v>0</v>
      </c>
      <c r="G52" s="71">
        <v>0</v>
      </c>
      <c r="H52" s="71">
        <v>0</v>
      </c>
      <c r="I52" s="291">
        <f t="array" ref="I52">SUM(ROUND(F52:H52,2))</f>
        <v>0</v>
      </c>
      <c r="J52" s="268">
        <v>0</v>
      </c>
      <c r="K52" s="295">
        <f t="shared" si="3"/>
        <v>0</v>
      </c>
      <c r="L52" s="268">
        <v>0</v>
      </c>
      <c r="M52" s="295">
        <f t="shared" si="2"/>
        <v>0</v>
      </c>
      <c r="N52" s="268">
        <v>0</v>
      </c>
      <c r="O52" s="328">
        <f t="shared" si="4"/>
        <v>0</v>
      </c>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row>
    <row r="53" spans="1:119" s="169" customFormat="1" ht="15.75" hidden="1">
      <c r="A53" s="73"/>
      <c r="B53" s="78" t="s">
        <v>157</v>
      </c>
      <c r="C53" s="78"/>
      <c r="D53" s="78"/>
      <c r="E53" s="78"/>
      <c r="F53" s="71">
        <v>0</v>
      </c>
      <c r="G53" s="71">
        <v>0</v>
      </c>
      <c r="H53" s="71">
        <v>0</v>
      </c>
      <c r="I53" s="291">
        <f t="array" ref="I53">SUM(ROUND(F53:H53,2))</f>
        <v>0</v>
      </c>
      <c r="J53" s="268">
        <v>0</v>
      </c>
      <c r="K53" s="295">
        <f t="shared" si="3"/>
        <v>0</v>
      </c>
      <c r="L53" s="268">
        <v>0</v>
      </c>
      <c r="M53" s="295">
        <f t="shared" si="2"/>
        <v>0</v>
      </c>
      <c r="N53" s="268">
        <v>0</v>
      </c>
      <c r="O53" s="328">
        <f t="shared" si="4"/>
        <v>0</v>
      </c>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row>
    <row r="54" spans="1:119" s="169" customFormat="1" ht="16.5" hidden="1" thickBot="1">
      <c r="A54" s="86"/>
      <c r="B54" s="87" t="s">
        <v>157</v>
      </c>
      <c r="C54" s="87"/>
      <c r="D54" s="87"/>
      <c r="E54" s="87"/>
      <c r="F54" s="79">
        <v>0</v>
      </c>
      <c r="G54" s="71">
        <v>0</v>
      </c>
      <c r="H54" s="79">
        <v>0</v>
      </c>
      <c r="I54" s="292">
        <f t="array" ref="I54">SUM(ROUND(F54:H54,2))</f>
        <v>0</v>
      </c>
      <c r="J54" s="269">
        <v>0</v>
      </c>
      <c r="K54" s="295">
        <f t="shared" si="3"/>
        <v>0</v>
      </c>
      <c r="L54" s="269">
        <v>0</v>
      </c>
      <c r="M54" s="295">
        <f t="shared" si="2"/>
        <v>0</v>
      </c>
      <c r="N54" s="269">
        <v>0</v>
      </c>
      <c r="O54" s="328">
        <f t="shared" si="4"/>
        <v>0</v>
      </c>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row>
    <row r="55" spans="1:119" ht="16.5" thickBot="1">
      <c r="A55" s="486"/>
      <c r="B55" s="487"/>
      <c r="C55" s="487"/>
      <c r="D55" s="487"/>
      <c r="E55" s="488" t="s">
        <v>112</v>
      </c>
      <c r="F55" s="485">
        <f t="array" ref="F55">SUM(ROUND(F5:F54,2))</f>
        <v>78.63</v>
      </c>
      <c r="G55" s="55">
        <f t="array" ref="G55">SUM(ROUND(G5:G54,2))</f>
        <v>0</v>
      </c>
      <c r="H55" s="55">
        <f t="array" ref="H55">SUM(ROUND(H5:H54,2))</f>
        <v>21.56</v>
      </c>
      <c r="I55" s="56">
        <f>SUM(I5:I54)</f>
        <v>100.19</v>
      </c>
      <c r="K55" s="63">
        <f>SUM(K5:K54)</f>
        <v>39.32</v>
      </c>
      <c r="M55" s="63">
        <f>SUM(M5:M54)</f>
        <v>0</v>
      </c>
      <c r="O55" s="63">
        <f>SUM(O5:O54)</f>
        <v>10.78</v>
      </c>
    </row>
    <row r="57" spans="1:119" ht="30" customHeight="1">
      <c r="A57" s="468" t="s">
        <v>177</v>
      </c>
      <c r="B57" s="469"/>
      <c r="C57" s="469"/>
      <c r="D57" s="469"/>
      <c r="E57" s="469"/>
      <c r="F57" s="469"/>
      <c r="G57" s="469"/>
      <c r="H57" s="469"/>
      <c r="I57" s="470"/>
      <c r="J57" s="249"/>
      <c r="K57" s="249"/>
      <c r="L57" s="249"/>
      <c r="M57" s="249"/>
      <c r="N57" s="249"/>
      <c r="O57" s="249"/>
    </row>
    <row r="58" spans="1:119" ht="15.75">
      <c r="A58" s="471" t="s">
        <v>196</v>
      </c>
      <c r="B58" s="472"/>
      <c r="C58" s="472"/>
      <c r="D58" s="472"/>
      <c r="E58" s="472"/>
      <c r="F58" s="472"/>
      <c r="G58" s="472"/>
      <c r="H58" s="472"/>
      <c r="I58" s="473"/>
      <c r="J58" s="250"/>
      <c r="K58" s="250"/>
      <c r="L58" s="250"/>
      <c r="M58" s="250"/>
      <c r="N58" s="250"/>
      <c r="O58" s="250"/>
    </row>
    <row r="59" spans="1:119" ht="15.75">
      <c r="A59" s="474" t="s">
        <v>197</v>
      </c>
      <c r="B59" s="6"/>
      <c r="C59" s="6"/>
      <c r="D59" s="6"/>
      <c r="E59" s="475"/>
      <c r="F59" s="475"/>
      <c r="G59" s="475"/>
      <c r="H59" s="475"/>
      <c r="I59" s="476"/>
    </row>
    <row r="60" spans="1:119">
      <c r="A60" s="477" t="s">
        <v>198</v>
      </c>
      <c r="B60" s="478"/>
      <c r="C60" s="478"/>
      <c r="D60" s="478"/>
      <c r="E60" s="478"/>
      <c r="F60" s="478"/>
      <c r="G60" s="478"/>
      <c r="H60" s="478"/>
      <c r="I60" s="479"/>
    </row>
  </sheetData>
  <sheetProtection algorithmName="SHA-512" hashValue="c4CfbqQwVgUwUACxU4M84RwLIjB46/A0zrvg08wnkzKvdpSBHxk3kZVpD9s6DZG8stpWglqESOnq/WspLPiOPg==" saltValue="Via/rJL6QxAGSU3sp3+Dlg==" spinCount="100000" sheet="1" formatColumns="0" formatRows="0"/>
  <dataValidations count="9">
    <dataValidation allowBlank="1" showErrorMessage="1" prompt="Please enter the first name last name and job classifcation for each employee on this travel item" sqref="B5:B54" xr:uid="{C8734458-E637-414B-ACC8-C6826C998E0A}"/>
    <dataValidation allowBlank="1" showErrorMessage="1" prompt="Please enter the dates of this travel item" sqref="C5:C54" xr:uid="{5FAC17E5-1038-4FBE-88A8-3EB8B969335F}"/>
    <dataValidation allowBlank="1" showErrorMessage="1" prompt="Please enter the departure and destination of this travel item" sqref="D5:D54" xr:uid="{E63EC781-4DEC-448F-A7B8-B918E2BD5ED8}"/>
    <dataValidation allowBlank="1" showErrorMessage="1" prompt="Please enter the purpose of this travel item" sqref="E5:E54" xr:uid="{3F295011-3871-4C76-835B-2CF417CF9224}"/>
    <dataValidation allowBlank="1" showErrorMessage="1" prompt="Please enter the amount of this travel item to be reimbursed with match funds" sqref="H5:H54" xr:uid="{39F940E5-D3D6-4FFA-9EAA-717E74B63C5D}"/>
    <dataValidation allowBlank="1" showErrorMessage="1" prompt="Please enter the corresponding reference identification from the budget worksheet " sqref="A5:A54" xr:uid="{95314F7F-C8F2-4616-BEE7-9B28C68DEB26}"/>
    <dataValidation allowBlank="1" showErrorMessage="1" prompt="Please enter the amount of this travel item to be reimbursed with C E C funds" sqref="F5:G54" xr:uid="{485B9FC0-854C-4B5C-A6DF-583276FD2177}"/>
    <dataValidation allowBlank="1" showErrorMessage="1" prompt="Please enter the employee's actual fringe benefit percentage rate" sqref="J5:J54 N5:N54 L5:L54" xr:uid="{66354E92-CFCD-4264-AA98-108BC4122FDD}"/>
    <dataValidation allowBlank="1" showErrorMessage="1" prompt="Training invoice travel sheet" sqref="A2:O2" xr:uid="{9A745917-83F8-47EE-88D2-C8A42DF1E640}"/>
  </dataValidations>
  <printOptions horizontalCentered="1"/>
  <pageMargins left="0.25" right="0.25" top="0.75" bottom="0.75" header="0.25" footer="0.25"/>
  <pageSetup scale="79" fitToHeight="20" orientation="portrait" r:id="rId1"/>
  <headerFooter>
    <oddFooter>&amp;C&amp;10Page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DS220"/>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A214" sqref="A214"/>
    </sheetView>
  </sheetViews>
  <sheetFormatPr defaultColWidth="8.88671875" defaultRowHeight="15"/>
  <cols>
    <col min="1" max="1" width="29.77734375" customWidth="1"/>
    <col min="2" max="2" width="22.44140625" customWidth="1"/>
    <col min="3" max="3" width="19.88671875" customWidth="1"/>
    <col min="4" max="4" width="19.77734375" style="173" customWidth="1"/>
    <col min="5" max="5" width="9.77734375" customWidth="1"/>
    <col min="6" max="6" width="13.33203125" customWidth="1"/>
    <col min="7" max="8" width="12.21875" customWidth="1"/>
    <col min="9" max="9" width="12.6640625" hidden="1" customWidth="1"/>
    <col min="10" max="11" width="12.21875" customWidth="1"/>
    <col min="12" max="12" width="27" style="169" customWidth="1"/>
    <col min="13" max="13" width="25.109375" customWidth="1"/>
    <col min="14" max="15" width="13.88671875" customWidth="1"/>
    <col min="16" max="17" width="13.88671875" hidden="1" customWidth="1"/>
    <col min="18" max="19" width="13.88671875" customWidth="1"/>
    <col min="20" max="23" width="2.77734375" customWidth="1"/>
    <col min="24" max="29" width="11.88671875" style="199" customWidth="1"/>
    <col min="30" max="123" width="8.88671875" style="199"/>
  </cols>
  <sheetData>
    <row r="1" spans="1:123">
      <c r="A1" s="305" t="str">
        <f>'Invoice Payment Cover Sheet'!$A$1</f>
        <v>Template Version 9/23/25</v>
      </c>
      <c r="B1" s="305"/>
      <c r="D1" s="305"/>
      <c r="E1" s="305"/>
      <c r="F1" s="305"/>
      <c r="G1" s="305"/>
      <c r="H1" s="305"/>
      <c r="I1" s="305"/>
      <c r="J1" s="305"/>
      <c r="K1" s="305"/>
      <c r="L1" s="305"/>
      <c r="M1" s="253" t="str">
        <f>CONCATENATE('Invoice Payment Cover Sheet'!$D$12,":  ",'Invoice Payment Cover Sheet'!$A$13)</f>
        <v>EPC-19-000:  Organization Name</v>
      </c>
      <c r="N1" s="253"/>
      <c r="O1" s="253"/>
      <c r="P1" s="253"/>
      <c r="Q1" s="253"/>
      <c r="R1" s="253"/>
      <c r="S1" s="253"/>
      <c r="X1" s="202" t="s">
        <v>0</v>
      </c>
    </row>
    <row r="2" spans="1:123" ht="24.95" customHeight="1" thickBot="1">
      <c r="A2" s="408"/>
      <c r="B2" s="408"/>
      <c r="C2" s="408"/>
      <c r="D2" s="408"/>
      <c r="E2" s="408"/>
      <c r="F2" s="408"/>
      <c r="G2" s="245" t="s">
        <v>123</v>
      </c>
      <c r="H2" s="408"/>
      <c r="I2" s="408"/>
      <c r="J2" s="408"/>
      <c r="K2" s="408"/>
      <c r="L2" s="408"/>
      <c r="M2" s="408"/>
      <c r="N2" s="245"/>
      <c r="O2" s="245"/>
      <c r="P2" s="245"/>
      <c r="Q2" s="245"/>
      <c r="R2" s="245"/>
      <c r="S2" s="245"/>
      <c r="T2" s="171"/>
      <c r="X2" s="207"/>
    </row>
    <row r="3" spans="1:123" ht="21.95" customHeight="1" thickBot="1">
      <c r="B3" s="409"/>
      <c r="C3" s="409"/>
      <c r="D3" s="409"/>
      <c r="E3" s="409"/>
      <c r="F3" s="409"/>
      <c r="G3" s="246" t="s">
        <v>199</v>
      </c>
      <c r="H3" s="409"/>
      <c r="I3" s="409"/>
      <c r="J3" s="409"/>
      <c r="K3" s="409"/>
      <c r="L3" s="409"/>
      <c r="M3" s="409"/>
      <c r="N3" s="427" t="s">
        <v>126</v>
      </c>
      <c r="O3" s="429"/>
      <c r="P3" s="497" t="str">
        <f>'Invoice Summary'!C24</f>
        <v>[Other Entity] Share</v>
      </c>
      <c r="Q3" s="437"/>
      <c r="R3" s="482" t="s">
        <v>127</v>
      </c>
      <c r="S3" s="483"/>
      <c r="X3" s="200"/>
    </row>
    <row r="4" spans="1:123" ht="21.95" hidden="1" customHeight="1" thickBot="1">
      <c r="B4" s="409"/>
      <c r="C4" s="409"/>
      <c r="D4" s="409"/>
      <c r="E4" s="409"/>
      <c r="F4" s="409"/>
      <c r="G4" s="246"/>
      <c r="H4" s="409"/>
      <c r="I4" s="409"/>
      <c r="J4" s="409"/>
      <c r="K4" s="409"/>
      <c r="L4" s="409"/>
      <c r="M4" s="409"/>
      <c r="N4" s="525"/>
      <c r="O4" s="526"/>
      <c r="P4" s="527"/>
      <c r="Q4" s="528"/>
      <c r="R4" s="529"/>
      <c r="S4" s="530"/>
      <c r="X4" s="200"/>
    </row>
    <row r="5" spans="1:123" s="169" customFormat="1" ht="66.599999999999994" customHeight="1" thickBot="1">
      <c r="A5" s="531" t="s">
        <v>184</v>
      </c>
      <c r="B5" s="532" t="s">
        <v>200</v>
      </c>
      <c r="C5" s="532" t="s">
        <v>201</v>
      </c>
      <c r="D5" s="532" t="s">
        <v>202</v>
      </c>
      <c r="E5" s="533" t="s">
        <v>203</v>
      </c>
      <c r="F5" s="533" t="s">
        <v>204</v>
      </c>
      <c r="G5" s="533" t="s">
        <v>205</v>
      </c>
      <c r="H5" s="533" t="s">
        <v>189</v>
      </c>
      <c r="I5" s="534" t="str">
        <f>"Billed "&amp;'Invoice Summary'!C24&amp;" Expenses"</f>
        <v>Billed [Other Entity] Share Expenses</v>
      </c>
      <c r="J5" s="533" t="s">
        <v>190</v>
      </c>
      <c r="K5" s="535" t="s">
        <v>103</v>
      </c>
      <c r="L5" s="42" t="s">
        <v>206</v>
      </c>
      <c r="M5" s="43" t="s">
        <v>207</v>
      </c>
      <c r="N5" s="492" t="s">
        <v>143</v>
      </c>
      <c r="O5" s="489" t="s">
        <v>144</v>
      </c>
      <c r="P5" s="492" t="s">
        <v>143</v>
      </c>
      <c r="Q5" s="489" t="s">
        <v>144</v>
      </c>
      <c r="R5" s="492" t="s">
        <v>143</v>
      </c>
      <c r="S5" s="489" t="s">
        <v>144</v>
      </c>
      <c r="T5" s="172"/>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row>
    <row r="6" spans="1:123" s="169" customFormat="1" ht="30">
      <c r="A6" s="74" t="s">
        <v>208</v>
      </c>
      <c r="B6" s="77" t="s">
        <v>209</v>
      </c>
      <c r="C6" s="77" t="s">
        <v>210</v>
      </c>
      <c r="D6" s="82" t="s">
        <v>211</v>
      </c>
      <c r="E6" s="83">
        <v>5</v>
      </c>
      <c r="F6" s="75">
        <v>27697.45</v>
      </c>
      <c r="G6" s="84">
        <f>IF(OR(E6="Redacted",F6="Redacted"),"Redacted",IF(OR(T(E6)&lt;&gt;"",T(F6)&lt;&gt;""),"Varies",ROUND(E6*F6,2)))</f>
        <v>138487.25</v>
      </c>
      <c r="H6" s="75">
        <v>13487.25</v>
      </c>
      <c r="I6" s="75">
        <v>0</v>
      </c>
      <c r="J6" s="75">
        <v>25000</v>
      </c>
      <c r="K6" s="84">
        <f t="array" ref="K6">SUM(ROUND(H6:J6,2))</f>
        <v>38487.25</v>
      </c>
      <c r="L6" s="85"/>
      <c r="M6" s="490" t="s">
        <v>212</v>
      </c>
      <c r="N6" s="493">
        <v>0.5</v>
      </c>
      <c r="O6" s="281">
        <f t="shared" ref="O6:O69" si="0">ROUND(H6*N6,2)</f>
        <v>6743.63</v>
      </c>
      <c r="P6" s="493">
        <v>0</v>
      </c>
      <c r="Q6" s="281">
        <f>ROUND(I6*P6,2)</f>
        <v>0</v>
      </c>
      <c r="R6" s="493">
        <v>0.1</v>
      </c>
      <c r="S6" s="281">
        <f>ROUND(J6*R6,2)</f>
        <v>2500</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row>
    <row r="7" spans="1:123" s="169" customFormat="1" ht="30">
      <c r="A7" s="73" t="s">
        <v>213</v>
      </c>
      <c r="B7" s="78" t="s">
        <v>214</v>
      </c>
      <c r="C7" s="78" t="s">
        <v>215</v>
      </c>
      <c r="D7" s="47" t="s">
        <v>211</v>
      </c>
      <c r="E7" s="45">
        <v>11</v>
      </c>
      <c r="F7" s="71">
        <v>48239.1</v>
      </c>
      <c r="G7" s="72">
        <f t="shared" ref="G7:G70" si="1">IF(OR(E7="Redacted",F7="Redacted"),"Redacted",IF(OR(T(E7)&lt;&gt;"",T(F7)&lt;&gt;""),"Varies",ROUND(E7*F7,2)))</f>
        <v>530630.1</v>
      </c>
      <c r="H7" s="71">
        <v>509066.64</v>
      </c>
      <c r="I7" s="71">
        <v>0</v>
      </c>
      <c r="J7" s="71">
        <v>21563.57</v>
      </c>
      <c r="K7" s="72">
        <f t="array" ref="K7">SUM(ROUND(H7:J7,2))</f>
        <v>530630.21</v>
      </c>
      <c r="L7" s="85"/>
      <c r="M7" s="491"/>
      <c r="N7" s="494">
        <v>0</v>
      </c>
      <c r="O7" s="282">
        <f t="shared" si="0"/>
        <v>0</v>
      </c>
      <c r="P7" s="494">
        <v>0</v>
      </c>
      <c r="Q7" s="282">
        <f>ROUND(I7*P7,2)</f>
        <v>0</v>
      </c>
      <c r="R7" s="494">
        <v>0</v>
      </c>
      <c r="S7" s="282">
        <f>ROUND(J7*R7,2)</f>
        <v>0</v>
      </c>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row>
    <row r="8" spans="1:123" s="169" customFormat="1" ht="30">
      <c r="A8" s="73" t="s">
        <v>216</v>
      </c>
      <c r="B8" s="78" t="s">
        <v>214</v>
      </c>
      <c r="C8" s="78" t="s">
        <v>217</v>
      </c>
      <c r="D8" s="47" t="s">
        <v>211</v>
      </c>
      <c r="E8" s="45">
        <v>3</v>
      </c>
      <c r="F8" s="71">
        <v>30000</v>
      </c>
      <c r="G8" s="72">
        <f t="shared" si="1"/>
        <v>90000</v>
      </c>
      <c r="H8" s="71">
        <v>7000</v>
      </c>
      <c r="I8" s="71">
        <v>0</v>
      </c>
      <c r="J8" s="71">
        <v>7889</v>
      </c>
      <c r="K8" s="72">
        <f t="array" ref="K8">SUM(ROUND(H8:J8,2))</f>
        <v>14889</v>
      </c>
      <c r="L8" s="85"/>
      <c r="M8" s="491"/>
      <c r="N8" s="494">
        <v>0</v>
      </c>
      <c r="O8" s="282">
        <f t="shared" si="0"/>
        <v>0</v>
      </c>
      <c r="P8" s="494">
        <v>0</v>
      </c>
      <c r="Q8" s="282">
        <f t="shared" ref="Q8:Q71" si="2">ROUND(I8*P8,2)</f>
        <v>0</v>
      </c>
      <c r="R8" s="494">
        <v>0</v>
      </c>
      <c r="S8" s="282">
        <f t="shared" ref="S8:S71" si="3">ROUND(J8*R8,2)</f>
        <v>0</v>
      </c>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row>
    <row r="9" spans="1:123" s="169" customFormat="1" ht="30">
      <c r="A9" s="73" t="s">
        <v>218</v>
      </c>
      <c r="B9" s="78" t="s">
        <v>214</v>
      </c>
      <c r="C9" s="78" t="s">
        <v>219</v>
      </c>
      <c r="D9" s="47" t="s">
        <v>211</v>
      </c>
      <c r="E9" s="45" t="s">
        <v>220</v>
      </c>
      <c r="F9" s="71" t="s">
        <v>220</v>
      </c>
      <c r="G9" s="72" t="str">
        <f t="shared" si="1"/>
        <v>Varies</v>
      </c>
      <c r="H9" s="71">
        <v>5000</v>
      </c>
      <c r="I9" s="71">
        <v>0</v>
      </c>
      <c r="J9" s="71">
        <v>5239.57</v>
      </c>
      <c r="K9" s="72">
        <f t="array" ref="K9">SUM(ROUND(H9:J9,2))</f>
        <v>10239.57</v>
      </c>
      <c r="L9" s="85"/>
      <c r="M9" s="491"/>
      <c r="N9" s="494">
        <v>0</v>
      </c>
      <c r="O9" s="282">
        <f t="shared" si="0"/>
        <v>0</v>
      </c>
      <c r="P9" s="494">
        <v>0</v>
      </c>
      <c r="Q9" s="282">
        <f t="shared" si="2"/>
        <v>0</v>
      </c>
      <c r="R9" s="494">
        <v>0</v>
      </c>
      <c r="S9" s="282">
        <f t="shared" si="3"/>
        <v>0</v>
      </c>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row>
    <row r="10" spans="1:123" s="169" customFormat="1" ht="30">
      <c r="A10" s="73" t="s">
        <v>221</v>
      </c>
      <c r="B10" s="78" t="s">
        <v>214</v>
      </c>
      <c r="C10" s="78" t="s">
        <v>222</v>
      </c>
      <c r="D10" s="47" t="s">
        <v>211</v>
      </c>
      <c r="E10" s="45">
        <v>3</v>
      </c>
      <c r="F10" s="71">
        <v>9687.51</v>
      </c>
      <c r="G10" s="72">
        <f t="shared" si="1"/>
        <v>29062.53</v>
      </c>
      <c r="H10" s="71">
        <v>15000</v>
      </c>
      <c r="I10" s="71">
        <v>0</v>
      </c>
      <c r="J10" s="71">
        <v>14062.53</v>
      </c>
      <c r="K10" s="72">
        <f t="array" ref="K10">SUM(ROUND(H10:J10,2))</f>
        <v>29062.53</v>
      </c>
      <c r="L10" s="85"/>
      <c r="M10" s="491"/>
      <c r="N10" s="494">
        <v>0</v>
      </c>
      <c r="O10" s="282">
        <f t="shared" si="0"/>
        <v>0</v>
      </c>
      <c r="P10" s="494">
        <v>0</v>
      </c>
      <c r="Q10" s="282">
        <f t="shared" si="2"/>
        <v>0</v>
      </c>
      <c r="R10" s="494">
        <v>0</v>
      </c>
      <c r="S10" s="282">
        <f t="shared" si="3"/>
        <v>0</v>
      </c>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row>
    <row r="11" spans="1:123" s="169" customFormat="1" ht="15.75">
      <c r="A11" s="73"/>
      <c r="B11" s="78"/>
      <c r="C11" s="78"/>
      <c r="D11" s="47"/>
      <c r="E11" s="45">
        <v>0</v>
      </c>
      <c r="F11" s="71">
        <v>0</v>
      </c>
      <c r="G11" s="72">
        <f t="shared" si="1"/>
        <v>0</v>
      </c>
      <c r="H11" s="71">
        <v>0</v>
      </c>
      <c r="I11" s="71">
        <v>0</v>
      </c>
      <c r="J11" s="71">
        <v>0</v>
      </c>
      <c r="K11" s="72">
        <f t="array" ref="K11">SUM(ROUND(H11:J11,2))</f>
        <v>0</v>
      </c>
      <c r="L11" s="85"/>
      <c r="M11" s="491"/>
      <c r="N11" s="494">
        <v>0</v>
      </c>
      <c r="O11" s="282">
        <f t="shared" si="0"/>
        <v>0</v>
      </c>
      <c r="P11" s="494">
        <v>0</v>
      </c>
      <c r="Q11" s="282">
        <f t="shared" si="2"/>
        <v>0</v>
      </c>
      <c r="R11" s="494">
        <v>0</v>
      </c>
      <c r="S11" s="282">
        <f t="shared" si="3"/>
        <v>0</v>
      </c>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row>
    <row r="12" spans="1:123" s="169" customFormat="1" ht="15.75">
      <c r="A12" s="73"/>
      <c r="B12" s="78"/>
      <c r="C12" s="78"/>
      <c r="D12" s="47"/>
      <c r="E12" s="45">
        <v>0</v>
      </c>
      <c r="F12" s="71">
        <v>0</v>
      </c>
      <c r="G12" s="72">
        <f t="shared" si="1"/>
        <v>0</v>
      </c>
      <c r="H12" s="71">
        <v>0</v>
      </c>
      <c r="I12" s="71">
        <v>0</v>
      </c>
      <c r="J12" s="71">
        <v>0</v>
      </c>
      <c r="K12" s="72">
        <f t="array" ref="K12">SUM(ROUND(H12:J12,2))</f>
        <v>0</v>
      </c>
      <c r="L12" s="85"/>
      <c r="M12" s="491"/>
      <c r="N12" s="494">
        <v>0</v>
      </c>
      <c r="O12" s="282">
        <f t="shared" si="0"/>
        <v>0</v>
      </c>
      <c r="P12" s="494">
        <v>0</v>
      </c>
      <c r="Q12" s="282">
        <f t="shared" si="2"/>
        <v>0</v>
      </c>
      <c r="R12" s="494">
        <v>0</v>
      </c>
      <c r="S12" s="282">
        <f t="shared" si="3"/>
        <v>0</v>
      </c>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row>
    <row r="13" spans="1:123" s="169" customFormat="1" ht="15.75">
      <c r="A13" s="73"/>
      <c r="B13" s="78"/>
      <c r="C13" s="78"/>
      <c r="D13" s="47"/>
      <c r="E13" s="45">
        <v>0</v>
      </c>
      <c r="F13" s="71">
        <v>0</v>
      </c>
      <c r="G13" s="72">
        <f t="shared" si="1"/>
        <v>0</v>
      </c>
      <c r="H13" s="71">
        <v>0</v>
      </c>
      <c r="I13" s="71">
        <v>0</v>
      </c>
      <c r="J13" s="71">
        <v>0</v>
      </c>
      <c r="K13" s="72">
        <f t="array" ref="K13">SUM(ROUND(H13:J13,2))</f>
        <v>0</v>
      </c>
      <c r="L13" s="85"/>
      <c r="M13" s="491"/>
      <c r="N13" s="494">
        <v>0</v>
      </c>
      <c r="O13" s="282">
        <f t="shared" si="0"/>
        <v>0</v>
      </c>
      <c r="P13" s="494">
        <v>0</v>
      </c>
      <c r="Q13" s="282">
        <f t="shared" si="2"/>
        <v>0</v>
      </c>
      <c r="R13" s="494">
        <v>0</v>
      </c>
      <c r="S13" s="282">
        <f t="shared" si="3"/>
        <v>0</v>
      </c>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row>
    <row r="14" spans="1:123" s="169" customFormat="1" ht="15.75">
      <c r="A14" s="73"/>
      <c r="B14" s="78"/>
      <c r="C14" s="78"/>
      <c r="D14" s="47"/>
      <c r="E14" s="45">
        <v>0</v>
      </c>
      <c r="F14" s="71">
        <v>0</v>
      </c>
      <c r="G14" s="72">
        <f t="shared" si="1"/>
        <v>0</v>
      </c>
      <c r="H14" s="71">
        <v>0</v>
      </c>
      <c r="I14" s="71">
        <v>0</v>
      </c>
      <c r="J14" s="71">
        <v>0</v>
      </c>
      <c r="K14" s="72">
        <f t="array" ref="K14">SUM(ROUND(H14:J14,2))</f>
        <v>0</v>
      </c>
      <c r="L14" s="85"/>
      <c r="M14" s="491"/>
      <c r="N14" s="494">
        <v>0</v>
      </c>
      <c r="O14" s="282">
        <f t="shared" si="0"/>
        <v>0</v>
      </c>
      <c r="P14" s="494">
        <v>0</v>
      </c>
      <c r="Q14" s="282">
        <f t="shared" si="2"/>
        <v>0</v>
      </c>
      <c r="R14" s="494">
        <v>0</v>
      </c>
      <c r="S14" s="282">
        <f t="shared" si="3"/>
        <v>0</v>
      </c>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row>
    <row r="15" spans="1:123" s="169" customFormat="1" ht="18" customHeight="1" thickBot="1">
      <c r="A15" s="73"/>
      <c r="B15" s="78"/>
      <c r="C15" s="78"/>
      <c r="D15" s="47"/>
      <c r="E15" s="45">
        <v>0</v>
      </c>
      <c r="F15" s="71">
        <v>0</v>
      </c>
      <c r="G15" s="72">
        <f t="shared" si="1"/>
        <v>0</v>
      </c>
      <c r="H15" s="71">
        <v>0</v>
      </c>
      <c r="I15" s="71">
        <v>0</v>
      </c>
      <c r="J15" s="71">
        <v>0</v>
      </c>
      <c r="K15" s="72">
        <f t="array" ref="K15">SUM(ROUND(H15:J15,2))</f>
        <v>0</v>
      </c>
      <c r="L15" s="85"/>
      <c r="M15" s="491"/>
      <c r="N15" s="495">
        <v>0</v>
      </c>
      <c r="O15" s="496">
        <f t="shared" si="0"/>
        <v>0</v>
      </c>
      <c r="P15" s="495">
        <v>0</v>
      </c>
      <c r="Q15" s="496">
        <f t="shared" si="2"/>
        <v>0</v>
      </c>
      <c r="R15" s="495">
        <v>0</v>
      </c>
      <c r="S15" s="496">
        <f t="shared" si="3"/>
        <v>0</v>
      </c>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row>
    <row r="16" spans="1:123" s="169" customFormat="1" ht="15.75" hidden="1">
      <c r="A16" s="73"/>
      <c r="B16" s="78"/>
      <c r="C16" s="78"/>
      <c r="D16" s="47"/>
      <c r="E16" s="45">
        <v>0</v>
      </c>
      <c r="F16" s="71">
        <v>0</v>
      </c>
      <c r="G16" s="72">
        <f t="shared" si="1"/>
        <v>0</v>
      </c>
      <c r="H16" s="71">
        <v>0</v>
      </c>
      <c r="I16" s="71">
        <v>0</v>
      </c>
      <c r="J16" s="71">
        <v>0</v>
      </c>
      <c r="K16" s="72">
        <f t="array" ref="K16">SUM(ROUND(H16:J16,2))</f>
        <v>0</v>
      </c>
      <c r="L16" s="85"/>
      <c r="M16" s="91"/>
      <c r="N16" s="302">
        <v>0</v>
      </c>
      <c r="O16" s="281">
        <f t="shared" si="0"/>
        <v>0</v>
      </c>
      <c r="P16" s="302">
        <v>0</v>
      </c>
      <c r="Q16" s="281">
        <f t="shared" si="2"/>
        <v>0</v>
      </c>
      <c r="R16" s="302">
        <v>0</v>
      </c>
      <c r="S16" s="281">
        <f t="shared" si="3"/>
        <v>0</v>
      </c>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row>
    <row r="17" spans="1:123" s="169" customFormat="1" ht="15.75" hidden="1">
      <c r="A17" s="73"/>
      <c r="B17" s="78"/>
      <c r="C17" s="78"/>
      <c r="D17" s="47"/>
      <c r="E17" s="45">
        <v>0</v>
      </c>
      <c r="F17" s="71">
        <v>0</v>
      </c>
      <c r="G17" s="72">
        <f t="shared" si="1"/>
        <v>0</v>
      </c>
      <c r="H17" s="71">
        <v>0</v>
      </c>
      <c r="I17" s="71">
        <v>0</v>
      </c>
      <c r="J17" s="71">
        <v>0</v>
      </c>
      <c r="K17" s="72">
        <f t="array" ref="K17">SUM(ROUND(H17:J17,2))</f>
        <v>0</v>
      </c>
      <c r="L17" s="85"/>
      <c r="M17" s="91"/>
      <c r="N17" s="303">
        <v>0</v>
      </c>
      <c r="O17" s="282">
        <f t="shared" si="0"/>
        <v>0</v>
      </c>
      <c r="P17" s="303">
        <v>0</v>
      </c>
      <c r="Q17" s="282">
        <f t="shared" si="2"/>
        <v>0</v>
      </c>
      <c r="R17" s="303">
        <v>0</v>
      </c>
      <c r="S17" s="282">
        <f t="shared" si="3"/>
        <v>0</v>
      </c>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row>
    <row r="18" spans="1:123" s="169" customFormat="1" ht="15.75" hidden="1">
      <c r="A18" s="73"/>
      <c r="B18" s="78"/>
      <c r="C18" s="78"/>
      <c r="D18" s="47"/>
      <c r="E18" s="45">
        <v>0</v>
      </c>
      <c r="F18" s="71">
        <v>0</v>
      </c>
      <c r="G18" s="72">
        <f t="shared" si="1"/>
        <v>0</v>
      </c>
      <c r="H18" s="71">
        <v>0</v>
      </c>
      <c r="I18" s="71">
        <v>0</v>
      </c>
      <c r="J18" s="71">
        <v>0</v>
      </c>
      <c r="K18" s="72">
        <f t="array" ref="K18">SUM(ROUND(H18:J18,2))</f>
        <v>0</v>
      </c>
      <c r="L18" s="85"/>
      <c r="M18" s="91"/>
      <c r="N18" s="303">
        <v>0</v>
      </c>
      <c r="O18" s="282">
        <f t="shared" si="0"/>
        <v>0</v>
      </c>
      <c r="P18" s="303">
        <v>0</v>
      </c>
      <c r="Q18" s="282">
        <f t="shared" si="2"/>
        <v>0</v>
      </c>
      <c r="R18" s="303">
        <v>0</v>
      </c>
      <c r="S18" s="282">
        <f t="shared" si="3"/>
        <v>0</v>
      </c>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row>
    <row r="19" spans="1:123" s="169" customFormat="1" ht="15.75" hidden="1">
      <c r="A19" s="73"/>
      <c r="B19" s="78"/>
      <c r="C19" s="78"/>
      <c r="D19" s="47"/>
      <c r="E19" s="45">
        <v>0</v>
      </c>
      <c r="F19" s="71">
        <v>0</v>
      </c>
      <c r="G19" s="72">
        <f t="shared" si="1"/>
        <v>0</v>
      </c>
      <c r="H19" s="71">
        <v>0</v>
      </c>
      <c r="I19" s="71">
        <v>0</v>
      </c>
      <c r="J19" s="71">
        <v>0</v>
      </c>
      <c r="K19" s="72">
        <f t="array" ref="K19">SUM(ROUND(H19:J19,2))</f>
        <v>0</v>
      </c>
      <c r="L19" s="85"/>
      <c r="M19" s="91"/>
      <c r="N19" s="303">
        <v>0</v>
      </c>
      <c r="O19" s="282">
        <f t="shared" si="0"/>
        <v>0</v>
      </c>
      <c r="P19" s="303">
        <v>0</v>
      </c>
      <c r="Q19" s="282">
        <f t="shared" si="2"/>
        <v>0</v>
      </c>
      <c r="R19" s="303">
        <v>0</v>
      </c>
      <c r="S19" s="282">
        <f t="shared" si="3"/>
        <v>0</v>
      </c>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row>
    <row r="20" spans="1:123" s="169" customFormat="1" ht="15.75" hidden="1">
      <c r="A20" s="73"/>
      <c r="B20" s="78"/>
      <c r="C20" s="78"/>
      <c r="D20" s="47"/>
      <c r="E20" s="45">
        <v>0</v>
      </c>
      <c r="F20" s="71">
        <v>0</v>
      </c>
      <c r="G20" s="72">
        <f t="shared" si="1"/>
        <v>0</v>
      </c>
      <c r="H20" s="71">
        <v>0</v>
      </c>
      <c r="I20" s="71">
        <v>0</v>
      </c>
      <c r="J20" s="71">
        <v>0</v>
      </c>
      <c r="K20" s="72">
        <f t="array" ref="K20">SUM(ROUND(H20:J20,2))</f>
        <v>0</v>
      </c>
      <c r="L20" s="85"/>
      <c r="M20" s="91"/>
      <c r="N20" s="303">
        <v>0</v>
      </c>
      <c r="O20" s="282">
        <f t="shared" si="0"/>
        <v>0</v>
      </c>
      <c r="P20" s="303">
        <v>0</v>
      </c>
      <c r="Q20" s="282">
        <f t="shared" si="2"/>
        <v>0</v>
      </c>
      <c r="R20" s="303">
        <v>0</v>
      </c>
      <c r="S20" s="282">
        <f t="shared" si="3"/>
        <v>0</v>
      </c>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row>
    <row r="21" spans="1:123" s="169" customFormat="1" ht="15.75" hidden="1">
      <c r="A21" s="73"/>
      <c r="B21" s="78"/>
      <c r="C21" s="78"/>
      <c r="D21" s="47"/>
      <c r="E21" s="45">
        <v>0</v>
      </c>
      <c r="F21" s="71">
        <v>0</v>
      </c>
      <c r="G21" s="72">
        <f t="shared" si="1"/>
        <v>0</v>
      </c>
      <c r="H21" s="71">
        <v>0</v>
      </c>
      <c r="I21" s="71">
        <v>0</v>
      </c>
      <c r="J21" s="71">
        <v>0</v>
      </c>
      <c r="K21" s="72">
        <f t="array" ref="K21">SUM(ROUND(H21:J21,2))</f>
        <v>0</v>
      </c>
      <c r="L21" s="85"/>
      <c r="M21" s="91"/>
      <c r="N21" s="303">
        <v>0</v>
      </c>
      <c r="O21" s="282">
        <f t="shared" si="0"/>
        <v>0</v>
      </c>
      <c r="P21" s="303">
        <v>0</v>
      </c>
      <c r="Q21" s="282">
        <f t="shared" si="2"/>
        <v>0</v>
      </c>
      <c r="R21" s="303">
        <v>0</v>
      </c>
      <c r="S21" s="282">
        <f t="shared" si="3"/>
        <v>0</v>
      </c>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row>
    <row r="22" spans="1:123" s="169" customFormat="1" ht="15.75" hidden="1">
      <c r="A22" s="73"/>
      <c r="B22" s="78"/>
      <c r="C22" s="78"/>
      <c r="D22" s="47"/>
      <c r="E22" s="45">
        <v>0</v>
      </c>
      <c r="F22" s="71">
        <v>0</v>
      </c>
      <c r="G22" s="72">
        <f t="shared" si="1"/>
        <v>0</v>
      </c>
      <c r="H22" s="71">
        <v>0</v>
      </c>
      <c r="I22" s="71">
        <v>0</v>
      </c>
      <c r="J22" s="71">
        <v>0</v>
      </c>
      <c r="K22" s="72">
        <f t="array" ref="K22">SUM(ROUND(H22:J22,2))</f>
        <v>0</v>
      </c>
      <c r="L22" s="85"/>
      <c r="M22" s="91"/>
      <c r="N22" s="303">
        <v>0</v>
      </c>
      <c r="O22" s="282">
        <f t="shared" si="0"/>
        <v>0</v>
      </c>
      <c r="P22" s="303">
        <v>0</v>
      </c>
      <c r="Q22" s="282">
        <f t="shared" si="2"/>
        <v>0</v>
      </c>
      <c r="R22" s="303">
        <v>0</v>
      </c>
      <c r="S22" s="282">
        <f t="shared" si="3"/>
        <v>0</v>
      </c>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row>
    <row r="23" spans="1:123" s="169" customFormat="1" ht="15.75" hidden="1">
      <c r="A23" s="73"/>
      <c r="B23" s="78"/>
      <c r="C23" s="78"/>
      <c r="D23" s="47"/>
      <c r="E23" s="45">
        <v>0</v>
      </c>
      <c r="F23" s="71">
        <v>0</v>
      </c>
      <c r="G23" s="72">
        <f t="shared" si="1"/>
        <v>0</v>
      </c>
      <c r="H23" s="71">
        <v>0</v>
      </c>
      <c r="I23" s="71">
        <v>0</v>
      </c>
      <c r="J23" s="71">
        <v>0</v>
      </c>
      <c r="K23" s="72">
        <f t="array" ref="K23">SUM(ROUND(H23:J23,2))</f>
        <v>0</v>
      </c>
      <c r="L23" s="85"/>
      <c r="M23" s="91"/>
      <c r="N23" s="303">
        <v>0</v>
      </c>
      <c r="O23" s="282">
        <f t="shared" si="0"/>
        <v>0</v>
      </c>
      <c r="P23" s="303">
        <v>0</v>
      </c>
      <c r="Q23" s="282">
        <f t="shared" si="2"/>
        <v>0</v>
      </c>
      <c r="R23" s="303">
        <v>0</v>
      </c>
      <c r="S23" s="282">
        <f t="shared" si="3"/>
        <v>0</v>
      </c>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row>
    <row r="24" spans="1:123" s="169" customFormat="1" ht="15.75" hidden="1">
      <c r="A24" s="73"/>
      <c r="B24" s="78"/>
      <c r="C24" s="78"/>
      <c r="D24" s="47"/>
      <c r="E24" s="45">
        <v>0</v>
      </c>
      <c r="F24" s="71">
        <v>0</v>
      </c>
      <c r="G24" s="72">
        <f t="shared" si="1"/>
        <v>0</v>
      </c>
      <c r="H24" s="71">
        <v>0</v>
      </c>
      <c r="I24" s="71">
        <v>0</v>
      </c>
      <c r="J24" s="71">
        <v>0</v>
      </c>
      <c r="K24" s="72">
        <f t="array" ref="K24">SUM(ROUND(H24:J24,2))</f>
        <v>0</v>
      </c>
      <c r="L24" s="85"/>
      <c r="M24" s="91"/>
      <c r="N24" s="303">
        <v>0</v>
      </c>
      <c r="O24" s="282">
        <f t="shared" si="0"/>
        <v>0</v>
      </c>
      <c r="P24" s="303">
        <v>0</v>
      </c>
      <c r="Q24" s="282">
        <f t="shared" si="2"/>
        <v>0</v>
      </c>
      <c r="R24" s="303">
        <v>0</v>
      </c>
      <c r="S24" s="282">
        <f t="shared" si="3"/>
        <v>0</v>
      </c>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row>
    <row r="25" spans="1:123" s="169" customFormat="1" ht="15.75" hidden="1">
      <c r="A25" s="73"/>
      <c r="B25" s="78"/>
      <c r="C25" s="78"/>
      <c r="D25" s="47"/>
      <c r="E25" s="45">
        <v>0</v>
      </c>
      <c r="F25" s="71">
        <v>0</v>
      </c>
      <c r="G25" s="72">
        <f t="shared" si="1"/>
        <v>0</v>
      </c>
      <c r="H25" s="71">
        <v>0</v>
      </c>
      <c r="I25" s="71">
        <v>0</v>
      </c>
      <c r="J25" s="71">
        <v>0</v>
      </c>
      <c r="K25" s="72">
        <f t="array" ref="K25">SUM(ROUND(H25:J25,2))</f>
        <v>0</v>
      </c>
      <c r="L25" s="85"/>
      <c r="M25" s="91"/>
      <c r="N25" s="303">
        <v>0</v>
      </c>
      <c r="O25" s="282">
        <f t="shared" si="0"/>
        <v>0</v>
      </c>
      <c r="P25" s="303">
        <v>0</v>
      </c>
      <c r="Q25" s="282">
        <f t="shared" si="2"/>
        <v>0</v>
      </c>
      <c r="R25" s="303">
        <v>0</v>
      </c>
      <c r="S25" s="282">
        <f t="shared" si="3"/>
        <v>0</v>
      </c>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row>
    <row r="26" spans="1:123" s="169" customFormat="1" ht="15.75" hidden="1">
      <c r="A26" s="73"/>
      <c r="B26" s="78"/>
      <c r="C26" s="78"/>
      <c r="D26" s="47"/>
      <c r="E26" s="45">
        <v>0</v>
      </c>
      <c r="F26" s="71">
        <v>0</v>
      </c>
      <c r="G26" s="72">
        <f t="shared" si="1"/>
        <v>0</v>
      </c>
      <c r="H26" s="71">
        <v>0</v>
      </c>
      <c r="I26" s="71">
        <v>0</v>
      </c>
      <c r="J26" s="71">
        <v>0</v>
      </c>
      <c r="K26" s="72">
        <f t="array" ref="K26">SUM(ROUND(H26:J26,2))</f>
        <v>0</v>
      </c>
      <c r="L26" s="85"/>
      <c r="M26" s="91"/>
      <c r="N26" s="303">
        <v>0</v>
      </c>
      <c r="O26" s="282">
        <f t="shared" si="0"/>
        <v>0</v>
      </c>
      <c r="P26" s="303">
        <v>0</v>
      </c>
      <c r="Q26" s="282">
        <f t="shared" si="2"/>
        <v>0</v>
      </c>
      <c r="R26" s="303">
        <v>0</v>
      </c>
      <c r="S26" s="282">
        <f t="shared" si="3"/>
        <v>0</v>
      </c>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row>
    <row r="27" spans="1:123" s="169" customFormat="1" ht="15.75" hidden="1">
      <c r="A27" s="73"/>
      <c r="B27" s="78"/>
      <c r="C27" s="78"/>
      <c r="D27" s="47"/>
      <c r="E27" s="45">
        <v>0</v>
      </c>
      <c r="F27" s="71">
        <v>0</v>
      </c>
      <c r="G27" s="72">
        <f t="shared" si="1"/>
        <v>0</v>
      </c>
      <c r="H27" s="71">
        <v>0</v>
      </c>
      <c r="I27" s="71">
        <v>0</v>
      </c>
      <c r="J27" s="71">
        <v>0</v>
      </c>
      <c r="K27" s="72">
        <f t="array" ref="K27">SUM(ROUND(H27:J27,2))</f>
        <v>0</v>
      </c>
      <c r="L27" s="85"/>
      <c r="M27" s="91"/>
      <c r="N27" s="303">
        <v>0</v>
      </c>
      <c r="O27" s="282">
        <f t="shared" si="0"/>
        <v>0</v>
      </c>
      <c r="P27" s="303">
        <v>0</v>
      </c>
      <c r="Q27" s="282">
        <f t="shared" si="2"/>
        <v>0</v>
      </c>
      <c r="R27" s="303">
        <v>0</v>
      </c>
      <c r="S27" s="282">
        <f t="shared" si="3"/>
        <v>0</v>
      </c>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row>
    <row r="28" spans="1:123" s="169" customFormat="1" ht="15.75" hidden="1">
      <c r="A28" s="73"/>
      <c r="B28" s="78"/>
      <c r="C28" s="78"/>
      <c r="D28" s="47"/>
      <c r="E28" s="45">
        <v>0</v>
      </c>
      <c r="F28" s="71">
        <v>0</v>
      </c>
      <c r="G28" s="72">
        <f t="shared" si="1"/>
        <v>0</v>
      </c>
      <c r="H28" s="71">
        <v>0</v>
      </c>
      <c r="I28" s="71">
        <v>0</v>
      </c>
      <c r="J28" s="71">
        <v>0</v>
      </c>
      <c r="K28" s="72">
        <f t="array" ref="K28">SUM(ROUND(H28:J28,2))</f>
        <v>0</v>
      </c>
      <c r="L28" s="85"/>
      <c r="M28" s="91"/>
      <c r="N28" s="303">
        <v>0</v>
      </c>
      <c r="O28" s="282">
        <f t="shared" si="0"/>
        <v>0</v>
      </c>
      <c r="P28" s="303">
        <v>0</v>
      </c>
      <c r="Q28" s="282">
        <f t="shared" si="2"/>
        <v>0</v>
      </c>
      <c r="R28" s="303">
        <v>0</v>
      </c>
      <c r="S28" s="282">
        <f t="shared" si="3"/>
        <v>0</v>
      </c>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row>
    <row r="29" spans="1:123" s="169" customFormat="1" ht="15.75" hidden="1">
      <c r="A29" s="73"/>
      <c r="B29" s="78"/>
      <c r="C29" s="78"/>
      <c r="D29" s="47"/>
      <c r="E29" s="45">
        <v>0</v>
      </c>
      <c r="F29" s="71">
        <v>0</v>
      </c>
      <c r="G29" s="72">
        <f t="shared" si="1"/>
        <v>0</v>
      </c>
      <c r="H29" s="71">
        <v>0</v>
      </c>
      <c r="I29" s="71">
        <v>0</v>
      </c>
      <c r="J29" s="71">
        <v>0</v>
      </c>
      <c r="K29" s="72">
        <f t="array" ref="K29">SUM(ROUND(H29:J29,2))</f>
        <v>0</v>
      </c>
      <c r="L29" s="85"/>
      <c r="M29" s="91"/>
      <c r="N29" s="303">
        <v>0</v>
      </c>
      <c r="O29" s="282">
        <f t="shared" si="0"/>
        <v>0</v>
      </c>
      <c r="P29" s="303">
        <v>0</v>
      </c>
      <c r="Q29" s="282">
        <f t="shared" si="2"/>
        <v>0</v>
      </c>
      <c r="R29" s="303">
        <v>0</v>
      </c>
      <c r="S29" s="282">
        <f t="shared" si="3"/>
        <v>0</v>
      </c>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row>
    <row r="30" spans="1:123" s="169" customFormat="1" ht="15.75" hidden="1">
      <c r="A30" s="73"/>
      <c r="B30" s="78"/>
      <c r="C30" s="78"/>
      <c r="D30" s="47"/>
      <c r="E30" s="45">
        <v>0</v>
      </c>
      <c r="F30" s="71">
        <v>0</v>
      </c>
      <c r="G30" s="72">
        <f t="shared" si="1"/>
        <v>0</v>
      </c>
      <c r="H30" s="71">
        <v>0</v>
      </c>
      <c r="I30" s="71">
        <v>0</v>
      </c>
      <c r="J30" s="71">
        <v>0</v>
      </c>
      <c r="K30" s="72">
        <f t="array" ref="K30">SUM(ROUND(H30:J30,2))</f>
        <v>0</v>
      </c>
      <c r="L30" s="85"/>
      <c r="M30" s="91"/>
      <c r="N30" s="303">
        <v>0</v>
      </c>
      <c r="O30" s="282">
        <f t="shared" si="0"/>
        <v>0</v>
      </c>
      <c r="P30" s="303">
        <v>0</v>
      </c>
      <c r="Q30" s="282">
        <f t="shared" si="2"/>
        <v>0</v>
      </c>
      <c r="R30" s="303">
        <v>0</v>
      </c>
      <c r="S30" s="282">
        <f t="shared" si="3"/>
        <v>0</v>
      </c>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row>
    <row r="31" spans="1:123" s="169" customFormat="1" ht="15.75" hidden="1">
      <c r="A31" s="73"/>
      <c r="B31" s="78"/>
      <c r="C31" s="78"/>
      <c r="D31" s="47"/>
      <c r="E31" s="45">
        <v>0</v>
      </c>
      <c r="F31" s="71">
        <v>0</v>
      </c>
      <c r="G31" s="72">
        <f t="shared" si="1"/>
        <v>0</v>
      </c>
      <c r="H31" s="71">
        <v>0</v>
      </c>
      <c r="I31" s="71">
        <v>0</v>
      </c>
      <c r="J31" s="71">
        <v>0</v>
      </c>
      <c r="K31" s="72">
        <f t="array" ref="K31">SUM(ROUND(H31:J31,2))</f>
        <v>0</v>
      </c>
      <c r="L31" s="85"/>
      <c r="M31" s="91"/>
      <c r="N31" s="303">
        <v>0</v>
      </c>
      <c r="O31" s="282">
        <f t="shared" si="0"/>
        <v>0</v>
      </c>
      <c r="P31" s="303">
        <v>0</v>
      </c>
      <c r="Q31" s="282">
        <f t="shared" si="2"/>
        <v>0</v>
      </c>
      <c r="R31" s="303">
        <v>0</v>
      </c>
      <c r="S31" s="282">
        <f t="shared" si="3"/>
        <v>0</v>
      </c>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row>
    <row r="32" spans="1:123" s="169" customFormat="1" ht="15.75" hidden="1">
      <c r="A32" s="73"/>
      <c r="B32" s="78"/>
      <c r="C32" s="78"/>
      <c r="D32" s="47"/>
      <c r="E32" s="45">
        <v>0</v>
      </c>
      <c r="F32" s="71">
        <v>0</v>
      </c>
      <c r="G32" s="72">
        <f t="shared" si="1"/>
        <v>0</v>
      </c>
      <c r="H32" s="71">
        <v>0</v>
      </c>
      <c r="I32" s="71">
        <v>0</v>
      </c>
      <c r="J32" s="71">
        <v>0</v>
      </c>
      <c r="K32" s="72">
        <f t="array" ref="K32">SUM(ROUND(H32:J32,2))</f>
        <v>0</v>
      </c>
      <c r="L32" s="85"/>
      <c r="M32" s="91"/>
      <c r="N32" s="303">
        <v>0</v>
      </c>
      <c r="O32" s="282">
        <f t="shared" si="0"/>
        <v>0</v>
      </c>
      <c r="P32" s="303">
        <v>0</v>
      </c>
      <c r="Q32" s="282">
        <f t="shared" si="2"/>
        <v>0</v>
      </c>
      <c r="R32" s="303">
        <v>0</v>
      </c>
      <c r="S32" s="282">
        <f t="shared" si="3"/>
        <v>0</v>
      </c>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row>
    <row r="33" spans="1:123" s="169" customFormat="1" ht="15.75" hidden="1">
      <c r="A33" s="73"/>
      <c r="B33" s="78"/>
      <c r="C33" s="78"/>
      <c r="D33" s="47"/>
      <c r="E33" s="45">
        <v>0</v>
      </c>
      <c r="F33" s="71">
        <v>0</v>
      </c>
      <c r="G33" s="72">
        <f t="shared" si="1"/>
        <v>0</v>
      </c>
      <c r="H33" s="71">
        <v>0</v>
      </c>
      <c r="I33" s="71">
        <v>0</v>
      </c>
      <c r="J33" s="71">
        <v>0</v>
      </c>
      <c r="K33" s="72">
        <f t="array" ref="K33">SUM(ROUND(H33:J33,2))</f>
        <v>0</v>
      </c>
      <c r="L33" s="85"/>
      <c r="M33" s="91"/>
      <c r="N33" s="303">
        <v>0</v>
      </c>
      <c r="O33" s="282">
        <f t="shared" si="0"/>
        <v>0</v>
      </c>
      <c r="P33" s="303">
        <v>0</v>
      </c>
      <c r="Q33" s="282">
        <f t="shared" si="2"/>
        <v>0</v>
      </c>
      <c r="R33" s="303">
        <v>0</v>
      </c>
      <c r="S33" s="282">
        <f t="shared" si="3"/>
        <v>0</v>
      </c>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row>
    <row r="34" spans="1:123" s="169" customFormat="1" ht="15.75" hidden="1">
      <c r="A34" s="73"/>
      <c r="B34" s="78"/>
      <c r="C34" s="78"/>
      <c r="D34" s="47"/>
      <c r="E34" s="45">
        <v>0</v>
      </c>
      <c r="F34" s="71">
        <v>0</v>
      </c>
      <c r="G34" s="72">
        <f t="shared" si="1"/>
        <v>0</v>
      </c>
      <c r="H34" s="71">
        <v>0</v>
      </c>
      <c r="I34" s="71">
        <v>0</v>
      </c>
      <c r="J34" s="71">
        <v>0</v>
      </c>
      <c r="K34" s="72">
        <f t="array" ref="K34">SUM(ROUND(H34:J34,2))</f>
        <v>0</v>
      </c>
      <c r="L34" s="85"/>
      <c r="M34" s="91"/>
      <c r="N34" s="303">
        <v>0</v>
      </c>
      <c r="O34" s="282">
        <f t="shared" si="0"/>
        <v>0</v>
      </c>
      <c r="P34" s="303">
        <v>0</v>
      </c>
      <c r="Q34" s="282">
        <f t="shared" si="2"/>
        <v>0</v>
      </c>
      <c r="R34" s="303">
        <v>0</v>
      </c>
      <c r="S34" s="282">
        <f t="shared" si="3"/>
        <v>0</v>
      </c>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row>
    <row r="35" spans="1:123" s="169" customFormat="1" ht="15.75" hidden="1">
      <c r="A35" s="73"/>
      <c r="B35" s="78"/>
      <c r="C35" s="78"/>
      <c r="D35" s="47"/>
      <c r="E35" s="45">
        <v>0</v>
      </c>
      <c r="F35" s="71">
        <v>0</v>
      </c>
      <c r="G35" s="72">
        <f t="shared" si="1"/>
        <v>0</v>
      </c>
      <c r="H35" s="71">
        <v>0</v>
      </c>
      <c r="I35" s="71">
        <v>0</v>
      </c>
      <c r="J35" s="71">
        <v>0</v>
      </c>
      <c r="K35" s="72">
        <f t="array" ref="K35">SUM(ROUND(H35:J35,2))</f>
        <v>0</v>
      </c>
      <c r="L35" s="85"/>
      <c r="M35" s="91"/>
      <c r="N35" s="303">
        <v>0</v>
      </c>
      <c r="O35" s="282">
        <f t="shared" si="0"/>
        <v>0</v>
      </c>
      <c r="P35" s="303">
        <v>0</v>
      </c>
      <c r="Q35" s="282">
        <f t="shared" si="2"/>
        <v>0</v>
      </c>
      <c r="R35" s="303">
        <v>0</v>
      </c>
      <c r="S35" s="282">
        <f t="shared" si="3"/>
        <v>0</v>
      </c>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row>
    <row r="36" spans="1:123" s="169" customFormat="1" ht="15.75" hidden="1">
      <c r="A36" s="73"/>
      <c r="B36" s="78"/>
      <c r="C36" s="78"/>
      <c r="D36" s="47"/>
      <c r="E36" s="45">
        <v>0</v>
      </c>
      <c r="F36" s="71">
        <v>0</v>
      </c>
      <c r="G36" s="72">
        <f t="shared" si="1"/>
        <v>0</v>
      </c>
      <c r="H36" s="71">
        <v>0</v>
      </c>
      <c r="I36" s="71">
        <v>0</v>
      </c>
      <c r="J36" s="71">
        <v>0</v>
      </c>
      <c r="K36" s="72">
        <f t="array" ref="K36">SUM(ROUND(H36:J36,2))</f>
        <v>0</v>
      </c>
      <c r="L36" s="85"/>
      <c r="M36" s="91"/>
      <c r="N36" s="303">
        <v>0</v>
      </c>
      <c r="O36" s="282">
        <f t="shared" si="0"/>
        <v>0</v>
      </c>
      <c r="P36" s="303">
        <v>0</v>
      </c>
      <c r="Q36" s="282">
        <f t="shared" si="2"/>
        <v>0</v>
      </c>
      <c r="R36" s="303">
        <v>0</v>
      </c>
      <c r="S36" s="282">
        <f t="shared" si="3"/>
        <v>0</v>
      </c>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row>
    <row r="37" spans="1:123" s="169" customFormat="1" ht="15.75" hidden="1">
      <c r="A37" s="73"/>
      <c r="B37" s="78"/>
      <c r="C37" s="78"/>
      <c r="D37" s="47"/>
      <c r="E37" s="45">
        <v>0</v>
      </c>
      <c r="F37" s="71">
        <v>0</v>
      </c>
      <c r="G37" s="72">
        <f t="shared" si="1"/>
        <v>0</v>
      </c>
      <c r="H37" s="71">
        <v>0</v>
      </c>
      <c r="I37" s="71">
        <v>0</v>
      </c>
      <c r="J37" s="71">
        <v>0</v>
      </c>
      <c r="K37" s="72">
        <f t="array" ref="K37">SUM(ROUND(H37:J37,2))</f>
        <v>0</v>
      </c>
      <c r="L37" s="85"/>
      <c r="M37" s="91"/>
      <c r="N37" s="303">
        <v>0</v>
      </c>
      <c r="O37" s="282">
        <f t="shared" si="0"/>
        <v>0</v>
      </c>
      <c r="P37" s="303">
        <v>0</v>
      </c>
      <c r="Q37" s="282">
        <f t="shared" si="2"/>
        <v>0</v>
      </c>
      <c r="R37" s="303">
        <v>0</v>
      </c>
      <c r="S37" s="282">
        <f t="shared" si="3"/>
        <v>0</v>
      </c>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row>
    <row r="38" spans="1:123" s="169" customFormat="1" ht="15.75" hidden="1">
      <c r="A38" s="73"/>
      <c r="B38" s="78"/>
      <c r="C38" s="78"/>
      <c r="D38" s="47"/>
      <c r="E38" s="45">
        <v>0</v>
      </c>
      <c r="F38" s="71">
        <v>0</v>
      </c>
      <c r="G38" s="72">
        <f t="shared" si="1"/>
        <v>0</v>
      </c>
      <c r="H38" s="71">
        <v>0</v>
      </c>
      <c r="I38" s="71">
        <v>0</v>
      </c>
      <c r="J38" s="71">
        <v>0</v>
      </c>
      <c r="K38" s="72">
        <f t="array" ref="K38">SUM(ROUND(H38:J38,2))</f>
        <v>0</v>
      </c>
      <c r="L38" s="85"/>
      <c r="M38" s="91"/>
      <c r="N38" s="303">
        <v>0</v>
      </c>
      <c r="O38" s="282">
        <f t="shared" si="0"/>
        <v>0</v>
      </c>
      <c r="P38" s="303">
        <v>0</v>
      </c>
      <c r="Q38" s="282">
        <f t="shared" si="2"/>
        <v>0</v>
      </c>
      <c r="R38" s="303">
        <v>0</v>
      </c>
      <c r="S38" s="282">
        <f t="shared" si="3"/>
        <v>0</v>
      </c>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row>
    <row r="39" spans="1:123" s="169" customFormat="1" ht="15.75" hidden="1">
      <c r="A39" s="73"/>
      <c r="B39" s="78"/>
      <c r="C39" s="78"/>
      <c r="D39" s="47"/>
      <c r="E39" s="45">
        <v>0</v>
      </c>
      <c r="F39" s="71">
        <v>0</v>
      </c>
      <c r="G39" s="72">
        <f t="shared" si="1"/>
        <v>0</v>
      </c>
      <c r="H39" s="71">
        <v>0</v>
      </c>
      <c r="I39" s="71">
        <v>0</v>
      </c>
      <c r="J39" s="71">
        <v>0</v>
      </c>
      <c r="K39" s="72">
        <f t="array" ref="K39">SUM(ROUND(H39:J39,2))</f>
        <v>0</v>
      </c>
      <c r="L39" s="85"/>
      <c r="M39" s="91"/>
      <c r="N39" s="303">
        <v>0</v>
      </c>
      <c r="O39" s="282">
        <f t="shared" si="0"/>
        <v>0</v>
      </c>
      <c r="P39" s="303">
        <v>0</v>
      </c>
      <c r="Q39" s="282">
        <f t="shared" si="2"/>
        <v>0</v>
      </c>
      <c r="R39" s="303">
        <v>0</v>
      </c>
      <c r="S39" s="282">
        <f t="shared" si="3"/>
        <v>0</v>
      </c>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row>
    <row r="40" spans="1:123" s="169" customFormat="1" ht="15.75" hidden="1">
      <c r="A40" s="73"/>
      <c r="B40" s="78"/>
      <c r="C40" s="78"/>
      <c r="D40" s="47"/>
      <c r="E40" s="45">
        <v>0</v>
      </c>
      <c r="F40" s="71">
        <v>0</v>
      </c>
      <c r="G40" s="72">
        <f t="shared" si="1"/>
        <v>0</v>
      </c>
      <c r="H40" s="71">
        <v>0</v>
      </c>
      <c r="I40" s="71">
        <v>0</v>
      </c>
      <c r="J40" s="71">
        <v>0</v>
      </c>
      <c r="K40" s="72">
        <f t="array" ref="K40">SUM(ROUND(H40:J40,2))</f>
        <v>0</v>
      </c>
      <c r="L40" s="85"/>
      <c r="M40" s="91"/>
      <c r="N40" s="303">
        <v>0</v>
      </c>
      <c r="O40" s="282">
        <f t="shared" si="0"/>
        <v>0</v>
      </c>
      <c r="P40" s="303">
        <v>0</v>
      </c>
      <c r="Q40" s="282">
        <f t="shared" si="2"/>
        <v>0</v>
      </c>
      <c r="R40" s="303">
        <v>0</v>
      </c>
      <c r="S40" s="282">
        <f t="shared" si="3"/>
        <v>0</v>
      </c>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row>
    <row r="41" spans="1:123" s="169" customFormat="1" ht="15.75" hidden="1">
      <c r="A41" s="73"/>
      <c r="B41" s="78"/>
      <c r="C41" s="78"/>
      <c r="D41" s="47"/>
      <c r="E41" s="45">
        <v>0</v>
      </c>
      <c r="F41" s="71">
        <v>0</v>
      </c>
      <c r="G41" s="72">
        <f t="shared" si="1"/>
        <v>0</v>
      </c>
      <c r="H41" s="71">
        <v>0</v>
      </c>
      <c r="I41" s="71">
        <v>0</v>
      </c>
      <c r="J41" s="71">
        <v>0</v>
      </c>
      <c r="K41" s="72">
        <f t="array" ref="K41">SUM(ROUND(H41:J41,2))</f>
        <v>0</v>
      </c>
      <c r="L41" s="85"/>
      <c r="M41" s="91"/>
      <c r="N41" s="303">
        <v>0</v>
      </c>
      <c r="O41" s="282">
        <f t="shared" si="0"/>
        <v>0</v>
      </c>
      <c r="P41" s="303">
        <v>0</v>
      </c>
      <c r="Q41" s="282">
        <f t="shared" si="2"/>
        <v>0</v>
      </c>
      <c r="R41" s="303">
        <v>0</v>
      </c>
      <c r="S41" s="282">
        <f t="shared" si="3"/>
        <v>0</v>
      </c>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row>
    <row r="42" spans="1:123" s="169" customFormat="1" ht="15.75" hidden="1">
      <c r="A42" s="73"/>
      <c r="B42" s="78"/>
      <c r="C42" s="78"/>
      <c r="D42" s="47"/>
      <c r="E42" s="45">
        <v>0</v>
      </c>
      <c r="F42" s="71">
        <v>0</v>
      </c>
      <c r="G42" s="72">
        <f t="shared" si="1"/>
        <v>0</v>
      </c>
      <c r="H42" s="71">
        <v>0</v>
      </c>
      <c r="I42" s="71">
        <v>0</v>
      </c>
      <c r="J42" s="71">
        <v>0</v>
      </c>
      <c r="K42" s="72">
        <f t="array" ref="K42">SUM(ROUND(H42:J42,2))</f>
        <v>0</v>
      </c>
      <c r="L42" s="85"/>
      <c r="M42" s="91"/>
      <c r="N42" s="303">
        <v>0</v>
      </c>
      <c r="O42" s="282">
        <f t="shared" si="0"/>
        <v>0</v>
      </c>
      <c r="P42" s="303">
        <v>0</v>
      </c>
      <c r="Q42" s="282">
        <f t="shared" si="2"/>
        <v>0</v>
      </c>
      <c r="R42" s="303">
        <v>0</v>
      </c>
      <c r="S42" s="282">
        <f t="shared" si="3"/>
        <v>0</v>
      </c>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row>
    <row r="43" spans="1:123" s="169" customFormat="1" ht="15.75" hidden="1">
      <c r="A43" s="73"/>
      <c r="B43" s="78"/>
      <c r="C43" s="78"/>
      <c r="D43" s="47"/>
      <c r="E43" s="45">
        <v>0</v>
      </c>
      <c r="F43" s="71">
        <v>0</v>
      </c>
      <c r="G43" s="72">
        <f t="shared" si="1"/>
        <v>0</v>
      </c>
      <c r="H43" s="71">
        <v>0</v>
      </c>
      <c r="I43" s="71">
        <v>0</v>
      </c>
      <c r="J43" s="71">
        <v>0</v>
      </c>
      <c r="K43" s="72">
        <f t="array" ref="K43">SUM(ROUND(H43:J43,2))</f>
        <v>0</v>
      </c>
      <c r="L43" s="85"/>
      <c r="M43" s="91"/>
      <c r="N43" s="303">
        <v>0</v>
      </c>
      <c r="O43" s="282">
        <f t="shared" si="0"/>
        <v>0</v>
      </c>
      <c r="P43" s="303">
        <v>0</v>
      </c>
      <c r="Q43" s="282">
        <f t="shared" si="2"/>
        <v>0</v>
      </c>
      <c r="R43" s="303">
        <v>0</v>
      </c>
      <c r="S43" s="282">
        <f t="shared" si="3"/>
        <v>0</v>
      </c>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row>
    <row r="44" spans="1:123" s="169" customFormat="1" ht="15.75" hidden="1">
      <c r="A44" s="73"/>
      <c r="B44" s="78"/>
      <c r="C44" s="78"/>
      <c r="D44" s="47"/>
      <c r="E44" s="45">
        <v>0</v>
      </c>
      <c r="F44" s="71">
        <v>0</v>
      </c>
      <c r="G44" s="72">
        <f t="shared" si="1"/>
        <v>0</v>
      </c>
      <c r="H44" s="71">
        <v>0</v>
      </c>
      <c r="I44" s="71">
        <v>0</v>
      </c>
      <c r="J44" s="71">
        <v>0</v>
      </c>
      <c r="K44" s="72">
        <f t="array" ref="K44">SUM(ROUND(H44:J44,2))</f>
        <v>0</v>
      </c>
      <c r="L44" s="85"/>
      <c r="M44" s="91"/>
      <c r="N44" s="303">
        <v>0</v>
      </c>
      <c r="O44" s="282">
        <f t="shared" si="0"/>
        <v>0</v>
      </c>
      <c r="P44" s="303">
        <v>0</v>
      </c>
      <c r="Q44" s="282">
        <f t="shared" si="2"/>
        <v>0</v>
      </c>
      <c r="R44" s="303">
        <v>0</v>
      </c>
      <c r="S44" s="282">
        <f t="shared" si="3"/>
        <v>0</v>
      </c>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row>
    <row r="45" spans="1:123" s="169" customFormat="1" ht="15.75" hidden="1">
      <c r="A45" s="73"/>
      <c r="B45" s="78"/>
      <c r="C45" s="78"/>
      <c r="D45" s="47"/>
      <c r="E45" s="45">
        <v>0</v>
      </c>
      <c r="F45" s="71">
        <v>0</v>
      </c>
      <c r="G45" s="72">
        <f t="shared" si="1"/>
        <v>0</v>
      </c>
      <c r="H45" s="71">
        <v>0</v>
      </c>
      <c r="I45" s="71">
        <v>0</v>
      </c>
      <c r="J45" s="71">
        <v>0</v>
      </c>
      <c r="K45" s="72">
        <f t="array" ref="K45">SUM(ROUND(H45:J45,2))</f>
        <v>0</v>
      </c>
      <c r="L45" s="85"/>
      <c r="M45" s="91"/>
      <c r="N45" s="303">
        <v>0</v>
      </c>
      <c r="O45" s="282">
        <f t="shared" si="0"/>
        <v>0</v>
      </c>
      <c r="P45" s="303">
        <v>0</v>
      </c>
      <c r="Q45" s="282">
        <f t="shared" si="2"/>
        <v>0</v>
      </c>
      <c r="R45" s="303">
        <v>0</v>
      </c>
      <c r="S45" s="282">
        <f t="shared" si="3"/>
        <v>0</v>
      </c>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row>
    <row r="46" spans="1:123" s="169" customFormat="1" ht="15.75" hidden="1">
      <c r="A46" s="73"/>
      <c r="B46" s="78"/>
      <c r="C46" s="78"/>
      <c r="D46" s="47"/>
      <c r="E46" s="45">
        <v>0</v>
      </c>
      <c r="F46" s="71">
        <v>0</v>
      </c>
      <c r="G46" s="72">
        <f t="shared" si="1"/>
        <v>0</v>
      </c>
      <c r="H46" s="71">
        <v>0</v>
      </c>
      <c r="I46" s="71">
        <v>0</v>
      </c>
      <c r="J46" s="71">
        <v>0</v>
      </c>
      <c r="K46" s="72">
        <f t="array" ref="K46">SUM(ROUND(H46:J46,2))</f>
        <v>0</v>
      </c>
      <c r="L46" s="85"/>
      <c r="M46" s="91"/>
      <c r="N46" s="303">
        <v>0</v>
      </c>
      <c r="O46" s="282">
        <f t="shared" si="0"/>
        <v>0</v>
      </c>
      <c r="P46" s="303">
        <v>0</v>
      </c>
      <c r="Q46" s="282">
        <f t="shared" si="2"/>
        <v>0</v>
      </c>
      <c r="R46" s="303">
        <v>0</v>
      </c>
      <c r="S46" s="282">
        <f t="shared" si="3"/>
        <v>0</v>
      </c>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row>
    <row r="47" spans="1:123" s="169" customFormat="1" ht="15.75" hidden="1">
      <c r="A47" s="73"/>
      <c r="B47" s="78"/>
      <c r="C47" s="78"/>
      <c r="D47" s="47"/>
      <c r="E47" s="45">
        <v>0</v>
      </c>
      <c r="F47" s="71">
        <v>0</v>
      </c>
      <c r="G47" s="72">
        <f t="shared" si="1"/>
        <v>0</v>
      </c>
      <c r="H47" s="71">
        <v>0</v>
      </c>
      <c r="I47" s="71">
        <v>0</v>
      </c>
      <c r="J47" s="71">
        <v>0</v>
      </c>
      <c r="K47" s="72">
        <f t="array" ref="K47">SUM(ROUND(H47:J47,2))</f>
        <v>0</v>
      </c>
      <c r="L47" s="85"/>
      <c r="M47" s="91"/>
      <c r="N47" s="303">
        <v>0</v>
      </c>
      <c r="O47" s="282">
        <f t="shared" si="0"/>
        <v>0</v>
      </c>
      <c r="P47" s="303">
        <v>0</v>
      </c>
      <c r="Q47" s="282">
        <f t="shared" si="2"/>
        <v>0</v>
      </c>
      <c r="R47" s="303">
        <v>0</v>
      </c>
      <c r="S47" s="282">
        <f t="shared" si="3"/>
        <v>0</v>
      </c>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row>
    <row r="48" spans="1:123" s="169" customFormat="1" ht="15.75" hidden="1">
      <c r="A48" s="73"/>
      <c r="B48" s="78"/>
      <c r="C48" s="78"/>
      <c r="D48" s="47"/>
      <c r="E48" s="45">
        <v>0</v>
      </c>
      <c r="F48" s="71">
        <v>0</v>
      </c>
      <c r="G48" s="72">
        <f t="shared" si="1"/>
        <v>0</v>
      </c>
      <c r="H48" s="71">
        <v>0</v>
      </c>
      <c r="I48" s="71">
        <v>0</v>
      </c>
      <c r="J48" s="71">
        <v>0</v>
      </c>
      <c r="K48" s="72">
        <f t="array" ref="K48">SUM(ROUND(H48:J48,2))</f>
        <v>0</v>
      </c>
      <c r="L48" s="85"/>
      <c r="M48" s="91"/>
      <c r="N48" s="303">
        <v>0</v>
      </c>
      <c r="O48" s="282">
        <f t="shared" si="0"/>
        <v>0</v>
      </c>
      <c r="P48" s="303">
        <v>0</v>
      </c>
      <c r="Q48" s="282">
        <f t="shared" si="2"/>
        <v>0</v>
      </c>
      <c r="R48" s="303">
        <v>0</v>
      </c>
      <c r="S48" s="282">
        <f t="shared" si="3"/>
        <v>0</v>
      </c>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row>
    <row r="49" spans="1:123" s="169" customFormat="1" ht="15.75" hidden="1">
      <c r="A49" s="73"/>
      <c r="B49" s="78"/>
      <c r="C49" s="78"/>
      <c r="D49" s="47"/>
      <c r="E49" s="45">
        <v>0</v>
      </c>
      <c r="F49" s="71">
        <v>0</v>
      </c>
      <c r="G49" s="72">
        <f t="shared" si="1"/>
        <v>0</v>
      </c>
      <c r="H49" s="71">
        <v>0</v>
      </c>
      <c r="I49" s="71">
        <v>0</v>
      </c>
      <c r="J49" s="71">
        <v>0</v>
      </c>
      <c r="K49" s="72">
        <f t="array" ref="K49">SUM(ROUND(H49:J49,2))</f>
        <v>0</v>
      </c>
      <c r="L49" s="85"/>
      <c r="M49" s="91"/>
      <c r="N49" s="303">
        <v>0</v>
      </c>
      <c r="O49" s="282">
        <f t="shared" si="0"/>
        <v>0</v>
      </c>
      <c r="P49" s="303">
        <v>0</v>
      </c>
      <c r="Q49" s="282">
        <f t="shared" si="2"/>
        <v>0</v>
      </c>
      <c r="R49" s="303">
        <v>0</v>
      </c>
      <c r="S49" s="282">
        <f t="shared" si="3"/>
        <v>0</v>
      </c>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row>
    <row r="50" spans="1:123" s="169" customFormat="1" ht="15.75" hidden="1">
      <c r="A50" s="73"/>
      <c r="B50" s="78"/>
      <c r="C50" s="78"/>
      <c r="D50" s="47"/>
      <c r="E50" s="45">
        <v>0</v>
      </c>
      <c r="F50" s="71">
        <v>0</v>
      </c>
      <c r="G50" s="72">
        <f t="shared" si="1"/>
        <v>0</v>
      </c>
      <c r="H50" s="71">
        <v>0</v>
      </c>
      <c r="I50" s="71">
        <v>0</v>
      </c>
      <c r="J50" s="71">
        <v>0</v>
      </c>
      <c r="K50" s="72">
        <f t="array" ref="K50">SUM(ROUND(H50:J50,2))</f>
        <v>0</v>
      </c>
      <c r="L50" s="85"/>
      <c r="M50" s="91"/>
      <c r="N50" s="303">
        <v>0</v>
      </c>
      <c r="O50" s="282">
        <f t="shared" si="0"/>
        <v>0</v>
      </c>
      <c r="P50" s="303">
        <v>0</v>
      </c>
      <c r="Q50" s="282">
        <f t="shared" si="2"/>
        <v>0</v>
      </c>
      <c r="R50" s="303">
        <v>0</v>
      </c>
      <c r="S50" s="282">
        <f t="shared" si="3"/>
        <v>0</v>
      </c>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c r="DP50" s="199"/>
      <c r="DQ50" s="199"/>
      <c r="DR50" s="199"/>
      <c r="DS50" s="199"/>
    </row>
    <row r="51" spans="1:123" s="169" customFormat="1" ht="15.75" hidden="1">
      <c r="A51" s="73"/>
      <c r="B51" s="78"/>
      <c r="C51" s="78"/>
      <c r="D51" s="47"/>
      <c r="E51" s="45">
        <v>0</v>
      </c>
      <c r="F51" s="71">
        <v>0</v>
      </c>
      <c r="G51" s="72">
        <f t="shared" si="1"/>
        <v>0</v>
      </c>
      <c r="H51" s="71">
        <v>0</v>
      </c>
      <c r="I51" s="71">
        <v>0</v>
      </c>
      <c r="J51" s="71">
        <v>0</v>
      </c>
      <c r="K51" s="72">
        <f t="array" ref="K51">SUM(ROUND(H51:J51,2))</f>
        <v>0</v>
      </c>
      <c r="L51" s="85"/>
      <c r="M51" s="91"/>
      <c r="N51" s="303">
        <v>0</v>
      </c>
      <c r="O51" s="282">
        <f t="shared" si="0"/>
        <v>0</v>
      </c>
      <c r="P51" s="303">
        <v>0</v>
      </c>
      <c r="Q51" s="282">
        <f t="shared" si="2"/>
        <v>0</v>
      </c>
      <c r="R51" s="303">
        <v>0</v>
      </c>
      <c r="S51" s="282">
        <f t="shared" si="3"/>
        <v>0</v>
      </c>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row>
    <row r="52" spans="1:123" s="169" customFormat="1" ht="15.75" hidden="1">
      <c r="A52" s="73"/>
      <c r="B52" s="78"/>
      <c r="C52" s="78"/>
      <c r="D52" s="47"/>
      <c r="E52" s="45">
        <v>0</v>
      </c>
      <c r="F52" s="71">
        <v>0</v>
      </c>
      <c r="G52" s="72">
        <f t="shared" si="1"/>
        <v>0</v>
      </c>
      <c r="H52" s="71">
        <v>0</v>
      </c>
      <c r="I52" s="71">
        <v>0</v>
      </c>
      <c r="J52" s="71">
        <v>0</v>
      </c>
      <c r="K52" s="72">
        <f t="array" ref="K52">SUM(ROUND(H52:J52,2))</f>
        <v>0</v>
      </c>
      <c r="L52" s="85"/>
      <c r="M52" s="91"/>
      <c r="N52" s="303">
        <v>0</v>
      </c>
      <c r="O52" s="282">
        <f t="shared" si="0"/>
        <v>0</v>
      </c>
      <c r="P52" s="303">
        <v>0</v>
      </c>
      <c r="Q52" s="282">
        <f t="shared" si="2"/>
        <v>0</v>
      </c>
      <c r="R52" s="303">
        <v>0</v>
      </c>
      <c r="S52" s="282">
        <f t="shared" si="3"/>
        <v>0</v>
      </c>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c r="DP52" s="199"/>
      <c r="DQ52" s="199"/>
      <c r="DR52" s="199"/>
      <c r="DS52" s="199"/>
    </row>
    <row r="53" spans="1:123" s="169" customFormat="1" ht="15.75" hidden="1">
      <c r="A53" s="73"/>
      <c r="B53" s="78"/>
      <c r="C53" s="78"/>
      <c r="D53" s="47"/>
      <c r="E53" s="45">
        <v>0</v>
      </c>
      <c r="F53" s="71">
        <v>0</v>
      </c>
      <c r="G53" s="72">
        <f t="shared" si="1"/>
        <v>0</v>
      </c>
      <c r="H53" s="71">
        <v>0</v>
      </c>
      <c r="I53" s="71">
        <v>0</v>
      </c>
      <c r="J53" s="71">
        <v>0</v>
      </c>
      <c r="K53" s="72">
        <f t="array" ref="K53">SUM(ROUND(H53:J53,2))</f>
        <v>0</v>
      </c>
      <c r="L53" s="85"/>
      <c r="M53" s="91"/>
      <c r="N53" s="303">
        <v>0</v>
      </c>
      <c r="O53" s="282">
        <f t="shared" si="0"/>
        <v>0</v>
      </c>
      <c r="P53" s="303">
        <v>0</v>
      </c>
      <c r="Q53" s="282">
        <f t="shared" si="2"/>
        <v>0</v>
      </c>
      <c r="R53" s="303">
        <v>0</v>
      </c>
      <c r="S53" s="282">
        <f t="shared" si="3"/>
        <v>0</v>
      </c>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c r="DP53" s="199"/>
      <c r="DQ53" s="199"/>
      <c r="DR53" s="199"/>
      <c r="DS53" s="199"/>
    </row>
    <row r="54" spans="1:123" s="169" customFormat="1" ht="15.75" hidden="1">
      <c r="A54" s="73"/>
      <c r="B54" s="78"/>
      <c r="C54" s="78"/>
      <c r="D54" s="47"/>
      <c r="E54" s="45">
        <v>0</v>
      </c>
      <c r="F54" s="71">
        <v>0</v>
      </c>
      <c r="G54" s="72">
        <f t="shared" si="1"/>
        <v>0</v>
      </c>
      <c r="H54" s="71">
        <v>0</v>
      </c>
      <c r="I54" s="71">
        <v>0</v>
      </c>
      <c r="J54" s="71">
        <v>0</v>
      </c>
      <c r="K54" s="72">
        <f t="array" ref="K54">SUM(ROUND(H54:J54,2))</f>
        <v>0</v>
      </c>
      <c r="L54" s="85"/>
      <c r="M54" s="91"/>
      <c r="N54" s="303">
        <v>0</v>
      </c>
      <c r="O54" s="282">
        <f t="shared" si="0"/>
        <v>0</v>
      </c>
      <c r="P54" s="303">
        <v>0</v>
      </c>
      <c r="Q54" s="282">
        <f t="shared" si="2"/>
        <v>0</v>
      </c>
      <c r="R54" s="303">
        <v>0</v>
      </c>
      <c r="S54" s="282">
        <f t="shared" si="3"/>
        <v>0</v>
      </c>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row>
    <row r="55" spans="1:123" s="169" customFormat="1" ht="15.75" hidden="1">
      <c r="A55" s="73"/>
      <c r="B55" s="78"/>
      <c r="C55" s="78"/>
      <c r="D55" s="47"/>
      <c r="E55" s="45">
        <v>0</v>
      </c>
      <c r="F55" s="71">
        <v>0</v>
      </c>
      <c r="G55" s="72">
        <f t="shared" si="1"/>
        <v>0</v>
      </c>
      <c r="H55" s="71">
        <v>0</v>
      </c>
      <c r="I55" s="71">
        <v>0</v>
      </c>
      <c r="J55" s="71">
        <v>0</v>
      </c>
      <c r="K55" s="72">
        <f t="array" ref="K55">SUM(ROUND(H55:J55,2))</f>
        <v>0</v>
      </c>
      <c r="L55" s="85"/>
      <c r="M55" s="91"/>
      <c r="N55" s="303">
        <v>0</v>
      </c>
      <c r="O55" s="282">
        <f t="shared" si="0"/>
        <v>0</v>
      </c>
      <c r="P55" s="303">
        <v>0</v>
      </c>
      <c r="Q55" s="282">
        <f t="shared" si="2"/>
        <v>0</v>
      </c>
      <c r="R55" s="303">
        <v>0</v>
      </c>
      <c r="S55" s="282">
        <f t="shared" si="3"/>
        <v>0</v>
      </c>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row>
    <row r="56" spans="1:123" s="169" customFormat="1" ht="15.75" hidden="1">
      <c r="A56" s="73"/>
      <c r="B56" s="78"/>
      <c r="C56" s="78"/>
      <c r="D56" s="47"/>
      <c r="E56" s="45">
        <v>0</v>
      </c>
      <c r="F56" s="71">
        <v>0</v>
      </c>
      <c r="G56" s="72">
        <f t="shared" si="1"/>
        <v>0</v>
      </c>
      <c r="H56" s="71">
        <v>0</v>
      </c>
      <c r="I56" s="71">
        <v>0</v>
      </c>
      <c r="J56" s="71">
        <v>0</v>
      </c>
      <c r="K56" s="72">
        <f t="array" ref="K56">SUM(ROUND(H56:J56,2))</f>
        <v>0</v>
      </c>
      <c r="L56" s="85"/>
      <c r="M56" s="91"/>
      <c r="N56" s="303">
        <v>0</v>
      </c>
      <c r="O56" s="282">
        <f t="shared" si="0"/>
        <v>0</v>
      </c>
      <c r="P56" s="303">
        <v>0</v>
      </c>
      <c r="Q56" s="282">
        <f t="shared" si="2"/>
        <v>0</v>
      </c>
      <c r="R56" s="303">
        <v>0</v>
      </c>
      <c r="S56" s="282">
        <f t="shared" si="3"/>
        <v>0</v>
      </c>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row>
    <row r="57" spans="1:123" s="169" customFormat="1" ht="15.75" hidden="1">
      <c r="A57" s="73"/>
      <c r="B57" s="78"/>
      <c r="C57" s="78"/>
      <c r="D57" s="47"/>
      <c r="E57" s="45">
        <v>0</v>
      </c>
      <c r="F57" s="71">
        <v>0</v>
      </c>
      <c r="G57" s="72">
        <f t="shared" si="1"/>
        <v>0</v>
      </c>
      <c r="H57" s="71">
        <v>0</v>
      </c>
      <c r="I57" s="71">
        <v>0</v>
      </c>
      <c r="J57" s="71">
        <v>0</v>
      </c>
      <c r="K57" s="72">
        <f t="array" ref="K57">SUM(ROUND(H57:J57,2))</f>
        <v>0</v>
      </c>
      <c r="L57" s="85"/>
      <c r="M57" s="91"/>
      <c r="N57" s="303">
        <v>0</v>
      </c>
      <c r="O57" s="282">
        <f t="shared" si="0"/>
        <v>0</v>
      </c>
      <c r="P57" s="303">
        <v>0</v>
      </c>
      <c r="Q57" s="282">
        <f t="shared" si="2"/>
        <v>0</v>
      </c>
      <c r="R57" s="303">
        <v>0</v>
      </c>
      <c r="S57" s="282">
        <f t="shared" si="3"/>
        <v>0</v>
      </c>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row>
    <row r="58" spans="1:123" s="169" customFormat="1" ht="15.75" hidden="1">
      <c r="A58" s="73"/>
      <c r="B58" s="78"/>
      <c r="C58" s="78"/>
      <c r="D58" s="47"/>
      <c r="E58" s="45">
        <v>0</v>
      </c>
      <c r="F58" s="71">
        <v>0</v>
      </c>
      <c r="G58" s="72">
        <f t="shared" si="1"/>
        <v>0</v>
      </c>
      <c r="H58" s="71">
        <v>0</v>
      </c>
      <c r="I58" s="71">
        <v>0</v>
      </c>
      <c r="J58" s="71">
        <v>0</v>
      </c>
      <c r="K58" s="72">
        <f t="array" ref="K58">SUM(ROUND(H58:J58,2))</f>
        <v>0</v>
      </c>
      <c r="L58" s="85"/>
      <c r="M58" s="91"/>
      <c r="N58" s="303">
        <v>0</v>
      </c>
      <c r="O58" s="282">
        <f t="shared" si="0"/>
        <v>0</v>
      </c>
      <c r="P58" s="303">
        <v>0</v>
      </c>
      <c r="Q58" s="282">
        <f t="shared" si="2"/>
        <v>0</v>
      </c>
      <c r="R58" s="303">
        <v>0</v>
      </c>
      <c r="S58" s="282">
        <f t="shared" si="3"/>
        <v>0</v>
      </c>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row>
    <row r="59" spans="1:123" s="169" customFormat="1" ht="15.75" hidden="1">
      <c r="A59" s="73"/>
      <c r="B59" s="78"/>
      <c r="C59" s="78"/>
      <c r="D59" s="47"/>
      <c r="E59" s="45">
        <v>0</v>
      </c>
      <c r="F59" s="71">
        <v>0</v>
      </c>
      <c r="G59" s="72">
        <f t="shared" si="1"/>
        <v>0</v>
      </c>
      <c r="H59" s="71">
        <v>0</v>
      </c>
      <c r="I59" s="71">
        <v>0</v>
      </c>
      <c r="J59" s="71">
        <v>0</v>
      </c>
      <c r="K59" s="72">
        <f t="array" ref="K59">SUM(ROUND(H59:J59,2))</f>
        <v>0</v>
      </c>
      <c r="L59" s="85"/>
      <c r="M59" s="91"/>
      <c r="N59" s="303">
        <v>0</v>
      </c>
      <c r="O59" s="282">
        <f t="shared" si="0"/>
        <v>0</v>
      </c>
      <c r="P59" s="303">
        <v>0</v>
      </c>
      <c r="Q59" s="282">
        <f t="shared" si="2"/>
        <v>0</v>
      </c>
      <c r="R59" s="303">
        <v>0</v>
      </c>
      <c r="S59" s="282">
        <f t="shared" si="3"/>
        <v>0</v>
      </c>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row>
    <row r="60" spans="1:123" s="169" customFormat="1" ht="15.75" hidden="1">
      <c r="A60" s="73"/>
      <c r="B60" s="78"/>
      <c r="C60" s="78"/>
      <c r="D60" s="47"/>
      <c r="E60" s="45">
        <v>0</v>
      </c>
      <c r="F60" s="71">
        <v>0</v>
      </c>
      <c r="G60" s="72">
        <f t="shared" si="1"/>
        <v>0</v>
      </c>
      <c r="H60" s="71">
        <v>0</v>
      </c>
      <c r="I60" s="71">
        <v>0</v>
      </c>
      <c r="J60" s="71">
        <v>0</v>
      </c>
      <c r="K60" s="72">
        <f t="array" ref="K60">SUM(ROUND(H60:J60,2))</f>
        <v>0</v>
      </c>
      <c r="L60" s="85"/>
      <c r="M60" s="91"/>
      <c r="N60" s="303">
        <v>0</v>
      </c>
      <c r="O60" s="282">
        <f t="shared" si="0"/>
        <v>0</v>
      </c>
      <c r="P60" s="303">
        <v>0</v>
      </c>
      <c r="Q60" s="282">
        <f t="shared" si="2"/>
        <v>0</v>
      </c>
      <c r="R60" s="303">
        <v>0</v>
      </c>
      <c r="S60" s="282">
        <f t="shared" si="3"/>
        <v>0</v>
      </c>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row>
    <row r="61" spans="1:123" s="169" customFormat="1" ht="15.75" hidden="1">
      <c r="A61" s="73"/>
      <c r="B61" s="78"/>
      <c r="C61" s="78"/>
      <c r="D61" s="47"/>
      <c r="E61" s="45">
        <v>0</v>
      </c>
      <c r="F61" s="71">
        <v>0</v>
      </c>
      <c r="G61" s="72">
        <f t="shared" si="1"/>
        <v>0</v>
      </c>
      <c r="H61" s="71">
        <v>0</v>
      </c>
      <c r="I61" s="71">
        <v>0</v>
      </c>
      <c r="J61" s="71">
        <v>0</v>
      </c>
      <c r="K61" s="72">
        <f t="array" ref="K61">SUM(ROUND(H61:J61,2))</f>
        <v>0</v>
      </c>
      <c r="L61" s="85"/>
      <c r="M61" s="91"/>
      <c r="N61" s="303">
        <v>0</v>
      </c>
      <c r="O61" s="282">
        <f t="shared" si="0"/>
        <v>0</v>
      </c>
      <c r="P61" s="303">
        <v>0</v>
      </c>
      <c r="Q61" s="282">
        <f t="shared" si="2"/>
        <v>0</v>
      </c>
      <c r="R61" s="303">
        <v>0</v>
      </c>
      <c r="S61" s="282">
        <f t="shared" si="3"/>
        <v>0</v>
      </c>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row>
    <row r="62" spans="1:123" s="169" customFormat="1" ht="15.75" hidden="1">
      <c r="A62" s="73"/>
      <c r="B62" s="78"/>
      <c r="C62" s="78"/>
      <c r="D62" s="47"/>
      <c r="E62" s="45">
        <v>0</v>
      </c>
      <c r="F62" s="71">
        <v>0</v>
      </c>
      <c r="G62" s="72">
        <f t="shared" si="1"/>
        <v>0</v>
      </c>
      <c r="H62" s="71">
        <v>0</v>
      </c>
      <c r="I62" s="71">
        <v>0</v>
      </c>
      <c r="J62" s="71">
        <v>0</v>
      </c>
      <c r="K62" s="72">
        <f t="array" ref="K62">SUM(ROUND(H62:J62,2))</f>
        <v>0</v>
      </c>
      <c r="L62" s="85"/>
      <c r="M62" s="91"/>
      <c r="N62" s="303">
        <v>0</v>
      </c>
      <c r="O62" s="282">
        <f t="shared" si="0"/>
        <v>0</v>
      </c>
      <c r="P62" s="303">
        <v>0</v>
      </c>
      <c r="Q62" s="282">
        <f t="shared" si="2"/>
        <v>0</v>
      </c>
      <c r="R62" s="303">
        <v>0</v>
      </c>
      <c r="S62" s="282">
        <f t="shared" si="3"/>
        <v>0</v>
      </c>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row>
    <row r="63" spans="1:123" s="169" customFormat="1" ht="15.75" hidden="1">
      <c r="A63" s="73"/>
      <c r="B63" s="78"/>
      <c r="C63" s="78"/>
      <c r="D63" s="47"/>
      <c r="E63" s="45">
        <v>0</v>
      </c>
      <c r="F63" s="71">
        <v>0</v>
      </c>
      <c r="G63" s="72">
        <f t="shared" si="1"/>
        <v>0</v>
      </c>
      <c r="H63" s="71">
        <v>0</v>
      </c>
      <c r="I63" s="71">
        <v>0</v>
      </c>
      <c r="J63" s="71">
        <v>0</v>
      </c>
      <c r="K63" s="72">
        <f t="array" ref="K63">SUM(ROUND(H63:J63,2))</f>
        <v>0</v>
      </c>
      <c r="L63" s="85"/>
      <c r="M63" s="91"/>
      <c r="N63" s="303">
        <v>0</v>
      </c>
      <c r="O63" s="282">
        <f t="shared" si="0"/>
        <v>0</v>
      </c>
      <c r="P63" s="303">
        <v>0</v>
      </c>
      <c r="Q63" s="282">
        <f t="shared" si="2"/>
        <v>0</v>
      </c>
      <c r="R63" s="303">
        <v>0</v>
      </c>
      <c r="S63" s="282">
        <f t="shared" si="3"/>
        <v>0</v>
      </c>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row>
    <row r="64" spans="1:123" s="169" customFormat="1" ht="15.75" hidden="1">
      <c r="A64" s="73"/>
      <c r="B64" s="78"/>
      <c r="C64" s="78"/>
      <c r="D64" s="47"/>
      <c r="E64" s="45">
        <v>0</v>
      </c>
      <c r="F64" s="71">
        <v>0</v>
      </c>
      <c r="G64" s="72">
        <f t="shared" si="1"/>
        <v>0</v>
      </c>
      <c r="H64" s="71">
        <v>0</v>
      </c>
      <c r="I64" s="71">
        <v>0</v>
      </c>
      <c r="J64" s="71">
        <v>0</v>
      </c>
      <c r="K64" s="72">
        <f t="array" ref="K64">SUM(ROUND(H64:J64,2))</f>
        <v>0</v>
      </c>
      <c r="L64" s="85"/>
      <c r="M64" s="91"/>
      <c r="N64" s="303">
        <v>0</v>
      </c>
      <c r="O64" s="282">
        <f t="shared" si="0"/>
        <v>0</v>
      </c>
      <c r="P64" s="303">
        <v>0</v>
      </c>
      <c r="Q64" s="282">
        <f t="shared" si="2"/>
        <v>0</v>
      </c>
      <c r="R64" s="303">
        <v>0</v>
      </c>
      <c r="S64" s="282">
        <f t="shared" si="3"/>
        <v>0</v>
      </c>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row>
    <row r="65" spans="1:123" s="169" customFormat="1" ht="15.75" hidden="1">
      <c r="A65" s="73"/>
      <c r="B65" s="78"/>
      <c r="C65" s="78"/>
      <c r="D65" s="47"/>
      <c r="E65" s="45">
        <v>0</v>
      </c>
      <c r="F65" s="71">
        <v>0</v>
      </c>
      <c r="G65" s="72">
        <f t="shared" si="1"/>
        <v>0</v>
      </c>
      <c r="H65" s="71">
        <v>0</v>
      </c>
      <c r="I65" s="71">
        <v>0</v>
      </c>
      <c r="J65" s="71">
        <v>0</v>
      </c>
      <c r="K65" s="72">
        <f t="array" ref="K65">SUM(ROUND(H65:J65,2))</f>
        <v>0</v>
      </c>
      <c r="L65" s="85"/>
      <c r="M65" s="91"/>
      <c r="N65" s="303">
        <v>0</v>
      </c>
      <c r="O65" s="282">
        <f t="shared" si="0"/>
        <v>0</v>
      </c>
      <c r="P65" s="303">
        <v>0</v>
      </c>
      <c r="Q65" s="282">
        <f t="shared" si="2"/>
        <v>0</v>
      </c>
      <c r="R65" s="303">
        <v>0</v>
      </c>
      <c r="S65" s="282">
        <f t="shared" si="3"/>
        <v>0</v>
      </c>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row>
    <row r="66" spans="1:123" s="169" customFormat="1" ht="15.75" hidden="1">
      <c r="A66" s="73"/>
      <c r="B66" s="78"/>
      <c r="C66" s="78"/>
      <c r="D66" s="47"/>
      <c r="E66" s="45">
        <v>0</v>
      </c>
      <c r="F66" s="71">
        <v>0</v>
      </c>
      <c r="G66" s="72">
        <f t="shared" si="1"/>
        <v>0</v>
      </c>
      <c r="H66" s="71">
        <v>0</v>
      </c>
      <c r="I66" s="71">
        <v>0</v>
      </c>
      <c r="J66" s="71">
        <v>0</v>
      </c>
      <c r="K66" s="72">
        <f t="array" ref="K66">SUM(ROUND(H66:J66,2))</f>
        <v>0</v>
      </c>
      <c r="L66" s="85"/>
      <c r="M66" s="91"/>
      <c r="N66" s="303">
        <v>0</v>
      </c>
      <c r="O66" s="282">
        <f t="shared" si="0"/>
        <v>0</v>
      </c>
      <c r="P66" s="303">
        <v>0</v>
      </c>
      <c r="Q66" s="282">
        <f t="shared" si="2"/>
        <v>0</v>
      </c>
      <c r="R66" s="303">
        <v>0</v>
      </c>
      <c r="S66" s="282">
        <f t="shared" si="3"/>
        <v>0</v>
      </c>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row>
    <row r="67" spans="1:123" s="169" customFormat="1" ht="15.75" hidden="1">
      <c r="A67" s="73"/>
      <c r="B67" s="78"/>
      <c r="C67" s="78"/>
      <c r="D67" s="47"/>
      <c r="E67" s="45">
        <v>0</v>
      </c>
      <c r="F67" s="71">
        <v>0</v>
      </c>
      <c r="G67" s="72">
        <f t="shared" si="1"/>
        <v>0</v>
      </c>
      <c r="H67" s="71">
        <v>0</v>
      </c>
      <c r="I67" s="71">
        <v>0</v>
      </c>
      <c r="J67" s="71">
        <v>0</v>
      </c>
      <c r="K67" s="72">
        <f t="array" ref="K67">SUM(ROUND(H67:J67,2))</f>
        <v>0</v>
      </c>
      <c r="L67" s="85"/>
      <c r="M67" s="91"/>
      <c r="N67" s="303">
        <v>0</v>
      </c>
      <c r="O67" s="282">
        <f t="shared" si="0"/>
        <v>0</v>
      </c>
      <c r="P67" s="303">
        <v>0</v>
      </c>
      <c r="Q67" s="282">
        <f t="shared" si="2"/>
        <v>0</v>
      </c>
      <c r="R67" s="303">
        <v>0</v>
      </c>
      <c r="S67" s="282">
        <f t="shared" si="3"/>
        <v>0</v>
      </c>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row>
    <row r="68" spans="1:123" s="169" customFormat="1" ht="15.75" hidden="1">
      <c r="A68" s="73"/>
      <c r="B68" s="78"/>
      <c r="C68" s="78"/>
      <c r="D68" s="47"/>
      <c r="E68" s="45">
        <v>0</v>
      </c>
      <c r="F68" s="71">
        <v>0</v>
      </c>
      <c r="G68" s="72">
        <f t="shared" si="1"/>
        <v>0</v>
      </c>
      <c r="H68" s="71">
        <v>0</v>
      </c>
      <c r="I68" s="71">
        <v>0</v>
      </c>
      <c r="J68" s="71">
        <v>0</v>
      </c>
      <c r="K68" s="72">
        <f t="array" ref="K68">SUM(ROUND(H68:J68,2))</f>
        <v>0</v>
      </c>
      <c r="L68" s="85"/>
      <c r="M68" s="91"/>
      <c r="N68" s="303">
        <v>0</v>
      </c>
      <c r="O68" s="282">
        <f t="shared" si="0"/>
        <v>0</v>
      </c>
      <c r="P68" s="303">
        <v>0</v>
      </c>
      <c r="Q68" s="282">
        <f t="shared" si="2"/>
        <v>0</v>
      </c>
      <c r="R68" s="303">
        <v>0</v>
      </c>
      <c r="S68" s="282">
        <f t="shared" si="3"/>
        <v>0</v>
      </c>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row>
    <row r="69" spans="1:123" s="169" customFormat="1" ht="15.75" hidden="1">
      <c r="A69" s="73"/>
      <c r="B69" s="78"/>
      <c r="C69" s="78"/>
      <c r="D69" s="47"/>
      <c r="E69" s="45">
        <v>0</v>
      </c>
      <c r="F69" s="71">
        <v>0</v>
      </c>
      <c r="G69" s="72">
        <f t="shared" si="1"/>
        <v>0</v>
      </c>
      <c r="H69" s="71">
        <v>0</v>
      </c>
      <c r="I69" s="71">
        <v>0</v>
      </c>
      <c r="J69" s="71">
        <v>0</v>
      </c>
      <c r="K69" s="72">
        <f t="array" ref="K69">SUM(ROUND(H69:J69,2))</f>
        <v>0</v>
      </c>
      <c r="L69" s="85"/>
      <c r="M69" s="91"/>
      <c r="N69" s="303">
        <v>0</v>
      </c>
      <c r="O69" s="282">
        <f t="shared" si="0"/>
        <v>0</v>
      </c>
      <c r="P69" s="303">
        <v>0</v>
      </c>
      <c r="Q69" s="282">
        <f t="shared" si="2"/>
        <v>0</v>
      </c>
      <c r="R69" s="303">
        <v>0</v>
      </c>
      <c r="S69" s="282">
        <f t="shared" si="3"/>
        <v>0</v>
      </c>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row>
    <row r="70" spans="1:123" s="169" customFormat="1" ht="15.75" hidden="1">
      <c r="A70" s="73"/>
      <c r="B70" s="78"/>
      <c r="C70" s="78"/>
      <c r="D70" s="47"/>
      <c r="E70" s="45">
        <v>0</v>
      </c>
      <c r="F70" s="71">
        <v>0</v>
      </c>
      <c r="G70" s="72">
        <f t="shared" si="1"/>
        <v>0</v>
      </c>
      <c r="H70" s="71">
        <v>0</v>
      </c>
      <c r="I70" s="71">
        <v>0</v>
      </c>
      <c r="J70" s="71">
        <v>0</v>
      </c>
      <c r="K70" s="72">
        <f t="array" ref="K70">SUM(ROUND(H70:J70,2))</f>
        <v>0</v>
      </c>
      <c r="L70" s="85"/>
      <c r="M70" s="91"/>
      <c r="N70" s="303">
        <v>0</v>
      </c>
      <c r="O70" s="282">
        <f t="shared" ref="O70:O133" si="4">ROUND(H70*N70,2)</f>
        <v>0</v>
      </c>
      <c r="P70" s="303">
        <v>0</v>
      </c>
      <c r="Q70" s="282">
        <f t="shared" si="2"/>
        <v>0</v>
      </c>
      <c r="R70" s="303">
        <v>0</v>
      </c>
      <c r="S70" s="282">
        <f t="shared" si="3"/>
        <v>0</v>
      </c>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row>
    <row r="71" spans="1:123" s="169" customFormat="1" ht="15.75" hidden="1">
      <c r="A71" s="73"/>
      <c r="B71" s="78"/>
      <c r="C71" s="78"/>
      <c r="D71" s="47"/>
      <c r="E71" s="45">
        <v>0</v>
      </c>
      <c r="F71" s="71">
        <v>0</v>
      </c>
      <c r="G71" s="72">
        <f t="shared" ref="G71:G134" si="5">IF(OR(E71="Redacted",F71="Redacted"),"Redacted",IF(OR(T(E71)&lt;&gt;"",T(F71)&lt;&gt;""),"Varies",ROUND(E71*F71,2)))</f>
        <v>0</v>
      </c>
      <c r="H71" s="71">
        <v>0</v>
      </c>
      <c r="I71" s="71">
        <v>0</v>
      </c>
      <c r="J71" s="71">
        <v>0</v>
      </c>
      <c r="K71" s="72">
        <f t="array" ref="K71">SUM(ROUND(H71:J71,2))</f>
        <v>0</v>
      </c>
      <c r="L71" s="85"/>
      <c r="M71" s="91"/>
      <c r="N71" s="303">
        <v>0</v>
      </c>
      <c r="O71" s="282">
        <f t="shared" si="4"/>
        <v>0</v>
      </c>
      <c r="P71" s="303">
        <v>0</v>
      </c>
      <c r="Q71" s="282">
        <f t="shared" si="2"/>
        <v>0</v>
      </c>
      <c r="R71" s="303">
        <v>0</v>
      </c>
      <c r="S71" s="282">
        <f t="shared" si="3"/>
        <v>0</v>
      </c>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row>
    <row r="72" spans="1:123" s="169" customFormat="1" ht="15.75" hidden="1">
      <c r="A72" s="73"/>
      <c r="B72" s="78"/>
      <c r="C72" s="78"/>
      <c r="D72" s="47"/>
      <c r="E72" s="45">
        <v>0</v>
      </c>
      <c r="F72" s="71">
        <v>0</v>
      </c>
      <c r="G72" s="72">
        <f t="shared" si="5"/>
        <v>0</v>
      </c>
      <c r="H72" s="71">
        <v>0</v>
      </c>
      <c r="I72" s="71">
        <v>0</v>
      </c>
      <c r="J72" s="71">
        <v>0</v>
      </c>
      <c r="K72" s="72">
        <f t="array" ref="K72">SUM(ROUND(H72:J72,2))</f>
        <v>0</v>
      </c>
      <c r="L72" s="85"/>
      <c r="M72" s="91"/>
      <c r="N72" s="303">
        <v>0</v>
      </c>
      <c r="O72" s="282">
        <f t="shared" si="4"/>
        <v>0</v>
      </c>
      <c r="P72" s="303">
        <v>0</v>
      </c>
      <c r="Q72" s="282">
        <f t="shared" ref="Q72:Q135" si="6">ROUND(I72*P72,2)</f>
        <v>0</v>
      </c>
      <c r="R72" s="303">
        <v>0</v>
      </c>
      <c r="S72" s="282">
        <f t="shared" ref="S72:S135" si="7">ROUND(J72*R72,2)</f>
        <v>0</v>
      </c>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row>
    <row r="73" spans="1:123" s="169" customFormat="1" ht="15.75" hidden="1">
      <c r="A73" s="73"/>
      <c r="B73" s="78"/>
      <c r="C73" s="78"/>
      <c r="D73" s="47"/>
      <c r="E73" s="45">
        <v>0</v>
      </c>
      <c r="F73" s="71">
        <v>0</v>
      </c>
      <c r="G73" s="72">
        <f t="shared" si="5"/>
        <v>0</v>
      </c>
      <c r="H73" s="71">
        <v>0</v>
      </c>
      <c r="I73" s="71">
        <v>0</v>
      </c>
      <c r="J73" s="71">
        <v>0</v>
      </c>
      <c r="K73" s="72">
        <f t="array" ref="K73">SUM(ROUND(H73:J73,2))</f>
        <v>0</v>
      </c>
      <c r="L73" s="85"/>
      <c r="M73" s="91"/>
      <c r="N73" s="303">
        <v>0</v>
      </c>
      <c r="O73" s="282">
        <f t="shared" si="4"/>
        <v>0</v>
      </c>
      <c r="P73" s="303">
        <v>0</v>
      </c>
      <c r="Q73" s="282">
        <f t="shared" si="6"/>
        <v>0</v>
      </c>
      <c r="R73" s="303">
        <v>0</v>
      </c>
      <c r="S73" s="282">
        <f t="shared" si="7"/>
        <v>0</v>
      </c>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row>
    <row r="74" spans="1:123" s="169" customFormat="1" ht="15.75" hidden="1">
      <c r="A74" s="73"/>
      <c r="B74" s="78"/>
      <c r="C74" s="78"/>
      <c r="D74" s="47"/>
      <c r="E74" s="45">
        <v>0</v>
      </c>
      <c r="F74" s="71">
        <v>0</v>
      </c>
      <c r="G74" s="72">
        <f t="shared" si="5"/>
        <v>0</v>
      </c>
      <c r="H74" s="71">
        <v>0</v>
      </c>
      <c r="I74" s="71">
        <v>0</v>
      </c>
      <c r="J74" s="71">
        <v>0</v>
      </c>
      <c r="K74" s="72">
        <f t="array" ref="K74">SUM(ROUND(H74:J74,2))</f>
        <v>0</v>
      </c>
      <c r="L74" s="85"/>
      <c r="M74" s="91"/>
      <c r="N74" s="303">
        <v>0</v>
      </c>
      <c r="O74" s="282">
        <f t="shared" si="4"/>
        <v>0</v>
      </c>
      <c r="P74" s="303">
        <v>0</v>
      </c>
      <c r="Q74" s="282">
        <f t="shared" si="6"/>
        <v>0</v>
      </c>
      <c r="R74" s="303">
        <v>0</v>
      </c>
      <c r="S74" s="282">
        <f t="shared" si="7"/>
        <v>0</v>
      </c>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row>
    <row r="75" spans="1:123" s="169" customFormat="1" ht="15.75" hidden="1">
      <c r="A75" s="73"/>
      <c r="B75" s="78"/>
      <c r="C75" s="78"/>
      <c r="D75" s="47"/>
      <c r="E75" s="45">
        <v>0</v>
      </c>
      <c r="F75" s="71">
        <v>0</v>
      </c>
      <c r="G75" s="72">
        <f t="shared" si="5"/>
        <v>0</v>
      </c>
      <c r="H75" s="71">
        <v>0</v>
      </c>
      <c r="I75" s="71">
        <v>0</v>
      </c>
      <c r="J75" s="71">
        <v>0</v>
      </c>
      <c r="K75" s="72">
        <f t="array" ref="K75">SUM(ROUND(H75:J75,2))</f>
        <v>0</v>
      </c>
      <c r="L75" s="85"/>
      <c r="M75" s="91"/>
      <c r="N75" s="303">
        <v>0</v>
      </c>
      <c r="O75" s="282">
        <f t="shared" si="4"/>
        <v>0</v>
      </c>
      <c r="P75" s="303">
        <v>0</v>
      </c>
      <c r="Q75" s="282">
        <f t="shared" si="6"/>
        <v>0</v>
      </c>
      <c r="R75" s="303">
        <v>0</v>
      </c>
      <c r="S75" s="282">
        <f t="shared" si="7"/>
        <v>0</v>
      </c>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row>
    <row r="76" spans="1:123" s="169" customFormat="1" ht="15.75" hidden="1">
      <c r="A76" s="73"/>
      <c r="B76" s="78"/>
      <c r="C76" s="78"/>
      <c r="D76" s="47"/>
      <c r="E76" s="45">
        <v>0</v>
      </c>
      <c r="F76" s="71">
        <v>0</v>
      </c>
      <c r="G76" s="72">
        <f t="shared" si="5"/>
        <v>0</v>
      </c>
      <c r="H76" s="71">
        <v>0</v>
      </c>
      <c r="I76" s="71">
        <v>0</v>
      </c>
      <c r="J76" s="71">
        <v>0</v>
      </c>
      <c r="K76" s="72">
        <f t="array" ref="K76">SUM(ROUND(H76:J76,2))</f>
        <v>0</v>
      </c>
      <c r="L76" s="85"/>
      <c r="M76" s="91"/>
      <c r="N76" s="303">
        <v>0</v>
      </c>
      <c r="O76" s="282">
        <f t="shared" si="4"/>
        <v>0</v>
      </c>
      <c r="P76" s="303">
        <v>0</v>
      </c>
      <c r="Q76" s="282">
        <f t="shared" si="6"/>
        <v>0</v>
      </c>
      <c r="R76" s="303">
        <v>0</v>
      </c>
      <c r="S76" s="282">
        <f t="shared" si="7"/>
        <v>0</v>
      </c>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row>
    <row r="77" spans="1:123" s="169" customFormat="1" ht="15.75" hidden="1">
      <c r="A77" s="73"/>
      <c r="B77" s="78"/>
      <c r="C77" s="78"/>
      <c r="D77" s="47"/>
      <c r="E77" s="45">
        <v>0</v>
      </c>
      <c r="F77" s="71">
        <v>0</v>
      </c>
      <c r="G77" s="72">
        <f t="shared" si="5"/>
        <v>0</v>
      </c>
      <c r="H77" s="71">
        <v>0</v>
      </c>
      <c r="I77" s="71">
        <v>0</v>
      </c>
      <c r="J77" s="71">
        <v>0</v>
      </c>
      <c r="K77" s="72">
        <f t="array" ref="K77">SUM(ROUND(H77:J77,2))</f>
        <v>0</v>
      </c>
      <c r="L77" s="85"/>
      <c r="M77" s="91"/>
      <c r="N77" s="303">
        <v>0</v>
      </c>
      <c r="O77" s="282">
        <f t="shared" si="4"/>
        <v>0</v>
      </c>
      <c r="P77" s="303">
        <v>0</v>
      </c>
      <c r="Q77" s="282">
        <f t="shared" si="6"/>
        <v>0</v>
      </c>
      <c r="R77" s="303">
        <v>0</v>
      </c>
      <c r="S77" s="282">
        <f t="shared" si="7"/>
        <v>0</v>
      </c>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row>
    <row r="78" spans="1:123" s="169" customFormat="1" ht="15.75" hidden="1">
      <c r="A78" s="73"/>
      <c r="B78" s="78"/>
      <c r="C78" s="78"/>
      <c r="D78" s="47"/>
      <c r="E78" s="45">
        <v>0</v>
      </c>
      <c r="F78" s="71">
        <v>0</v>
      </c>
      <c r="G78" s="72">
        <f t="shared" si="5"/>
        <v>0</v>
      </c>
      <c r="H78" s="71">
        <v>0</v>
      </c>
      <c r="I78" s="71">
        <v>0</v>
      </c>
      <c r="J78" s="71">
        <v>0</v>
      </c>
      <c r="K78" s="72">
        <f t="array" ref="K78">SUM(ROUND(H78:J78,2))</f>
        <v>0</v>
      </c>
      <c r="L78" s="85"/>
      <c r="M78" s="91"/>
      <c r="N78" s="303">
        <v>0</v>
      </c>
      <c r="O78" s="282">
        <f t="shared" si="4"/>
        <v>0</v>
      </c>
      <c r="P78" s="303">
        <v>0</v>
      </c>
      <c r="Q78" s="282">
        <f t="shared" si="6"/>
        <v>0</v>
      </c>
      <c r="R78" s="303">
        <v>0</v>
      </c>
      <c r="S78" s="282">
        <f t="shared" si="7"/>
        <v>0</v>
      </c>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row>
    <row r="79" spans="1:123" s="169" customFormat="1" ht="15.75" hidden="1">
      <c r="A79" s="73"/>
      <c r="B79" s="78"/>
      <c r="C79" s="78"/>
      <c r="D79" s="47"/>
      <c r="E79" s="45">
        <v>0</v>
      </c>
      <c r="F79" s="71">
        <v>0</v>
      </c>
      <c r="G79" s="72">
        <f t="shared" si="5"/>
        <v>0</v>
      </c>
      <c r="H79" s="71">
        <v>0</v>
      </c>
      <c r="I79" s="71">
        <v>0</v>
      </c>
      <c r="J79" s="71">
        <v>0</v>
      </c>
      <c r="K79" s="72">
        <f t="array" ref="K79">SUM(ROUND(H79:J79,2))</f>
        <v>0</v>
      </c>
      <c r="L79" s="85"/>
      <c r="M79" s="91"/>
      <c r="N79" s="303">
        <v>0</v>
      </c>
      <c r="O79" s="282">
        <f t="shared" si="4"/>
        <v>0</v>
      </c>
      <c r="P79" s="303">
        <v>0</v>
      </c>
      <c r="Q79" s="282">
        <f t="shared" si="6"/>
        <v>0</v>
      </c>
      <c r="R79" s="303">
        <v>0</v>
      </c>
      <c r="S79" s="282">
        <f t="shared" si="7"/>
        <v>0</v>
      </c>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row>
    <row r="80" spans="1:123" s="169" customFormat="1" ht="15.75" hidden="1">
      <c r="A80" s="73"/>
      <c r="B80" s="78"/>
      <c r="C80" s="78"/>
      <c r="D80" s="47"/>
      <c r="E80" s="45">
        <v>0</v>
      </c>
      <c r="F80" s="71">
        <v>0</v>
      </c>
      <c r="G80" s="72">
        <f t="shared" si="5"/>
        <v>0</v>
      </c>
      <c r="H80" s="71">
        <v>0</v>
      </c>
      <c r="I80" s="71">
        <v>0</v>
      </c>
      <c r="J80" s="71">
        <v>0</v>
      </c>
      <c r="K80" s="72">
        <f t="array" ref="K80">SUM(ROUND(H80:J80,2))</f>
        <v>0</v>
      </c>
      <c r="L80" s="85"/>
      <c r="M80" s="91"/>
      <c r="N80" s="303">
        <v>0</v>
      </c>
      <c r="O80" s="282">
        <f t="shared" si="4"/>
        <v>0</v>
      </c>
      <c r="P80" s="303">
        <v>0</v>
      </c>
      <c r="Q80" s="282">
        <f t="shared" si="6"/>
        <v>0</v>
      </c>
      <c r="R80" s="303">
        <v>0</v>
      </c>
      <c r="S80" s="282">
        <f t="shared" si="7"/>
        <v>0</v>
      </c>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row>
    <row r="81" spans="1:123" s="169" customFormat="1" ht="15.75" hidden="1">
      <c r="A81" s="73"/>
      <c r="B81" s="78"/>
      <c r="C81" s="78"/>
      <c r="D81" s="47"/>
      <c r="E81" s="45">
        <v>0</v>
      </c>
      <c r="F81" s="71">
        <v>0</v>
      </c>
      <c r="G81" s="72">
        <f t="shared" si="5"/>
        <v>0</v>
      </c>
      <c r="H81" s="71">
        <v>0</v>
      </c>
      <c r="I81" s="71">
        <v>0</v>
      </c>
      <c r="J81" s="71">
        <v>0</v>
      </c>
      <c r="K81" s="72">
        <f t="array" ref="K81">SUM(ROUND(H81:J81,2))</f>
        <v>0</v>
      </c>
      <c r="L81" s="85"/>
      <c r="M81" s="91"/>
      <c r="N81" s="303">
        <v>0</v>
      </c>
      <c r="O81" s="282">
        <f t="shared" si="4"/>
        <v>0</v>
      </c>
      <c r="P81" s="303">
        <v>0</v>
      </c>
      <c r="Q81" s="282">
        <f t="shared" si="6"/>
        <v>0</v>
      </c>
      <c r="R81" s="303">
        <v>0</v>
      </c>
      <c r="S81" s="282">
        <f t="shared" si="7"/>
        <v>0</v>
      </c>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row>
    <row r="82" spans="1:123" s="169" customFormat="1" ht="15.75" hidden="1">
      <c r="A82" s="73"/>
      <c r="B82" s="78"/>
      <c r="C82" s="78"/>
      <c r="D82" s="47"/>
      <c r="E82" s="45">
        <v>0</v>
      </c>
      <c r="F82" s="71">
        <v>0</v>
      </c>
      <c r="G82" s="72">
        <f t="shared" si="5"/>
        <v>0</v>
      </c>
      <c r="H82" s="71">
        <v>0</v>
      </c>
      <c r="I82" s="71">
        <v>0</v>
      </c>
      <c r="J82" s="71">
        <v>0</v>
      </c>
      <c r="K82" s="72">
        <f t="array" ref="K82">SUM(ROUND(H82:J82,2))</f>
        <v>0</v>
      </c>
      <c r="L82" s="85"/>
      <c r="M82" s="91"/>
      <c r="N82" s="303">
        <v>0</v>
      </c>
      <c r="O82" s="282">
        <f t="shared" si="4"/>
        <v>0</v>
      </c>
      <c r="P82" s="303">
        <v>0</v>
      </c>
      <c r="Q82" s="282">
        <f t="shared" si="6"/>
        <v>0</v>
      </c>
      <c r="R82" s="303">
        <v>0</v>
      </c>
      <c r="S82" s="282">
        <f t="shared" si="7"/>
        <v>0</v>
      </c>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row>
    <row r="83" spans="1:123" s="169" customFormat="1" ht="15.75" hidden="1">
      <c r="A83" s="73"/>
      <c r="B83" s="78"/>
      <c r="C83" s="78"/>
      <c r="D83" s="47"/>
      <c r="E83" s="45">
        <v>0</v>
      </c>
      <c r="F83" s="71">
        <v>0</v>
      </c>
      <c r="G83" s="72">
        <f t="shared" si="5"/>
        <v>0</v>
      </c>
      <c r="H83" s="71">
        <v>0</v>
      </c>
      <c r="I83" s="71">
        <v>0</v>
      </c>
      <c r="J83" s="71">
        <v>0</v>
      </c>
      <c r="K83" s="72">
        <f t="array" ref="K83">SUM(ROUND(H83:J83,2))</f>
        <v>0</v>
      </c>
      <c r="L83" s="85"/>
      <c r="M83" s="91"/>
      <c r="N83" s="303">
        <v>0</v>
      </c>
      <c r="O83" s="282">
        <f t="shared" si="4"/>
        <v>0</v>
      </c>
      <c r="P83" s="303">
        <v>0</v>
      </c>
      <c r="Q83" s="282">
        <f t="shared" si="6"/>
        <v>0</v>
      </c>
      <c r="R83" s="303">
        <v>0</v>
      </c>
      <c r="S83" s="282">
        <f t="shared" si="7"/>
        <v>0</v>
      </c>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row>
    <row r="84" spans="1:123" s="169" customFormat="1" ht="15.75" hidden="1">
      <c r="A84" s="73"/>
      <c r="B84" s="78"/>
      <c r="C84" s="78"/>
      <c r="D84" s="47"/>
      <c r="E84" s="45">
        <v>0</v>
      </c>
      <c r="F84" s="71">
        <v>0</v>
      </c>
      <c r="G84" s="72">
        <f t="shared" si="5"/>
        <v>0</v>
      </c>
      <c r="H84" s="71">
        <v>0</v>
      </c>
      <c r="I84" s="71">
        <v>0</v>
      </c>
      <c r="J84" s="71">
        <v>0</v>
      </c>
      <c r="K84" s="72">
        <f t="array" ref="K84">SUM(ROUND(H84:J84,2))</f>
        <v>0</v>
      </c>
      <c r="L84" s="85"/>
      <c r="M84" s="91"/>
      <c r="N84" s="303">
        <v>0</v>
      </c>
      <c r="O84" s="282">
        <f t="shared" si="4"/>
        <v>0</v>
      </c>
      <c r="P84" s="303">
        <v>0</v>
      </c>
      <c r="Q84" s="282">
        <f t="shared" si="6"/>
        <v>0</v>
      </c>
      <c r="R84" s="303">
        <v>0</v>
      </c>
      <c r="S84" s="282">
        <f t="shared" si="7"/>
        <v>0</v>
      </c>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row>
    <row r="85" spans="1:123" s="169" customFormat="1" ht="15.75" hidden="1">
      <c r="A85" s="73"/>
      <c r="B85" s="78"/>
      <c r="C85" s="78"/>
      <c r="D85" s="47"/>
      <c r="E85" s="45">
        <v>0</v>
      </c>
      <c r="F85" s="71">
        <v>0</v>
      </c>
      <c r="G85" s="72">
        <f t="shared" si="5"/>
        <v>0</v>
      </c>
      <c r="H85" s="71">
        <v>0</v>
      </c>
      <c r="I85" s="71">
        <v>0</v>
      </c>
      <c r="J85" s="71">
        <v>0</v>
      </c>
      <c r="K85" s="72">
        <f t="array" ref="K85">SUM(ROUND(H85:J85,2))</f>
        <v>0</v>
      </c>
      <c r="L85" s="85"/>
      <c r="M85" s="91"/>
      <c r="N85" s="303">
        <v>0</v>
      </c>
      <c r="O85" s="282">
        <f t="shared" si="4"/>
        <v>0</v>
      </c>
      <c r="P85" s="303">
        <v>0</v>
      </c>
      <c r="Q85" s="282">
        <f t="shared" si="6"/>
        <v>0</v>
      </c>
      <c r="R85" s="303">
        <v>0</v>
      </c>
      <c r="S85" s="282">
        <f t="shared" si="7"/>
        <v>0</v>
      </c>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row>
    <row r="86" spans="1:123" s="169" customFormat="1" ht="15.75" hidden="1">
      <c r="A86" s="73"/>
      <c r="B86" s="78"/>
      <c r="C86" s="78"/>
      <c r="D86" s="47"/>
      <c r="E86" s="45">
        <v>0</v>
      </c>
      <c r="F86" s="71">
        <v>0</v>
      </c>
      <c r="G86" s="72">
        <f t="shared" si="5"/>
        <v>0</v>
      </c>
      <c r="H86" s="71">
        <v>0</v>
      </c>
      <c r="I86" s="71">
        <v>0</v>
      </c>
      <c r="J86" s="71">
        <v>0</v>
      </c>
      <c r="K86" s="72">
        <f t="array" ref="K86">SUM(ROUND(H86:J86,2))</f>
        <v>0</v>
      </c>
      <c r="L86" s="85"/>
      <c r="M86" s="91"/>
      <c r="N86" s="303">
        <v>0</v>
      </c>
      <c r="O86" s="282">
        <f t="shared" si="4"/>
        <v>0</v>
      </c>
      <c r="P86" s="303">
        <v>0</v>
      </c>
      <c r="Q86" s="282">
        <f t="shared" si="6"/>
        <v>0</v>
      </c>
      <c r="R86" s="303">
        <v>0</v>
      </c>
      <c r="S86" s="282">
        <f t="shared" si="7"/>
        <v>0</v>
      </c>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row>
    <row r="87" spans="1:123" s="169" customFormat="1" ht="15.75" hidden="1">
      <c r="A87" s="73"/>
      <c r="B87" s="78"/>
      <c r="C87" s="78"/>
      <c r="D87" s="47"/>
      <c r="E87" s="45">
        <v>0</v>
      </c>
      <c r="F87" s="71">
        <v>0</v>
      </c>
      <c r="G87" s="72">
        <f t="shared" si="5"/>
        <v>0</v>
      </c>
      <c r="H87" s="71">
        <v>0</v>
      </c>
      <c r="I87" s="71">
        <v>0</v>
      </c>
      <c r="J87" s="71">
        <v>0</v>
      </c>
      <c r="K87" s="72">
        <f t="array" ref="K87">SUM(ROUND(H87:J87,2))</f>
        <v>0</v>
      </c>
      <c r="L87" s="85"/>
      <c r="M87" s="91"/>
      <c r="N87" s="303">
        <v>0</v>
      </c>
      <c r="O87" s="282">
        <f t="shared" si="4"/>
        <v>0</v>
      </c>
      <c r="P87" s="303">
        <v>0</v>
      </c>
      <c r="Q87" s="282">
        <f t="shared" si="6"/>
        <v>0</v>
      </c>
      <c r="R87" s="303">
        <v>0</v>
      </c>
      <c r="S87" s="282">
        <f t="shared" si="7"/>
        <v>0</v>
      </c>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row>
    <row r="88" spans="1:123" s="169" customFormat="1" ht="15.75" hidden="1">
      <c r="A88" s="73"/>
      <c r="B88" s="78"/>
      <c r="C88" s="78"/>
      <c r="D88" s="47"/>
      <c r="E88" s="45">
        <v>0</v>
      </c>
      <c r="F88" s="71">
        <v>0</v>
      </c>
      <c r="G88" s="72">
        <f t="shared" si="5"/>
        <v>0</v>
      </c>
      <c r="H88" s="71">
        <v>0</v>
      </c>
      <c r="I88" s="71">
        <v>0</v>
      </c>
      <c r="J88" s="71">
        <v>0</v>
      </c>
      <c r="K88" s="72">
        <f t="array" ref="K88">SUM(ROUND(H88:J88,2))</f>
        <v>0</v>
      </c>
      <c r="L88" s="85"/>
      <c r="M88" s="91"/>
      <c r="N88" s="303">
        <v>0</v>
      </c>
      <c r="O88" s="282">
        <f t="shared" si="4"/>
        <v>0</v>
      </c>
      <c r="P88" s="303">
        <v>0</v>
      </c>
      <c r="Q88" s="282">
        <f t="shared" si="6"/>
        <v>0</v>
      </c>
      <c r="R88" s="303">
        <v>0</v>
      </c>
      <c r="S88" s="282">
        <f t="shared" si="7"/>
        <v>0</v>
      </c>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row>
    <row r="89" spans="1:123" s="169" customFormat="1" ht="15.75" hidden="1">
      <c r="A89" s="73"/>
      <c r="B89" s="78"/>
      <c r="C89" s="78"/>
      <c r="D89" s="47"/>
      <c r="E89" s="45">
        <v>0</v>
      </c>
      <c r="F89" s="71">
        <v>0</v>
      </c>
      <c r="G89" s="72">
        <f t="shared" si="5"/>
        <v>0</v>
      </c>
      <c r="H89" s="71">
        <v>0</v>
      </c>
      <c r="I89" s="71">
        <v>0</v>
      </c>
      <c r="J89" s="71">
        <v>0</v>
      </c>
      <c r="K89" s="72">
        <f t="array" ref="K89">SUM(ROUND(H89:J89,2))</f>
        <v>0</v>
      </c>
      <c r="L89" s="85"/>
      <c r="M89" s="91"/>
      <c r="N89" s="303">
        <v>0</v>
      </c>
      <c r="O89" s="282">
        <f t="shared" si="4"/>
        <v>0</v>
      </c>
      <c r="P89" s="303">
        <v>0</v>
      </c>
      <c r="Q89" s="282">
        <f t="shared" si="6"/>
        <v>0</v>
      </c>
      <c r="R89" s="303">
        <v>0</v>
      </c>
      <c r="S89" s="282">
        <f t="shared" si="7"/>
        <v>0</v>
      </c>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row>
    <row r="90" spans="1:123" s="169" customFormat="1" ht="15.75" hidden="1">
      <c r="A90" s="73"/>
      <c r="B90" s="78"/>
      <c r="C90" s="78"/>
      <c r="D90" s="47"/>
      <c r="E90" s="45">
        <v>0</v>
      </c>
      <c r="F90" s="71">
        <v>0</v>
      </c>
      <c r="G90" s="72">
        <f t="shared" si="5"/>
        <v>0</v>
      </c>
      <c r="H90" s="71">
        <v>0</v>
      </c>
      <c r="I90" s="71">
        <v>0</v>
      </c>
      <c r="J90" s="71">
        <v>0</v>
      </c>
      <c r="K90" s="72">
        <f t="array" ref="K90">SUM(ROUND(H90:J90,2))</f>
        <v>0</v>
      </c>
      <c r="L90" s="85"/>
      <c r="M90" s="91"/>
      <c r="N90" s="303">
        <v>0</v>
      </c>
      <c r="O90" s="282">
        <f t="shared" si="4"/>
        <v>0</v>
      </c>
      <c r="P90" s="303">
        <v>0</v>
      </c>
      <c r="Q90" s="282">
        <f t="shared" si="6"/>
        <v>0</v>
      </c>
      <c r="R90" s="303">
        <v>0</v>
      </c>
      <c r="S90" s="282">
        <f t="shared" si="7"/>
        <v>0</v>
      </c>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row>
    <row r="91" spans="1:123" s="169" customFormat="1" ht="15.75" hidden="1">
      <c r="A91" s="73"/>
      <c r="B91" s="78"/>
      <c r="C91" s="78"/>
      <c r="D91" s="47"/>
      <c r="E91" s="45">
        <v>0</v>
      </c>
      <c r="F91" s="71">
        <v>0</v>
      </c>
      <c r="G91" s="72">
        <f t="shared" si="5"/>
        <v>0</v>
      </c>
      <c r="H91" s="71">
        <v>0</v>
      </c>
      <c r="I91" s="71">
        <v>0</v>
      </c>
      <c r="J91" s="71">
        <v>0</v>
      </c>
      <c r="K91" s="72">
        <f t="array" ref="K91">SUM(ROUND(H91:J91,2))</f>
        <v>0</v>
      </c>
      <c r="L91" s="85"/>
      <c r="M91" s="91"/>
      <c r="N91" s="303">
        <v>0</v>
      </c>
      <c r="O91" s="282">
        <f t="shared" si="4"/>
        <v>0</v>
      </c>
      <c r="P91" s="303">
        <v>0</v>
      </c>
      <c r="Q91" s="282">
        <f t="shared" si="6"/>
        <v>0</v>
      </c>
      <c r="R91" s="303">
        <v>0</v>
      </c>
      <c r="S91" s="282">
        <f t="shared" si="7"/>
        <v>0</v>
      </c>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row>
    <row r="92" spans="1:123" s="169" customFormat="1" ht="15.75" hidden="1">
      <c r="A92" s="73"/>
      <c r="B92" s="78"/>
      <c r="C92" s="78"/>
      <c r="D92" s="47"/>
      <c r="E92" s="45">
        <v>0</v>
      </c>
      <c r="F92" s="71">
        <v>0</v>
      </c>
      <c r="G92" s="72">
        <f t="shared" si="5"/>
        <v>0</v>
      </c>
      <c r="H92" s="71">
        <v>0</v>
      </c>
      <c r="I92" s="71">
        <v>0</v>
      </c>
      <c r="J92" s="71">
        <v>0</v>
      </c>
      <c r="K92" s="72">
        <f t="array" ref="K92">SUM(ROUND(H92:J92,2))</f>
        <v>0</v>
      </c>
      <c r="L92" s="85"/>
      <c r="M92" s="91"/>
      <c r="N92" s="303">
        <v>0</v>
      </c>
      <c r="O92" s="282">
        <f t="shared" si="4"/>
        <v>0</v>
      </c>
      <c r="P92" s="303">
        <v>0</v>
      </c>
      <c r="Q92" s="282">
        <f t="shared" si="6"/>
        <v>0</v>
      </c>
      <c r="R92" s="303">
        <v>0</v>
      </c>
      <c r="S92" s="282">
        <f t="shared" si="7"/>
        <v>0</v>
      </c>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row>
    <row r="93" spans="1:123" s="169" customFormat="1" ht="15.75" hidden="1">
      <c r="A93" s="73"/>
      <c r="B93" s="78"/>
      <c r="C93" s="78"/>
      <c r="D93" s="47"/>
      <c r="E93" s="45">
        <v>0</v>
      </c>
      <c r="F93" s="71">
        <v>0</v>
      </c>
      <c r="G93" s="72">
        <f t="shared" si="5"/>
        <v>0</v>
      </c>
      <c r="H93" s="71">
        <v>0</v>
      </c>
      <c r="I93" s="71">
        <v>0</v>
      </c>
      <c r="J93" s="71">
        <v>0</v>
      </c>
      <c r="K93" s="72">
        <f t="array" ref="K93">SUM(ROUND(H93:J93,2))</f>
        <v>0</v>
      </c>
      <c r="L93" s="85"/>
      <c r="M93" s="91"/>
      <c r="N93" s="303">
        <v>0</v>
      </c>
      <c r="O93" s="282">
        <f t="shared" si="4"/>
        <v>0</v>
      </c>
      <c r="P93" s="303">
        <v>0</v>
      </c>
      <c r="Q93" s="282">
        <f t="shared" si="6"/>
        <v>0</v>
      </c>
      <c r="R93" s="303">
        <v>0</v>
      </c>
      <c r="S93" s="282">
        <f t="shared" si="7"/>
        <v>0</v>
      </c>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row>
    <row r="94" spans="1:123" s="169" customFormat="1" ht="15.75" hidden="1">
      <c r="A94" s="73"/>
      <c r="B94" s="78"/>
      <c r="C94" s="78"/>
      <c r="D94" s="47"/>
      <c r="E94" s="45">
        <v>0</v>
      </c>
      <c r="F94" s="71">
        <v>0</v>
      </c>
      <c r="G94" s="72">
        <f t="shared" si="5"/>
        <v>0</v>
      </c>
      <c r="H94" s="71">
        <v>0</v>
      </c>
      <c r="I94" s="71">
        <v>0</v>
      </c>
      <c r="J94" s="71">
        <v>0</v>
      </c>
      <c r="K94" s="72">
        <f t="array" ref="K94">SUM(ROUND(H94:J94,2))</f>
        <v>0</v>
      </c>
      <c r="L94" s="85"/>
      <c r="M94" s="91"/>
      <c r="N94" s="303">
        <v>0</v>
      </c>
      <c r="O94" s="282">
        <f t="shared" si="4"/>
        <v>0</v>
      </c>
      <c r="P94" s="303">
        <v>0</v>
      </c>
      <c r="Q94" s="282">
        <f t="shared" si="6"/>
        <v>0</v>
      </c>
      <c r="R94" s="303">
        <v>0</v>
      </c>
      <c r="S94" s="282">
        <f t="shared" si="7"/>
        <v>0</v>
      </c>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row>
    <row r="95" spans="1:123" s="169" customFormat="1" ht="15.75" hidden="1">
      <c r="A95" s="73"/>
      <c r="B95" s="78"/>
      <c r="C95" s="78"/>
      <c r="D95" s="47"/>
      <c r="E95" s="45">
        <v>0</v>
      </c>
      <c r="F95" s="71">
        <v>0</v>
      </c>
      <c r="G95" s="72">
        <f t="shared" si="5"/>
        <v>0</v>
      </c>
      <c r="H95" s="71">
        <v>0</v>
      </c>
      <c r="I95" s="71">
        <v>0</v>
      </c>
      <c r="J95" s="71">
        <v>0</v>
      </c>
      <c r="K95" s="72">
        <f t="array" ref="K95">SUM(ROUND(H95:J95,2))</f>
        <v>0</v>
      </c>
      <c r="L95" s="85"/>
      <c r="M95" s="91"/>
      <c r="N95" s="303">
        <v>0</v>
      </c>
      <c r="O95" s="282">
        <f t="shared" si="4"/>
        <v>0</v>
      </c>
      <c r="P95" s="303">
        <v>0</v>
      </c>
      <c r="Q95" s="282">
        <f t="shared" si="6"/>
        <v>0</v>
      </c>
      <c r="R95" s="303">
        <v>0</v>
      </c>
      <c r="S95" s="282">
        <f t="shared" si="7"/>
        <v>0</v>
      </c>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row>
    <row r="96" spans="1:123" s="169" customFormat="1" ht="15.75" hidden="1">
      <c r="A96" s="73"/>
      <c r="B96" s="78"/>
      <c r="C96" s="78"/>
      <c r="D96" s="47"/>
      <c r="E96" s="45">
        <v>0</v>
      </c>
      <c r="F96" s="71">
        <v>0</v>
      </c>
      <c r="G96" s="72">
        <f t="shared" si="5"/>
        <v>0</v>
      </c>
      <c r="H96" s="71">
        <v>0</v>
      </c>
      <c r="I96" s="71">
        <v>0</v>
      </c>
      <c r="J96" s="71">
        <v>0</v>
      </c>
      <c r="K96" s="72">
        <f t="array" ref="K96">SUM(ROUND(H96:J96,2))</f>
        <v>0</v>
      </c>
      <c r="L96" s="85"/>
      <c r="M96" s="91"/>
      <c r="N96" s="303">
        <v>0</v>
      </c>
      <c r="O96" s="282">
        <f t="shared" si="4"/>
        <v>0</v>
      </c>
      <c r="P96" s="303">
        <v>0</v>
      </c>
      <c r="Q96" s="282">
        <f t="shared" si="6"/>
        <v>0</v>
      </c>
      <c r="R96" s="303">
        <v>0</v>
      </c>
      <c r="S96" s="282">
        <f t="shared" si="7"/>
        <v>0</v>
      </c>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row>
    <row r="97" spans="1:123" s="169" customFormat="1" ht="15.75" hidden="1">
      <c r="A97" s="73"/>
      <c r="B97" s="78"/>
      <c r="C97" s="78"/>
      <c r="D97" s="47"/>
      <c r="E97" s="45">
        <v>0</v>
      </c>
      <c r="F97" s="71">
        <v>0</v>
      </c>
      <c r="G97" s="72">
        <f t="shared" si="5"/>
        <v>0</v>
      </c>
      <c r="H97" s="71">
        <v>0</v>
      </c>
      <c r="I97" s="71">
        <v>0</v>
      </c>
      <c r="J97" s="71">
        <v>0</v>
      </c>
      <c r="K97" s="72">
        <f t="array" ref="K97">SUM(ROUND(H97:J97,2))</f>
        <v>0</v>
      </c>
      <c r="L97" s="85"/>
      <c r="M97" s="91"/>
      <c r="N97" s="303">
        <v>0</v>
      </c>
      <c r="O97" s="282">
        <f t="shared" si="4"/>
        <v>0</v>
      </c>
      <c r="P97" s="303">
        <v>0</v>
      </c>
      <c r="Q97" s="282">
        <f t="shared" si="6"/>
        <v>0</v>
      </c>
      <c r="R97" s="303">
        <v>0</v>
      </c>
      <c r="S97" s="282">
        <f t="shared" si="7"/>
        <v>0</v>
      </c>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row>
    <row r="98" spans="1:123" s="169" customFormat="1" ht="15.75" hidden="1">
      <c r="A98" s="73"/>
      <c r="B98" s="78"/>
      <c r="C98" s="78"/>
      <c r="D98" s="47"/>
      <c r="E98" s="45">
        <v>0</v>
      </c>
      <c r="F98" s="71">
        <v>0</v>
      </c>
      <c r="G98" s="72">
        <f t="shared" si="5"/>
        <v>0</v>
      </c>
      <c r="H98" s="71">
        <v>0</v>
      </c>
      <c r="I98" s="71">
        <v>0</v>
      </c>
      <c r="J98" s="71">
        <v>0</v>
      </c>
      <c r="K98" s="72">
        <f t="array" ref="K98">SUM(ROUND(H98:J98,2))</f>
        <v>0</v>
      </c>
      <c r="L98" s="85"/>
      <c r="M98" s="91"/>
      <c r="N98" s="303">
        <v>0</v>
      </c>
      <c r="O98" s="282">
        <f t="shared" si="4"/>
        <v>0</v>
      </c>
      <c r="P98" s="303">
        <v>0</v>
      </c>
      <c r="Q98" s="282">
        <f t="shared" si="6"/>
        <v>0</v>
      </c>
      <c r="R98" s="303">
        <v>0</v>
      </c>
      <c r="S98" s="282">
        <f t="shared" si="7"/>
        <v>0</v>
      </c>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row>
    <row r="99" spans="1:123" s="169" customFormat="1" ht="15.75" hidden="1">
      <c r="A99" s="73"/>
      <c r="B99" s="78"/>
      <c r="C99" s="78"/>
      <c r="D99" s="47"/>
      <c r="E99" s="45">
        <v>0</v>
      </c>
      <c r="F99" s="71">
        <v>0</v>
      </c>
      <c r="G99" s="72">
        <f t="shared" si="5"/>
        <v>0</v>
      </c>
      <c r="H99" s="71">
        <v>0</v>
      </c>
      <c r="I99" s="71">
        <v>0</v>
      </c>
      <c r="J99" s="71">
        <v>0</v>
      </c>
      <c r="K99" s="72">
        <f t="array" ref="K99">SUM(ROUND(H99:J99,2))</f>
        <v>0</v>
      </c>
      <c r="L99" s="85"/>
      <c r="M99" s="91"/>
      <c r="N99" s="303">
        <v>0</v>
      </c>
      <c r="O99" s="282">
        <f t="shared" si="4"/>
        <v>0</v>
      </c>
      <c r="P99" s="303">
        <v>0</v>
      </c>
      <c r="Q99" s="282">
        <f t="shared" si="6"/>
        <v>0</v>
      </c>
      <c r="R99" s="303">
        <v>0</v>
      </c>
      <c r="S99" s="282">
        <f t="shared" si="7"/>
        <v>0</v>
      </c>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row>
    <row r="100" spans="1:123" s="169" customFormat="1" ht="15.75" hidden="1">
      <c r="A100" s="73"/>
      <c r="B100" s="78"/>
      <c r="C100" s="78"/>
      <c r="D100" s="47"/>
      <c r="E100" s="45">
        <v>0</v>
      </c>
      <c r="F100" s="71">
        <v>0</v>
      </c>
      <c r="G100" s="72">
        <f t="shared" si="5"/>
        <v>0</v>
      </c>
      <c r="H100" s="71">
        <v>0</v>
      </c>
      <c r="I100" s="71">
        <v>0</v>
      </c>
      <c r="J100" s="71">
        <v>0</v>
      </c>
      <c r="K100" s="72">
        <f t="array" ref="K100">SUM(ROUND(H100:J100,2))</f>
        <v>0</v>
      </c>
      <c r="L100" s="85"/>
      <c r="M100" s="91"/>
      <c r="N100" s="303">
        <v>0</v>
      </c>
      <c r="O100" s="282">
        <f t="shared" si="4"/>
        <v>0</v>
      </c>
      <c r="P100" s="303">
        <v>0</v>
      </c>
      <c r="Q100" s="282">
        <f t="shared" si="6"/>
        <v>0</v>
      </c>
      <c r="R100" s="303">
        <v>0</v>
      </c>
      <c r="S100" s="282">
        <f t="shared" si="7"/>
        <v>0</v>
      </c>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row>
    <row r="101" spans="1:123" s="169" customFormat="1" ht="15.75" hidden="1">
      <c r="A101" s="73"/>
      <c r="B101" s="78"/>
      <c r="C101" s="78"/>
      <c r="D101" s="47"/>
      <c r="E101" s="45">
        <v>0</v>
      </c>
      <c r="F101" s="71">
        <v>0</v>
      </c>
      <c r="G101" s="72">
        <f t="shared" si="5"/>
        <v>0</v>
      </c>
      <c r="H101" s="71">
        <v>0</v>
      </c>
      <c r="I101" s="71">
        <v>0</v>
      </c>
      <c r="J101" s="71">
        <v>0</v>
      </c>
      <c r="K101" s="72">
        <f t="array" ref="K101">SUM(ROUND(H101:J101,2))</f>
        <v>0</v>
      </c>
      <c r="L101" s="85"/>
      <c r="M101" s="91"/>
      <c r="N101" s="303">
        <v>0</v>
      </c>
      <c r="O101" s="282">
        <f t="shared" si="4"/>
        <v>0</v>
      </c>
      <c r="P101" s="303">
        <v>0</v>
      </c>
      <c r="Q101" s="282">
        <f t="shared" si="6"/>
        <v>0</v>
      </c>
      <c r="R101" s="303">
        <v>0</v>
      </c>
      <c r="S101" s="282">
        <f t="shared" si="7"/>
        <v>0</v>
      </c>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row>
    <row r="102" spans="1:123" s="169" customFormat="1" ht="15.75" hidden="1">
      <c r="A102" s="73"/>
      <c r="B102" s="78"/>
      <c r="C102" s="78"/>
      <c r="D102" s="47"/>
      <c r="E102" s="45">
        <v>0</v>
      </c>
      <c r="F102" s="71">
        <v>0</v>
      </c>
      <c r="G102" s="72">
        <f t="shared" si="5"/>
        <v>0</v>
      </c>
      <c r="H102" s="71">
        <v>0</v>
      </c>
      <c r="I102" s="71">
        <v>0</v>
      </c>
      <c r="J102" s="71">
        <v>0</v>
      </c>
      <c r="K102" s="72">
        <f t="array" ref="K102">SUM(ROUND(H102:J102,2))</f>
        <v>0</v>
      </c>
      <c r="L102" s="85"/>
      <c r="M102" s="91"/>
      <c r="N102" s="303">
        <v>0</v>
      </c>
      <c r="O102" s="282">
        <f t="shared" si="4"/>
        <v>0</v>
      </c>
      <c r="P102" s="303">
        <v>0</v>
      </c>
      <c r="Q102" s="282">
        <f t="shared" si="6"/>
        <v>0</v>
      </c>
      <c r="R102" s="303">
        <v>0</v>
      </c>
      <c r="S102" s="282">
        <f t="shared" si="7"/>
        <v>0</v>
      </c>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row>
    <row r="103" spans="1:123" s="169" customFormat="1" ht="15.75" hidden="1">
      <c r="A103" s="73"/>
      <c r="B103" s="78"/>
      <c r="C103" s="78"/>
      <c r="D103" s="47"/>
      <c r="E103" s="45">
        <v>0</v>
      </c>
      <c r="F103" s="71">
        <v>0</v>
      </c>
      <c r="G103" s="72">
        <f t="shared" si="5"/>
        <v>0</v>
      </c>
      <c r="H103" s="71">
        <v>0</v>
      </c>
      <c r="I103" s="71">
        <v>0</v>
      </c>
      <c r="J103" s="71">
        <v>0</v>
      </c>
      <c r="K103" s="72">
        <f t="array" ref="K103">SUM(ROUND(H103:J103,2))</f>
        <v>0</v>
      </c>
      <c r="L103" s="85"/>
      <c r="M103" s="91"/>
      <c r="N103" s="303">
        <v>0</v>
      </c>
      <c r="O103" s="282">
        <f t="shared" si="4"/>
        <v>0</v>
      </c>
      <c r="P103" s="303">
        <v>0</v>
      </c>
      <c r="Q103" s="282">
        <f t="shared" si="6"/>
        <v>0</v>
      </c>
      <c r="R103" s="303">
        <v>0</v>
      </c>
      <c r="S103" s="282">
        <f t="shared" si="7"/>
        <v>0</v>
      </c>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row>
    <row r="104" spans="1:123" s="169" customFormat="1" ht="15.75" hidden="1">
      <c r="A104" s="73"/>
      <c r="B104" s="78"/>
      <c r="C104" s="78"/>
      <c r="D104" s="47"/>
      <c r="E104" s="45">
        <v>0</v>
      </c>
      <c r="F104" s="71">
        <v>0</v>
      </c>
      <c r="G104" s="72">
        <f t="shared" si="5"/>
        <v>0</v>
      </c>
      <c r="H104" s="71">
        <v>0</v>
      </c>
      <c r="I104" s="71">
        <v>0</v>
      </c>
      <c r="J104" s="71">
        <v>0</v>
      </c>
      <c r="K104" s="72">
        <f t="array" ref="K104">SUM(ROUND(H104:J104,2))</f>
        <v>0</v>
      </c>
      <c r="L104" s="85"/>
      <c r="M104" s="91"/>
      <c r="N104" s="303">
        <v>0</v>
      </c>
      <c r="O104" s="282">
        <f t="shared" si="4"/>
        <v>0</v>
      </c>
      <c r="P104" s="303">
        <v>0</v>
      </c>
      <c r="Q104" s="282">
        <f t="shared" si="6"/>
        <v>0</v>
      </c>
      <c r="R104" s="303">
        <v>0</v>
      </c>
      <c r="S104" s="282">
        <f t="shared" si="7"/>
        <v>0</v>
      </c>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row>
    <row r="105" spans="1:123" s="169" customFormat="1" ht="15.75" hidden="1">
      <c r="A105" s="73"/>
      <c r="B105" s="78"/>
      <c r="C105" s="78"/>
      <c r="D105" s="47"/>
      <c r="E105" s="45">
        <v>0</v>
      </c>
      <c r="F105" s="71">
        <v>0</v>
      </c>
      <c r="G105" s="72">
        <f t="shared" si="5"/>
        <v>0</v>
      </c>
      <c r="H105" s="71">
        <v>0</v>
      </c>
      <c r="I105" s="71">
        <v>0</v>
      </c>
      <c r="J105" s="71">
        <v>0</v>
      </c>
      <c r="K105" s="72">
        <f t="array" ref="K105">SUM(ROUND(H105:J105,2))</f>
        <v>0</v>
      </c>
      <c r="L105" s="85"/>
      <c r="M105" s="91"/>
      <c r="N105" s="303">
        <v>0</v>
      </c>
      <c r="O105" s="282">
        <f t="shared" si="4"/>
        <v>0</v>
      </c>
      <c r="P105" s="303">
        <v>0</v>
      </c>
      <c r="Q105" s="282">
        <f t="shared" si="6"/>
        <v>0</v>
      </c>
      <c r="R105" s="303">
        <v>0</v>
      </c>
      <c r="S105" s="282">
        <f t="shared" si="7"/>
        <v>0</v>
      </c>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row>
    <row r="106" spans="1:123" s="169" customFormat="1" ht="15.75" hidden="1">
      <c r="A106" s="73"/>
      <c r="B106" s="78"/>
      <c r="C106" s="78"/>
      <c r="D106" s="47"/>
      <c r="E106" s="45">
        <v>0</v>
      </c>
      <c r="F106" s="71">
        <v>0</v>
      </c>
      <c r="G106" s="72">
        <f t="shared" si="5"/>
        <v>0</v>
      </c>
      <c r="H106" s="71">
        <v>0</v>
      </c>
      <c r="I106" s="71">
        <v>0</v>
      </c>
      <c r="J106" s="71">
        <v>0</v>
      </c>
      <c r="K106" s="72">
        <f t="array" ref="K106">SUM(ROUND(H106:J106,2))</f>
        <v>0</v>
      </c>
      <c r="L106" s="85"/>
      <c r="M106" s="91"/>
      <c r="N106" s="303">
        <v>0</v>
      </c>
      <c r="O106" s="282">
        <f t="shared" si="4"/>
        <v>0</v>
      </c>
      <c r="P106" s="303">
        <v>0</v>
      </c>
      <c r="Q106" s="282">
        <f t="shared" si="6"/>
        <v>0</v>
      </c>
      <c r="R106" s="303">
        <v>0</v>
      </c>
      <c r="S106" s="282">
        <f t="shared" si="7"/>
        <v>0</v>
      </c>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row>
    <row r="107" spans="1:123" s="169" customFormat="1" ht="15.75" hidden="1">
      <c r="A107" s="73"/>
      <c r="B107" s="78"/>
      <c r="C107" s="78"/>
      <c r="D107" s="47"/>
      <c r="E107" s="45">
        <v>0</v>
      </c>
      <c r="F107" s="71">
        <v>0</v>
      </c>
      <c r="G107" s="72">
        <f t="shared" si="5"/>
        <v>0</v>
      </c>
      <c r="H107" s="71">
        <v>0</v>
      </c>
      <c r="I107" s="71">
        <v>0</v>
      </c>
      <c r="J107" s="71">
        <v>0</v>
      </c>
      <c r="K107" s="72">
        <f t="array" ref="K107">SUM(ROUND(H107:J107,2))</f>
        <v>0</v>
      </c>
      <c r="L107" s="85"/>
      <c r="M107" s="91"/>
      <c r="N107" s="303">
        <v>0</v>
      </c>
      <c r="O107" s="282">
        <f t="shared" si="4"/>
        <v>0</v>
      </c>
      <c r="P107" s="303">
        <v>0</v>
      </c>
      <c r="Q107" s="282">
        <f t="shared" si="6"/>
        <v>0</v>
      </c>
      <c r="R107" s="303">
        <v>0</v>
      </c>
      <c r="S107" s="282">
        <f t="shared" si="7"/>
        <v>0</v>
      </c>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row>
    <row r="108" spans="1:123" s="169" customFormat="1" ht="15.75" hidden="1">
      <c r="A108" s="73"/>
      <c r="B108" s="78"/>
      <c r="C108" s="78"/>
      <c r="D108" s="47"/>
      <c r="E108" s="45">
        <v>0</v>
      </c>
      <c r="F108" s="71">
        <v>0</v>
      </c>
      <c r="G108" s="72">
        <f t="shared" si="5"/>
        <v>0</v>
      </c>
      <c r="H108" s="71">
        <v>0</v>
      </c>
      <c r="I108" s="71">
        <v>0</v>
      </c>
      <c r="J108" s="71">
        <v>0</v>
      </c>
      <c r="K108" s="72">
        <f t="array" ref="K108">SUM(ROUND(H108:J108,2))</f>
        <v>0</v>
      </c>
      <c r="L108" s="85"/>
      <c r="M108" s="91"/>
      <c r="N108" s="303">
        <v>0</v>
      </c>
      <c r="O108" s="282">
        <f t="shared" si="4"/>
        <v>0</v>
      </c>
      <c r="P108" s="303">
        <v>0</v>
      </c>
      <c r="Q108" s="282">
        <f t="shared" si="6"/>
        <v>0</v>
      </c>
      <c r="R108" s="303">
        <v>0</v>
      </c>
      <c r="S108" s="282">
        <f t="shared" si="7"/>
        <v>0</v>
      </c>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row>
    <row r="109" spans="1:123" s="169" customFormat="1" ht="15.75" hidden="1">
      <c r="A109" s="73"/>
      <c r="B109" s="78"/>
      <c r="C109" s="78"/>
      <c r="D109" s="47"/>
      <c r="E109" s="45">
        <v>0</v>
      </c>
      <c r="F109" s="71">
        <v>0</v>
      </c>
      <c r="G109" s="72">
        <f t="shared" si="5"/>
        <v>0</v>
      </c>
      <c r="H109" s="71">
        <v>0</v>
      </c>
      <c r="I109" s="71">
        <v>0</v>
      </c>
      <c r="J109" s="71">
        <v>0</v>
      </c>
      <c r="K109" s="72">
        <f t="array" ref="K109">SUM(ROUND(H109:J109,2))</f>
        <v>0</v>
      </c>
      <c r="L109" s="85"/>
      <c r="M109" s="91"/>
      <c r="N109" s="303">
        <v>0</v>
      </c>
      <c r="O109" s="282">
        <f t="shared" si="4"/>
        <v>0</v>
      </c>
      <c r="P109" s="303">
        <v>0</v>
      </c>
      <c r="Q109" s="282">
        <f t="shared" si="6"/>
        <v>0</v>
      </c>
      <c r="R109" s="303">
        <v>0</v>
      </c>
      <c r="S109" s="282">
        <f t="shared" si="7"/>
        <v>0</v>
      </c>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row>
    <row r="110" spans="1:123" s="169" customFormat="1" ht="15.75" hidden="1">
      <c r="A110" s="73"/>
      <c r="B110" s="78"/>
      <c r="C110" s="78"/>
      <c r="D110" s="47"/>
      <c r="E110" s="45">
        <v>0</v>
      </c>
      <c r="F110" s="71">
        <v>0</v>
      </c>
      <c r="G110" s="72">
        <f t="shared" si="5"/>
        <v>0</v>
      </c>
      <c r="H110" s="71">
        <v>0</v>
      </c>
      <c r="I110" s="71">
        <v>0</v>
      </c>
      <c r="J110" s="71">
        <v>0</v>
      </c>
      <c r="K110" s="72">
        <f t="array" ref="K110">SUM(ROUND(H110:J110,2))</f>
        <v>0</v>
      </c>
      <c r="L110" s="85"/>
      <c r="M110" s="91"/>
      <c r="N110" s="303">
        <v>0</v>
      </c>
      <c r="O110" s="282">
        <f t="shared" si="4"/>
        <v>0</v>
      </c>
      <c r="P110" s="303">
        <v>0</v>
      </c>
      <c r="Q110" s="282">
        <f t="shared" si="6"/>
        <v>0</v>
      </c>
      <c r="R110" s="303">
        <v>0</v>
      </c>
      <c r="S110" s="282">
        <f t="shared" si="7"/>
        <v>0</v>
      </c>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row>
    <row r="111" spans="1:123" s="169" customFormat="1" ht="15.75" hidden="1">
      <c r="A111" s="73"/>
      <c r="B111" s="78"/>
      <c r="C111" s="78"/>
      <c r="D111" s="47"/>
      <c r="E111" s="45">
        <v>0</v>
      </c>
      <c r="F111" s="71">
        <v>0</v>
      </c>
      <c r="G111" s="72">
        <f t="shared" si="5"/>
        <v>0</v>
      </c>
      <c r="H111" s="71">
        <v>0</v>
      </c>
      <c r="I111" s="71">
        <v>0</v>
      </c>
      <c r="J111" s="71">
        <v>0</v>
      </c>
      <c r="K111" s="72">
        <f t="array" ref="K111">SUM(ROUND(H111:J111,2))</f>
        <v>0</v>
      </c>
      <c r="L111" s="85"/>
      <c r="M111" s="91"/>
      <c r="N111" s="303">
        <v>0</v>
      </c>
      <c r="O111" s="282">
        <f t="shared" si="4"/>
        <v>0</v>
      </c>
      <c r="P111" s="303">
        <v>0</v>
      </c>
      <c r="Q111" s="282">
        <f t="shared" si="6"/>
        <v>0</v>
      </c>
      <c r="R111" s="303">
        <v>0</v>
      </c>
      <c r="S111" s="282">
        <f t="shared" si="7"/>
        <v>0</v>
      </c>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row>
    <row r="112" spans="1:123" s="169" customFormat="1" ht="15.75" hidden="1">
      <c r="A112" s="73"/>
      <c r="B112" s="78"/>
      <c r="C112" s="78"/>
      <c r="D112" s="47"/>
      <c r="E112" s="45">
        <v>0</v>
      </c>
      <c r="F112" s="71">
        <v>0</v>
      </c>
      <c r="G112" s="72">
        <f t="shared" si="5"/>
        <v>0</v>
      </c>
      <c r="H112" s="71">
        <v>0</v>
      </c>
      <c r="I112" s="71">
        <v>0</v>
      </c>
      <c r="J112" s="71">
        <v>0</v>
      </c>
      <c r="K112" s="72">
        <f t="array" ref="K112">SUM(ROUND(H112:J112,2))</f>
        <v>0</v>
      </c>
      <c r="L112" s="85"/>
      <c r="M112" s="91"/>
      <c r="N112" s="303">
        <v>0</v>
      </c>
      <c r="O112" s="282">
        <f t="shared" si="4"/>
        <v>0</v>
      </c>
      <c r="P112" s="303">
        <v>0</v>
      </c>
      <c r="Q112" s="282">
        <f t="shared" si="6"/>
        <v>0</v>
      </c>
      <c r="R112" s="303">
        <v>0</v>
      </c>
      <c r="S112" s="282">
        <f t="shared" si="7"/>
        <v>0</v>
      </c>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row>
    <row r="113" spans="1:123" s="169" customFormat="1" ht="15.75" hidden="1">
      <c r="A113" s="73"/>
      <c r="B113" s="78"/>
      <c r="C113" s="78"/>
      <c r="D113" s="47"/>
      <c r="E113" s="45">
        <v>0</v>
      </c>
      <c r="F113" s="71">
        <v>0</v>
      </c>
      <c r="G113" s="72">
        <f t="shared" si="5"/>
        <v>0</v>
      </c>
      <c r="H113" s="71">
        <v>0</v>
      </c>
      <c r="I113" s="71">
        <v>0</v>
      </c>
      <c r="J113" s="71">
        <v>0</v>
      </c>
      <c r="K113" s="72">
        <f t="array" ref="K113">SUM(ROUND(H113:J113,2))</f>
        <v>0</v>
      </c>
      <c r="L113" s="85"/>
      <c r="M113" s="91"/>
      <c r="N113" s="303">
        <v>0</v>
      </c>
      <c r="O113" s="282">
        <f t="shared" si="4"/>
        <v>0</v>
      </c>
      <c r="P113" s="303">
        <v>0</v>
      </c>
      <c r="Q113" s="282">
        <f t="shared" si="6"/>
        <v>0</v>
      </c>
      <c r="R113" s="303">
        <v>0</v>
      </c>
      <c r="S113" s="282">
        <f t="shared" si="7"/>
        <v>0</v>
      </c>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row>
    <row r="114" spans="1:123" s="169" customFormat="1" ht="15.75" hidden="1">
      <c r="A114" s="73"/>
      <c r="B114" s="78"/>
      <c r="C114" s="78"/>
      <c r="D114" s="47"/>
      <c r="E114" s="45">
        <v>0</v>
      </c>
      <c r="F114" s="71">
        <v>0</v>
      </c>
      <c r="G114" s="72">
        <f t="shared" si="5"/>
        <v>0</v>
      </c>
      <c r="H114" s="71">
        <v>0</v>
      </c>
      <c r="I114" s="71">
        <v>0</v>
      </c>
      <c r="J114" s="71">
        <v>0</v>
      </c>
      <c r="K114" s="72">
        <f t="array" ref="K114">SUM(ROUND(H114:J114,2))</f>
        <v>0</v>
      </c>
      <c r="L114" s="85"/>
      <c r="M114" s="91"/>
      <c r="N114" s="303">
        <v>0</v>
      </c>
      <c r="O114" s="282">
        <f t="shared" si="4"/>
        <v>0</v>
      </c>
      <c r="P114" s="303">
        <v>0</v>
      </c>
      <c r="Q114" s="282">
        <f t="shared" si="6"/>
        <v>0</v>
      </c>
      <c r="R114" s="303">
        <v>0</v>
      </c>
      <c r="S114" s="282">
        <f t="shared" si="7"/>
        <v>0</v>
      </c>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row>
    <row r="115" spans="1:123" s="169" customFormat="1" ht="15.75" hidden="1">
      <c r="A115" s="73"/>
      <c r="B115" s="78"/>
      <c r="C115" s="78"/>
      <c r="D115" s="47"/>
      <c r="E115" s="45">
        <v>0</v>
      </c>
      <c r="F115" s="71">
        <v>0</v>
      </c>
      <c r="G115" s="72">
        <f t="shared" si="5"/>
        <v>0</v>
      </c>
      <c r="H115" s="71">
        <v>0</v>
      </c>
      <c r="I115" s="71">
        <v>0</v>
      </c>
      <c r="J115" s="71">
        <v>0</v>
      </c>
      <c r="K115" s="72">
        <f t="array" ref="K115">SUM(ROUND(H115:J115,2))</f>
        <v>0</v>
      </c>
      <c r="L115" s="85"/>
      <c r="M115" s="91"/>
      <c r="N115" s="303">
        <v>0</v>
      </c>
      <c r="O115" s="282">
        <f t="shared" si="4"/>
        <v>0</v>
      </c>
      <c r="P115" s="303">
        <v>0</v>
      </c>
      <c r="Q115" s="282">
        <f t="shared" si="6"/>
        <v>0</v>
      </c>
      <c r="R115" s="303">
        <v>0</v>
      </c>
      <c r="S115" s="282">
        <f t="shared" si="7"/>
        <v>0</v>
      </c>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row>
    <row r="116" spans="1:123" s="169" customFormat="1" ht="15.75" hidden="1">
      <c r="A116" s="73"/>
      <c r="B116" s="78"/>
      <c r="C116" s="78"/>
      <c r="D116" s="47"/>
      <c r="E116" s="45">
        <v>0</v>
      </c>
      <c r="F116" s="71">
        <v>0</v>
      </c>
      <c r="G116" s="72">
        <f t="shared" si="5"/>
        <v>0</v>
      </c>
      <c r="H116" s="71">
        <v>0</v>
      </c>
      <c r="I116" s="71">
        <v>0</v>
      </c>
      <c r="J116" s="71">
        <v>0</v>
      </c>
      <c r="K116" s="72">
        <f t="array" ref="K116">SUM(ROUND(H116:J116,2))</f>
        <v>0</v>
      </c>
      <c r="L116" s="85"/>
      <c r="M116" s="91"/>
      <c r="N116" s="303">
        <v>0</v>
      </c>
      <c r="O116" s="282">
        <f t="shared" si="4"/>
        <v>0</v>
      </c>
      <c r="P116" s="303">
        <v>0</v>
      </c>
      <c r="Q116" s="282">
        <f t="shared" si="6"/>
        <v>0</v>
      </c>
      <c r="R116" s="303">
        <v>0</v>
      </c>
      <c r="S116" s="282">
        <f t="shared" si="7"/>
        <v>0</v>
      </c>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row>
    <row r="117" spans="1:123" s="169" customFormat="1" ht="15.75" hidden="1">
      <c r="A117" s="73"/>
      <c r="B117" s="78"/>
      <c r="C117" s="78"/>
      <c r="D117" s="47"/>
      <c r="E117" s="45">
        <v>0</v>
      </c>
      <c r="F117" s="71">
        <v>0</v>
      </c>
      <c r="G117" s="72">
        <f t="shared" si="5"/>
        <v>0</v>
      </c>
      <c r="H117" s="71">
        <v>0</v>
      </c>
      <c r="I117" s="71">
        <v>0</v>
      </c>
      <c r="J117" s="71">
        <v>0</v>
      </c>
      <c r="K117" s="72">
        <f t="array" ref="K117">SUM(ROUND(H117:J117,2))</f>
        <v>0</v>
      </c>
      <c r="L117" s="85"/>
      <c r="M117" s="91"/>
      <c r="N117" s="303">
        <v>0</v>
      </c>
      <c r="O117" s="282">
        <f t="shared" si="4"/>
        <v>0</v>
      </c>
      <c r="P117" s="303">
        <v>0</v>
      </c>
      <c r="Q117" s="282">
        <f t="shared" si="6"/>
        <v>0</v>
      </c>
      <c r="R117" s="303">
        <v>0</v>
      </c>
      <c r="S117" s="282">
        <f t="shared" si="7"/>
        <v>0</v>
      </c>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199"/>
      <c r="AW117" s="199"/>
      <c r="AX117" s="199"/>
      <c r="AY117" s="199"/>
      <c r="AZ117" s="199"/>
      <c r="BA117" s="199"/>
      <c r="BB117" s="199"/>
      <c r="BC117" s="199"/>
      <c r="BD117" s="199"/>
      <c r="BE117" s="199"/>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row>
    <row r="118" spans="1:123" s="169" customFormat="1" ht="15.75" hidden="1">
      <c r="A118" s="73"/>
      <c r="B118" s="78"/>
      <c r="C118" s="78"/>
      <c r="D118" s="47"/>
      <c r="E118" s="45">
        <v>0</v>
      </c>
      <c r="F118" s="71">
        <v>0</v>
      </c>
      <c r="G118" s="72">
        <f t="shared" si="5"/>
        <v>0</v>
      </c>
      <c r="H118" s="71">
        <v>0</v>
      </c>
      <c r="I118" s="71">
        <v>0</v>
      </c>
      <c r="J118" s="71">
        <v>0</v>
      </c>
      <c r="K118" s="72">
        <f t="array" ref="K118">SUM(ROUND(H118:J118,2))</f>
        <v>0</v>
      </c>
      <c r="L118" s="85"/>
      <c r="M118" s="91"/>
      <c r="N118" s="303">
        <v>0</v>
      </c>
      <c r="O118" s="282">
        <f t="shared" si="4"/>
        <v>0</v>
      </c>
      <c r="P118" s="303">
        <v>0</v>
      </c>
      <c r="Q118" s="282">
        <f t="shared" si="6"/>
        <v>0</v>
      </c>
      <c r="R118" s="303">
        <v>0</v>
      </c>
      <c r="S118" s="282">
        <f t="shared" si="7"/>
        <v>0</v>
      </c>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row>
    <row r="119" spans="1:123" s="169" customFormat="1" ht="15.75" hidden="1">
      <c r="A119" s="73"/>
      <c r="B119" s="78"/>
      <c r="C119" s="78"/>
      <c r="D119" s="47"/>
      <c r="E119" s="45">
        <v>0</v>
      </c>
      <c r="F119" s="71">
        <v>0</v>
      </c>
      <c r="G119" s="72">
        <f t="shared" si="5"/>
        <v>0</v>
      </c>
      <c r="H119" s="71">
        <v>0</v>
      </c>
      <c r="I119" s="71">
        <v>0</v>
      </c>
      <c r="J119" s="71">
        <v>0</v>
      </c>
      <c r="K119" s="72">
        <f t="array" ref="K119">SUM(ROUND(H119:J119,2))</f>
        <v>0</v>
      </c>
      <c r="L119" s="85"/>
      <c r="M119" s="91"/>
      <c r="N119" s="303">
        <v>0</v>
      </c>
      <c r="O119" s="282">
        <f t="shared" si="4"/>
        <v>0</v>
      </c>
      <c r="P119" s="303">
        <v>0</v>
      </c>
      <c r="Q119" s="282">
        <f t="shared" si="6"/>
        <v>0</v>
      </c>
      <c r="R119" s="303">
        <v>0</v>
      </c>
      <c r="S119" s="282">
        <f t="shared" si="7"/>
        <v>0</v>
      </c>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row>
    <row r="120" spans="1:123" s="169" customFormat="1" ht="15.75" hidden="1">
      <c r="A120" s="73"/>
      <c r="B120" s="78"/>
      <c r="C120" s="78"/>
      <c r="D120" s="47"/>
      <c r="E120" s="45">
        <v>0</v>
      </c>
      <c r="F120" s="71">
        <v>0</v>
      </c>
      <c r="G120" s="72">
        <f t="shared" si="5"/>
        <v>0</v>
      </c>
      <c r="H120" s="71">
        <v>0</v>
      </c>
      <c r="I120" s="71">
        <v>0</v>
      </c>
      <c r="J120" s="71">
        <v>0</v>
      </c>
      <c r="K120" s="72">
        <f t="array" ref="K120">SUM(ROUND(H120:J120,2))</f>
        <v>0</v>
      </c>
      <c r="L120" s="85"/>
      <c r="M120" s="91"/>
      <c r="N120" s="303">
        <v>0</v>
      </c>
      <c r="O120" s="282">
        <f t="shared" si="4"/>
        <v>0</v>
      </c>
      <c r="P120" s="303">
        <v>0</v>
      </c>
      <c r="Q120" s="282">
        <f t="shared" si="6"/>
        <v>0</v>
      </c>
      <c r="R120" s="303">
        <v>0</v>
      </c>
      <c r="S120" s="282">
        <f t="shared" si="7"/>
        <v>0</v>
      </c>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row>
    <row r="121" spans="1:123" s="169" customFormat="1" ht="15.75" hidden="1">
      <c r="A121" s="73"/>
      <c r="B121" s="78"/>
      <c r="C121" s="78"/>
      <c r="D121" s="47"/>
      <c r="E121" s="45">
        <v>0</v>
      </c>
      <c r="F121" s="71">
        <v>0</v>
      </c>
      <c r="G121" s="72">
        <f t="shared" si="5"/>
        <v>0</v>
      </c>
      <c r="H121" s="71">
        <v>0</v>
      </c>
      <c r="I121" s="71">
        <v>0</v>
      </c>
      <c r="J121" s="71">
        <v>0</v>
      </c>
      <c r="K121" s="72">
        <f t="array" ref="K121">SUM(ROUND(H121:J121,2))</f>
        <v>0</v>
      </c>
      <c r="L121" s="85"/>
      <c r="M121" s="91"/>
      <c r="N121" s="303">
        <v>0</v>
      </c>
      <c r="O121" s="282">
        <f t="shared" si="4"/>
        <v>0</v>
      </c>
      <c r="P121" s="303">
        <v>0</v>
      </c>
      <c r="Q121" s="282">
        <f t="shared" si="6"/>
        <v>0</v>
      </c>
      <c r="R121" s="303">
        <v>0</v>
      </c>
      <c r="S121" s="282">
        <f t="shared" si="7"/>
        <v>0</v>
      </c>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row>
    <row r="122" spans="1:123" s="169" customFormat="1" ht="15.75" hidden="1">
      <c r="A122" s="73"/>
      <c r="B122" s="78"/>
      <c r="C122" s="78"/>
      <c r="D122" s="47"/>
      <c r="E122" s="45">
        <v>0</v>
      </c>
      <c r="F122" s="71">
        <v>0</v>
      </c>
      <c r="G122" s="72">
        <f t="shared" si="5"/>
        <v>0</v>
      </c>
      <c r="H122" s="71">
        <v>0</v>
      </c>
      <c r="I122" s="71">
        <v>0</v>
      </c>
      <c r="J122" s="71">
        <v>0</v>
      </c>
      <c r="K122" s="72">
        <f t="array" ref="K122">SUM(ROUND(H122:J122,2))</f>
        <v>0</v>
      </c>
      <c r="L122" s="85"/>
      <c r="M122" s="91"/>
      <c r="N122" s="303">
        <v>0</v>
      </c>
      <c r="O122" s="282">
        <f t="shared" si="4"/>
        <v>0</v>
      </c>
      <c r="P122" s="303">
        <v>0</v>
      </c>
      <c r="Q122" s="282">
        <f t="shared" si="6"/>
        <v>0</v>
      </c>
      <c r="R122" s="303">
        <v>0</v>
      </c>
      <c r="S122" s="282">
        <f t="shared" si="7"/>
        <v>0</v>
      </c>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row>
    <row r="123" spans="1:123" s="169" customFormat="1" ht="15.75" hidden="1">
      <c r="A123" s="73"/>
      <c r="B123" s="78"/>
      <c r="C123" s="78"/>
      <c r="D123" s="47"/>
      <c r="E123" s="45">
        <v>0</v>
      </c>
      <c r="F123" s="71">
        <v>0</v>
      </c>
      <c r="G123" s="72">
        <f t="shared" si="5"/>
        <v>0</v>
      </c>
      <c r="H123" s="71">
        <v>0</v>
      </c>
      <c r="I123" s="71">
        <v>0</v>
      </c>
      <c r="J123" s="71">
        <v>0</v>
      </c>
      <c r="K123" s="72">
        <f t="array" ref="K123">SUM(ROUND(H123:J123,2))</f>
        <v>0</v>
      </c>
      <c r="L123" s="85"/>
      <c r="M123" s="91"/>
      <c r="N123" s="303">
        <v>0</v>
      </c>
      <c r="O123" s="282">
        <f t="shared" si="4"/>
        <v>0</v>
      </c>
      <c r="P123" s="303">
        <v>0</v>
      </c>
      <c r="Q123" s="282">
        <f t="shared" si="6"/>
        <v>0</v>
      </c>
      <c r="R123" s="303">
        <v>0</v>
      </c>
      <c r="S123" s="282">
        <f t="shared" si="7"/>
        <v>0</v>
      </c>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row>
    <row r="124" spans="1:123" s="169" customFormat="1" ht="15.75" hidden="1">
      <c r="A124" s="73"/>
      <c r="B124" s="78"/>
      <c r="C124" s="78"/>
      <c r="D124" s="47"/>
      <c r="E124" s="45">
        <v>0</v>
      </c>
      <c r="F124" s="71">
        <v>0</v>
      </c>
      <c r="G124" s="72">
        <f t="shared" si="5"/>
        <v>0</v>
      </c>
      <c r="H124" s="71">
        <v>0</v>
      </c>
      <c r="I124" s="71">
        <v>0</v>
      </c>
      <c r="J124" s="71">
        <v>0</v>
      </c>
      <c r="K124" s="72">
        <f t="array" ref="K124">SUM(ROUND(H124:J124,2))</f>
        <v>0</v>
      </c>
      <c r="L124" s="85"/>
      <c r="M124" s="91"/>
      <c r="N124" s="303">
        <v>0</v>
      </c>
      <c r="O124" s="282">
        <f t="shared" si="4"/>
        <v>0</v>
      </c>
      <c r="P124" s="303">
        <v>0</v>
      </c>
      <c r="Q124" s="282">
        <f t="shared" si="6"/>
        <v>0</v>
      </c>
      <c r="R124" s="303">
        <v>0</v>
      </c>
      <c r="S124" s="282">
        <f t="shared" si="7"/>
        <v>0</v>
      </c>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row>
    <row r="125" spans="1:123" s="169" customFormat="1" ht="15.75" hidden="1">
      <c r="A125" s="73"/>
      <c r="B125" s="78"/>
      <c r="C125" s="78"/>
      <c r="D125" s="47"/>
      <c r="E125" s="45">
        <v>0</v>
      </c>
      <c r="F125" s="71">
        <v>0</v>
      </c>
      <c r="G125" s="72">
        <f t="shared" si="5"/>
        <v>0</v>
      </c>
      <c r="H125" s="71">
        <v>0</v>
      </c>
      <c r="I125" s="71">
        <v>0</v>
      </c>
      <c r="J125" s="71">
        <v>0</v>
      </c>
      <c r="K125" s="72">
        <f t="array" ref="K125">SUM(ROUND(H125:J125,2))</f>
        <v>0</v>
      </c>
      <c r="L125" s="85"/>
      <c r="M125" s="91"/>
      <c r="N125" s="303">
        <v>0</v>
      </c>
      <c r="O125" s="282">
        <f t="shared" si="4"/>
        <v>0</v>
      </c>
      <c r="P125" s="303">
        <v>0</v>
      </c>
      <c r="Q125" s="282">
        <f t="shared" si="6"/>
        <v>0</v>
      </c>
      <c r="R125" s="303">
        <v>0</v>
      </c>
      <c r="S125" s="282">
        <f t="shared" si="7"/>
        <v>0</v>
      </c>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row>
    <row r="126" spans="1:123" s="169" customFormat="1" ht="15.75" hidden="1">
      <c r="A126" s="73"/>
      <c r="B126" s="78"/>
      <c r="C126" s="78"/>
      <c r="D126" s="47"/>
      <c r="E126" s="45">
        <v>0</v>
      </c>
      <c r="F126" s="71">
        <v>0</v>
      </c>
      <c r="G126" s="72">
        <f t="shared" si="5"/>
        <v>0</v>
      </c>
      <c r="H126" s="71">
        <v>0</v>
      </c>
      <c r="I126" s="71">
        <v>0</v>
      </c>
      <c r="J126" s="71">
        <v>0</v>
      </c>
      <c r="K126" s="72">
        <f t="array" ref="K126">SUM(ROUND(H126:J126,2))</f>
        <v>0</v>
      </c>
      <c r="L126" s="85"/>
      <c r="M126" s="91"/>
      <c r="N126" s="303">
        <v>0</v>
      </c>
      <c r="O126" s="282">
        <f t="shared" si="4"/>
        <v>0</v>
      </c>
      <c r="P126" s="303">
        <v>0</v>
      </c>
      <c r="Q126" s="282">
        <f t="shared" si="6"/>
        <v>0</v>
      </c>
      <c r="R126" s="303">
        <v>0</v>
      </c>
      <c r="S126" s="282">
        <f t="shared" si="7"/>
        <v>0</v>
      </c>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row>
    <row r="127" spans="1:123" s="169" customFormat="1" ht="15.75" hidden="1">
      <c r="A127" s="73"/>
      <c r="B127" s="78"/>
      <c r="C127" s="78"/>
      <c r="D127" s="47"/>
      <c r="E127" s="45">
        <v>0</v>
      </c>
      <c r="F127" s="71">
        <v>0</v>
      </c>
      <c r="G127" s="72">
        <f t="shared" si="5"/>
        <v>0</v>
      </c>
      <c r="H127" s="71">
        <v>0</v>
      </c>
      <c r="I127" s="71">
        <v>0</v>
      </c>
      <c r="J127" s="71">
        <v>0</v>
      </c>
      <c r="K127" s="72">
        <f t="array" ref="K127">SUM(ROUND(H127:J127,2))</f>
        <v>0</v>
      </c>
      <c r="L127" s="85"/>
      <c r="M127" s="91"/>
      <c r="N127" s="303">
        <v>0</v>
      </c>
      <c r="O127" s="282">
        <f t="shared" si="4"/>
        <v>0</v>
      </c>
      <c r="P127" s="303">
        <v>0</v>
      </c>
      <c r="Q127" s="282">
        <f t="shared" si="6"/>
        <v>0</v>
      </c>
      <c r="R127" s="303">
        <v>0</v>
      </c>
      <c r="S127" s="282">
        <f t="shared" si="7"/>
        <v>0</v>
      </c>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row>
    <row r="128" spans="1:123" s="169" customFormat="1" ht="15.75" hidden="1">
      <c r="A128" s="73"/>
      <c r="B128" s="78"/>
      <c r="C128" s="78"/>
      <c r="D128" s="47"/>
      <c r="E128" s="45">
        <v>0</v>
      </c>
      <c r="F128" s="71">
        <v>0</v>
      </c>
      <c r="G128" s="72">
        <f t="shared" si="5"/>
        <v>0</v>
      </c>
      <c r="H128" s="71">
        <v>0</v>
      </c>
      <c r="I128" s="71">
        <v>0</v>
      </c>
      <c r="J128" s="71">
        <v>0</v>
      </c>
      <c r="K128" s="72">
        <f t="array" ref="K128">SUM(ROUND(H128:J128,2))</f>
        <v>0</v>
      </c>
      <c r="L128" s="85"/>
      <c r="M128" s="91"/>
      <c r="N128" s="303">
        <v>0</v>
      </c>
      <c r="O128" s="282">
        <f t="shared" si="4"/>
        <v>0</v>
      </c>
      <c r="P128" s="303">
        <v>0</v>
      </c>
      <c r="Q128" s="282">
        <f t="shared" si="6"/>
        <v>0</v>
      </c>
      <c r="R128" s="303">
        <v>0</v>
      </c>
      <c r="S128" s="282">
        <f t="shared" si="7"/>
        <v>0</v>
      </c>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row>
    <row r="129" spans="1:123" s="169" customFormat="1" ht="15.75" hidden="1">
      <c r="A129" s="73"/>
      <c r="B129" s="78"/>
      <c r="C129" s="78"/>
      <c r="D129" s="47"/>
      <c r="E129" s="45">
        <v>0</v>
      </c>
      <c r="F129" s="71">
        <v>0</v>
      </c>
      <c r="G129" s="72">
        <f t="shared" si="5"/>
        <v>0</v>
      </c>
      <c r="H129" s="71">
        <v>0</v>
      </c>
      <c r="I129" s="71">
        <v>0</v>
      </c>
      <c r="J129" s="71">
        <v>0</v>
      </c>
      <c r="K129" s="72">
        <f t="array" ref="K129">SUM(ROUND(H129:J129,2))</f>
        <v>0</v>
      </c>
      <c r="L129" s="85"/>
      <c r="M129" s="91"/>
      <c r="N129" s="303">
        <v>0</v>
      </c>
      <c r="O129" s="282">
        <f t="shared" si="4"/>
        <v>0</v>
      </c>
      <c r="P129" s="303">
        <v>0</v>
      </c>
      <c r="Q129" s="282">
        <f t="shared" si="6"/>
        <v>0</v>
      </c>
      <c r="R129" s="303">
        <v>0</v>
      </c>
      <c r="S129" s="282">
        <f t="shared" si="7"/>
        <v>0</v>
      </c>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row>
    <row r="130" spans="1:123" s="169" customFormat="1" ht="15.75" hidden="1">
      <c r="A130" s="73"/>
      <c r="B130" s="78"/>
      <c r="C130" s="78"/>
      <c r="D130" s="47"/>
      <c r="E130" s="45">
        <v>0</v>
      </c>
      <c r="F130" s="71">
        <v>0</v>
      </c>
      <c r="G130" s="72">
        <f t="shared" si="5"/>
        <v>0</v>
      </c>
      <c r="H130" s="71">
        <v>0</v>
      </c>
      <c r="I130" s="71">
        <v>0</v>
      </c>
      <c r="J130" s="71">
        <v>0</v>
      </c>
      <c r="K130" s="72">
        <f t="array" ref="K130">SUM(ROUND(H130:J130,2))</f>
        <v>0</v>
      </c>
      <c r="L130" s="85"/>
      <c r="M130" s="91"/>
      <c r="N130" s="303">
        <v>0</v>
      </c>
      <c r="O130" s="282">
        <f t="shared" si="4"/>
        <v>0</v>
      </c>
      <c r="P130" s="303">
        <v>0</v>
      </c>
      <c r="Q130" s="282">
        <f t="shared" si="6"/>
        <v>0</v>
      </c>
      <c r="R130" s="303">
        <v>0</v>
      </c>
      <c r="S130" s="282">
        <f t="shared" si="7"/>
        <v>0</v>
      </c>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row>
    <row r="131" spans="1:123" s="169" customFormat="1" ht="15.75" hidden="1">
      <c r="A131" s="73"/>
      <c r="B131" s="78"/>
      <c r="C131" s="78"/>
      <c r="D131" s="47"/>
      <c r="E131" s="45">
        <v>0</v>
      </c>
      <c r="F131" s="71">
        <v>0</v>
      </c>
      <c r="G131" s="72">
        <f t="shared" si="5"/>
        <v>0</v>
      </c>
      <c r="H131" s="71">
        <v>0</v>
      </c>
      <c r="I131" s="71">
        <v>0</v>
      </c>
      <c r="J131" s="71">
        <v>0</v>
      </c>
      <c r="K131" s="72">
        <f t="array" ref="K131">SUM(ROUND(H131:J131,2))</f>
        <v>0</v>
      </c>
      <c r="L131" s="85"/>
      <c r="M131" s="91"/>
      <c r="N131" s="303">
        <v>0</v>
      </c>
      <c r="O131" s="282">
        <f t="shared" si="4"/>
        <v>0</v>
      </c>
      <c r="P131" s="303">
        <v>0</v>
      </c>
      <c r="Q131" s="282">
        <f t="shared" si="6"/>
        <v>0</v>
      </c>
      <c r="R131" s="303">
        <v>0</v>
      </c>
      <c r="S131" s="282">
        <f t="shared" si="7"/>
        <v>0</v>
      </c>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row>
    <row r="132" spans="1:123" s="169" customFormat="1" ht="15.75" hidden="1">
      <c r="A132" s="73"/>
      <c r="B132" s="78"/>
      <c r="C132" s="78"/>
      <c r="D132" s="47"/>
      <c r="E132" s="45">
        <v>0</v>
      </c>
      <c r="F132" s="71">
        <v>0</v>
      </c>
      <c r="G132" s="72">
        <f t="shared" si="5"/>
        <v>0</v>
      </c>
      <c r="H132" s="71">
        <v>0</v>
      </c>
      <c r="I132" s="71">
        <v>0</v>
      </c>
      <c r="J132" s="71">
        <v>0</v>
      </c>
      <c r="K132" s="72">
        <f t="array" ref="K132">SUM(ROUND(H132:J132,2))</f>
        <v>0</v>
      </c>
      <c r="L132" s="85"/>
      <c r="M132" s="91"/>
      <c r="N132" s="303">
        <v>0</v>
      </c>
      <c r="O132" s="282">
        <f t="shared" si="4"/>
        <v>0</v>
      </c>
      <c r="P132" s="303">
        <v>0</v>
      </c>
      <c r="Q132" s="282">
        <f t="shared" si="6"/>
        <v>0</v>
      </c>
      <c r="R132" s="303">
        <v>0</v>
      </c>
      <c r="S132" s="282">
        <f t="shared" si="7"/>
        <v>0</v>
      </c>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row>
    <row r="133" spans="1:123" s="169" customFormat="1" ht="15.75" hidden="1">
      <c r="A133" s="73"/>
      <c r="B133" s="78"/>
      <c r="C133" s="78"/>
      <c r="D133" s="47"/>
      <c r="E133" s="45">
        <v>0</v>
      </c>
      <c r="F133" s="71">
        <v>0</v>
      </c>
      <c r="G133" s="72">
        <f t="shared" si="5"/>
        <v>0</v>
      </c>
      <c r="H133" s="71">
        <v>0</v>
      </c>
      <c r="I133" s="71">
        <v>0</v>
      </c>
      <c r="J133" s="71">
        <v>0</v>
      </c>
      <c r="K133" s="72">
        <f t="array" ref="K133">SUM(ROUND(H133:J133,2))</f>
        <v>0</v>
      </c>
      <c r="L133" s="85"/>
      <c r="M133" s="91"/>
      <c r="N133" s="303">
        <v>0</v>
      </c>
      <c r="O133" s="282">
        <f t="shared" si="4"/>
        <v>0</v>
      </c>
      <c r="P133" s="303">
        <v>0</v>
      </c>
      <c r="Q133" s="282">
        <f t="shared" si="6"/>
        <v>0</v>
      </c>
      <c r="R133" s="303">
        <v>0</v>
      </c>
      <c r="S133" s="282">
        <f t="shared" si="7"/>
        <v>0</v>
      </c>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row>
    <row r="134" spans="1:123" s="169" customFormat="1" ht="15.75" hidden="1">
      <c r="A134" s="73"/>
      <c r="B134" s="78"/>
      <c r="C134" s="78"/>
      <c r="D134" s="47"/>
      <c r="E134" s="45">
        <v>0</v>
      </c>
      <c r="F134" s="71">
        <v>0</v>
      </c>
      <c r="G134" s="72">
        <f t="shared" si="5"/>
        <v>0</v>
      </c>
      <c r="H134" s="71">
        <v>0</v>
      </c>
      <c r="I134" s="71">
        <v>0</v>
      </c>
      <c r="J134" s="71">
        <v>0</v>
      </c>
      <c r="K134" s="72">
        <f t="array" ref="K134">SUM(ROUND(H134:J134,2))</f>
        <v>0</v>
      </c>
      <c r="L134" s="85"/>
      <c r="M134" s="91"/>
      <c r="N134" s="303">
        <v>0</v>
      </c>
      <c r="O134" s="282">
        <f t="shared" ref="O134:O197" si="8">ROUND(H134*N134,2)</f>
        <v>0</v>
      </c>
      <c r="P134" s="303">
        <v>0</v>
      </c>
      <c r="Q134" s="282">
        <f t="shared" si="6"/>
        <v>0</v>
      </c>
      <c r="R134" s="303">
        <v>0</v>
      </c>
      <c r="S134" s="282">
        <f t="shared" si="7"/>
        <v>0</v>
      </c>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row>
    <row r="135" spans="1:123" s="169" customFormat="1" ht="15.75" hidden="1">
      <c r="A135" s="73"/>
      <c r="B135" s="78"/>
      <c r="C135" s="78"/>
      <c r="D135" s="47"/>
      <c r="E135" s="45">
        <v>0</v>
      </c>
      <c r="F135" s="71">
        <v>0</v>
      </c>
      <c r="G135" s="72">
        <f t="shared" ref="G135:G198" si="9">IF(OR(E135="Redacted",F135="Redacted"),"Redacted",IF(OR(T(E135)&lt;&gt;"",T(F135)&lt;&gt;""),"Varies",ROUND(E135*F135,2)))</f>
        <v>0</v>
      </c>
      <c r="H135" s="71">
        <v>0</v>
      </c>
      <c r="I135" s="71">
        <v>0</v>
      </c>
      <c r="J135" s="71">
        <v>0</v>
      </c>
      <c r="K135" s="72">
        <f t="array" ref="K135">SUM(ROUND(H135:J135,2))</f>
        <v>0</v>
      </c>
      <c r="L135" s="85"/>
      <c r="M135" s="91"/>
      <c r="N135" s="303">
        <v>0</v>
      </c>
      <c r="O135" s="282">
        <f t="shared" si="8"/>
        <v>0</v>
      </c>
      <c r="P135" s="303">
        <v>0</v>
      </c>
      <c r="Q135" s="282">
        <f t="shared" si="6"/>
        <v>0</v>
      </c>
      <c r="R135" s="303">
        <v>0</v>
      </c>
      <c r="S135" s="282">
        <f t="shared" si="7"/>
        <v>0</v>
      </c>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row>
    <row r="136" spans="1:123" s="169" customFormat="1" ht="15.75" hidden="1">
      <c r="A136" s="73"/>
      <c r="B136" s="78"/>
      <c r="C136" s="78"/>
      <c r="D136" s="47"/>
      <c r="E136" s="45">
        <v>0</v>
      </c>
      <c r="F136" s="71">
        <v>0</v>
      </c>
      <c r="G136" s="72">
        <f t="shared" si="9"/>
        <v>0</v>
      </c>
      <c r="H136" s="71">
        <v>0</v>
      </c>
      <c r="I136" s="71">
        <v>0</v>
      </c>
      <c r="J136" s="71">
        <v>0</v>
      </c>
      <c r="K136" s="72">
        <f t="array" ref="K136">SUM(ROUND(H136:J136,2))</f>
        <v>0</v>
      </c>
      <c r="L136" s="85"/>
      <c r="M136" s="91"/>
      <c r="N136" s="303">
        <v>0</v>
      </c>
      <c r="O136" s="282">
        <f t="shared" si="8"/>
        <v>0</v>
      </c>
      <c r="P136" s="303">
        <v>0</v>
      </c>
      <c r="Q136" s="282">
        <f t="shared" ref="Q136:Q199" si="10">ROUND(I136*P136,2)</f>
        <v>0</v>
      </c>
      <c r="R136" s="303">
        <v>0</v>
      </c>
      <c r="S136" s="282">
        <f t="shared" ref="S136:S199" si="11">ROUND(J136*R136,2)</f>
        <v>0</v>
      </c>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row>
    <row r="137" spans="1:123" s="169" customFormat="1" ht="15.75" hidden="1">
      <c r="A137" s="73"/>
      <c r="B137" s="78"/>
      <c r="C137" s="78"/>
      <c r="D137" s="47"/>
      <c r="E137" s="45">
        <v>0</v>
      </c>
      <c r="F137" s="71">
        <v>0</v>
      </c>
      <c r="G137" s="72">
        <f t="shared" si="9"/>
        <v>0</v>
      </c>
      <c r="H137" s="71">
        <v>0</v>
      </c>
      <c r="I137" s="71">
        <v>0</v>
      </c>
      <c r="J137" s="71">
        <v>0</v>
      </c>
      <c r="K137" s="72">
        <f t="array" ref="K137">SUM(ROUND(H137:J137,2))</f>
        <v>0</v>
      </c>
      <c r="L137" s="85"/>
      <c r="M137" s="91"/>
      <c r="N137" s="303">
        <v>0</v>
      </c>
      <c r="O137" s="282">
        <f t="shared" si="8"/>
        <v>0</v>
      </c>
      <c r="P137" s="303">
        <v>0</v>
      </c>
      <c r="Q137" s="282">
        <f t="shared" si="10"/>
        <v>0</v>
      </c>
      <c r="R137" s="303">
        <v>0</v>
      </c>
      <c r="S137" s="282">
        <f t="shared" si="11"/>
        <v>0</v>
      </c>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row>
    <row r="138" spans="1:123" s="169" customFormat="1" ht="15.75" hidden="1">
      <c r="A138" s="73"/>
      <c r="B138" s="78"/>
      <c r="C138" s="78"/>
      <c r="D138" s="47"/>
      <c r="E138" s="45">
        <v>0</v>
      </c>
      <c r="F138" s="71">
        <v>0</v>
      </c>
      <c r="G138" s="72">
        <f t="shared" si="9"/>
        <v>0</v>
      </c>
      <c r="H138" s="71">
        <v>0</v>
      </c>
      <c r="I138" s="71">
        <v>0</v>
      </c>
      <c r="J138" s="71">
        <v>0</v>
      </c>
      <c r="K138" s="72">
        <f t="array" ref="K138">SUM(ROUND(H138:J138,2))</f>
        <v>0</v>
      </c>
      <c r="L138" s="85"/>
      <c r="M138" s="91"/>
      <c r="N138" s="303">
        <v>0</v>
      </c>
      <c r="O138" s="282">
        <f t="shared" si="8"/>
        <v>0</v>
      </c>
      <c r="P138" s="303">
        <v>0</v>
      </c>
      <c r="Q138" s="282">
        <f t="shared" si="10"/>
        <v>0</v>
      </c>
      <c r="R138" s="303">
        <v>0</v>
      </c>
      <c r="S138" s="282">
        <f t="shared" si="11"/>
        <v>0</v>
      </c>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199"/>
      <c r="BG138" s="199"/>
      <c r="BH138" s="199"/>
      <c r="BI138" s="199"/>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row>
    <row r="139" spans="1:123" s="169" customFormat="1" ht="15.75" hidden="1">
      <c r="A139" s="73"/>
      <c r="B139" s="78"/>
      <c r="C139" s="78"/>
      <c r="D139" s="47"/>
      <c r="E139" s="45">
        <v>0</v>
      </c>
      <c r="F139" s="71">
        <v>0</v>
      </c>
      <c r="G139" s="72">
        <f t="shared" si="9"/>
        <v>0</v>
      </c>
      <c r="H139" s="71">
        <v>0</v>
      </c>
      <c r="I139" s="71">
        <v>0</v>
      </c>
      <c r="J139" s="71">
        <v>0</v>
      </c>
      <c r="K139" s="72">
        <f t="array" ref="K139">SUM(ROUND(H139:J139,2))</f>
        <v>0</v>
      </c>
      <c r="L139" s="85"/>
      <c r="M139" s="91"/>
      <c r="N139" s="303">
        <v>0</v>
      </c>
      <c r="O139" s="282">
        <f t="shared" si="8"/>
        <v>0</v>
      </c>
      <c r="P139" s="303">
        <v>0</v>
      </c>
      <c r="Q139" s="282">
        <f t="shared" si="10"/>
        <v>0</v>
      </c>
      <c r="R139" s="303">
        <v>0</v>
      </c>
      <c r="S139" s="282">
        <f t="shared" si="11"/>
        <v>0</v>
      </c>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199"/>
      <c r="BF139" s="199"/>
      <c r="BG139" s="199"/>
      <c r="BH139" s="199"/>
      <c r="BI139" s="199"/>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row>
    <row r="140" spans="1:123" s="169" customFormat="1" ht="15.75" hidden="1">
      <c r="A140" s="73"/>
      <c r="B140" s="78"/>
      <c r="C140" s="78"/>
      <c r="D140" s="47"/>
      <c r="E140" s="45">
        <v>0</v>
      </c>
      <c r="F140" s="71">
        <v>0</v>
      </c>
      <c r="G140" s="72">
        <f t="shared" si="9"/>
        <v>0</v>
      </c>
      <c r="H140" s="71">
        <v>0</v>
      </c>
      <c r="I140" s="71">
        <v>0</v>
      </c>
      <c r="J140" s="71">
        <v>0</v>
      </c>
      <c r="K140" s="72">
        <f t="array" ref="K140">SUM(ROUND(H140:J140,2))</f>
        <v>0</v>
      </c>
      <c r="L140" s="85"/>
      <c r="M140" s="91"/>
      <c r="N140" s="303">
        <v>0</v>
      </c>
      <c r="O140" s="282">
        <f t="shared" si="8"/>
        <v>0</v>
      </c>
      <c r="P140" s="303">
        <v>0</v>
      </c>
      <c r="Q140" s="282">
        <f t="shared" si="10"/>
        <v>0</v>
      </c>
      <c r="R140" s="303">
        <v>0</v>
      </c>
      <c r="S140" s="282">
        <f t="shared" si="11"/>
        <v>0</v>
      </c>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row>
    <row r="141" spans="1:123" s="169" customFormat="1" ht="15.75" hidden="1">
      <c r="A141" s="73"/>
      <c r="B141" s="78"/>
      <c r="C141" s="78"/>
      <c r="D141" s="47"/>
      <c r="E141" s="45">
        <v>0</v>
      </c>
      <c r="F141" s="71">
        <v>0</v>
      </c>
      <c r="G141" s="72">
        <f t="shared" si="9"/>
        <v>0</v>
      </c>
      <c r="H141" s="71">
        <v>0</v>
      </c>
      <c r="I141" s="71">
        <v>0</v>
      </c>
      <c r="J141" s="71">
        <v>0</v>
      </c>
      <c r="K141" s="72">
        <f t="array" ref="K141">SUM(ROUND(H141:J141,2))</f>
        <v>0</v>
      </c>
      <c r="L141" s="85"/>
      <c r="M141" s="91"/>
      <c r="N141" s="303">
        <v>0</v>
      </c>
      <c r="O141" s="282">
        <f t="shared" si="8"/>
        <v>0</v>
      </c>
      <c r="P141" s="303">
        <v>0</v>
      </c>
      <c r="Q141" s="282">
        <f t="shared" si="10"/>
        <v>0</v>
      </c>
      <c r="R141" s="303">
        <v>0</v>
      </c>
      <c r="S141" s="282">
        <f t="shared" si="11"/>
        <v>0</v>
      </c>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row>
    <row r="142" spans="1:123" s="169" customFormat="1" ht="15.75" hidden="1">
      <c r="A142" s="73"/>
      <c r="B142" s="78"/>
      <c r="C142" s="78"/>
      <c r="D142" s="47"/>
      <c r="E142" s="45">
        <v>0</v>
      </c>
      <c r="F142" s="71">
        <v>0</v>
      </c>
      <c r="G142" s="72">
        <f t="shared" si="9"/>
        <v>0</v>
      </c>
      <c r="H142" s="71">
        <v>0</v>
      </c>
      <c r="I142" s="71">
        <v>0</v>
      </c>
      <c r="J142" s="71">
        <v>0</v>
      </c>
      <c r="K142" s="72">
        <f t="array" ref="K142">SUM(ROUND(H142:J142,2))</f>
        <v>0</v>
      </c>
      <c r="L142" s="85"/>
      <c r="M142" s="91"/>
      <c r="N142" s="303">
        <v>0</v>
      </c>
      <c r="O142" s="282">
        <f t="shared" si="8"/>
        <v>0</v>
      </c>
      <c r="P142" s="303">
        <v>0</v>
      </c>
      <c r="Q142" s="282">
        <f t="shared" si="10"/>
        <v>0</v>
      </c>
      <c r="R142" s="303">
        <v>0</v>
      </c>
      <c r="S142" s="282">
        <f t="shared" si="11"/>
        <v>0</v>
      </c>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row>
    <row r="143" spans="1:123" s="169" customFormat="1" ht="15.75" hidden="1">
      <c r="A143" s="73"/>
      <c r="B143" s="78"/>
      <c r="C143" s="78"/>
      <c r="D143" s="47"/>
      <c r="E143" s="45">
        <v>0</v>
      </c>
      <c r="F143" s="71">
        <v>0</v>
      </c>
      <c r="G143" s="72">
        <f t="shared" si="9"/>
        <v>0</v>
      </c>
      <c r="H143" s="71">
        <v>0</v>
      </c>
      <c r="I143" s="71">
        <v>0</v>
      </c>
      <c r="J143" s="71">
        <v>0</v>
      </c>
      <c r="K143" s="72">
        <f t="array" ref="K143">SUM(ROUND(H143:J143,2))</f>
        <v>0</v>
      </c>
      <c r="L143" s="85"/>
      <c r="M143" s="91"/>
      <c r="N143" s="303">
        <v>0</v>
      </c>
      <c r="O143" s="282">
        <f t="shared" si="8"/>
        <v>0</v>
      </c>
      <c r="P143" s="303">
        <v>0</v>
      </c>
      <c r="Q143" s="282">
        <f t="shared" si="10"/>
        <v>0</v>
      </c>
      <c r="R143" s="303">
        <v>0</v>
      </c>
      <c r="S143" s="282">
        <f t="shared" si="11"/>
        <v>0</v>
      </c>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row>
    <row r="144" spans="1:123" s="169" customFormat="1" ht="15.75" hidden="1">
      <c r="A144" s="73"/>
      <c r="B144" s="78"/>
      <c r="C144" s="78"/>
      <c r="D144" s="47"/>
      <c r="E144" s="45">
        <v>0</v>
      </c>
      <c r="F144" s="71">
        <v>0</v>
      </c>
      <c r="G144" s="72">
        <f t="shared" si="9"/>
        <v>0</v>
      </c>
      <c r="H144" s="71">
        <v>0</v>
      </c>
      <c r="I144" s="71">
        <v>0</v>
      </c>
      <c r="J144" s="71">
        <v>0</v>
      </c>
      <c r="K144" s="72">
        <f t="array" ref="K144">SUM(ROUND(H144:J144,2))</f>
        <v>0</v>
      </c>
      <c r="L144" s="85"/>
      <c r="M144" s="91"/>
      <c r="N144" s="303">
        <v>0</v>
      </c>
      <c r="O144" s="282">
        <f t="shared" si="8"/>
        <v>0</v>
      </c>
      <c r="P144" s="303">
        <v>0</v>
      </c>
      <c r="Q144" s="282">
        <f t="shared" si="10"/>
        <v>0</v>
      </c>
      <c r="R144" s="303">
        <v>0</v>
      </c>
      <c r="S144" s="282">
        <f t="shared" si="11"/>
        <v>0</v>
      </c>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row>
    <row r="145" spans="1:123" s="169" customFormat="1" ht="15.75" hidden="1">
      <c r="A145" s="73"/>
      <c r="B145" s="78"/>
      <c r="C145" s="78"/>
      <c r="D145" s="47"/>
      <c r="E145" s="45">
        <v>0</v>
      </c>
      <c r="F145" s="71">
        <v>0</v>
      </c>
      <c r="G145" s="72">
        <f t="shared" si="9"/>
        <v>0</v>
      </c>
      <c r="H145" s="71">
        <v>0</v>
      </c>
      <c r="I145" s="71">
        <v>0</v>
      </c>
      <c r="J145" s="71">
        <v>0</v>
      </c>
      <c r="K145" s="72">
        <f t="array" ref="K145">SUM(ROUND(H145:J145,2))</f>
        <v>0</v>
      </c>
      <c r="L145" s="85"/>
      <c r="M145" s="91"/>
      <c r="N145" s="303">
        <v>0</v>
      </c>
      <c r="O145" s="282">
        <f t="shared" si="8"/>
        <v>0</v>
      </c>
      <c r="P145" s="303">
        <v>0</v>
      </c>
      <c r="Q145" s="282">
        <f t="shared" si="10"/>
        <v>0</v>
      </c>
      <c r="R145" s="303">
        <v>0</v>
      </c>
      <c r="S145" s="282">
        <f t="shared" si="11"/>
        <v>0</v>
      </c>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row>
    <row r="146" spans="1:123" s="169" customFormat="1" ht="15.75" hidden="1">
      <c r="A146" s="73"/>
      <c r="B146" s="78"/>
      <c r="C146" s="78"/>
      <c r="D146" s="47"/>
      <c r="E146" s="45">
        <v>0</v>
      </c>
      <c r="F146" s="71">
        <v>0</v>
      </c>
      <c r="G146" s="72">
        <f t="shared" si="9"/>
        <v>0</v>
      </c>
      <c r="H146" s="71">
        <v>0</v>
      </c>
      <c r="I146" s="71">
        <v>0</v>
      </c>
      <c r="J146" s="71">
        <v>0</v>
      </c>
      <c r="K146" s="72">
        <f t="array" ref="K146">SUM(ROUND(H146:J146,2))</f>
        <v>0</v>
      </c>
      <c r="L146" s="85"/>
      <c r="M146" s="91"/>
      <c r="N146" s="303">
        <v>0</v>
      </c>
      <c r="O146" s="282">
        <f t="shared" si="8"/>
        <v>0</v>
      </c>
      <c r="P146" s="303">
        <v>0</v>
      </c>
      <c r="Q146" s="282">
        <f t="shared" si="10"/>
        <v>0</v>
      </c>
      <c r="R146" s="303">
        <v>0</v>
      </c>
      <c r="S146" s="282">
        <f t="shared" si="11"/>
        <v>0</v>
      </c>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row>
    <row r="147" spans="1:123" s="169" customFormat="1" ht="15.75" hidden="1">
      <c r="A147" s="73"/>
      <c r="B147" s="78"/>
      <c r="C147" s="78"/>
      <c r="D147" s="47"/>
      <c r="E147" s="45">
        <v>0</v>
      </c>
      <c r="F147" s="71">
        <v>0</v>
      </c>
      <c r="G147" s="72">
        <f t="shared" si="9"/>
        <v>0</v>
      </c>
      <c r="H147" s="71">
        <v>0</v>
      </c>
      <c r="I147" s="71">
        <v>0</v>
      </c>
      <c r="J147" s="71">
        <v>0</v>
      </c>
      <c r="K147" s="72">
        <f t="array" ref="K147">SUM(ROUND(H147:J147,2))</f>
        <v>0</v>
      </c>
      <c r="L147" s="85"/>
      <c r="M147" s="91"/>
      <c r="N147" s="303">
        <v>0</v>
      </c>
      <c r="O147" s="282">
        <f t="shared" si="8"/>
        <v>0</v>
      </c>
      <c r="P147" s="303">
        <v>0</v>
      </c>
      <c r="Q147" s="282">
        <f t="shared" si="10"/>
        <v>0</v>
      </c>
      <c r="R147" s="303">
        <v>0</v>
      </c>
      <c r="S147" s="282">
        <f t="shared" si="11"/>
        <v>0</v>
      </c>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row>
    <row r="148" spans="1:123" s="169" customFormat="1" ht="15.75" hidden="1">
      <c r="A148" s="73"/>
      <c r="B148" s="78"/>
      <c r="C148" s="78"/>
      <c r="D148" s="47"/>
      <c r="E148" s="45">
        <v>0</v>
      </c>
      <c r="F148" s="71">
        <v>0</v>
      </c>
      <c r="G148" s="72">
        <f t="shared" si="9"/>
        <v>0</v>
      </c>
      <c r="H148" s="71">
        <v>0</v>
      </c>
      <c r="I148" s="71">
        <v>0</v>
      </c>
      <c r="J148" s="71">
        <v>0</v>
      </c>
      <c r="K148" s="72">
        <f t="array" ref="K148">SUM(ROUND(H148:J148,2))</f>
        <v>0</v>
      </c>
      <c r="L148" s="85"/>
      <c r="M148" s="91"/>
      <c r="N148" s="303">
        <v>0</v>
      </c>
      <c r="O148" s="282">
        <f t="shared" si="8"/>
        <v>0</v>
      </c>
      <c r="P148" s="303">
        <v>0</v>
      </c>
      <c r="Q148" s="282">
        <f t="shared" si="10"/>
        <v>0</v>
      </c>
      <c r="R148" s="303">
        <v>0</v>
      </c>
      <c r="S148" s="282">
        <f t="shared" si="11"/>
        <v>0</v>
      </c>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row>
    <row r="149" spans="1:123" s="169" customFormat="1" ht="15.75" hidden="1">
      <c r="A149" s="73"/>
      <c r="B149" s="78"/>
      <c r="C149" s="78"/>
      <c r="D149" s="47"/>
      <c r="E149" s="45">
        <v>0</v>
      </c>
      <c r="F149" s="71">
        <v>0</v>
      </c>
      <c r="G149" s="72">
        <f t="shared" si="9"/>
        <v>0</v>
      </c>
      <c r="H149" s="71">
        <v>0</v>
      </c>
      <c r="I149" s="71">
        <v>0</v>
      </c>
      <c r="J149" s="71">
        <v>0</v>
      </c>
      <c r="K149" s="72">
        <f t="array" ref="K149">SUM(ROUND(H149:J149,2))</f>
        <v>0</v>
      </c>
      <c r="L149" s="85"/>
      <c r="M149" s="91"/>
      <c r="N149" s="303">
        <v>0</v>
      </c>
      <c r="O149" s="282">
        <f t="shared" si="8"/>
        <v>0</v>
      </c>
      <c r="P149" s="303">
        <v>0</v>
      </c>
      <c r="Q149" s="282">
        <f t="shared" si="10"/>
        <v>0</v>
      </c>
      <c r="R149" s="303">
        <v>0</v>
      </c>
      <c r="S149" s="282">
        <f t="shared" si="11"/>
        <v>0</v>
      </c>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row>
    <row r="150" spans="1:123" s="169" customFormat="1" ht="15.75" hidden="1">
      <c r="A150" s="73"/>
      <c r="B150" s="78"/>
      <c r="C150" s="78"/>
      <c r="D150" s="47"/>
      <c r="E150" s="45">
        <v>0</v>
      </c>
      <c r="F150" s="71">
        <v>0</v>
      </c>
      <c r="G150" s="72">
        <f t="shared" si="9"/>
        <v>0</v>
      </c>
      <c r="H150" s="71">
        <v>0</v>
      </c>
      <c r="I150" s="71">
        <v>0</v>
      </c>
      <c r="J150" s="71">
        <v>0</v>
      </c>
      <c r="K150" s="72">
        <f t="array" ref="K150">SUM(ROUND(H150:J150,2))</f>
        <v>0</v>
      </c>
      <c r="L150" s="85"/>
      <c r="M150" s="91"/>
      <c r="N150" s="303">
        <v>0</v>
      </c>
      <c r="O150" s="282">
        <f t="shared" si="8"/>
        <v>0</v>
      </c>
      <c r="P150" s="303">
        <v>0</v>
      </c>
      <c r="Q150" s="282">
        <f t="shared" si="10"/>
        <v>0</v>
      </c>
      <c r="R150" s="303">
        <v>0</v>
      </c>
      <c r="S150" s="282">
        <f t="shared" si="11"/>
        <v>0</v>
      </c>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row>
    <row r="151" spans="1:123" s="169" customFormat="1" ht="15.75" hidden="1">
      <c r="A151" s="73"/>
      <c r="B151" s="78"/>
      <c r="C151" s="78"/>
      <c r="D151" s="47"/>
      <c r="E151" s="45">
        <v>0</v>
      </c>
      <c r="F151" s="71">
        <v>0</v>
      </c>
      <c r="G151" s="72">
        <f t="shared" si="9"/>
        <v>0</v>
      </c>
      <c r="H151" s="71">
        <v>0</v>
      </c>
      <c r="I151" s="71">
        <v>0</v>
      </c>
      <c r="J151" s="71">
        <v>0</v>
      </c>
      <c r="K151" s="72">
        <f t="array" ref="K151">SUM(ROUND(H151:J151,2))</f>
        <v>0</v>
      </c>
      <c r="L151" s="85"/>
      <c r="M151" s="91"/>
      <c r="N151" s="303">
        <v>0</v>
      </c>
      <c r="O151" s="282">
        <f t="shared" si="8"/>
        <v>0</v>
      </c>
      <c r="P151" s="303">
        <v>0</v>
      </c>
      <c r="Q151" s="282">
        <f t="shared" si="10"/>
        <v>0</v>
      </c>
      <c r="R151" s="303">
        <v>0</v>
      </c>
      <c r="S151" s="282">
        <f t="shared" si="11"/>
        <v>0</v>
      </c>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199"/>
      <c r="DO151" s="199"/>
      <c r="DP151" s="199"/>
      <c r="DQ151" s="199"/>
      <c r="DR151" s="199"/>
      <c r="DS151" s="199"/>
    </row>
    <row r="152" spans="1:123" s="169" customFormat="1" ht="15.75" hidden="1">
      <c r="A152" s="73"/>
      <c r="B152" s="78"/>
      <c r="C152" s="78"/>
      <c r="D152" s="47"/>
      <c r="E152" s="45">
        <v>0</v>
      </c>
      <c r="F152" s="71">
        <v>0</v>
      </c>
      <c r="G152" s="72">
        <f t="shared" si="9"/>
        <v>0</v>
      </c>
      <c r="H152" s="71">
        <v>0</v>
      </c>
      <c r="I152" s="71">
        <v>0</v>
      </c>
      <c r="J152" s="71">
        <v>0</v>
      </c>
      <c r="K152" s="72">
        <f t="array" ref="K152">SUM(ROUND(H152:J152,2))</f>
        <v>0</v>
      </c>
      <c r="L152" s="85"/>
      <c r="M152" s="91"/>
      <c r="N152" s="303">
        <v>0</v>
      </c>
      <c r="O152" s="282">
        <f t="shared" si="8"/>
        <v>0</v>
      </c>
      <c r="P152" s="303">
        <v>0</v>
      </c>
      <c r="Q152" s="282">
        <f t="shared" si="10"/>
        <v>0</v>
      </c>
      <c r="R152" s="303">
        <v>0</v>
      </c>
      <c r="S152" s="282">
        <f t="shared" si="11"/>
        <v>0</v>
      </c>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199"/>
      <c r="DO152" s="199"/>
      <c r="DP152" s="199"/>
      <c r="DQ152" s="199"/>
      <c r="DR152" s="199"/>
      <c r="DS152" s="199"/>
    </row>
    <row r="153" spans="1:123" s="169" customFormat="1" ht="15.75" hidden="1">
      <c r="A153" s="73"/>
      <c r="B153" s="78"/>
      <c r="C153" s="78"/>
      <c r="D153" s="47"/>
      <c r="E153" s="45">
        <v>0</v>
      </c>
      <c r="F153" s="71">
        <v>0</v>
      </c>
      <c r="G153" s="72">
        <f t="shared" si="9"/>
        <v>0</v>
      </c>
      <c r="H153" s="71">
        <v>0</v>
      </c>
      <c r="I153" s="71">
        <v>0</v>
      </c>
      <c r="J153" s="71">
        <v>0</v>
      </c>
      <c r="K153" s="72">
        <f t="array" ref="K153">SUM(ROUND(H153:J153,2))</f>
        <v>0</v>
      </c>
      <c r="L153" s="85"/>
      <c r="M153" s="91"/>
      <c r="N153" s="303">
        <v>0</v>
      </c>
      <c r="O153" s="282">
        <f t="shared" si="8"/>
        <v>0</v>
      </c>
      <c r="P153" s="303">
        <v>0</v>
      </c>
      <c r="Q153" s="282">
        <f t="shared" si="10"/>
        <v>0</v>
      </c>
      <c r="R153" s="303">
        <v>0</v>
      </c>
      <c r="S153" s="282">
        <f t="shared" si="11"/>
        <v>0</v>
      </c>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199"/>
      <c r="BI153" s="199"/>
      <c r="BJ153" s="199"/>
      <c r="BK153" s="199"/>
      <c r="BL153" s="199"/>
      <c r="BM153" s="199"/>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c r="CI153" s="199"/>
      <c r="CJ153" s="199"/>
      <c r="CK153" s="199"/>
      <c r="CL153" s="199"/>
      <c r="CM153" s="199"/>
      <c r="CN153" s="199"/>
      <c r="CO153" s="199"/>
      <c r="CP153" s="199"/>
      <c r="CQ153" s="199"/>
      <c r="CR153" s="199"/>
      <c r="CS153" s="199"/>
      <c r="CT153" s="199"/>
      <c r="CU153" s="199"/>
      <c r="CV153" s="199"/>
      <c r="CW153" s="199"/>
      <c r="CX153" s="199"/>
      <c r="CY153" s="199"/>
      <c r="CZ153" s="199"/>
      <c r="DA153" s="199"/>
      <c r="DB153" s="199"/>
      <c r="DC153" s="199"/>
      <c r="DD153" s="199"/>
      <c r="DE153" s="199"/>
      <c r="DF153" s="199"/>
      <c r="DG153" s="199"/>
      <c r="DH153" s="199"/>
      <c r="DI153" s="199"/>
      <c r="DJ153" s="199"/>
      <c r="DK153" s="199"/>
      <c r="DL153" s="199"/>
      <c r="DM153" s="199"/>
      <c r="DN153" s="199"/>
      <c r="DO153" s="199"/>
      <c r="DP153" s="199"/>
      <c r="DQ153" s="199"/>
      <c r="DR153" s="199"/>
      <c r="DS153" s="199"/>
    </row>
    <row r="154" spans="1:123" s="169" customFormat="1" ht="15.75" hidden="1">
      <c r="A154" s="73"/>
      <c r="B154" s="78"/>
      <c r="C154" s="78"/>
      <c r="D154" s="47"/>
      <c r="E154" s="45">
        <v>0</v>
      </c>
      <c r="F154" s="71">
        <v>0</v>
      </c>
      <c r="G154" s="72">
        <f t="shared" si="9"/>
        <v>0</v>
      </c>
      <c r="H154" s="71">
        <v>0</v>
      </c>
      <c r="I154" s="71">
        <v>0</v>
      </c>
      <c r="J154" s="71">
        <v>0</v>
      </c>
      <c r="K154" s="72">
        <f t="array" ref="K154">SUM(ROUND(H154:J154,2))</f>
        <v>0</v>
      </c>
      <c r="L154" s="85"/>
      <c r="M154" s="91"/>
      <c r="N154" s="303">
        <v>0</v>
      </c>
      <c r="O154" s="282">
        <f t="shared" si="8"/>
        <v>0</v>
      </c>
      <c r="P154" s="303">
        <v>0</v>
      </c>
      <c r="Q154" s="282">
        <f t="shared" si="10"/>
        <v>0</v>
      </c>
      <c r="R154" s="303">
        <v>0</v>
      </c>
      <c r="S154" s="282">
        <f t="shared" si="11"/>
        <v>0</v>
      </c>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199"/>
      <c r="DO154" s="199"/>
      <c r="DP154" s="199"/>
      <c r="DQ154" s="199"/>
      <c r="DR154" s="199"/>
      <c r="DS154" s="199"/>
    </row>
    <row r="155" spans="1:123" s="169" customFormat="1" ht="15.75" hidden="1">
      <c r="A155" s="73"/>
      <c r="B155" s="78"/>
      <c r="C155" s="78"/>
      <c r="D155" s="47"/>
      <c r="E155" s="45">
        <v>0</v>
      </c>
      <c r="F155" s="71">
        <v>0</v>
      </c>
      <c r="G155" s="72">
        <f t="shared" si="9"/>
        <v>0</v>
      </c>
      <c r="H155" s="71">
        <v>0</v>
      </c>
      <c r="I155" s="71">
        <v>0</v>
      </c>
      <c r="J155" s="71">
        <v>0</v>
      </c>
      <c r="K155" s="72">
        <f t="array" ref="K155">SUM(ROUND(H155:J155,2))</f>
        <v>0</v>
      </c>
      <c r="L155" s="85"/>
      <c r="M155" s="91"/>
      <c r="N155" s="303">
        <v>0</v>
      </c>
      <c r="O155" s="282">
        <f t="shared" si="8"/>
        <v>0</v>
      </c>
      <c r="P155" s="303">
        <v>0</v>
      </c>
      <c r="Q155" s="282">
        <f t="shared" si="10"/>
        <v>0</v>
      </c>
      <c r="R155" s="303">
        <v>0</v>
      </c>
      <c r="S155" s="282">
        <f t="shared" si="11"/>
        <v>0</v>
      </c>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row>
    <row r="156" spans="1:123" s="169" customFormat="1" ht="15.75" hidden="1">
      <c r="A156" s="73"/>
      <c r="B156" s="78"/>
      <c r="C156" s="78"/>
      <c r="D156" s="47"/>
      <c r="E156" s="45">
        <v>0</v>
      </c>
      <c r="F156" s="71">
        <v>0</v>
      </c>
      <c r="G156" s="72">
        <f t="shared" si="9"/>
        <v>0</v>
      </c>
      <c r="H156" s="71">
        <v>0</v>
      </c>
      <c r="I156" s="71">
        <v>0</v>
      </c>
      <c r="J156" s="71">
        <v>0</v>
      </c>
      <c r="K156" s="72">
        <f t="array" ref="K156">SUM(ROUND(H156:J156,2))</f>
        <v>0</v>
      </c>
      <c r="L156" s="85"/>
      <c r="M156" s="91"/>
      <c r="N156" s="303">
        <v>0</v>
      </c>
      <c r="O156" s="282">
        <f t="shared" si="8"/>
        <v>0</v>
      </c>
      <c r="P156" s="303">
        <v>0</v>
      </c>
      <c r="Q156" s="282">
        <f t="shared" si="10"/>
        <v>0</v>
      </c>
      <c r="R156" s="303">
        <v>0</v>
      </c>
      <c r="S156" s="282">
        <f t="shared" si="11"/>
        <v>0</v>
      </c>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199"/>
      <c r="DO156" s="199"/>
      <c r="DP156" s="199"/>
      <c r="DQ156" s="199"/>
      <c r="DR156" s="199"/>
      <c r="DS156" s="199"/>
    </row>
    <row r="157" spans="1:123" s="169" customFormat="1" ht="15.75" hidden="1">
      <c r="A157" s="73"/>
      <c r="B157" s="78"/>
      <c r="C157" s="78"/>
      <c r="D157" s="47"/>
      <c r="E157" s="45">
        <v>0</v>
      </c>
      <c r="F157" s="71">
        <v>0</v>
      </c>
      <c r="G157" s="72">
        <f t="shared" si="9"/>
        <v>0</v>
      </c>
      <c r="H157" s="71">
        <v>0</v>
      </c>
      <c r="I157" s="71">
        <v>0</v>
      </c>
      <c r="J157" s="71">
        <v>0</v>
      </c>
      <c r="K157" s="72">
        <f t="array" ref="K157">SUM(ROUND(H157:J157,2))</f>
        <v>0</v>
      </c>
      <c r="L157" s="85"/>
      <c r="M157" s="91"/>
      <c r="N157" s="303">
        <v>0</v>
      </c>
      <c r="O157" s="282">
        <f t="shared" si="8"/>
        <v>0</v>
      </c>
      <c r="P157" s="303">
        <v>0</v>
      </c>
      <c r="Q157" s="282">
        <f t="shared" si="10"/>
        <v>0</v>
      </c>
      <c r="R157" s="303">
        <v>0</v>
      </c>
      <c r="S157" s="282">
        <f t="shared" si="11"/>
        <v>0</v>
      </c>
      <c r="X157" s="199"/>
      <c r="Y157" s="199"/>
      <c r="Z157" s="199"/>
      <c r="AA157" s="199"/>
      <c r="AB157" s="199"/>
      <c r="AC157" s="199"/>
      <c r="AD157" s="199"/>
      <c r="AE157" s="199"/>
      <c r="AF157" s="199"/>
      <c r="AG157" s="199"/>
      <c r="AH157" s="199"/>
      <c r="AI157" s="199"/>
      <c r="AJ157" s="199"/>
      <c r="AK157" s="199"/>
      <c r="AL157" s="199"/>
      <c r="AM157" s="199"/>
      <c r="AN157" s="199"/>
      <c r="AO157" s="199"/>
      <c r="AP157" s="199"/>
      <c r="AQ157" s="199"/>
      <c r="AR157" s="199"/>
      <c r="AS157" s="199"/>
      <c r="AT157" s="199"/>
      <c r="AU157" s="199"/>
      <c r="AV157" s="199"/>
      <c r="AW157" s="199"/>
      <c r="AX157" s="199"/>
      <c r="AY157" s="199"/>
      <c r="AZ157" s="199"/>
      <c r="BA157" s="199"/>
      <c r="BB157" s="199"/>
      <c r="BC157" s="199"/>
      <c r="BD157" s="199"/>
      <c r="BE157" s="199"/>
      <c r="BF157" s="199"/>
      <c r="BG157" s="199"/>
      <c r="BH157" s="199"/>
      <c r="BI157" s="199"/>
      <c r="BJ157" s="199"/>
      <c r="BK157" s="199"/>
      <c r="BL157" s="199"/>
      <c r="BM157" s="199"/>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c r="CI157" s="199"/>
      <c r="CJ157" s="199"/>
      <c r="CK157" s="199"/>
      <c r="CL157" s="199"/>
      <c r="CM157" s="199"/>
      <c r="CN157" s="199"/>
      <c r="CO157" s="199"/>
      <c r="CP157" s="199"/>
      <c r="CQ157" s="199"/>
      <c r="CR157" s="199"/>
      <c r="CS157" s="199"/>
      <c r="CT157" s="199"/>
      <c r="CU157" s="199"/>
      <c r="CV157" s="199"/>
      <c r="CW157" s="199"/>
      <c r="CX157" s="199"/>
      <c r="CY157" s="199"/>
      <c r="CZ157" s="199"/>
      <c r="DA157" s="199"/>
      <c r="DB157" s="199"/>
      <c r="DC157" s="199"/>
      <c r="DD157" s="199"/>
      <c r="DE157" s="199"/>
      <c r="DF157" s="199"/>
      <c r="DG157" s="199"/>
      <c r="DH157" s="199"/>
      <c r="DI157" s="199"/>
      <c r="DJ157" s="199"/>
      <c r="DK157" s="199"/>
      <c r="DL157" s="199"/>
      <c r="DM157" s="199"/>
      <c r="DN157" s="199"/>
      <c r="DO157" s="199"/>
      <c r="DP157" s="199"/>
      <c r="DQ157" s="199"/>
      <c r="DR157" s="199"/>
      <c r="DS157" s="199"/>
    </row>
    <row r="158" spans="1:123" s="169" customFormat="1" ht="15.75" hidden="1">
      <c r="A158" s="73"/>
      <c r="B158" s="78"/>
      <c r="C158" s="78"/>
      <c r="D158" s="47"/>
      <c r="E158" s="45">
        <v>0</v>
      </c>
      <c r="F158" s="71">
        <v>0</v>
      </c>
      <c r="G158" s="72">
        <f t="shared" si="9"/>
        <v>0</v>
      </c>
      <c r="H158" s="71">
        <v>0</v>
      </c>
      <c r="I158" s="71">
        <v>0</v>
      </c>
      <c r="J158" s="71">
        <v>0</v>
      </c>
      <c r="K158" s="72">
        <f t="array" ref="K158">SUM(ROUND(H158:J158,2))</f>
        <v>0</v>
      </c>
      <c r="L158" s="85"/>
      <c r="M158" s="91"/>
      <c r="N158" s="303">
        <v>0</v>
      </c>
      <c r="O158" s="282">
        <f t="shared" si="8"/>
        <v>0</v>
      </c>
      <c r="P158" s="303">
        <v>0</v>
      </c>
      <c r="Q158" s="282">
        <f t="shared" si="10"/>
        <v>0</v>
      </c>
      <c r="R158" s="303">
        <v>0</v>
      </c>
      <c r="S158" s="282">
        <f t="shared" si="11"/>
        <v>0</v>
      </c>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row>
    <row r="159" spans="1:123" s="169" customFormat="1" ht="15.75" hidden="1">
      <c r="A159" s="73"/>
      <c r="B159" s="78"/>
      <c r="C159" s="78"/>
      <c r="D159" s="47"/>
      <c r="E159" s="45">
        <v>0</v>
      </c>
      <c r="F159" s="71">
        <v>0</v>
      </c>
      <c r="G159" s="72">
        <f t="shared" si="9"/>
        <v>0</v>
      </c>
      <c r="H159" s="71">
        <v>0</v>
      </c>
      <c r="I159" s="71">
        <v>0</v>
      </c>
      <c r="J159" s="71">
        <v>0</v>
      </c>
      <c r="K159" s="72">
        <f t="array" ref="K159">SUM(ROUND(H159:J159,2))</f>
        <v>0</v>
      </c>
      <c r="L159" s="85"/>
      <c r="M159" s="91"/>
      <c r="N159" s="303">
        <v>0</v>
      </c>
      <c r="O159" s="282">
        <f t="shared" si="8"/>
        <v>0</v>
      </c>
      <c r="P159" s="303">
        <v>0</v>
      </c>
      <c r="Q159" s="282">
        <f t="shared" si="10"/>
        <v>0</v>
      </c>
      <c r="R159" s="303">
        <v>0</v>
      </c>
      <c r="S159" s="282">
        <f t="shared" si="11"/>
        <v>0</v>
      </c>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199"/>
      <c r="DO159" s="199"/>
      <c r="DP159" s="199"/>
      <c r="DQ159" s="199"/>
      <c r="DR159" s="199"/>
      <c r="DS159" s="199"/>
    </row>
    <row r="160" spans="1:123" s="169" customFormat="1" ht="15.75" hidden="1">
      <c r="A160" s="73"/>
      <c r="B160" s="78"/>
      <c r="C160" s="78"/>
      <c r="D160" s="47"/>
      <c r="E160" s="45">
        <v>0</v>
      </c>
      <c r="F160" s="71">
        <v>0</v>
      </c>
      <c r="G160" s="72">
        <f t="shared" si="9"/>
        <v>0</v>
      </c>
      <c r="H160" s="71">
        <v>0</v>
      </c>
      <c r="I160" s="71">
        <v>0</v>
      </c>
      <c r="J160" s="71">
        <v>0</v>
      </c>
      <c r="K160" s="72">
        <f t="array" ref="K160">SUM(ROUND(H160:J160,2))</f>
        <v>0</v>
      </c>
      <c r="L160" s="85"/>
      <c r="M160" s="91"/>
      <c r="N160" s="303">
        <v>0</v>
      </c>
      <c r="O160" s="282">
        <f t="shared" si="8"/>
        <v>0</v>
      </c>
      <c r="P160" s="303">
        <v>0</v>
      </c>
      <c r="Q160" s="282">
        <f t="shared" si="10"/>
        <v>0</v>
      </c>
      <c r="R160" s="303">
        <v>0</v>
      </c>
      <c r="S160" s="282">
        <f t="shared" si="11"/>
        <v>0</v>
      </c>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row>
    <row r="161" spans="1:123" s="169" customFormat="1" ht="15.75" hidden="1">
      <c r="A161" s="73"/>
      <c r="B161" s="78"/>
      <c r="C161" s="78"/>
      <c r="D161" s="47"/>
      <c r="E161" s="45">
        <v>0</v>
      </c>
      <c r="F161" s="71">
        <v>0</v>
      </c>
      <c r="G161" s="72">
        <f t="shared" si="9"/>
        <v>0</v>
      </c>
      <c r="H161" s="71">
        <v>0</v>
      </c>
      <c r="I161" s="71">
        <v>0</v>
      </c>
      <c r="J161" s="71">
        <v>0</v>
      </c>
      <c r="K161" s="72">
        <f t="array" ref="K161">SUM(ROUND(H161:J161,2))</f>
        <v>0</v>
      </c>
      <c r="L161" s="85"/>
      <c r="M161" s="91"/>
      <c r="N161" s="303">
        <v>0</v>
      </c>
      <c r="O161" s="282">
        <f t="shared" si="8"/>
        <v>0</v>
      </c>
      <c r="P161" s="303">
        <v>0</v>
      </c>
      <c r="Q161" s="282">
        <f t="shared" si="10"/>
        <v>0</v>
      </c>
      <c r="R161" s="303">
        <v>0</v>
      </c>
      <c r="S161" s="282">
        <f t="shared" si="11"/>
        <v>0</v>
      </c>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9"/>
      <c r="BA161" s="199"/>
      <c r="BB161" s="199"/>
      <c r="BC161" s="199"/>
      <c r="BD161" s="199"/>
      <c r="BE161" s="199"/>
      <c r="BF161" s="199"/>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199"/>
      <c r="DO161" s="199"/>
      <c r="DP161" s="199"/>
      <c r="DQ161" s="199"/>
      <c r="DR161" s="199"/>
      <c r="DS161" s="199"/>
    </row>
    <row r="162" spans="1:123" s="169" customFormat="1" ht="15.75" hidden="1">
      <c r="A162" s="73"/>
      <c r="B162" s="78"/>
      <c r="C162" s="78"/>
      <c r="D162" s="47"/>
      <c r="E162" s="45">
        <v>0</v>
      </c>
      <c r="F162" s="71">
        <v>0</v>
      </c>
      <c r="G162" s="72">
        <f t="shared" si="9"/>
        <v>0</v>
      </c>
      <c r="H162" s="71">
        <v>0</v>
      </c>
      <c r="I162" s="71">
        <v>0</v>
      </c>
      <c r="J162" s="71">
        <v>0</v>
      </c>
      <c r="K162" s="72">
        <f t="array" ref="K162">SUM(ROUND(H162:J162,2))</f>
        <v>0</v>
      </c>
      <c r="L162" s="85"/>
      <c r="M162" s="91"/>
      <c r="N162" s="303">
        <v>0</v>
      </c>
      <c r="O162" s="282">
        <f t="shared" si="8"/>
        <v>0</v>
      </c>
      <c r="P162" s="303">
        <v>0</v>
      </c>
      <c r="Q162" s="282">
        <f t="shared" si="10"/>
        <v>0</v>
      </c>
      <c r="R162" s="303">
        <v>0</v>
      </c>
      <c r="S162" s="282">
        <f t="shared" si="11"/>
        <v>0</v>
      </c>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199"/>
      <c r="AT162" s="199"/>
      <c r="AU162" s="199"/>
      <c r="AV162" s="199"/>
      <c r="AW162" s="199"/>
      <c r="AX162" s="199"/>
      <c r="AY162" s="199"/>
      <c r="AZ162" s="199"/>
      <c r="BA162" s="199"/>
      <c r="BB162" s="199"/>
      <c r="BC162" s="199"/>
      <c r="BD162" s="199"/>
      <c r="BE162" s="199"/>
      <c r="BF162" s="199"/>
      <c r="BG162" s="199"/>
      <c r="BH162" s="199"/>
      <c r="BI162" s="199"/>
      <c r="BJ162" s="199"/>
      <c r="BK162" s="199"/>
      <c r="BL162" s="199"/>
      <c r="BM162" s="199"/>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c r="CI162" s="199"/>
      <c r="CJ162" s="199"/>
      <c r="CK162" s="199"/>
      <c r="CL162" s="199"/>
      <c r="CM162" s="199"/>
      <c r="CN162" s="199"/>
      <c r="CO162" s="199"/>
      <c r="CP162" s="199"/>
      <c r="CQ162" s="199"/>
      <c r="CR162" s="199"/>
      <c r="CS162" s="199"/>
      <c r="CT162" s="199"/>
      <c r="CU162" s="199"/>
      <c r="CV162" s="199"/>
      <c r="CW162" s="199"/>
      <c r="CX162" s="199"/>
      <c r="CY162" s="199"/>
      <c r="CZ162" s="199"/>
      <c r="DA162" s="199"/>
      <c r="DB162" s="199"/>
      <c r="DC162" s="199"/>
      <c r="DD162" s="199"/>
      <c r="DE162" s="199"/>
      <c r="DF162" s="199"/>
      <c r="DG162" s="199"/>
      <c r="DH162" s="199"/>
      <c r="DI162" s="199"/>
      <c r="DJ162" s="199"/>
      <c r="DK162" s="199"/>
      <c r="DL162" s="199"/>
      <c r="DM162" s="199"/>
      <c r="DN162" s="199"/>
      <c r="DO162" s="199"/>
      <c r="DP162" s="199"/>
      <c r="DQ162" s="199"/>
      <c r="DR162" s="199"/>
      <c r="DS162" s="199"/>
    </row>
    <row r="163" spans="1:123" s="169" customFormat="1" ht="15.75" hidden="1">
      <c r="A163" s="73"/>
      <c r="B163" s="78"/>
      <c r="C163" s="78"/>
      <c r="D163" s="47"/>
      <c r="E163" s="45">
        <v>0</v>
      </c>
      <c r="F163" s="71">
        <v>0</v>
      </c>
      <c r="G163" s="72">
        <f t="shared" si="9"/>
        <v>0</v>
      </c>
      <c r="H163" s="71">
        <v>0</v>
      </c>
      <c r="I163" s="71">
        <v>0</v>
      </c>
      <c r="J163" s="71">
        <v>0</v>
      </c>
      <c r="K163" s="72">
        <f t="array" ref="K163">SUM(ROUND(H163:J163,2))</f>
        <v>0</v>
      </c>
      <c r="L163" s="85"/>
      <c r="M163" s="91"/>
      <c r="N163" s="303">
        <v>0</v>
      </c>
      <c r="O163" s="282">
        <f t="shared" si="8"/>
        <v>0</v>
      </c>
      <c r="P163" s="303">
        <v>0</v>
      </c>
      <c r="Q163" s="282">
        <f t="shared" si="10"/>
        <v>0</v>
      </c>
      <c r="R163" s="303">
        <v>0</v>
      </c>
      <c r="S163" s="282">
        <f t="shared" si="11"/>
        <v>0</v>
      </c>
      <c r="X163" s="199"/>
      <c r="Y163" s="199"/>
      <c r="Z163" s="199"/>
      <c r="AA163" s="199"/>
      <c r="AB163" s="199"/>
      <c r="AC163" s="199"/>
      <c r="AD163" s="199"/>
      <c r="AE163" s="199"/>
      <c r="AF163" s="199"/>
      <c r="AG163" s="199"/>
      <c r="AH163" s="199"/>
      <c r="AI163" s="199"/>
      <c r="AJ163" s="199"/>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199"/>
      <c r="BF163" s="199"/>
      <c r="BG163" s="199"/>
      <c r="BH163" s="199"/>
      <c r="BI163" s="199"/>
      <c r="BJ163" s="199"/>
      <c r="BK163" s="199"/>
      <c r="BL163" s="199"/>
      <c r="BM163" s="199"/>
      <c r="BN163" s="199"/>
      <c r="BO163" s="199"/>
      <c r="BP163" s="199"/>
      <c r="BQ163" s="199"/>
      <c r="BR163" s="199"/>
      <c r="BS163" s="199"/>
      <c r="BT163" s="199"/>
      <c r="BU163" s="199"/>
      <c r="BV163" s="199"/>
      <c r="BW163" s="199"/>
      <c r="BX163" s="199"/>
      <c r="BY163" s="199"/>
      <c r="BZ163" s="199"/>
      <c r="CA163" s="199"/>
      <c r="CB163" s="199"/>
      <c r="CC163" s="199"/>
      <c r="CD163" s="199"/>
      <c r="CE163" s="199"/>
      <c r="CF163" s="199"/>
      <c r="CG163" s="199"/>
      <c r="CH163" s="199"/>
      <c r="CI163" s="199"/>
      <c r="CJ163" s="199"/>
      <c r="CK163" s="199"/>
      <c r="CL163" s="199"/>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row>
    <row r="164" spans="1:123" s="169" customFormat="1" ht="15.75" hidden="1">
      <c r="A164" s="73"/>
      <c r="B164" s="78"/>
      <c r="C164" s="78"/>
      <c r="D164" s="47"/>
      <c r="E164" s="45">
        <v>0</v>
      </c>
      <c r="F164" s="71">
        <v>0</v>
      </c>
      <c r="G164" s="72">
        <f t="shared" si="9"/>
        <v>0</v>
      </c>
      <c r="H164" s="71">
        <v>0</v>
      </c>
      <c r="I164" s="71">
        <v>0</v>
      </c>
      <c r="J164" s="71">
        <v>0</v>
      </c>
      <c r="K164" s="72">
        <f t="array" ref="K164">SUM(ROUND(H164:J164,2))</f>
        <v>0</v>
      </c>
      <c r="L164" s="85"/>
      <c r="M164" s="91"/>
      <c r="N164" s="303">
        <v>0</v>
      </c>
      <c r="O164" s="282">
        <f t="shared" si="8"/>
        <v>0</v>
      </c>
      <c r="P164" s="303">
        <v>0</v>
      </c>
      <c r="Q164" s="282">
        <f t="shared" si="10"/>
        <v>0</v>
      </c>
      <c r="R164" s="303">
        <v>0</v>
      </c>
      <c r="S164" s="282">
        <f t="shared" si="11"/>
        <v>0</v>
      </c>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c r="CI164" s="199"/>
      <c r="CJ164" s="199"/>
      <c r="CK164" s="199"/>
      <c r="CL164" s="199"/>
      <c r="CM164" s="199"/>
      <c r="CN164" s="199"/>
      <c r="CO164" s="199"/>
      <c r="CP164" s="199"/>
      <c r="CQ164" s="199"/>
      <c r="CR164" s="199"/>
      <c r="CS164" s="199"/>
      <c r="CT164" s="199"/>
      <c r="CU164" s="199"/>
      <c r="CV164" s="199"/>
      <c r="CW164" s="199"/>
      <c r="CX164" s="199"/>
      <c r="CY164" s="199"/>
      <c r="CZ164" s="199"/>
      <c r="DA164" s="199"/>
      <c r="DB164" s="199"/>
      <c r="DC164" s="199"/>
      <c r="DD164" s="199"/>
      <c r="DE164" s="199"/>
      <c r="DF164" s="199"/>
      <c r="DG164" s="199"/>
      <c r="DH164" s="199"/>
      <c r="DI164" s="199"/>
      <c r="DJ164" s="199"/>
      <c r="DK164" s="199"/>
      <c r="DL164" s="199"/>
      <c r="DM164" s="199"/>
      <c r="DN164" s="199"/>
      <c r="DO164" s="199"/>
      <c r="DP164" s="199"/>
      <c r="DQ164" s="199"/>
      <c r="DR164" s="199"/>
      <c r="DS164" s="199"/>
    </row>
    <row r="165" spans="1:123" s="169" customFormat="1" ht="15.75" hidden="1">
      <c r="A165" s="73"/>
      <c r="B165" s="78"/>
      <c r="C165" s="78"/>
      <c r="D165" s="47"/>
      <c r="E165" s="45">
        <v>0</v>
      </c>
      <c r="F165" s="71">
        <v>0</v>
      </c>
      <c r="G165" s="72">
        <f t="shared" si="9"/>
        <v>0</v>
      </c>
      <c r="H165" s="71">
        <v>0</v>
      </c>
      <c r="I165" s="71">
        <v>0</v>
      </c>
      <c r="J165" s="71">
        <v>0</v>
      </c>
      <c r="K165" s="72">
        <f t="array" ref="K165">SUM(ROUND(H165:J165,2))</f>
        <v>0</v>
      </c>
      <c r="L165" s="85"/>
      <c r="M165" s="91"/>
      <c r="N165" s="303">
        <v>0</v>
      </c>
      <c r="O165" s="282">
        <f t="shared" si="8"/>
        <v>0</v>
      </c>
      <c r="P165" s="303">
        <v>0</v>
      </c>
      <c r="Q165" s="282">
        <f t="shared" si="10"/>
        <v>0</v>
      </c>
      <c r="R165" s="303">
        <v>0</v>
      </c>
      <c r="S165" s="282">
        <f t="shared" si="11"/>
        <v>0</v>
      </c>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199"/>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c r="CI165" s="199"/>
      <c r="CJ165" s="199"/>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row>
    <row r="166" spans="1:123" s="169" customFormat="1" ht="15.75" hidden="1">
      <c r="A166" s="73"/>
      <c r="B166" s="78"/>
      <c r="C166" s="78"/>
      <c r="D166" s="47"/>
      <c r="E166" s="45">
        <v>0</v>
      </c>
      <c r="F166" s="71">
        <v>0</v>
      </c>
      <c r="G166" s="72">
        <f t="shared" si="9"/>
        <v>0</v>
      </c>
      <c r="H166" s="71">
        <v>0</v>
      </c>
      <c r="I166" s="71">
        <v>0</v>
      </c>
      <c r="J166" s="71">
        <v>0</v>
      </c>
      <c r="K166" s="72">
        <f t="array" ref="K166">SUM(ROUND(H166:J166,2))</f>
        <v>0</v>
      </c>
      <c r="L166" s="85"/>
      <c r="M166" s="91"/>
      <c r="N166" s="303">
        <v>0</v>
      </c>
      <c r="O166" s="282">
        <f t="shared" si="8"/>
        <v>0</v>
      </c>
      <c r="P166" s="303">
        <v>0</v>
      </c>
      <c r="Q166" s="282">
        <f t="shared" si="10"/>
        <v>0</v>
      </c>
      <c r="R166" s="303">
        <v>0</v>
      </c>
      <c r="S166" s="282">
        <f t="shared" si="11"/>
        <v>0</v>
      </c>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row>
    <row r="167" spans="1:123" s="169" customFormat="1" ht="15.75" hidden="1">
      <c r="A167" s="73"/>
      <c r="B167" s="78"/>
      <c r="C167" s="78"/>
      <c r="D167" s="47"/>
      <c r="E167" s="45">
        <v>0</v>
      </c>
      <c r="F167" s="71">
        <v>0</v>
      </c>
      <c r="G167" s="72">
        <f t="shared" si="9"/>
        <v>0</v>
      </c>
      <c r="H167" s="71">
        <v>0</v>
      </c>
      <c r="I167" s="71">
        <v>0</v>
      </c>
      <c r="J167" s="71">
        <v>0</v>
      </c>
      <c r="K167" s="72">
        <f t="array" ref="K167">SUM(ROUND(H167:J167,2))</f>
        <v>0</v>
      </c>
      <c r="L167" s="85"/>
      <c r="M167" s="91"/>
      <c r="N167" s="303">
        <v>0</v>
      </c>
      <c r="O167" s="282">
        <f t="shared" si="8"/>
        <v>0</v>
      </c>
      <c r="P167" s="303">
        <v>0</v>
      </c>
      <c r="Q167" s="282">
        <f t="shared" si="10"/>
        <v>0</v>
      </c>
      <c r="R167" s="303">
        <v>0</v>
      </c>
      <c r="S167" s="282">
        <f t="shared" si="11"/>
        <v>0</v>
      </c>
      <c r="X167" s="199"/>
      <c r="Y167" s="199"/>
      <c r="Z167" s="199"/>
      <c r="AA167" s="199"/>
      <c r="AB167" s="199"/>
      <c r="AC167" s="199"/>
      <c r="AD167" s="199"/>
      <c r="AE167" s="199"/>
      <c r="AF167" s="199"/>
      <c r="AG167" s="199"/>
      <c r="AH167" s="199"/>
      <c r="AI167" s="199"/>
      <c r="AJ167" s="199"/>
      <c r="AK167" s="199"/>
      <c r="AL167" s="199"/>
      <c r="AM167" s="199"/>
      <c r="AN167" s="199"/>
      <c r="AO167" s="199"/>
      <c r="AP167" s="199"/>
      <c r="AQ167" s="199"/>
      <c r="AR167" s="199"/>
      <c r="AS167" s="199"/>
      <c r="AT167" s="199"/>
      <c r="AU167" s="199"/>
      <c r="AV167" s="199"/>
      <c r="AW167" s="199"/>
      <c r="AX167" s="199"/>
      <c r="AY167" s="199"/>
      <c r="AZ167" s="199"/>
      <c r="BA167" s="199"/>
      <c r="BB167" s="199"/>
      <c r="BC167" s="199"/>
      <c r="BD167" s="199"/>
      <c r="BE167" s="199"/>
      <c r="BF167" s="199"/>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row>
    <row r="168" spans="1:123" s="169" customFormat="1" ht="15.75" hidden="1">
      <c r="A168" s="73"/>
      <c r="B168" s="78"/>
      <c r="C168" s="78"/>
      <c r="D168" s="47"/>
      <c r="E168" s="45">
        <v>0</v>
      </c>
      <c r="F168" s="71">
        <v>0</v>
      </c>
      <c r="G168" s="72">
        <f t="shared" si="9"/>
        <v>0</v>
      </c>
      <c r="H168" s="71">
        <v>0</v>
      </c>
      <c r="I168" s="71">
        <v>0</v>
      </c>
      <c r="J168" s="71">
        <v>0</v>
      </c>
      <c r="K168" s="72">
        <f t="array" ref="K168">SUM(ROUND(H168:J168,2))</f>
        <v>0</v>
      </c>
      <c r="L168" s="85"/>
      <c r="M168" s="91"/>
      <c r="N168" s="303">
        <v>0</v>
      </c>
      <c r="O168" s="282">
        <f t="shared" si="8"/>
        <v>0</v>
      </c>
      <c r="P168" s="303">
        <v>0</v>
      </c>
      <c r="Q168" s="282">
        <f t="shared" si="10"/>
        <v>0</v>
      </c>
      <c r="R168" s="303">
        <v>0</v>
      </c>
      <c r="S168" s="282">
        <f t="shared" si="11"/>
        <v>0</v>
      </c>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199"/>
      <c r="AZ168" s="199"/>
      <c r="BA168" s="199"/>
      <c r="BB168" s="199"/>
      <c r="BC168" s="199"/>
      <c r="BD168" s="199"/>
      <c r="BE168" s="199"/>
      <c r="BF168" s="199"/>
      <c r="BG168" s="199"/>
      <c r="BH168" s="199"/>
      <c r="BI168" s="199"/>
      <c r="BJ168" s="199"/>
      <c r="BK168" s="199"/>
      <c r="BL168" s="199"/>
      <c r="BM168" s="199"/>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c r="CI168" s="199"/>
      <c r="CJ168" s="199"/>
      <c r="CK168" s="199"/>
      <c r="CL168" s="199"/>
      <c r="CM168" s="199"/>
      <c r="CN168" s="199"/>
      <c r="CO168" s="199"/>
      <c r="CP168" s="199"/>
      <c r="CQ168" s="199"/>
      <c r="CR168" s="199"/>
      <c r="CS168" s="199"/>
      <c r="CT168" s="199"/>
      <c r="CU168" s="199"/>
      <c r="CV168" s="199"/>
      <c r="CW168" s="199"/>
      <c r="CX168" s="199"/>
      <c r="CY168" s="199"/>
      <c r="CZ168" s="199"/>
      <c r="DA168" s="199"/>
      <c r="DB168" s="199"/>
      <c r="DC168" s="199"/>
      <c r="DD168" s="199"/>
      <c r="DE168" s="199"/>
      <c r="DF168" s="199"/>
      <c r="DG168" s="199"/>
      <c r="DH168" s="199"/>
      <c r="DI168" s="199"/>
      <c r="DJ168" s="199"/>
      <c r="DK168" s="199"/>
      <c r="DL168" s="199"/>
      <c r="DM168" s="199"/>
      <c r="DN168" s="199"/>
      <c r="DO168" s="199"/>
      <c r="DP168" s="199"/>
      <c r="DQ168" s="199"/>
      <c r="DR168" s="199"/>
      <c r="DS168" s="199"/>
    </row>
    <row r="169" spans="1:123" s="169" customFormat="1" ht="15.75" hidden="1">
      <c r="A169" s="73"/>
      <c r="B169" s="78"/>
      <c r="C169" s="78"/>
      <c r="D169" s="47"/>
      <c r="E169" s="45">
        <v>0</v>
      </c>
      <c r="F169" s="71">
        <v>0</v>
      </c>
      <c r="G169" s="72">
        <f t="shared" si="9"/>
        <v>0</v>
      </c>
      <c r="H169" s="71">
        <v>0</v>
      </c>
      <c r="I169" s="71">
        <v>0</v>
      </c>
      <c r="J169" s="71">
        <v>0</v>
      </c>
      <c r="K169" s="72">
        <f t="array" ref="K169">SUM(ROUND(H169:J169,2))</f>
        <v>0</v>
      </c>
      <c r="L169" s="85"/>
      <c r="M169" s="91"/>
      <c r="N169" s="303">
        <v>0</v>
      </c>
      <c r="O169" s="282">
        <f t="shared" si="8"/>
        <v>0</v>
      </c>
      <c r="P169" s="303">
        <v>0</v>
      </c>
      <c r="Q169" s="282">
        <f t="shared" si="10"/>
        <v>0</v>
      </c>
      <c r="R169" s="303">
        <v>0</v>
      </c>
      <c r="S169" s="282">
        <f t="shared" si="11"/>
        <v>0</v>
      </c>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199"/>
      <c r="AU169" s="199"/>
      <c r="AV169" s="199"/>
      <c r="AW169" s="199"/>
      <c r="AX169" s="199"/>
      <c r="AY169" s="199"/>
      <c r="AZ169" s="199"/>
      <c r="BA169" s="199"/>
      <c r="BB169" s="199"/>
      <c r="BC169" s="199"/>
      <c r="BD169" s="199"/>
      <c r="BE169" s="199"/>
      <c r="BF169" s="199"/>
      <c r="BG169" s="199"/>
      <c r="BH169" s="199"/>
      <c r="BI169" s="199"/>
      <c r="BJ169" s="199"/>
      <c r="BK169" s="199"/>
      <c r="BL169" s="199"/>
      <c r="BM169" s="199"/>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c r="CI169" s="199"/>
      <c r="CJ169" s="199"/>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row>
    <row r="170" spans="1:123" s="169" customFormat="1" ht="15.75" hidden="1">
      <c r="A170" s="73"/>
      <c r="B170" s="78"/>
      <c r="C170" s="78"/>
      <c r="D170" s="47"/>
      <c r="E170" s="45">
        <v>0</v>
      </c>
      <c r="F170" s="71">
        <v>0</v>
      </c>
      <c r="G170" s="72">
        <f t="shared" si="9"/>
        <v>0</v>
      </c>
      <c r="H170" s="71">
        <v>0</v>
      </c>
      <c r="I170" s="71">
        <v>0</v>
      </c>
      <c r="J170" s="71">
        <v>0</v>
      </c>
      <c r="K170" s="72">
        <f t="array" ref="K170">SUM(ROUND(H170:J170,2))</f>
        <v>0</v>
      </c>
      <c r="L170" s="85"/>
      <c r="M170" s="91"/>
      <c r="N170" s="303">
        <v>0</v>
      </c>
      <c r="O170" s="282">
        <f t="shared" si="8"/>
        <v>0</v>
      </c>
      <c r="P170" s="303">
        <v>0</v>
      </c>
      <c r="Q170" s="282">
        <f t="shared" si="10"/>
        <v>0</v>
      </c>
      <c r="R170" s="303">
        <v>0</v>
      </c>
      <c r="S170" s="282">
        <f t="shared" si="11"/>
        <v>0</v>
      </c>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199"/>
      <c r="AU170" s="199"/>
      <c r="AV170" s="199"/>
      <c r="AW170" s="199"/>
      <c r="AX170" s="199"/>
      <c r="AY170" s="199"/>
      <c r="AZ170" s="199"/>
      <c r="BA170" s="199"/>
      <c r="BB170" s="199"/>
      <c r="BC170" s="199"/>
      <c r="BD170" s="199"/>
      <c r="BE170" s="199"/>
      <c r="BF170" s="199"/>
      <c r="BG170" s="199"/>
      <c r="BH170" s="199"/>
      <c r="BI170" s="199"/>
      <c r="BJ170" s="199"/>
      <c r="BK170" s="199"/>
      <c r="BL170" s="199"/>
      <c r="BM170" s="199"/>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c r="CI170" s="199"/>
      <c r="CJ170" s="199"/>
      <c r="CK170" s="199"/>
      <c r="CL170" s="199"/>
      <c r="CM170" s="199"/>
      <c r="CN170" s="199"/>
      <c r="CO170" s="199"/>
      <c r="CP170" s="199"/>
      <c r="CQ170" s="199"/>
      <c r="CR170" s="199"/>
      <c r="CS170" s="199"/>
      <c r="CT170" s="199"/>
      <c r="CU170" s="199"/>
      <c r="CV170" s="199"/>
      <c r="CW170" s="199"/>
      <c r="CX170" s="199"/>
      <c r="CY170" s="199"/>
      <c r="CZ170" s="199"/>
      <c r="DA170" s="199"/>
      <c r="DB170" s="199"/>
      <c r="DC170" s="199"/>
      <c r="DD170" s="199"/>
      <c r="DE170" s="199"/>
      <c r="DF170" s="199"/>
      <c r="DG170" s="199"/>
      <c r="DH170" s="199"/>
      <c r="DI170" s="199"/>
      <c r="DJ170" s="199"/>
      <c r="DK170" s="199"/>
      <c r="DL170" s="199"/>
      <c r="DM170" s="199"/>
      <c r="DN170" s="199"/>
      <c r="DO170" s="199"/>
      <c r="DP170" s="199"/>
      <c r="DQ170" s="199"/>
      <c r="DR170" s="199"/>
      <c r="DS170" s="199"/>
    </row>
    <row r="171" spans="1:123" s="169" customFormat="1" ht="15.75" hidden="1">
      <c r="A171" s="73"/>
      <c r="B171" s="78"/>
      <c r="C171" s="78"/>
      <c r="D171" s="47"/>
      <c r="E171" s="45">
        <v>0</v>
      </c>
      <c r="F171" s="71">
        <v>0</v>
      </c>
      <c r="G171" s="72">
        <f t="shared" si="9"/>
        <v>0</v>
      </c>
      <c r="H171" s="71">
        <v>0</v>
      </c>
      <c r="I171" s="71">
        <v>0</v>
      </c>
      <c r="J171" s="71">
        <v>0</v>
      </c>
      <c r="K171" s="72">
        <f t="array" ref="K171">SUM(ROUND(H171:J171,2))</f>
        <v>0</v>
      </c>
      <c r="L171" s="85"/>
      <c r="M171" s="91"/>
      <c r="N171" s="303">
        <v>0</v>
      </c>
      <c r="O171" s="282">
        <f t="shared" si="8"/>
        <v>0</v>
      </c>
      <c r="P171" s="303">
        <v>0</v>
      </c>
      <c r="Q171" s="282">
        <f t="shared" si="10"/>
        <v>0</v>
      </c>
      <c r="R171" s="303">
        <v>0</v>
      </c>
      <c r="S171" s="282">
        <f t="shared" si="11"/>
        <v>0</v>
      </c>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row>
    <row r="172" spans="1:123" s="169" customFormat="1" ht="15.75" hidden="1">
      <c r="A172" s="73"/>
      <c r="B172" s="78"/>
      <c r="C172" s="78"/>
      <c r="D172" s="47"/>
      <c r="E172" s="45">
        <v>0</v>
      </c>
      <c r="F172" s="71">
        <v>0</v>
      </c>
      <c r="G172" s="72">
        <f t="shared" si="9"/>
        <v>0</v>
      </c>
      <c r="H172" s="71">
        <v>0</v>
      </c>
      <c r="I172" s="71">
        <v>0</v>
      </c>
      <c r="J172" s="71">
        <v>0</v>
      </c>
      <c r="K172" s="72">
        <f t="array" ref="K172">SUM(ROUND(H172:J172,2))</f>
        <v>0</v>
      </c>
      <c r="L172" s="85"/>
      <c r="M172" s="91"/>
      <c r="N172" s="303">
        <v>0</v>
      </c>
      <c r="O172" s="282">
        <f t="shared" si="8"/>
        <v>0</v>
      </c>
      <c r="P172" s="303">
        <v>0</v>
      </c>
      <c r="Q172" s="282">
        <f t="shared" si="10"/>
        <v>0</v>
      </c>
      <c r="R172" s="303">
        <v>0</v>
      </c>
      <c r="S172" s="282">
        <f t="shared" si="11"/>
        <v>0</v>
      </c>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c r="CI172" s="199"/>
      <c r="CJ172" s="199"/>
      <c r="CK172" s="199"/>
      <c r="CL172" s="199"/>
      <c r="CM172" s="199"/>
      <c r="CN172" s="199"/>
      <c r="CO172" s="199"/>
      <c r="CP172" s="199"/>
      <c r="CQ172" s="199"/>
      <c r="CR172" s="199"/>
      <c r="CS172" s="199"/>
      <c r="CT172" s="199"/>
      <c r="CU172" s="199"/>
      <c r="CV172" s="199"/>
      <c r="CW172" s="199"/>
      <c r="CX172" s="199"/>
      <c r="CY172" s="199"/>
      <c r="CZ172" s="199"/>
      <c r="DA172" s="199"/>
      <c r="DB172" s="199"/>
      <c r="DC172" s="199"/>
      <c r="DD172" s="199"/>
      <c r="DE172" s="199"/>
      <c r="DF172" s="199"/>
      <c r="DG172" s="199"/>
      <c r="DH172" s="199"/>
      <c r="DI172" s="199"/>
      <c r="DJ172" s="199"/>
      <c r="DK172" s="199"/>
      <c r="DL172" s="199"/>
      <c r="DM172" s="199"/>
      <c r="DN172" s="199"/>
      <c r="DO172" s="199"/>
      <c r="DP172" s="199"/>
      <c r="DQ172" s="199"/>
      <c r="DR172" s="199"/>
      <c r="DS172" s="199"/>
    </row>
    <row r="173" spans="1:123" s="169" customFormat="1" ht="15.75" hidden="1">
      <c r="A173" s="73"/>
      <c r="B173" s="78"/>
      <c r="C173" s="78"/>
      <c r="D173" s="47"/>
      <c r="E173" s="45">
        <v>0</v>
      </c>
      <c r="F173" s="71">
        <v>0</v>
      </c>
      <c r="G173" s="72">
        <f t="shared" si="9"/>
        <v>0</v>
      </c>
      <c r="H173" s="71">
        <v>0</v>
      </c>
      <c r="I173" s="71">
        <v>0</v>
      </c>
      <c r="J173" s="71">
        <v>0</v>
      </c>
      <c r="K173" s="72">
        <f t="array" ref="K173">SUM(ROUND(H173:J173,2))</f>
        <v>0</v>
      </c>
      <c r="L173" s="85"/>
      <c r="M173" s="91"/>
      <c r="N173" s="303">
        <v>0</v>
      </c>
      <c r="O173" s="282">
        <f t="shared" si="8"/>
        <v>0</v>
      </c>
      <c r="P173" s="303">
        <v>0</v>
      </c>
      <c r="Q173" s="282">
        <f t="shared" si="10"/>
        <v>0</v>
      </c>
      <c r="R173" s="303">
        <v>0</v>
      </c>
      <c r="S173" s="282">
        <f t="shared" si="11"/>
        <v>0</v>
      </c>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c r="CI173" s="199"/>
      <c r="CJ173" s="199"/>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row>
    <row r="174" spans="1:123" s="169" customFormat="1" ht="15.75" hidden="1">
      <c r="A174" s="73"/>
      <c r="B174" s="78"/>
      <c r="C174" s="78"/>
      <c r="D174" s="47"/>
      <c r="E174" s="45">
        <v>0</v>
      </c>
      <c r="F174" s="71">
        <v>0</v>
      </c>
      <c r="G174" s="72">
        <f t="shared" si="9"/>
        <v>0</v>
      </c>
      <c r="H174" s="71">
        <v>0</v>
      </c>
      <c r="I174" s="71">
        <v>0</v>
      </c>
      <c r="J174" s="71">
        <v>0</v>
      </c>
      <c r="K174" s="72">
        <f t="array" ref="K174">SUM(ROUND(H174:J174,2))</f>
        <v>0</v>
      </c>
      <c r="L174" s="85"/>
      <c r="M174" s="91"/>
      <c r="N174" s="303">
        <v>0</v>
      </c>
      <c r="O174" s="282">
        <f t="shared" si="8"/>
        <v>0</v>
      </c>
      <c r="P174" s="303">
        <v>0</v>
      </c>
      <c r="Q174" s="282">
        <f t="shared" si="10"/>
        <v>0</v>
      </c>
      <c r="R174" s="303">
        <v>0</v>
      </c>
      <c r="S174" s="282">
        <f t="shared" si="11"/>
        <v>0</v>
      </c>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c r="CI174" s="199"/>
      <c r="CJ174" s="199"/>
      <c r="CK174" s="199"/>
      <c r="CL174" s="199"/>
      <c r="CM174" s="199"/>
      <c r="CN174" s="199"/>
      <c r="CO174" s="199"/>
      <c r="CP174" s="199"/>
      <c r="CQ174" s="199"/>
      <c r="CR174" s="199"/>
      <c r="CS174" s="199"/>
      <c r="CT174" s="199"/>
      <c r="CU174" s="199"/>
      <c r="CV174" s="199"/>
      <c r="CW174" s="199"/>
      <c r="CX174" s="199"/>
      <c r="CY174" s="199"/>
      <c r="CZ174" s="199"/>
      <c r="DA174" s="199"/>
      <c r="DB174" s="199"/>
      <c r="DC174" s="199"/>
      <c r="DD174" s="199"/>
      <c r="DE174" s="199"/>
      <c r="DF174" s="199"/>
      <c r="DG174" s="199"/>
      <c r="DH174" s="199"/>
      <c r="DI174" s="199"/>
      <c r="DJ174" s="199"/>
      <c r="DK174" s="199"/>
      <c r="DL174" s="199"/>
      <c r="DM174" s="199"/>
      <c r="DN174" s="199"/>
      <c r="DO174" s="199"/>
      <c r="DP174" s="199"/>
      <c r="DQ174" s="199"/>
      <c r="DR174" s="199"/>
      <c r="DS174" s="199"/>
    </row>
    <row r="175" spans="1:123" s="169" customFormat="1" ht="15.75" hidden="1">
      <c r="A175" s="73"/>
      <c r="B175" s="78"/>
      <c r="C175" s="78"/>
      <c r="D175" s="47"/>
      <c r="E175" s="45">
        <v>0</v>
      </c>
      <c r="F175" s="71">
        <v>0</v>
      </c>
      <c r="G175" s="72">
        <f t="shared" si="9"/>
        <v>0</v>
      </c>
      <c r="H175" s="71">
        <v>0</v>
      </c>
      <c r="I175" s="71">
        <v>0</v>
      </c>
      <c r="J175" s="71">
        <v>0</v>
      </c>
      <c r="K175" s="72">
        <f t="array" ref="K175">SUM(ROUND(H175:J175,2))</f>
        <v>0</v>
      </c>
      <c r="L175" s="85"/>
      <c r="M175" s="91"/>
      <c r="N175" s="303">
        <v>0</v>
      </c>
      <c r="O175" s="282">
        <f t="shared" si="8"/>
        <v>0</v>
      </c>
      <c r="P175" s="303">
        <v>0</v>
      </c>
      <c r="Q175" s="282">
        <f t="shared" si="10"/>
        <v>0</v>
      </c>
      <c r="R175" s="303">
        <v>0</v>
      </c>
      <c r="S175" s="282">
        <f t="shared" si="11"/>
        <v>0</v>
      </c>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199"/>
      <c r="AU175" s="199"/>
      <c r="AV175" s="199"/>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c r="CI175" s="199"/>
      <c r="CJ175" s="199"/>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row>
    <row r="176" spans="1:123" s="169" customFormat="1" ht="15.75" hidden="1">
      <c r="A176" s="73"/>
      <c r="B176" s="78"/>
      <c r="C176" s="78"/>
      <c r="D176" s="47"/>
      <c r="E176" s="45">
        <v>0</v>
      </c>
      <c r="F176" s="71">
        <v>0</v>
      </c>
      <c r="G176" s="72">
        <f t="shared" si="9"/>
        <v>0</v>
      </c>
      <c r="H176" s="71">
        <v>0</v>
      </c>
      <c r="I176" s="71">
        <v>0</v>
      </c>
      <c r="J176" s="71">
        <v>0</v>
      </c>
      <c r="K176" s="72">
        <f t="array" ref="K176">SUM(ROUND(H176:J176,2))</f>
        <v>0</v>
      </c>
      <c r="L176" s="85"/>
      <c r="M176" s="91"/>
      <c r="N176" s="303">
        <v>0</v>
      </c>
      <c r="O176" s="282">
        <f t="shared" si="8"/>
        <v>0</v>
      </c>
      <c r="P176" s="303">
        <v>0</v>
      </c>
      <c r="Q176" s="282">
        <f t="shared" si="10"/>
        <v>0</v>
      </c>
      <c r="R176" s="303">
        <v>0</v>
      </c>
      <c r="S176" s="282">
        <f t="shared" si="11"/>
        <v>0</v>
      </c>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row>
    <row r="177" spans="1:123" s="169" customFormat="1" ht="15.75" hidden="1">
      <c r="A177" s="73"/>
      <c r="B177" s="78"/>
      <c r="C177" s="78"/>
      <c r="D177" s="47"/>
      <c r="E177" s="45">
        <v>0</v>
      </c>
      <c r="F177" s="71">
        <v>0</v>
      </c>
      <c r="G177" s="72">
        <f t="shared" si="9"/>
        <v>0</v>
      </c>
      <c r="H177" s="71">
        <v>0</v>
      </c>
      <c r="I177" s="71">
        <v>0</v>
      </c>
      <c r="J177" s="71">
        <v>0</v>
      </c>
      <c r="K177" s="72">
        <f t="array" ref="K177">SUM(ROUND(H177:J177,2))</f>
        <v>0</v>
      </c>
      <c r="L177" s="85"/>
      <c r="M177" s="91"/>
      <c r="N177" s="303">
        <v>0</v>
      </c>
      <c r="O177" s="282">
        <f t="shared" si="8"/>
        <v>0</v>
      </c>
      <c r="P177" s="303">
        <v>0</v>
      </c>
      <c r="Q177" s="282">
        <f t="shared" si="10"/>
        <v>0</v>
      </c>
      <c r="R177" s="303">
        <v>0</v>
      </c>
      <c r="S177" s="282">
        <f t="shared" si="11"/>
        <v>0</v>
      </c>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c r="CI177" s="199"/>
      <c r="CJ177" s="199"/>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row>
    <row r="178" spans="1:123" s="169" customFormat="1" ht="15.75" hidden="1">
      <c r="A178" s="73"/>
      <c r="B178" s="78"/>
      <c r="C178" s="78"/>
      <c r="D178" s="47"/>
      <c r="E178" s="45">
        <v>0</v>
      </c>
      <c r="F178" s="71">
        <v>0</v>
      </c>
      <c r="G178" s="72">
        <f t="shared" si="9"/>
        <v>0</v>
      </c>
      <c r="H178" s="71">
        <v>0</v>
      </c>
      <c r="I178" s="71">
        <v>0</v>
      </c>
      <c r="J178" s="71">
        <v>0</v>
      </c>
      <c r="K178" s="72">
        <f t="array" ref="K178">SUM(ROUND(H178:J178,2))</f>
        <v>0</v>
      </c>
      <c r="L178" s="85"/>
      <c r="M178" s="91"/>
      <c r="N178" s="303">
        <v>0</v>
      </c>
      <c r="O178" s="282">
        <f t="shared" si="8"/>
        <v>0</v>
      </c>
      <c r="P178" s="303">
        <v>0</v>
      </c>
      <c r="Q178" s="282">
        <f t="shared" si="10"/>
        <v>0</v>
      </c>
      <c r="R178" s="303">
        <v>0</v>
      </c>
      <c r="S178" s="282">
        <f t="shared" si="11"/>
        <v>0</v>
      </c>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row>
    <row r="179" spans="1:123" s="169" customFormat="1" ht="15.75" hidden="1">
      <c r="A179" s="73"/>
      <c r="B179" s="78"/>
      <c r="C179" s="78"/>
      <c r="D179" s="47"/>
      <c r="E179" s="45">
        <v>0</v>
      </c>
      <c r="F179" s="71">
        <v>0</v>
      </c>
      <c r="G179" s="72">
        <f t="shared" si="9"/>
        <v>0</v>
      </c>
      <c r="H179" s="71">
        <v>0</v>
      </c>
      <c r="I179" s="71">
        <v>0</v>
      </c>
      <c r="J179" s="71">
        <v>0</v>
      </c>
      <c r="K179" s="72">
        <f t="array" ref="K179">SUM(ROUND(H179:J179,2))</f>
        <v>0</v>
      </c>
      <c r="L179" s="85"/>
      <c r="M179" s="91"/>
      <c r="N179" s="303">
        <v>0</v>
      </c>
      <c r="O179" s="282">
        <f t="shared" si="8"/>
        <v>0</v>
      </c>
      <c r="P179" s="303">
        <v>0</v>
      </c>
      <c r="Q179" s="282">
        <f t="shared" si="10"/>
        <v>0</v>
      </c>
      <c r="R179" s="303">
        <v>0</v>
      </c>
      <c r="S179" s="282">
        <f t="shared" si="11"/>
        <v>0</v>
      </c>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199"/>
      <c r="AW179" s="199"/>
      <c r="AX179" s="199"/>
      <c r="AY179" s="199"/>
      <c r="AZ179" s="199"/>
      <c r="BA179" s="199"/>
      <c r="BB179" s="199"/>
      <c r="BC179" s="199"/>
      <c r="BD179" s="199"/>
      <c r="BE179" s="199"/>
      <c r="BF179" s="199"/>
      <c r="BG179" s="199"/>
      <c r="BH179" s="199"/>
      <c r="BI179" s="199"/>
      <c r="BJ179" s="199"/>
      <c r="BK179" s="199"/>
      <c r="BL179" s="199"/>
      <c r="BM179" s="199"/>
      <c r="BN179" s="199"/>
      <c r="BO179" s="199"/>
      <c r="BP179" s="199"/>
      <c r="BQ179" s="199"/>
      <c r="BR179" s="199"/>
      <c r="BS179" s="199"/>
      <c r="BT179" s="199"/>
      <c r="BU179" s="199"/>
      <c r="BV179" s="199"/>
      <c r="BW179" s="199"/>
      <c r="BX179" s="199"/>
      <c r="BY179" s="199"/>
      <c r="BZ179" s="199"/>
      <c r="CA179" s="199"/>
      <c r="CB179" s="199"/>
      <c r="CC179" s="199"/>
      <c r="CD179" s="199"/>
      <c r="CE179" s="199"/>
      <c r="CF179" s="199"/>
      <c r="CG179" s="199"/>
      <c r="CH179" s="199"/>
      <c r="CI179" s="199"/>
      <c r="CJ179" s="199"/>
      <c r="CK179" s="199"/>
      <c r="CL179" s="199"/>
      <c r="CM179" s="199"/>
      <c r="CN179" s="199"/>
      <c r="CO179" s="199"/>
      <c r="CP179" s="199"/>
      <c r="CQ179" s="199"/>
      <c r="CR179" s="199"/>
      <c r="CS179" s="199"/>
      <c r="CT179" s="199"/>
      <c r="CU179" s="199"/>
      <c r="CV179" s="199"/>
      <c r="CW179" s="199"/>
      <c r="CX179" s="199"/>
      <c r="CY179" s="199"/>
      <c r="CZ179" s="199"/>
      <c r="DA179" s="199"/>
      <c r="DB179" s="199"/>
      <c r="DC179" s="199"/>
      <c r="DD179" s="199"/>
      <c r="DE179" s="199"/>
      <c r="DF179" s="199"/>
      <c r="DG179" s="199"/>
      <c r="DH179" s="199"/>
      <c r="DI179" s="199"/>
      <c r="DJ179" s="199"/>
      <c r="DK179" s="199"/>
      <c r="DL179" s="199"/>
      <c r="DM179" s="199"/>
      <c r="DN179" s="199"/>
      <c r="DO179" s="199"/>
      <c r="DP179" s="199"/>
      <c r="DQ179" s="199"/>
      <c r="DR179" s="199"/>
      <c r="DS179" s="199"/>
    </row>
    <row r="180" spans="1:123" s="169" customFormat="1" ht="15.75" hidden="1">
      <c r="A180" s="73"/>
      <c r="B180" s="78"/>
      <c r="C180" s="78"/>
      <c r="D180" s="47"/>
      <c r="E180" s="45">
        <v>0</v>
      </c>
      <c r="F180" s="71">
        <v>0</v>
      </c>
      <c r="G180" s="72">
        <f t="shared" si="9"/>
        <v>0</v>
      </c>
      <c r="H180" s="71">
        <v>0</v>
      </c>
      <c r="I180" s="71">
        <v>0</v>
      </c>
      <c r="J180" s="71">
        <v>0</v>
      </c>
      <c r="K180" s="72">
        <f t="array" ref="K180">SUM(ROUND(H180:J180,2))</f>
        <v>0</v>
      </c>
      <c r="L180" s="85"/>
      <c r="M180" s="91"/>
      <c r="N180" s="303">
        <v>0</v>
      </c>
      <c r="O180" s="282">
        <f t="shared" si="8"/>
        <v>0</v>
      </c>
      <c r="P180" s="303">
        <v>0</v>
      </c>
      <c r="Q180" s="282">
        <f t="shared" si="10"/>
        <v>0</v>
      </c>
      <c r="R180" s="303">
        <v>0</v>
      </c>
      <c r="S180" s="282">
        <f t="shared" si="11"/>
        <v>0</v>
      </c>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c r="CU180" s="199"/>
      <c r="CV180" s="199"/>
      <c r="CW180" s="199"/>
      <c r="CX180" s="199"/>
      <c r="CY180" s="199"/>
      <c r="CZ180" s="199"/>
      <c r="DA180" s="199"/>
      <c r="DB180" s="199"/>
      <c r="DC180" s="199"/>
      <c r="DD180" s="199"/>
      <c r="DE180" s="199"/>
      <c r="DF180" s="199"/>
      <c r="DG180" s="199"/>
      <c r="DH180" s="199"/>
      <c r="DI180" s="199"/>
      <c r="DJ180" s="199"/>
      <c r="DK180" s="199"/>
      <c r="DL180" s="199"/>
      <c r="DM180" s="199"/>
      <c r="DN180" s="199"/>
      <c r="DO180" s="199"/>
      <c r="DP180" s="199"/>
      <c r="DQ180" s="199"/>
      <c r="DR180" s="199"/>
      <c r="DS180" s="199"/>
    </row>
    <row r="181" spans="1:123" s="169" customFormat="1" ht="15.75" hidden="1">
      <c r="A181" s="73"/>
      <c r="B181" s="78"/>
      <c r="C181" s="78"/>
      <c r="D181" s="47"/>
      <c r="E181" s="45">
        <v>0</v>
      </c>
      <c r="F181" s="71">
        <v>0</v>
      </c>
      <c r="G181" s="72">
        <f t="shared" si="9"/>
        <v>0</v>
      </c>
      <c r="H181" s="71">
        <v>0</v>
      </c>
      <c r="I181" s="71">
        <v>0</v>
      </c>
      <c r="J181" s="71">
        <v>0</v>
      </c>
      <c r="K181" s="72">
        <f t="array" ref="K181">SUM(ROUND(H181:J181,2))</f>
        <v>0</v>
      </c>
      <c r="L181" s="85"/>
      <c r="M181" s="91"/>
      <c r="N181" s="303">
        <v>0</v>
      </c>
      <c r="O181" s="282">
        <f t="shared" si="8"/>
        <v>0</v>
      </c>
      <c r="P181" s="303">
        <v>0</v>
      </c>
      <c r="Q181" s="282">
        <f t="shared" si="10"/>
        <v>0</v>
      </c>
      <c r="R181" s="303">
        <v>0</v>
      </c>
      <c r="S181" s="282">
        <f t="shared" si="11"/>
        <v>0</v>
      </c>
      <c r="X181" s="199"/>
      <c r="Y181" s="199"/>
      <c r="Z181" s="199"/>
      <c r="AA181" s="199"/>
      <c r="AB181" s="199"/>
      <c r="AC181" s="199"/>
      <c r="AD181" s="199"/>
      <c r="AE181" s="199"/>
      <c r="AF181" s="199"/>
      <c r="AG181" s="199"/>
      <c r="AH181" s="199"/>
      <c r="AI181" s="199"/>
      <c r="AJ181" s="199"/>
      <c r="AK181" s="199"/>
      <c r="AL181" s="199"/>
      <c r="AM181" s="199"/>
      <c r="AN181" s="199"/>
      <c r="AO181" s="199"/>
      <c r="AP181" s="199"/>
      <c r="AQ181" s="199"/>
      <c r="AR181" s="199"/>
      <c r="AS181" s="199"/>
      <c r="AT181" s="199"/>
      <c r="AU181" s="199"/>
      <c r="AV181" s="199"/>
      <c r="AW181" s="199"/>
      <c r="AX181" s="199"/>
      <c r="AY181" s="199"/>
      <c r="AZ181" s="199"/>
      <c r="BA181" s="199"/>
      <c r="BB181" s="199"/>
      <c r="BC181" s="199"/>
      <c r="BD181" s="199"/>
      <c r="BE181" s="199"/>
      <c r="BF181" s="199"/>
      <c r="BG181" s="199"/>
      <c r="BH181" s="199"/>
      <c r="BI181" s="199"/>
      <c r="BJ181" s="199"/>
      <c r="BK181" s="199"/>
      <c r="BL181" s="199"/>
      <c r="BM181" s="199"/>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c r="CI181" s="199"/>
      <c r="CJ181" s="199"/>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row>
    <row r="182" spans="1:123" s="169" customFormat="1" ht="15.75" hidden="1">
      <c r="A182" s="73"/>
      <c r="B182" s="78"/>
      <c r="C182" s="78"/>
      <c r="D182" s="47"/>
      <c r="E182" s="45">
        <v>0</v>
      </c>
      <c r="F182" s="71">
        <v>0</v>
      </c>
      <c r="G182" s="72">
        <f t="shared" si="9"/>
        <v>0</v>
      </c>
      <c r="H182" s="71">
        <v>0</v>
      </c>
      <c r="I182" s="71">
        <v>0</v>
      </c>
      <c r="J182" s="71">
        <v>0</v>
      </c>
      <c r="K182" s="72">
        <f t="array" ref="K182">SUM(ROUND(H182:J182,2))</f>
        <v>0</v>
      </c>
      <c r="L182" s="85"/>
      <c r="M182" s="91"/>
      <c r="N182" s="303">
        <v>0</v>
      </c>
      <c r="O182" s="282">
        <f t="shared" si="8"/>
        <v>0</v>
      </c>
      <c r="P182" s="303">
        <v>0</v>
      </c>
      <c r="Q182" s="282">
        <f t="shared" si="10"/>
        <v>0</v>
      </c>
      <c r="R182" s="303">
        <v>0</v>
      </c>
      <c r="S182" s="282">
        <f t="shared" si="11"/>
        <v>0</v>
      </c>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row>
    <row r="183" spans="1:123" s="169" customFormat="1" ht="15.75" hidden="1">
      <c r="A183" s="73"/>
      <c r="B183" s="78"/>
      <c r="C183" s="78"/>
      <c r="D183" s="47"/>
      <c r="E183" s="45">
        <v>0</v>
      </c>
      <c r="F183" s="71">
        <v>0</v>
      </c>
      <c r="G183" s="72">
        <f t="shared" si="9"/>
        <v>0</v>
      </c>
      <c r="H183" s="71">
        <v>0</v>
      </c>
      <c r="I183" s="71">
        <v>0</v>
      </c>
      <c r="J183" s="71">
        <v>0</v>
      </c>
      <c r="K183" s="72">
        <f t="array" ref="K183">SUM(ROUND(H183:J183,2))</f>
        <v>0</v>
      </c>
      <c r="L183" s="85"/>
      <c r="M183" s="91"/>
      <c r="N183" s="303">
        <v>0</v>
      </c>
      <c r="O183" s="282">
        <f t="shared" si="8"/>
        <v>0</v>
      </c>
      <c r="P183" s="303">
        <v>0</v>
      </c>
      <c r="Q183" s="282">
        <f t="shared" si="10"/>
        <v>0</v>
      </c>
      <c r="R183" s="303">
        <v>0</v>
      </c>
      <c r="S183" s="282">
        <f t="shared" si="11"/>
        <v>0</v>
      </c>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199"/>
      <c r="AT183" s="199"/>
      <c r="AU183" s="199"/>
      <c r="AV183" s="199"/>
      <c r="AW183" s="199"/>
      <c r="AX183" s="199"/>
      <c r="AY183" s="199"/>
      <c r="AZ183" s="199"/>
      <c r="BA183" s="199"/>
      <c r="BB183" s="199"/>
      <c r="BC183" s="199"/>
      <c r="BD183" s="199"/>
      <c r="BE183" s="199"/>
      <c r="BF183" s="199"/>
      <c r="BG183" s="199"/>
      <c r="BH183" s="199"/>
      <c r="BI183" s="199"/>
      <c r="BJ183" s="199"/>
      <c r="BK183" s="199"/>
      <c r="BL183" s="199"/>
      <c r="BM183" s="199"/>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c r="CI183" s="199"/>
      <c r="CJ183" s="199"/>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row>
    <row r="184" spans="1:123" s="169" customFormat="1" ht="15.75" hidden="1">
      <c r="A184" s="73"/>
      <c r="B184" s="78"/>
      <c r="C184" s="78"/>
      <c r="D184" s="47"/>
      <c r="E184" s="45">
        <v>0</v>
      </c>
      <c r="F184" s="71">
        <v>0</v>
      </c>
      <c r="G184" s="72">
        <f t="shared" si="9"/>
        <v>0</v>
      </c>
      <c r="H184" s="71">
        <v>0</v>
      </c>
      <c r="I184" s="71">
        <v>0</v>
      </c>
      <c r="J184" s="71">
        <v>0</v>
      </c>
      <c r="K184" s="72">
        <f t="array" ref="K184">SUM(ROUND(H184:J184,2))</f>
        <v>0</v>
      </c>
      <c r="L184" s="85"/>
      <c r="M184" s="91"/>
      <c r="N184" s="303">
        <v>0</v>
      </c>
      <c r="O184" s="282">
        <f t="shared" si="8"/>
        <v>0</v>
      </c>
      <c r="P184" s="303">
        <v>0</v>
      </c>
      <c r="Q184" s="282">
        <f t="shared" si="10"/>
        <v>0</v>
      </c>
      <c r="R184" s="303">
        <v>0</v>
      </c>
      <c r="S184" s="282">
        <f t="shared" si="11"/>
        <v>0</v>
      </c>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c r="BD184" s="199"/>
      <c r="BE184" s="199"/>
      <c r="BF184" s="199"/>
      <c r="BG184" s="199"/>
      <c r="BH184" s="199"/>
      <c r="BI184" s="199"/>
      <c r="BJ184" s="199"/>
      <c r="BK184" s="199"/>
      <c r="BL184" s="199"/>
      <c r="BM184" s="199"/>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c r="CI184" s="199"/>
      <c r="CJ184" s="199"/>
      <c r="CK184" s="199"/>
      <c r="CL184" s="199"/>
      <c r="CM184" s="199"/>
      <c r="CN184" s="199"/>
      <c r="CO184" s="199"/>
      <c r="CP184" s="199"/>
      <c r="CQ184" s="199"/>
      <c r="CR184" s="199"/>
      <c r="CS184" s="199"/>
      <c r="CT184" s="199"/>
      <c r="CU184" s="199"/>
      <c r="CV184" s="199"/>
      <c r="CW184" s="199"/>
      <c r="CX184" s="199"/>
      <c r="CY184" s="199"/>
      <c r="CZ184" s="199"/>
      <c r="DA184" s="199"/>
      <c r="DB184" s="199"/>
      <c r="DC184" s="199"/>
      <c r="DD184" s="199"/>
      <c r="DE184" s="199"/>
      <c r="DF184" s="199"/>
      <c r="DG184" s="199"/>
      <c r="DH184" s="199"/>
      <c r="DI184" s="199"/>
      <c r="DJ184" s="199"/>
      <c r="DK184" s="199"/>
      <c r="DL184" s="199"/>
      <c r="DM184" s="199"/>
      <c r="DN184" s="199"/>
      <c r="DO184" s="199"/>
      <c r="DP184" s="199"/>
      <c r="DQ184" s="199"/>
      <c r="DR184" s="199"/>
      <c r="DS184" s="199"/>
    </row>
    <row r="185" spans="1:123" s="169" customFormat="1" ht="15.75" hidden="1">
      <c r="A185" s="73"/>
      <c r="B185" s="78"/>
      <c r="C185" s="78"/>
      <c r="D185" s="47"/>
      <c r="E185" s="45">
        <v>0</v>
      </c>
      <c r="F185" s="71">
        <v>0</v>
      </c>
      <c r="G185" s="72">
        <f t="shared" si="9"/>
        <v>0</v>
      </c>
      <c r="H185" s="71">
        <v>0</v>
      </c>
      <c r="I185" s="71">
        <v>0</v>
      </c>
      <c r="J185" s="71">
        <v>0</v>
      </c>
      <c r="K185" s="72">
        <f t="array" ref="K185">SUM(ROUND(H185:J185,2))</f>
        <v>0</v>
      </c>
      <c r="L185" s="85"/>
      <c r="M185" s="91"/>
      <c r="N185" s="303">
        <v>0</v>
      </c>
      <c r="O185" s="282">
        <f t="shared" si="8"/>
        <v>0</v>
      </c>
      <c r="P185" s="303">
        <v>0</v>
      </c>
      <c r="Q185" s="282">
        <f t="shared" si="10"/>
        <v>0</v>
      </c>
      <c r="R185" s="303">
        <v>0</v>
      </c>
      <c r="S185" s="282">
        <f t="shared" si="11"/>
        <v>0</v>
      </c>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199"/>
      <c r="AW185" s="199"/>
      <c r="AX185" s="199"/>
      <c r="AY185" s="199"/>
      <c r="AZ185" s="199"/>
      <c r="BA185" s="199"/>
      <c r="BB185" s="199"/>
      <c r="BC185" s="199"/>
      <c r="BD185" s="199"/>
      <c r="BE185" s="199"/>
      <c r="BF185" s="199"/>
      <c r="BG185" s="199"/>
      <c r="BH185" s="199"/>
      <c r="BI185" s="199"/>
      <c r="BJ185" s="199"/>
      <c r="BK185" s="199"/>
      <c r="BL185" s="199"/>
      <c r="BM185" s="199"/>
      <c r="BN185" s="199"/>
      <c r="BO185" s="199"/>
      <c r="BP185" s="199"/>
      <c r="BQ185" s="199"/>
      <c r="BR185" s="199"/>
      <c r="BS185" s="199"/>
      <c r="BT185" s="199"/>
      <c r="BU185" s="199"/>
      <c r="BV185" s="199"/>
      <c r="BW185" s="199"/>
      <c r="BX185" s="199"/>
      <c r="BY185" s="199"/>
      <c r="BZ185" s="199"/>
      <c r="CA185" s="199"/>
      <c r="CB185" s="199"/>
      <c r="CC185" s="199"/>
      <c r="CD185" s="199"/>
      <c r="CE185" s="199"/>
      <c r="CF185" s="199"/>
      <c r="CG185" s="199"/>
      <c r="CH185" s="199"/>
      <c r="CI185" s="199"/>
      <c r="CJ185" s="199"/>
      <c r="CK185" s="199"/>
      <c r="CL185" s="199"/>
      <c r="CM185" s="199"/>
      <c r="CN185" s="199"/>
      <c r="CO185" s="199"/>
      <c r="CP185" s="199"/>
      <c r="CQ185" s="199"/>
      <c r="CR185" s="199"/>
      <c r="CS185" s="199"/>
      <c r="CT185" s="199"/>
      <c r="CU185" s="199"/>
      <c r="CV185" s="199"/>
      <c r="CW185" s="199"/>
      <c r="CX185" s="199"/>
      <c r="CY185" s="199"/>
      <c r="CZ185" s="199"/>
      <c r="DA185" s="199"/>
      <c r="DB185" s="199"/>
      <c r="DC185" s="199"/>
      <c r="DD185" s="199"/>
      <c r="DE185" s="199"/>
      <c r="DF185" s="199"/>
      <c r="DG185" s="199"/>
      <c r="DH185" s="199"/>
      <c r="DI185" s="199"/>
      <c r="DJ185" s="199"/>
      <c r="DK185" s="199"/>
      <c r="DL185" s="199"/>
      <c r="DM185" s="199"/>
      <c r="DN185" s="199"/>
      <c r="DO185" s="199"/>
      <c r="DP185" s="199"/>
      <c r="DQ185" s="199"/>
      <c r="DR185" s="199"/>
      <c r="DS185" s="199"/>
    </row>
    <row r="186" spans="1:123" s="169" customFormat="1" ht="15.75" hidden="1">
      <c r="A186" s="73"/>
      <c r="B186" s="78"/>
      <c r="C186" s="78"/>
      <c r="D186" s="47"/>
      <c r="E186" s="45">
        <v>0</v>
      </c>
      <c r="F186" s="71">
        <v>0</v>
      </c>
      <c r="G186" s="72">
        <f t="shared" si="9"/>
        <v>0</v>
      </c>
      <c r="H186" s="71">
        <v>0</v>
      </c>
      <c r="I186" s="71">
        <v>0</v>
      </c>
      <c r="J186" s="71">
        <v>0</v>
      </c>
      <c r="K186" s="72">
        <f t="array" ref="K186">SUM(ROUND(H186:J186,2))</f>
        <v>0</v>
      </c>
      <c r="L186" s="85"/>
      <c r="M186" s="91"/>
      <c r="N186" s="303">
        <v>0</v>
      </c>
      <c r="O186" s="282">
        <f t="shared" si="8"/>
        <v>0</v>
      </c>
      <c r="P186" s="303">
        <v>0</v>
      </c>
      <c r="Q186" s="282">
        <f t="shared" si="10"/>
        <v>0</v>
      </c>
      <c r="R186" s="303">
        <v>0</v>
      </c>
      <c r="S186" s="282">
        <f t="shared" si="11"/>
        <v>0</v>
      </c>
      <c r="X186" s="199"/>
      <c r="Y186" s="199"/>
      <c r="Z186" s="199"/>
      <c r="AA186" s="199"/>
      <c r="AB186" s="199"/>
      <c r="AC186" s="199"/>
      <c r="AD186" s="199"/>
      <c r="AE186" s="199"/>
      <c r="AF186" s="199"/>
      <c r="AG186" s="199"/>
      <c r="AH186" s="199"/>
      <c r="AI186" s="199"/>
      <c r="AJ186" s="199"/>
      <c r="AK186" s="199"/>
      <c r="AL186" s="199"/>
      <c r="AM186" s="199"/>
      <c r="AN186" s="199"/>
      <c r="AO186" s="199"/>
      <c r="AP186" s="199"/>
      <c r="AQ186" s="199"/>
      <c r="AR186" s="199"/>
      <c r="AS186" s="199"/>
      <c r="AT186" s="199"/>
      <c r="AU186" s="199"/>
      <c r="AV186" s="199"/>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c r="CI186" s="199"/>
      <c r="CJ186" s="199"/>
      <c r="CK186" s="199"/>
      <c r="CL186" s="199"/>
      <c r="CM186" s="199"/>
      <c r="CN186" s="199"/>
      <c r="CO186" s="199"/>
      <c r="CP186" s="199"/>
      <c r="CQ186" s="199"/>
      <c r="CR186" s="199"/>
      <c r="CS186" s="199"/>
      <c r="CT186" s="199"/>
      <c r="CU186" s="199"/>
      <c r="CV186" s="199"/>
      <c r="CW186" s="199"/>
      <c r="CX186" s="199"/>
      <c r="CY186" s="199"/>
      <c r="CZ186" s="199"/>
      <c r="DA186" s="199"/>
      <c r="DB186" s="199"/>
      <c r="DC186" s="199"/>
      <c r="DD186" s="199"/>
      <c r="DE186" s="199"/>
      <c r="DF186" s="199"/>
      <c r="DG186" s="199"/>
      <c r="DH186" s="199"/>
      <c r="DI186" s="199"/>
      <c r="DJ186" s="199"/>
      <c r="DK186" s="199"/>
      <c r="DL186" s="199"/>
      <c r="DM186" s="199"/>
      <c r="DN186" s="199"/>
      <c r="DO186" s="199"/>
      <c r="DP186" s="199"/>
      <c r="DQ186" s="199"/>
      <c r="DR186" s="199"/>
      <c r="DS186" s="199"/>
    </row>
    <row r="187" spans="1:123" s="169" customFormat="1" ht="15.75" hidden="1">
      <c r="A187" s="73"/>
      <c r="B187" s="78"/>
      <c r="C187" s="78"/>
      <c r="D187" s="47"/>
      <c r="E187" s="45">
        <v>0</v>
      </c>
      <c r="F187" s="71">
        <v>0</v>
      </c>
      <c r="G187" s="72">
        <f t="shared" si="9"/>
        <v>0</v>
      </c>
      <c r="H187" s="71">
        <v>0</v>
      </c>
      <c r="I187" s="71">
        <v>0</v>
      </c>
      <c r="J187" s="71">
        <v>0</v>
      </c>
      <c r="K187" s="72">
        <f t="array" ref="K187">SUM(ROUND(H187:J187,2))</f>
        <v>0</v>
      </c>
      <c r="L187" s="85"/>
      <c r="M187" s="91"/>
      <c r="N187" s="303">
        <v>0</v>
      </c>
      <c r="O187" s="282">
        <f t="shared" si="8"/>
        <v>0</v>
      </c>
      <c r="P187" s="303">
        <v>0</v>
      </c>
      <c r="Q187" s="282">
        <f t="shared" si="10"/>
        <v>0</v>
      </c>
      <c r="R187" s="303">
        <v>0</v>
      </c>
      <c r="S187" s="282">
        <f t="shared" si="11"/>
        <v>0</v>
      </c>
      <c r="X187" s="199"/>
      <c r="Y187" s="199"/>
      <c r="Z187" s="199"/>
      <c r="AA187" s="199"/>
      <c r="AB187" s="199"/>
      <c r="AC187" s="199"/>
      <c r="AD187" s="199"/>
      <c r="AE187" s="199"/>
      <c r="AF187" s="199"/>
      <c r="AG187" s="199"/>
      <c r="AH187" s="199"/>
      <c r="AI187" s="199"/>
      <c r="AJ187" s="199"/>
      <c r="AK187" s="199"/>
      <c r="AL187" s="199"/>
      <c r="AM187" s="199"/>
      <c r="AN187" s="199"/>
      <c r="AO187" s="199"/>
      <c r="AP187" s="199"/>
      <c r="AQ187" s="199"/>
      <c r="AR187" s="199"/>
      <c r="AS187" s="199"/>
      <c r="AT187" s="199"/>
      <c r="AU187" s="199"/>
      <c r="AV187" s="199"/>
      <c r="AW187" s="199"/>
      <c r="AX187" s="199"/>
      <c r="AY187" s="199"/>
      <c r="AZ187" s="199"/>
      <c r="BA187" s="199"/>
      <c r="BB187" s="199"/>
      <c r="BC187" s="199"/>
      <c r="BD187" s="199"/>
      <c r="BE187" s="199"/>
      <c r="BF187" s="199"/>
      <c r="BG187" s="199"/>
      <c r="BH187" s="199"/>
      <c r="BI187" s="199"/>
      <c r="BJ187" s="199"/>
      <c r="BK187" s="199"/>
      <c r="BL187" s="199"/>
      <c r="BM187" s="199"/>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c r="CI187" s="199"/>
      <c r="CJ187" s="199"/>
      <c r="CK187" s="199"/>
      <c r="CL187" s="199"/>
      <c r="CM187" s="199"/>
      <c r="CN187" s="199"/>
      <c r="CO187" s="199"/>
      <c r="CP187" s="199"/>
      <c r="CQ187" s="199"/>
      <c r="CR187" s="199"/>
      <c r="CS187" s="199"/>
      <c r="CT187" s="199"/>
      <c r="CU187" s="199"/>
      <c r="CV187" s="199"/>
      <c r="CW187" s="199"/>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199"/>
    </row>
    <row r="188" spans="1:123" s="169" customFormat="1" ht="15.75" hidden="1">
      <c r="A188" s="73"/>
      <c r="B188" s="78"/>
      <c r="C188" s="78"/>
      <c r="D188" s="47"/>
      <c r="E188" s="45">
        <v>0</v>
      </c>
      <c r="F188" s="71">
        <v>0</v>
      </c>
      <c r="G188" s="72">
        <f t="shared" si="9"/>
        <v>0</v>
      </c>
      <c r="H188" s="71">
        <v>0</v>
      </c>
      <c r="I188" s="71">
        <v>0</v>
      </c>
      <c r="J188" s="71">
        <v>0</v>
      </c>
      <c r="K188" s="72">
        <f t="array" ref="K188">SUM(ROUND(H188:J188,2))</f>
        <v>0</v>
      </c>
      <c r="L188" s="85"/>
      <c r="M188" s="91"/>
      <c r="N188" s="303">
        <v>0</v>
      </c>
      <c r="O188" s="282">
        <f t="shared" si="8"/>
        <v>0</v>
      </c>
      <c r="P188" s="303">
        <v>0</v>
      </c>
      <c r="Q188" s="282">
        <f t="shared" si="10"/>
        <v>0</v>
      </c>
      <c r="R188" s="303">
        <v>0</v>
      </c>
      <c r="S188" s="282">
        <f t="shared" si="11"/>
        <v>0</v>
      </c>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row>
    <row r="189" spans="1:123" s="169" customFormat="1" ht="15.75" hidden="1">
      <c r="A189" s="73"/>
      <c r="B189" s="78"/>
      <c r="C189" s="78"/>
      <c r="D189" s="47"/>
      <c r="E189" s="45">
        <v>0</v>
      </c>
      <c r="F189" s="71">
        <v>0</v>
      </c>
      <c r="G189" s="72">
        <f t="shared" si="9"/>
        <v>0</v>
      </c>
      <c r="H189" s="71">
        <v>0</v>
      </c>
      <c r="I189" s="71">
        <v>0</v>
      </c>
      <c r="J189" s="71">
        <v>0</v>
      </c>
      <c r="K189" s="72">
        <f t="array" ref="K189">SUM(ROUND(H189:J189,2))</f>
        <v>0</v>
      </c>
      <c r="L189" s="85"/>
      <c r="M189" s="91"/>
      <c r="N189" s="303">
        <v>0</v>
      </c>
      <c r="O189" s="282">
        <f t="shared" si="8"/>
        <v>0</v>
      </c>
      <c r="P189" s="303">
        <v>0</v>
      </c>
      <c r="Q189" s="282">
        <f t="shared" si="10"/>
        <v>0</v>
      </c>
      <c r="R189" s="303">
        <v>0</v>
      </c>
      <c r="S189" s="282">
        <f t="shared" si="11"/>
        <v>0</v>
      </c>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199"/>
      <c r="AW189" s="199"/>
      <c r="AX189" s="199"/>
      <c r="AY189" s="199"/>
      <c r="AZ189" s="199"/>
      <c r="BA189" s="199"/>
      <c r="BB189" s="199"/>
      <c r="BC189" s="199"/>
      <c r="BD189" s="199"/>
      <c r="BE189" s="199"/>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c r="CI189" s="199"/>
      <c r="CJ189" s="199"/>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row>
    <row r="190" spans="1:123" s="169" customFormat="1" ht="15.75" hidden="1">
      <c r="A190" s="73"/>
      <c r="B190" s="78"/>
      <c r="C190" s="78"/>
      <c r="D190" s="47"/>
      <c r="E190" s="45">
        <v>0</v>
      </c>
      <c r="F190" s="71">
        <v>0</v>
      </c>
      <c r="G190" s="72">
        <f t="shared" si="9"/>
        <v>0</v>
      </c>
      <c r="H190" s="71">
        <v>0</v>
      </c>
      <c r="I190" s="71">
        <v>0</v>
      </c>
      <c r="J190" s="71">
        <v>0</v>
      </c>
      <c r="K190" s="72">
        <f t="array" ref="K190">SUM(ROUND(H190:J190,2))</f>
        <v>0</v>
      </c>
      <c r="L190" s="85"/>
      <c r="M190" s="91"/>
      <c r="N190" s="303">
        <v>0</v>
      </c>
      <c r="O190" s="282">
        <f t="shared" si="8"/>
        <v>0</v>
      </c>
      <c r="P190" s="303">
        <v>0</v>
      </c>
      <c r="Q190" s="282">
        <f t="shared" si="10"/>
        <v>0</v>
      </c>
      <c r="R190" s="303">
        <v>0</v>
      </c>
      <c r="S190" s="282">
        <f t="shared" si="11"/>
        <v>0</v>
      </c>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c r="CI190" s="199"/>
      <c r="CJ190" s="199"/>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row>
    <row r="191" spans="1:123" s="169" customFormat="1" ht="15.75" hidden="1">
      <c r="A191" s="73"/>
      <c r="B191" s="78"/>
      <c r="C191" s="78"/>
      <c r="D191" s="47"/>
      <c r="E191" s="45">
        <v>0</v>
      </c>
      <c r="F191" s="71">
        <v>0</v>
      </c>
      <c r="G191" s="72">
        <f t="shared" si="9"/>
        <v>0</v>
      </c>
      <c r="H191" s="71">
        <v>0</v>
      </c>
      <c r="I191" s="71">
        <v>0</v>
      </c>
      <c r="J191" s="71">
        <v>0</v>
      </c>
      <c r="K191" s="72">
        <f t="array" ref="K191">SUM(ROUND(H191:J191,2))</f>
        <v>0</v>
      </c>
      <c r="L191" s="85"/>
      <c r="M191" s="91"/>
      <c r="N191" s="303">
        <v>0</v>
      </c>
      <c r="O191" s="282">
        <f t="shared" si="8"/>
        <v>0</v>
      </c>
      <c r="P191" s="303">
        <v>0</v>
      </c>
      <c r="Q191" s="282">
        <f t="shared" si="10"/>
        <v>0</v>
      </c>
      <c r="R191" s="303">
        <v>0</v>
      </c>
      <c r="S191" s="282">
        <f t="shared" si="11"/>
        <v>0</v>
      </c>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199"/>
      <c r="CJ191" s="199"/>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row>
    <row r="192" spans="1:123" s="169" customFormat="1" ht="15.75" hidden="1">
      <c r="A192" s="73"/>
      <c r="B192" s="78"/>
      <c r="C192" s="78"/>
      <c r="D192" s="47"/>
      <c r="E192" s="45">
        <v>0</v>
      </c>
      <c r="F192" s="71">
        <v>0</v>
      </c>
      <c r="G192" s="72">
        <f t="shared" si="9"/>
        <v>0</v>
      </c>
      <c r="H192" s="71">
        <v>0</v>
      </c>
      <c r="I192" s="71">
        <v>0</v>
      </c>
      <c r="J192" s="71">
        <v>0</v>
      </c>
      <c r="K192" s="72">
        <f t="array" ref="K192">SUM(ROUND(H192:J192,2))</f>
        <v>0</v>
      </c>
      <c r="L192" s="85"/>
      <c r="M192" s="91"/>
      <c r="N192" s="303">
        <v>0</v>
      </c>
      <c r="O192" s="282">
        <f t="shared" si="8"/>
        <v>0</v>
      </c>
      <c r="P192" s="303">
        <v>0</v>
      </c>
      <c r="Q192" s="282">
        <f t="shared" si="10"/>
        <v>0</v>
      </c>
      <c r="R192" s="303">
        <v>0</v>
      </c>
      <c r="S192" s="282">
        <f t="shared" si="11"/>
        <v>0</v>
      </c>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row>
    <row r="193" spans="1:123" s="169" customFormat="1" ht="15.75" hidden="1">
      <c r="A193" s="73"/>
      <c r="B193" s="78"/>
      <c r="C193" s="78"/>
      <c r="D193" s="47"/>
      <c r="E193" s="45">
        <v>0</v>
      </c>
      <c r="F193" s="71">
        <v>0</v>
      </c>
      <c r="G193" s="72">
        <f t="shared" si="9"/>
        <v>0</v>
      </c>
      <c r="H193" s="71">
        <v>0</v>
      </c>
      <c r="I193" s="71">
        <v>0</v>
      </c>
      <c r="J193" s="71">
        <v>0</v>
      </c>
      <c r="K193" s="72">
        <f t="array" ref="K193">SUM(ROUND(H193:J193,2))</f>
        <v>0</v>
      </c>
      <c r="L193" s="85"/>
      <c r="M193" s="91"/>
      <c r="N193" s="303">
        <v>0</v>
      </c>
      <c r="O193" s="282">
        <f t="shared" si="8"/>
        <v>0</v>
      </c>
      <c r="P193" s="303">
        <v>0</v>
      </c>
      <c r="Q193" s="282">
        <f t="shared" si="10"/>
        <v>0</v>
      </c>
      <c r="R193" s="303">
        <v>0</v>
      </c>
      <c r="S193" s="282">
        <f t="shared" si="11"/>
        <v>0</v>
      </c>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row>
    <row r="194" spans="1:123" s="169" customFormat="1" ht="15.75" hidden="1">
      <c r="A194" s="73"/>
      <c r="B194" s="78"/>
      <c r="C194" s="78"/>
      <c r="D194" s="47"/>
      <c r="E194" s="45">
        <v>0</v>
      </c>
      <c r="F194" s="71">
        <v>0</v>
      </c>
      <c r="G194" s="72">
        <f t="shared" si="9"/>
        <v>0</v>
      </c>
      <c r="H194" s="71">
        <v>0</v>
      </c>
      <c r="I194" s="71">
        <v>0</v>
      </c>
      <c r="J194" s="71">
        <v>0</v>
      </c>
      <c r="K194" s="72">
        <f t="array" ref="K194">SUM(ROUND(H194:J194,2))</f>
        <v>0</v>
      </c>
      <c r="L194" s="85"/>
      <c r="M194" s="91"/>
      <c r="N194" s="303">
        <v>0</v>
      </c>
      <c r="O194" s="282">
        <f t="shared" si="8"/>
        <v>0</v>
      </c>
      <c r="P194" s="303">
        <v>0</v>
      </c>
      <c r="Q194" s="282">
        <f t="shared" si="10"/>
        <v>0</v>
      </c>
      <c r="R194" s="303">
        <v>0</v>
      </c>
      <c r="S194" s="282">
        <f t="shared" si="11"/>
        <v>0</v>
      </c>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row>
    <row r="195" spans="1:123" s="169" customFormat="1" ht="15.75" hidden="1">
      <c r="A195" s="73"/>
      <c r="B195" s="78"/>
      <c r="C195" s="78"/>
      <c r="D195" s="47"/>
      <c r="E195" s="45">
        <v>0</v>
      </c>
      <c r="F195" s="71">
        <v>0</v>
      </c>
      <c r="G195" s="72">
        <f t="shared" si="9"/>
        <v>0</v>
      </c>
      <c r="H195" s="71">
        <v>0</v>
      </c>
      <c r="I195" s="71">
        <v>0</v>
      </c>
      <c r="J195" s="71">
        <v>0</v>
      </c>
      <c r="K195" s="72">
        <f t="array" ref="K195">SUM(ROUND(H195:J195,2))</f>
        <v>0</v>
      </c>
      <c r="L195" s="85"/>
      <c r="M195" s="91"/>
      <c r="N195" s="303">
        <v>0</v>
      </c>
      <c r="O195" s="282">
        <f t="shared" si="8"/>
        <v>0</v>
      </c>
      <c r="P195" s="303">
        <v>0</v>
      </c>
      <c r="Q195" s="282">
        <f t="shared" si="10"/>
        <v>0</v>
      </c>
      <c r="R195" s="303">
        <v>0</v>
      </c>
      <c r="S195" s="282">
        <f t="shared" si="11"/>
        <v>0</v>
      </c>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row>
    <row r="196" spans="1:123" s="169" customFormat="1" ht="15.75" hidden="1">
      <c r="A196" s="73"/>
      <c r="B196" s="78"/>
      <c r="C196" s="78"/>
      <c r="D196" s="47"/>
      <c r="E196" s="45">
        <v>0</v>
      </c>
      <c r="F196" s="71">
        <v>0</v>
      </c>
      <c r="G196" s="72">
        <f t="shared" si="9"/>
        <v>0</v>
      </c>
      <c r="H196" s="71">
        <v>0</v>
      </c>
      <c r="I196" s="71">
        <v>0</v>
      </c>
      <c r="J196" s="71">
        <v>0</v>
      </c>
      <c r="K196" s="72">
        <f t="array" ref="K196">SUM(ROUND(H196:J196,2))</f>
        <v>0</v>
      </c>
      <c r="L196" s="85"/>
      <c r="M196" s="91"/>
      <c r="N196" s="303">
        <v>0</v>
      </c>
      <c r="O196" s="282">
        <f t="shared" si="8"/>
        <v>0</v>
      </c>
      <c r="P196" s="303">
        <v>0</v>
      </c>
      <c r="Q196" s="282">
        <f t="shared" si="10"/>
        <v>0</v>
      </c>
      <c r="R196" s="303">
        <v>0</v>
      </c>
      <c r="S196" s="282">
        <f t="shared" si="11"/>
        <v>0</v>
      </c>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row>
    <row r="197" spans="1:123" s="169" customFormat="1" ht="15.75" hidden="1">
      <c r="A197" s="73"/>
      <c r="B197" s="78"/>
      <c r="C197" s="78"/>
      <c r="D197" s="47"/>
      <c r="E197" s="45">
        <v>0</v>
      </c>
      <c r="F197" s="71">
        <v>0</v>
      </c>
      <c r="G197" s="72">
        <f t="shared" si="9"/>
        <v>0</v>
      </c>
      <c r="H197" s="71">
        <v>0</v>
      </c>
      <c r="I197" s="71">
        <v>0</v>
      </c>
      <c r="J197" s="71">
        <v>0</v>
      </c>
      <c r="K197" s="72">
        <f t="array" ref="K197">SUM(ROUND(H197:J197,2))</f>
        <v>0</v>
      </c>
      <c r="L197" s="85"/>
      <c r="M197" s="91"/>
      <c r="N197" s="303">
        <v>0</v>
      </c>
      <c r="O197" s="282">
        <f t="shared" si="8"/>
        <v>0</v>
      </c>
      <c r="P197" s="303">
        <v>0</v>
      </c>
      <c r="Q197" s="282">
        <f t="shared" si="10"/>
        <v>0</v>
      </c>
      <c r="R197" s="303">
        <v>0</v>
      </c>
      <c r="S197" s="282">
        <f t="shared" si="11"/>
        <v>0</v>
      </c>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row>
    <row r="198" spans="1:123" s="169" customFormat="1" ht="15.75" hidden="1">
      <c r="A198" s="73"/>
      <c r="B198" s="78"/>
      <c r="C198" s="78"/>
      <c r="D198" s="47"/>
      <c r="E198" s="45">
        <v>0</v>
      </c>
      <c r="F198" s="71">
        <v>0</v>
      </c>
      <c r="G198" s="72">
        <f t="shared" si="9"/>
        <v>0</v>
      </c>
      <c r="H198" s="71">
        <v>0</v>
      </c>
      <c r="I198" s="71">
        <v>0</v>
      </c>
      <c r="J198" s="71">
        <v>0</v>
      </c>
      <c r="K198" s="72">
        <f t="array" ref="K198">SUM(ROUND(H198:J198,2))</f>
        <v>0</v>
      </c>
      <c r="L198" s="85"/>
      <c r="M198" s="91"/>
      <c r="N198" s="303">
        <v>0</v>
      </c>
      <c r="O198" s="282">
        <f t="shared" ref="O198:O207" si="12">ROUND(H198*N198,2)</f>
        <v>0</v>
      </c>
      <c r="P198" s="303">
        <v>0</v>
      </c>
      <c r="Q198" s="282">
        <f t="shared" si="10"/>
        <v>0</v>
      </c>
      <c r="R198" s="303">
        <v>0</v>
      </c>
      <c r="S198" s="282">
        <f t="shared" si="11"/>
        <v>0</v>
      </c>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row>
    <row r="199" spans="1:123" s="169" customFormat="1" ht="15.75" hidden="1">
      <c r="A199" s="73"/>
      <c r="B199" s="78"/>
      <c r="C199" s="78"/>
      <c r="D199" s="47"/>
      <c r="E199" s="45">
        <v>0</v>
      </c>
      <c r="F199" s="71">
        <v>0</v>
      </c>
      <c r="G199" s="72">
        <f t="shared" ref="G199:G207" si="13">IF(OR(E199="Redacted",F199="Redacted"),"Redacted",IF(OR(T(E199)&lt;&gt;"",T(F199)&lt;&gt;""),"Varies",ROUND(E199*F199,2)))</f>
        <v>0</v>
      </c>
      <c r="H199" s="71">
        <v>0</v>
      </c>
      <c r="I199" s="71">
        <v>0</v>
      </c>
      <c r="J199" s="71">
        <v>0</v>
      </c>
      <c r="K199" s="72">
        <f t="array" ref="K199">SUM(ROUND(H199:J199,2))</f>
        <v>0</v>
      </c>
      <c r="L199" s="85"/>
      <c r="M199" s="91"/>
      <c r="N199" s="303">
        <v>0</v>
      </c>
      <c r="O199" s="282">
        <f t="shared" si="12"/>
        <v>0</v>
      </c>
      <c r="P199" s="303">
        <v>0</v>
      </c>
      <c r="Q199" s="282">
        <f t="shared" si="10"/>
        <v>0</v>
      </c>
      <c r="R199" s="303">
        <v>0</v>
      </c>
      <c r="S199" s="282">
        <f t="shared" si="11"/>
        <v>0</v>
      </c>
      <c r="X199" s="199"/>
      <c r="Y199" s="199"/>
      <c r="Z199" s="199"/>
      <c r="AA199" s="199"/>
      <c r="AB199" s="199"/>
      <c r="AC199" s="199"/>
      <c r="AD199" s="199"/>
      <c r="AE199" s="199"/>
      <c r="AF199" s="199"/>
      <c r="AG199" s="199"/>
      <c r="AH199" s="199"/>
      <c r="AI199" s="199"/>
      <c r="AJ199" s="199"/>
      <c r="AK199" s="199"/>
      <c r="AL199" s="199"/>
      <c r="AM199" s="199"/>
      <c r="AN199" s="199"/>
      <c r="AO199" s="199"/>
      <c r="AP199" s="199"/>
      <c r="AQ199" s="199"/>
      <c r="AR199" s="199"/>
      <c r="AS199" s="199"/>
      <c r="AT199" s="199"/>
      <c r="AU199" s="199"/>
      <c r="AV199" s="199"/>
      <c r="AW199" s="199"/>
      <c r="AX199" s="199"/>
      <c r="AY199" s="199"/>
      <c r="AZ199" s="199"/>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c r="CI199" s="199"/>
      <c r="CJ199" s="199"/>
      <c r="CK199" s="199"/>
      <c r="CL199" s="199"/>
      <c r="CM199" s="199"/>
      <c r="CN199" s="199"/>
      <c r="CO199" s="199"/>
      <c r="CP199" s="199"/>
      <c r="CQ199" s="199"/>
      <c r="CR199" s="199"/>
      <c r="CS199" s="199"/>
      <c r="CT199" s="199"/>
      <c r="CU199" s="199"/>
      <c r="CV199" s="199"/>
      <c r="CW199" s="199"/>
      <c r="CX199" s="199"/>
      <c r="CY199" s="199"/>
      <c r="CZ199" s="199"/>
      <c r="DA199" s="199"/>
      <c r="DB199" s="199"/>
      <c r="DC199" s="199"/>
      <c r="DD199" s="199"/>
      <c r="DE199" s="199"/>
      <c r="DF199" s="199"/>
      <c r="DG199" s="199"/>
      <c r="DH199" s="199"/>
      <c r="DI199" s="199"/>
      <c r="DJ199" s="199"/>
      <c r="DK199" s="199"/>
      <c r="DL199" s="199"/>
      <c r="DM199" s="199"/>
      <c r="DN199" s="199"/>
      <c r="DO199" s="199"/>
      <c r="DP199" s="199"/>
      <c r="DQ199" s="199"/>
      <c r="DR199" s="199"/>
      <c r="DS199" s="199"/>
    </row>
    <row r="200" spans="1:123" s="169" customFormat="1" ht="15.75" hidden="1">
      <c r="A200" s="73"/>
      <c r="B200" s="78"/>
      <c r="C200" s="78"/>
      <c r="D200" s="47"/>
      <c r="E200" s="45">
        <v>0</v>
      </c>
      <c r="F200" s="71">
        <v>0</v>
      </c>
      <c r="G200" s="72">
        <f t="shared" si="13"/>
        <v>0</v>
      </c>
      <c r="H200" s="71">
        <v>0</v>
      </c>
      <c r="I200" s="71">
        <v>0</v>
      </c>
      <c r="J200" s="71">
        <v>0</v>
      </c>
      <c r="K200" s="72">
        <f t="array" ref="K200">SUM(ROUND(H200:J200,2))</f>
        <v>0</v>
      </c>
      <c r="L200" s="85"/>
      <c r="M200" s="91"/>
      <c r="N200" s="303">
        <v>0</v>
      </c>
      <c r="O200" s="282">
        <f t="shared" si="12"/>
        <v>0</v>
      </c>
      <c r="P200" s="303">
        <v>0</v>
      </c>
      <c r="Q200" s="282">
        <f t="shared" ref="Q200:Q207" si="14">ROUND(I200*P200,2)</f>
        <v>0</v>
      </c>
      <c r="R200" s="303">
        <v>0</v>
      </c>
      <c r="S200" s="282">
        <f t="shared" ref="S200:S207" si="15">ROUND(J200*R200,2)</f>
        <v>0</v>
      </c>
      <c r="X200" s="199"/>
      <c r="Y200" s="199"/>
      <c r="Z200" s="199"/>
      <c r="AA200" s="199"/>
      <c r="AB200" s="199"/>
      <c r="AC200" s="199"/>
      <c r="AD200" s="199"/>
      <c r="AE200" s="199"/>
      <c r="AF200" s="199"/>
      <c r="AG200" s="199"/>
      <c r="AH200" s="199"/>
      <c r="AI200" s="199"/>
      <c r="AJ200" s="199"/>
      <c r="AK200" s="199"/>
      <c r="AL200" s="199"/>
      <c r="AM200" s="199"/>
      <c r="AN200" s="199"/>
      <c r="AO200" s="199"/>
      <c r="AP200" s="199"/>
      <c r="AQ200" s="199"/>
      <c r="AR200" s="199"/>
      <c r="AS200" s="199"/>
      <c r="AT200" s="199"/>
      <c r="AU200" s="199"/>
      <c r="AV200" s="199"/>
      <c r="AW200" s="199"/>
      <c r="AX200" s="199"/>
      <c r="AY200" s="199"/>
      <c r="AZ200" s="199"/>
      <c r="BA200" s="199"/>
      <c r="BB200" s="199"/>
      <c r="BC200" s="199"/>
      <c r="BD200" s="199"/>
      <c r="BE200" s="199"/>
      <c r="BF200" s="199"/>
      <c r="BG200" s="199"/>
      <c r="BH200" s="199"/>
      <c r="BI200" s="199"/>
      <c r="BJ200" s="199"/>
      <c r="BK200" s="199"/>
      <c r="BL200" s="199"/>
      <c r="BM200" s="199"/>
      <c r="BN200" s="199"/>
      <c r="BO200" s="199"/>
      <c r="BP200" s="199"/>
      <c r="BQ200" s="199"/>
      <c r="BR200" s="199"/>
      <c r="BS200" s="199"/>
      <c r="BT200" s="199"/>
      <c r="BU200" s="199"/>
      <c r="BV200" s="199"/>
      <c r="BW200" s="199"/>
      <c r="BX200" s="199"/>
      <c r="BY200" s="199"/>
      <c r="BZ200" s="199"/>
      <c r="CA200" s="199"/>
      <c r="CB200" s="199"/>
      <c r="CC200" s="199"/>
      <c r="CD200" s="199"/>
      <c r="CE200" s="199"/>
      <c r="CF200" s="199"/>
      <c r="CG200" s="199"/>
      <c r="CH200" s="199"/>
      <c r="CI200" s="199"/>
      <c r="CJ200" s="199"/>
      <c r="CK200" s="199"/>
      <c r="CL200" s="199"/>
      <c r="CM200" s="199"/>
      <c r="CN200" s="199"/>
      <c r="CO200" s="199"/>
      <c r="CP200" s="199"/>
      <c r="CQ200" s="199"/>
      <c r="CR200" s="199"/>
      <c r="CS200" s="199"/>
      <c r="CT200" s="199"/>
      <c r="CU200" s="199"/>
      <c r="CV200" s="199"/>
      <c r="CW200" s="199"/>
      <c r="CX200" s="199"/>
      <c r="CY200" s="199"/>
      <c r="CZ200" s="199"/>
      <c r="DA200" s="199"/>
      <c r="DB200" s="199"/>
      <c r="DC200" s="199"/>
      <c r="DD200" s="199"/>
      <c r="DE200" s="199"/>
      <c r="DF200" s="199"/>
      <c r="DG200" s="199"/>
      <c r="DH200" s="199"/>
      <c r="DI200" s="199"/>
      <c r="DJ200" s="199"/>
      <c r="DK200" s="199"/>
      <c r="DL200" s="199"/>
      <c r="DM200" s="199"/>
      <c r="DN200" s="199"/>
      <c r="DO200" s="199"/>
      <c r="DP200" s="199"/>
      <c r="DQ200" s="199"/>
      <c r="DR200" s="199"/>
      <c r="DS200" s="199"/>
    </row>
    <row r="201" spans="1:123" s="169" customFormat="1" ht="15.75" hidden="1">
      <c r="A201" s="73"/>
      <c r="B201" s="78"/>
      <c r="C201" s="78"/>
      <c r="D201" s="47"/>
      <c r="E201" s="45">
        <v>0</v>
      </c>
      <c r="F201" s="71">
        <v>0</v>
      </c>
      <c r="G201" s="72">
        <f t="shared" si="13"/>
        <v>0</v>
      </c>
      <c r="H201" s="71">
        <v>0</v>
      </c>
      <c r="I201" s="71">
        <v>0</v>
      </c>
      <c r="J201" s="71">
        <v>0</v>
      </c>
      <c r="K201" s="72">
        <f t="array" ref="K201">SUM(ROUND(H201:J201,2))</f>
        <v>0</v>
      </c>
      <c r="L201" s="85"/>
      <c r="M201" s="91"/>
      <c r="N201" s="303">
        <v>0</v>
      </c>
      <c r="O201" s="282">
        <f t="shared" si="12"/>
        <v>0</v>
      </c>
      <c r="P201" s="303">
        <v>0</v>
      </c>
      <c r="Q201" s="282">
        <f t="shared" si="14"/>
        <v>0</v>
      </c>
      <c r="R201" s="303">
        <v>0</v>
      </c>
      <c r="S201" s="282">
        <f t="shared" si="15"/>
        <v>0</v>
      </c>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199"/>
      <c r="AT201" s="199"/>
      <c r="AU201" s="199"/>
      <c r="AV201" s="199"/>
      <c r="AW201" s="199"/>
      <c r="AX201" s="199"/>
      <c r="AY201" s="199"/>
      <c r="AZ201" s="199"/>
      <c r="BA201" s="199"/>
      <c r="BB201" s="199"/>
      <c r="BC201" s="199"/>
      <c r="BD201" s="199"/>
      <c r="BE201" s="199"/>
      <c r="BF201" s="199"/>
      <c r="BG201" s="199"/>
      <c r="BH201" s="199"/>
      <c r="BI201" s="199"/>
      <c r="BJ201" s="199"/>
      <c r="BK201" s="199"/>
      <c r="BL201" s="199"/>
      <c r="BM201" s="199"/>
      <c r="BN201" s="199"/>
      <c r="BO201" s="199"/>
      <c r="BP201" s="199"/>
      <c r="BQ201" s="199"/>
      <c r="BR201" s="199"/>
      <c r="BS201" s="199"/>
      <c r="BT201" s="199"/>
      <c r="BU201" s="199"/>
      <c r="BV201" s="199"/>
      <c r="BW201" s="199"/>
      <c r="BX201" s="199"/>
      <c r="BY201" s="199"/>
      <c r="BZ201" s="199"/>
      <c r="CA201" s="199"/>
      <c r="CB201" s="199"/>
      <c r="CC201" s="199"/>
      <c r="CD201" s="199"/>
      <c r="CE201" s="199"/>
      <c r="CF201" s="199"/>
      <c r="CG201" s="199"/>
      <c r="CH201" s="199"/>
      <c r="CI201" s="199"/>
      <c r="CJ201" s="199"/>
      <c r="CK201" s="199"/>
      <c r="CL201" s="199"/>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row>
    <row r="202" spans="1:123" s="169" customFormat="1" ht="15.75" hidden="1">
      <c r="A202" s="73"/>
      <c r="B202" s="78"/>
      <c r="C202" s="78"/>
      <c r="D202" s="47"/>
      <c r="E202" s="45">
        <v>0</v>
      </c>
      <c r="F202" s="71">
        <v>0</v>
      </c>
      <c r="G202" s="72">
        <f t="shared" si="13"/>
        <v>0</v>
      </c>
      <c r="H202" s="71">
        <v>0</v>
      </c>
      <c r="I202" s="71">
        <v>0</v>
      </c>
      <c r="J202" s="71">
        <v>0</v>
      </c>
      <c r="K202" s="72">
        <f t="array" ref="K202">SUM(ROUND(H202:J202,2))</f>
        <v>0</v>
      </c>
      <c r="L202" s="85"/>
      <c r="M202" s="91"/>
      <c r="N202" s="303">
        <v>0</v>
      </c>
      <c r="O202" s="282">
        <f t="shared" si="12"/>
        <v>0</v>
      </c>
      <c r="P202" s="303">
        <v>0</v>
      </c>
      <c r="Q202" s="282">
        <f t="shared" si="14"/>
        <v>0</v>
      </c>
      <c r="R202" s="303">
        <v>0</v>
      </c>
      <c r="S202" s="282">
        <f t="shared" si="15"/>
        <v>0</v>
      </c>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199"/>
      <c r="AW202" s="199"/>
      <c r="AX202" s="199"/>
      <c r="AY202" s="199"/>
      <c r="AZ202" s="199"/>
      <c r="BA202" s="199"/>
      <c r="BB202" s="199"/>
      <c r="BC202" s="199"/>
      <c r="BD202" s="199"/>
      <c r="BE202" s="199"/>
      <c r="BF202" s="199"/>
      <c r="BG202" s="199"/>
      <c r="BH202" s="199"/>
      <c r="BI202" s="199"/>
      <c r="BJ202" s="199"/>
      <c r="BK202" s="199"/>
      <c r="BL202" s="199"/>
      <c r="BM202" s="199"/>
      <c r="BN202" s="199"/>
      <c r="BO202" s="199"/>
      <c r="BP202" s="199"/>
      <c r="BQ202" s="199"/>
      <c r="BR202" s="199"/>
      <c r="BS202" s="199"/>
      <c r="BT202" s="199"/>
      <c r="BU202" s="199"/>
      <c r="BV202" s="199"/>
      <c r="BW202" s="199"/>
      <c r="BX202" s="199"/>
      <c r="BY202" s="199"/>
      <c r="BZ202" s="199"/>
      <c r="CA202" s="199"/>
      <c r="CB202" s="199"/>
      <c r="CC202" s="199"/>
      <c r="CD202" s="199"/>
      <c r="CE202" s="199"/>
      <c r="CF202" s="199"/>
      <c r="CG202" s="199"/>
      <c r="CH202" s="199"/>
      <c r="CI202" s="199"/>
      <c r="CJ202" s="199"/>
      <c r="CK202" s="199"/>
      <c r="CL202" s="199"/>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row>
    <row r="203" spans="1:123" s="169" customFormat="1" ht="15.75" hidden="1">
      <c r="A203" s="73"/>
      <c r="B203" s="78"/>
      <c r="C203" s="78"/>
      <c r="D203" s="47"/>
      <c r="E203" s="45">
        <v>0</v>
      </c>
      <c r="F203" s="71">
        <v>0</v>
      </c>
      <c r="G203" s="72">
        <f t="shared" si="13"/>
        <v>0</v>
      </c>
      <c r="H203" s="71">
        <v>0</v>
      </c>
      <c r="I203" s="71">
        <v>0</v>
      </c>
      <c r="J203" s="71">
        <v>0</v>
      </c>
      <c r="K203" s="72">
        <f t="array" ref="K203">SUM(ROUND(H203:J203,2))</f>
        <v>0</v>
      </c>
      <c r="L203" s="85"/>
      <c r="M203" s="91"/>
      <c r="N203" s="303">
        <v>0</v>
      </c>
      <c r="O203" s="282">
        <f t="shared" si="12"/>
        <v>0</v>
      </c>
      <c r="P203" s="303">
        <v>0</v>
      </c>
      <c r="Q203" s="282">
        <f t="shared" si="14"/>
        <v>0</v>
      </c>
      <c r="R203" s="303">
        <v>0</v>
      </c>
      <c r="S203" s="282">
        <f t="shared" si="15"/>
        <v>0</v>
      </c>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199"/>
      <c r="AT203" s="199"/>
      <c r="AU203" s="199"/>
      <c r="AV203" s="199"/>
      <c r="AW203" s="199"/>
      <c r="AX203" s="199"/>
      <c r="AY203" s="199"/>
      <c r="AZ203" s="199"/>
      <c r="BA203" s="199"/>
      <c r="BB203" s="199"/>
      <c r="BC203" s="199"/>
      <c r="BD203" s="199"/>
      <c r="BE203" s="199"/>
      <c r="BF203" s="199"/>
      <c r="BG203" s="199"/>
      <c r="BH203" s="199"/>
      <c r="BI203" s="199"/>
      <c r="BJ203" s="199"/>
      <c r="BK203" s="199"/>
      <c r="BL203" s="199"/>
      <c r="BM203" s="199"/>
      <c r="BN203" s="199"/>
      <c r="BO203" s="199"/>
      <c r="BP203" s="199"/>
      <c r="BQ203" s="199"/>
      <c r="BR203" s="199"/>
      <c r="BS203" s="199"/>
      <c r="BT203" s="199"/>
      <c r="BU203" s="199"/>
      <c r="BV203" s="199"/>
      <c r="BW203" s="199"/>
      <c r="BX203" s="199"/>
      <c r="BY203" s="199"/>
      <c r="BZ203" s="199"/>
      <c r="CA203" s="199"/>
      <c r="CB203" s="199"/>
      <c r="CC203" s="199"/>
      <c r="CD203" s="199"/>
      <c r="CE203" s="199"/>
      <c r="CF203" s="199"/>
      <c r="CG203" s="199"/>
      <c r="CH203" s="199"/>
      <c r="CI203" s="199"/>
      <c r="CJ203" s="199"/>
      <c r="CK203" s="199"/>
      <c r="CL203" s="199"/>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row>
    <row r="204" spans="1:123" s="169" customFormat="1" ht="15.75" hidden="1">
      <c r="A204" s="73"/>
      <c r="B204" s="78"/>
      <c r="C204" s="78"/>
      <c r="D204" s="47"/>
      <c r="E204" s="45">
        <v>0</v>
      </c>
      <c r="F204" s="71">
        <v>0</v>
      </c>
      <c r="G204" s="72">
        <f t="shared" si="13"/>
        <v>0</v>
      </c>
      <c r="H204" s="71">
        <v>0</v>
      </c>
      <c r="I204" s="71">
        <v>0</v>
      </c>
      <c r="J204" s="71">
        <v>0</v>
      </c>
      <c r="K204" s="72">
        <f t="array" ref="K204">SUM(ROUND(H204:J204,2))</f>
        <v>0</v>
      </c>
      <c r="L204" s="85"/>
      <c r="M204" s="91"/>
      <c r="N204" s="303">
        <v>0</v>
      </c>
      <c r="O204" s="282">
        <f t="shared" si="12"/>
        <v>0</v>
      </c>
      <c r="P204" s="303">
        <v>0</v>
      </c>
      <c r="Q204" s="282">
        <f t="shared" si="14"/>
        <v>0</v>
      </c>
      <c r="R204" s="303">
        <v>0</v>
      </c>
      <c r="S204" s="282">
        <f t="shared" si="15"/>
        <v>0</v>
      </c>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199"/>
      <c r="CF204" s="199"/>
      <c r="CG204" s="199"/>
      <c r="CH204" s="199"/>
      <c r="CI204" s="199"/>
      <c r="CJ204" s="199"/>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row>
    <row r="205" spans="1:123" s="169" customFormat="1" ht="15.75" hidden="1">
      <c r="A205" s="73"/>
      <c r="B205" s="78"/>
      <c r="C205" s="78"/>
      <c r="D205" s="47"/>
      <c r="E205" s="45">
        <v>0</v>
      </c>
      <c r="F205" s="71">
        <v>0</v>
      </c>
      <c r="G205" s="72">
        <f t="shared" si="13"/>
        <v>0</v>
      </c>
      <c r="H205" s="71">
        <v>0</v>
      </c>
      <c r="I205" s="71">
        <v>0</v>
      </c>
      <c r="J205" s="71">
        <v>0</v>
      </c>
      <c r="K205" s="72">
        <f t="array" ref="K205">SUM(ROUND(H205:J205,2))</f>
        <v>0</v>
      </c>
      <c r="L205" s="85"/>
      <c r="M205" s="91"/>
      <c r="N205" s="303">
        <v>0</v>
      </c>
      <c r="O205" s="282">
        <f t="shared" si="12"/>
        <v>0</v>
      </c>
      <c r="P205" s="303">
        <v>0</v>
      </c>
      <c r="Q205" s="282">
        <f t="shared" si="14"/>
        <v>0</v>
      </c>
      <c r="R205" s="303">
        <v>0</v>
      </c>
      <c r="S205" s="282">
        <f t="shared" si="15"/>
        <v>0</v>
      </c>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199"/>
      <c r="AU205" s="199"/>
      <c r="AV205" s="199"/>
      <c r="AW205" s="199"/>
      <c r="AX205" s="199"/>
      <c r="AY205" s="199"/>
      <c r="AZ205" s="199"/>
      <c r="BA205" s="199"/>
      <c r="BB205" s="199"/>
      <c r="BC205" s="199"/>
      <c r="BD205" s="199"/>
      <c r="BE205" s="199"/>
      <c r="BF205" s="199"/>
      <c r="BG205" s="199"/>
      <c r="BH205" s="199"/>
      <c r="BI205" s="199"/>
      <c r="BJ205" s="199"/>
      <c r="BK205" s="199"/>
      <c r="BL205" s="199"/>
      <c r="BM205" s="199"/>
      <c r="BN205" s="199"/>
      <c r="BO205" s="199"/>
      <c r="BP205" s="199"/>
      <c r="BQ205" s="199"/>
      <c r="BR205" s="199"/>
      <c r="BS205" s="199"/>
      <c r="BT205" s="199"/>
      <c r="BU205" s="199"/>
      <c r="BV205" s="199"/>
      <c r="BW205" s="199"/>
      <c r="BX205" s="199"/>
      <c r="BY205" s="199"/>
      <c r="BZ205" s="199"/>
      <c r="CA205" s="199"/>
      <c r="CB205" s="199"/>
      <c r="CC205" s="199"/>
      <c r="CD205" s="199"/>
      <c r="CE205" s="199"/>
      <c r="CF205" s="199"/>
      <c r="CG205" s="199"/>
      <c r="CH205" s="199"/>
      <c r="CI205" s="199"/>
      <c r="CJ205" s="199"/>
      <c r="CK205" s="199"/>
      <c r="CL205" s="199"/>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row>
    <row r="206" spans="1:123" s="169" customFormat="1" ht="15.75" hidden="1">
      <c r="A206" s="73"/>
      <c r="B206" s="78" t="s">
        <v>157</v>
      </c>
      <c r="C206" s="78"/>
      <c r="D206" s="47"/>
      <c r="E206" s="45">
        <v>0</v>
      </c>
      <c r="F206" s="71">
        <v>0</v>
      </c>
      <c r="G206" s="72">
        <f t="shared" si="13"/>
        <v>0</v>
      </c>
      <c r="H206" s="71">
        <v>0</v>
      </c>
      <c r="I206" s="71">
        <v>0</v>
      </c>
      <c r="J206" s="71">
        <v>0</v>
      </c>
      <c r="K206" s="72">
        <f t="array" ref="K206">SUM(ROUND(H206:J206,2))</f>
        <v>0</v>
      </c>
      <c r="L206" s="85"/>
      <c r="M206" s="91"/>
      <c r="N206" s="303">
        <v>0</v>
      </c>
      <c r="O206" s="282">
        <f t="shared" si="12"/>
        <v>0</v>
      </c>
      <c r="P206" s="303">
        <v>0</v>
      </c>
      <c r="Q206" s="282">
        <f t="shared" si="14"/>
        <v>0</v>
      </c>
      <c r="R206" s="303">
        <v>0</v>
      </c>
      <c r="S206" s="282">
        <f t="shared" si="15"/>
        <v>0</v>
      </c>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199"/>
      <c r="CF206" s="199"/>
      <c r="CG206" s="199"/>
      <c r="CH206" s="199"/>
      <c r="CI206" s="199"/>
      <c r="CJ206" s="199"/>
      <c r="CK206" s="199"/>
      <c r="CL206" s="199"/>
      <c r="CM206" s="199"/>
      <c r="CN206" s="199"/>
      <c r="CO206" s="199"/>
      <c r="CP206" s="199"/>
      <c r="CQ206" s="199"/>
      <c r="CR206" s="199"/>
      <c r="CS206" s="199"/>
      <c r="CT206" s="199"/>
      <c r="CU206" s="199"/>
      <c r="CV206" s="199"/>
      <c r="CW206" s="199"/>
      <c r="CX206" s="199"/>
      <c r="CY206" s="199"/>
      <c r="CZ206" s="199"/>
      <c r="DA206" s="199"/>
      <c r="DB206" s="199"/>
      <c r="DC206" s="199"/>
      <c r="DD206" s="199"/>
      <c r="DE206" s="199"/>
      <c r="DF206" s="199"/>
      <c r="DG206" s="199"/>
      <c r="DH206" s="199"/>
      <c r="DI206" s="199"/>
      <c r="DJ206" s="199"/>
      <c r="DK206" s="199"/>
      <c r="DL206" s="199"/>
      <c r="DM206" s="199"/>
      <c r="DN206" s="199"/>
      <c r="DO206" s="199"/>
      <c r="DP206" s="199"/>
      <c r="DQ206" s="199"/>
      <c r="DR206" s="199"/>
      <c r="DS206" s="199"/>
    </row>
    <row r="207" spans="1:123" s="169" customFormat="1" ht="16.5" hidden="1" thickBot="1">
      <c r="A207" s="86"/>
      <c r="B207" s="87" t="s">
        <v>157</v>
      </c>
      <c r="C207" s="87"/>
      <c r="D207" s="48"/>
      <c r="E207" s="46">
        <v>0</v>
      </c>
      <c r="F207" s="79">
        <v>0</v>
      </c>
      <c r="G207" s="88">
        <f t="shared" si="13"/>
        <v>0</v>
      </c>
      <c r="H207" s="79">
        <v>0</v>
      </c>
      <c r="I207" s="71">
        <v>0</v>
      </c>
      <c r="J207" s="79">
        <v>0</v>
      </c>
      <c r="K207" s="88">
        <f t="array" ref="K207">SUM(ROUND(H207:J207,2))</f>
        <v>0</v>
      </c>
      <c r="L207" s="85"/>
      <c r="M207" s="92"/>
      <c r="N207" s="304">
        <v>0</v>
      </c>
      <c r="O207" s="329">
        <f t="shared" si="12"/>
        <v>0</v>
      </c>
      <c r="P207" s="304">
        <v>0</v>
      </c>
      <c r="Q207" s="329">
        <f t="shared" si="14"/>
        <v>0</v>
      </c>
      <c r="R207" s="304">
        <v>0</v>
      </c>
      <c r="S207" s="329">
        <f t="shared" si="15"/>
        <v>0</v>
      </c>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199"/>
      <c r="AU207" s="199"/>
      <c r="AV207" s="199"/>
      <c r="AW207" s="199"/>
      <c r="AX207" s="199"/>
      <c r="AY207" s="199"/>
      <c r="AZ207" s="199"/>
      <c r="BA207" s="199"/>
      <c r="BB207" s="199"/>
      <c r="BC207" s="199"/>
      <c r="BD207" s="199"/>
      <c r="BE207" s="199"/>
      <c r="BF207" s="199"/>
      <c r="BG207" s="199"/>
      <c r="BH207" s="199"/>
      <c r="BI207" s="199"/>
      <c r="BJ207" s="199"/>
      <c r="BK207" s="199"/>
      <c r="BL207" s="199"/>
      <c r="BM207" s="199"/>
      <c r="BN207" s="199"/>
      <c r="BO207" s="199"/>
      <c r="BP207" s="199"/>
      <c r="BQ207" s="199"/>
      <c r="BR207" s="199"/>
      <c r="BS207" s="199"/>
      <c r="BT207" s="199"/>
      <c r="BU207" s="199"/>
      <c r="BV207" s="199"/>
      <c r="BW207" s="199"/>
      <c r="BX207" s="199"/>
      <c r="BY207" s="199"/>
      <c r="BZ207" s="199"/>
      <c r="CA207" s="199"/>
      <c r="CB207" s="199"/>
      <c r="CC207" s="199"/>
      <c r="CD207" s="199"/>
      <c r="CE207" s="199"/>
      <c r="CF207" s="199"/>
      <c r="CG207" s="199"/>
      <c r="CH207" s="199"/>
      <c r="CI207" s="199"/>
      <c r="CJ207" s="199"/>
      <c r="CK207" s="199"/>
      <c r="CL207" s="199"/>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row>
    <row r="208" spans="1:123" ht="16.5" thickBot="1">
      <c r="A208" s="655"/>
      <c r="B208" s="656"/>
      <c r="C208" s="656"/>
      <c r="D208" s="656"/>
      <c r="E208" s="656"/>
      <c r="F208" s="657" t="s">
        <v>112</v>
      </c>
      <c r="G208" s="654">
        <f>SUM(G6:G207)</f>
        <v>788179.88</v>
      </c>
      <c r="H208" s="80">
        <f t="array" ref="H208">SUM(ROUND(H6:H207,2))</f>
        <v>549553.89</v>
      </c>
      <c r="I208" s="80">
        <f t="array" ref="I208">SUM(ROUND(I6:I207,2))</f>
        <v>0</v>
      </c>
      <c r="J208" s="80">
        <f t="array" ref="J208">SUM(ROUND(J6:J207,2))</f>
        <v>73754.67</v>
      </c>
      <c r="K208" s="81">
        <f>SUM(K6:K207)</f>
        <v>623308.55999999994</v>
      </c>
      <c r="L208" s="699"/>
      <c r="M208" s="699"/>
      <c r="N208" s="256"/>
      <c r="O208" s="330">
        <f t="array" ref="O208">SUM(ROUND(O6:O207,2))</f>
        <v>6743.63</v>
      </c>
      <c r="P208" s="256"/>
      <c r="Q208" s="330">
        <f t="array" ref="Q208">SUM(ROUND(Q6:Q207,2))</f>
        <v>0</v>
      </c>
      <c r="R208" s="256"/>
      <c r="S208" s="330">
        <f t="array" ref="S208">SUM(ROUND(S6:S207,2))</f>
        <v>2500</v>
      </c>
    </row>
    <row r="209" spans="1:123">
      <c r="N209" s="177"/>
      <c r="O209" s="177"/>
      <c r="P209" s="177"/>
      <c r="Q209" s="177"/>
      <c r="R209" s="177"/>
      <c r="S209" s="177"/>
    </row>
    <row r="210" spans="1:123" s="174" customFormat="1" ht="30" customHeight="1">
      <c r="A210" s="499" t="s">
        <v>177</v>
      </c>
      <c r="B210" s="500"/>
      <c r="C210" s="500"/>
      <c r="D210" s="500"/>
      <c r="E210" s="500"/>
      <c r="F210" s="500"/>
      <c r="G210" s="500"/>
      <c r="H210" s="500"/>
      <c r="I210" s="500"/>
      <c r="J210" s="500"/>
      <c r="K210" s="500"/>
      <c r="L210" s="500"/>
      <c r="M210" s="501"/>
      <c r="N210" s="276"/>
      <c r="O210" s="276"/>
      <c r="P210" s="276"/>
      <c r="Q210" s="276"/>
      <c r="R210" s="276"/>
      <c r="S210" s="276"/>
      <c r="X210" s="199"/>
      <c r="Y210" s="199"/>
      <c r="Z210" s="199"/>
      <c r="AA210" s="199"/>
      <c r="AB210" s="199"/>
      <c r="AC210" s="199"/>
      <c r="AD210" s="199"/>
      <c r="AE210" s="199"/>
      <c r="AF210" s="199"/>
      <c r="AG210" s="199"/>
      <c r="AH210" s="199"/>
      <c r="AI210" s="199"/>
      <c r="AJ210" s="199"/>
      <c r="AK210" s="199"/>
      <c r="AL210" s="199"/>
      <c r="AM210" s="199"/>
      <c r="AN210" s="199"/>
      <c r="AO210" s="199"/>
      <c r="AP210" s="199"/>
      <c r="AQ210" s="199"/>
      <c r="AR210" s="199"/>
      <c r="AS210" s="199"/>
      <c r="AT210" s="199"/>
      <c r="AU210" s="199"/>
      <c r="AV210" s="199"/>
      <c r="AW210" s="199"/>
      <c r="AX210" s="199"/>
      <c r="AY210" s="199"/>
      <c r="AZ210" s="199"/>
      <c r="BA210" s="199"/>
      <c r="BB210" s="199"/>
      <c r="BC210" s="199"/>
      <c r="BD210" s="199"/>
      <c r="BE210" s="199"/>
      <c r="BF210" s="199"/>
      <c r="BG210" s="199"/>
      <c r="BH210" s="199"/>
      <c r="BI210" s="199"/>
      <c r="BJ210" s="199"/>
      <c r="BK210" s="199"/>
      <c r="BL210" s="199"/>
      <c r="BM210" s="199"/>
      <c r="BN210" s="199"/>
      <c r="BO210" s="199"/>
      <c r="BP210" s="199"/>
      <c r="BQ210" s="199"/>
      <c r="BR210" s="199"/>
      <c r="BS210" s="199"/>
      <c r="BT210" s="199"/>
      <c r="BU210" s="199"/>
      <c r="BV210" s="199"/>
      <c r="BW210" s="199"/>
      <c r="BX210" s="199"/>
      <c r="BY210" s="199"/>
      <c r="BZ210" s="199"/>
      <c r="CA210" s="199"/>
      <c r="CB210" s="199"/>
      <c r="CC210" s="199"/>
      <c r="CD210" s="199"/>
      <c r="CE210" s="199"/>
      <c r="CF210" s="199"/>
      <c r="CG210" s="199"/>
      <c r="CH210" s="199"/>
      <c r="CI210" s="199"/>
      <c r="CJ210" s="199"/>
      <c r="CK210" s="199"/>
      <c r="CL210" s="199"/>
      <c r="CM210" s="199"/>
      <c r="CN210" s="199"/>
      <c r="CO210" s="199"/>
      <c r="CP210" s="199"/>
      <c r="CQ210" s="199"/>
      <c r="CR210" s="199"/>
      <c r="CS210" s="199"/>
      <c r="CT210" s="199"/>
      <c r="CU210" s="199"/>
      <c r="CV210" s="199"/>
      <c r="CW210" s="199"/>
      <c r="CX210" s="199"/>
      <c r="CY210" s="199"/>
      <c r="CZ210" s="199"/>
      <c r="DA210" s="199"/>
      <c r="DB210" s="199"/>
      <c r="DC210" s="199"/>
      <c r="DD210" s="199"/>
      <c r="DE210" s="199"/>
      <c r="DF210" s="199"/>
      <c r="DG210" s="199"/>
      <c r="DH210" s="199"/>
      <c r="DI210" s="199"/>
      <c r="DJ210" s="199"/>
      <c r="DK210" s="199"/>
      <c r="DL210" s="199"/>
      <c r="DM210" s="199"/>
      <c r="DN210" s="199"/>
      <c r="DO210" s="199"/>
      <c r="DP210" s="199"/>
      <c r="DQ210" s="199"/>
      <c r="DR210" s="199"/>
      <c r="DS210" s="199"/>
    </row>
    <row r="211" spans="1:123" s="174" customFormat="1" ht="15.75">
      <c r="A211" s="681" t="s">
        <v>223</v>
      </c>
      <c r="B211" s="446"/>
      <c r="C211" s="446"/>
      <c r="D211" s="446"/>
      <c r="E211" s="446"/>
      <c r="F211" s="446"/>
      <c r="G211" s="446"/>
      <c r="H211" s="446"/>
      <c r="I211" s="446"/>
      <c r="J211" s="446"/>
      <c r="K211" s="446"/>
      <c r="L211" s="446"/>
      <c r="M211" s="451"/>
      <c r="N211" s="277"/>
      <c r="O211" s="277"/>
      <c r="P211" s="277"/>
      <c r="Q211" s="277"/>
      <c r="R211" s="277"/>
      <c r="S211" s="277"/>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row>
    <row r="212" spans="1:123" s="174" customFormat="1">
      <c r="A212" s="450" t="s">
        <v>224</v>
      </c>
      <c r="B212" s="498"/>
      <c r="C212" s="498"/>
      <c r="D212" s="498"/>
      <c r="E212" s="498"/>
      <c r="F212" s="498"/>
      <c r="G212" s="498"/>
      <c r="H212" s="498"/>
      <c r="I212" s="498"/>
      <c r="J212" s="498"/>
      <c r="K212" s="498"/>
      <c r="L212" s="498"/>
      <c r="M212" s="503"/>
      <c r="N212" s="277"/>
      <c r="O212" s="277"/>
      <c r="P212" s="277"/>
      <c r="Q212" s="277"/>
      <c r="R212" s="277"/>
      <c r="S212" s="277"/>
      <c r="X212" s="199"/>
      <c r="Y212" s="199"/>
      <c r="Z212" s="199"/>
      <c r="AA212" s="199"/>
      <c r="AB212" s="199"/>
      <c r="AC212" s="199"/>
      <c r="AD212" s="199"/>
      <c r="AE212" s="199"/>
      <c r="AF212" s="199"/>
      <c r="AG212" s="199"/>
      <c r="AH212" s="19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199"/>
      <c r="CE212" s="199"/>
      <c r="CF212" s="199"/>
      <c r="CG212" s="199"/>
      <c r="CH212" s="199"/>
      <c r="CI212" s="199"/>
      <c r="CJ212" s="199"/>
      <c r="CK212" s="199"/>
      <c r="CL212" s="199"/>
      <c r="CM212" s="199"/>
      <c r="CN212" s="199"/>
      <c r="CO212" s="199"/>
      <c r="CP212" s="199"/>
      <c r="CQ212" s="199"/>
      <c r="CR212" s="199"/>
      <c r="CS212" s="199"/>
      <c r="CT212" s="199"/>
      <c r="CU212" s="199"/>
      <c r="CV212" s="199"/>
      <c r="CW212" s="199"/>
      <c r="CX212" s="199"/>
      <c r="CY212" s="199"/>
      <c r="CZ212" s="199"/>
      <c r="DA212" s="199"/>
      <c r="DB212" s="199"/>
      <c r="DC212" s="199"/>
      <c r="DD212" s="199"/>
      <c r="DE212" s="199"/>
      <c r="DF212" s="199"/>
      <c r="DG212" s="199"/>
      <c r="DH212" s="199"/>
      <c r="DI212" s="199"/>
      <c r="DJ212" s="199"/>
      <c r="DK212" s="199"/>
      <c r="DL212" s="199"/>
      <c r="DM212" s="199"/>
      <c r="DN212" s="199"/>
      <c r="DO212" s="199"/>
      <c r="DP212" s="199"/>
      <c r="DQ212" s="199"/>
      <c r="DR212" s="199"/>
      <c r="DS212" s="199"/>
    </row>
    <row r="213" spans="1:123" s="174" customFormat="1">
      <c r="A213" s="504" t="s">
        <v>225</v>
      </c>
      <c r="B213" s="498"/>
      <c r="C213" s="498"/>
      <c r="D213" s="498"/>
      <c r="E213" s="498"/>
      <c r="F213" s="498"/>
      <c r="G213" s="498"/>
      <c r="H213" s="498"/>
      <c r="I213" s="498"/>
      <c r="J213" s="498"/>
      <c r="K213" s="498"/>
      <c r="L213" s="498"/>
      <c r="M213" s="503"/>
      <c r="N213" s="277"/>
      <c r="O213" s="277"/>
      <c r="P213" s="277"/>
      <c r="Q213" s="277"/>
      <c r="R213" s="277"/>
      <c r="S213" s="277"/>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199"/>
      <c r="AT213" s="199"/>
      <c r="AU213" s="199"/>
      <c r="AV213" s="199"/>
      <c r="AW213" s="199"/>
      <c r="AX213" s="199"/>
      <c r="AY213" s="199"/>
      <c r="AZ213" s="199"/>
      <c r="BA213" s="199"/>
      <c r="BB213" s="199"/>
      <c r="BC213" s="199"/>
      <c r="BD213" s="199"/>
      <c r="BE213" s="199"/>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199"/>
      <c r="CF213" s="199"/>
      <c r="CG213" s="199"/>
      <c r="CH213" s="199"/>
      <c r="CI213" s="199"/>
      <c r="CJ213" s="199"/>
      <c r="CK213" s="199"/>
      <c r="CL213" s="199"/>
      <c r="CM213" s="199"/>
      <c r="CN213" s="199"/>
      <c r="CO213" s="199"/>
      <c r="CP213" s="199"/>
      <c r="CQ213" s="199"/>
      <c r="CR213" s="199"/>
      <c r="CS213" s="199"/>
      <c r="CT213" s="199"/>
      <c r="CU213" s="199"/>
      <c r="CV213" s="199"/>
      <c r="CW213" s="199"/>
      <c r="CX213" s="199"/>
      <c r="CY213" s="199"/>
      <c r="CZ213" s="199"/>
      <c r="DA213" s="199"/>
      <c r="DB213" s="199"/>
      <c r="DC213" s="199"/>
      <c r="DD213" s="199"/>
      <c r="DE213" s="199"/>
      <c r="DF213" s="199"/>
      <c r="DG213" s="199"/>
      <c r="DH213" s="199"/>
      <c r="DI213" s="199"/>
      <c r="DJ213" s="199"/>
      <c r="DK213" s="199"/>
      <c r="DL213" s="199"/>
      <c r="DM213" s="199"/>
      <c r="DN213" s="199"/>
      <c r="DO213" s="199"/>
      <c r="DP213" s="199"/>
      <c r="DQ213" s="199"/>
      <c r="DR213" s="199"/>
      <c r="DS213" s="199"/>
    </row>
    <row r="214" spans="1:123" s="174" customFormat="1">
      <c r="A214" s="504" t="s">
        <v>226</v>
      </c>
      <c r="B214" s="498"/>
      <c r="C214" s="498"/>
      <c r="D214" s="498"/>
      <c r="E214" s="498"/>
      <c r="F214" s="498"/>
      <c r="G214" s="498"/>
      <c r="H214" s="498"/>
      <c r="I214" s="498"/>
      <c r="J214" s="498"/>
      <c r="K214" s="498"/>
      <c r="L214" s="498"/>
      <c r="M214" s="503"/>
      <c r="N214" s="277"/>
      <c r="O214" s="277"/>
      <c r="P214" s="277"/>
      <c r="Q214" s="277"/>
      <c r="R214" s="277"/>
      <c r="S214" s="277"/>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199"/>
      <c r="AT214" s="199"/>
      <c r="AU214" s="199"/>
      <c r="AV214" s="199"/>
      <c r="AW214" s="199"/>
      <c r="AX214" s="199"/>
      <c r="AY214" s="199"/>
      <c r="AZ214" s="199"/>
      <c r="BA214" s="199"/>
      <c r="BB214" s="199"/>
      <c r="BC214" s="199"/>
      <c r="BD214" s="199"/>
      <c r="BE214" s="199"/>
      <c r="BF214" s="199"/>
      <c r="BG214" s="199"/>
      <c r="BH214" s="199"/>
      <c r="BI214" s="199"/>
      <c r="BJ214" s="199"/>
      <c r="BK214" s="199"/>
      <c r="BL214" s="199"/>
      <c r="BM214" s="199"/>
      <c r="BN214" s="199"/>
      <c r="BO214" s="199"/>
      <c r="BP214" s="199"/>
      <c r="BQ214" s="199"/>
      <c r="BR214" s="199"/>
      <c r="BS214" s="199"/>
      <c r="BT214" s="199"/>
      <c r="BU214" s="199"/>
      <c r="BV214" s="199"/>
      <c r="BW214" s="199"/>
      <c r="BX214" s="199"/>
      <c r="BY214" s="199"/>
      <c r="BZ214" s="199"/>
      <c r="CA214" s="199"/>
      <c r="CB214" s="199"/>
      <c r="CC214" s="199"/>
      <c r="CD214" s="199"/>
      <c r="CE214" s="199"/>
      <c r="CF214" s="199"/>
      <c r="CG214" s="199"/>
      <c r="CH214" s="199"/>
      <c r="CI214" s="199"/>
      <c r="CJ214" s="199"/>
      <c r="CK214" s="199"/>
      <c r="CL214" s="199"/>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row>
    <row r="215" spans="1:123" s="174" customFormat="1" ht="15.75">
      <c r="A215" s="524" t="s">
        <v>227</v>
      </c>
      <c r="B215" s="522"/>
      <c r="C215" s="522"/>
      <c r="D215" s="522"/>
      <c r="E215" s="522"/>
      <c r="F215" s="522"/>
      <c r="G215" s="522"/>
      <c r="H215" s="522"/>
      <c r="I215" s="522"/>
      <c r="J215" s="522"/>
      <c r="K215" s="522"/>
      <c r="L215" s="522"/>
      <c r="M215" s="523"/>
      <c r="N215" s="277"/>
      <c r="O215" s="277"/>
      <c r="P215" s="277"/>
      <c r="Q215" s="277"/>
      <c r="R215" s="277"/>
      <c r="S215" s="277"/>
      <c r="X215" s="199"/>
      <c r="Y215" s="199"/>
      <c r="Z215" s="199"/>
      <c r="AA215" s="199"/>
      <c r="AB215" s="199"/>
      <c r="AC215" s="199"/>
      <c r="AD215" s="199"/>
      <c r="AE215" s="199"/>
      <c r="AF215" s="199"/>
      <c r="AG215" s="199"/>
      <c r="AH215" s="199"/>
      <c r="AI215" s="199"/>
      <c r="AJ215" s="199"/>
      <c r="AK215" s="199"/>
      <c r="AL215" s="199"/>
      <c r="AM215" s="199"/>
      <c r="AN215" s="199"/>
      <c r="AO215" s="199"/>
      <c r="AP215" s="199"/>
      <c r="AQ215" s="199"/>
      <c r="AR215" s="199"/>
      <c r="AS215" s="199"/>
      <c r="AT215" s="199"/>
      <c r="AU215" s="199"/>
      <c r="AV215" s="199"/>
      <c r="AW215" s="199"/>
      <c r="AX215" s="199"/>
      <c r="AY215" s="199"/>
      <c r="AZ215" s="199"/>
      <c r="BA215" s="199"/>
      <c r="BB215" s="199"/>
      <c r="BC215" s="199"/>
      <c r="BD215" s="199"/>
      <c r="BE215" s="199"/>
      <c r="BF215" s="199"/>
      <c r="BG215" s="199"/>
      <c r="BH215" s="199"/>
      <c r="BI215" s="199"/>
      <c r="BJ215" s="199"/>
      <c r="BK215" s="199"/>
      <c r="BL215" s="199"/>
      <c r="BM215" s="199"/>
      <c r="BN215" s="199"/>
      <c r="BO215" s="199"/>
      <c r="BP215" s="199"/>
      <c r="BQ215" s="199"/>
      <c r="BR215" s="199"/>
      <c r="BS215" s="199"/>
      <c r="BT215" s="199"/>
      <c r="BU215" s="199"/>
      <c r="BV215" s="199"/>
      <c r="BW215" s="199"/>
      <c r="BX215" s="199"/>
      <c r="BY215" s="199"/>
      <c r="BZ215" s="199"/>
      <c r="CA215" s="199"/>
      <c r="CB215" s="199"/>
      <c r="CC215" s="199"/>
      <c r="CD215" s="199"/>
      <c r="CE215" s="199"/>
      <c r="CF215" s="199"/>
      <c r="CG215" s="199"/>
      <c r="CH215" s="199"/>
      <c r="CI215" s="199"/>
      <c r="CJ215" s="199"/>
      <c r="CK215" s="199"/>
      <c r="CL215" s="199"/>
      <c r="CM215" s="199"/>
      <c r="CN215" s="199"/>
      <c r="CO215" s="199"/>
      <c r="CP215" s="199"/>
      <c r="CQ215" s="199"/>
      <c r="CR215" s="199"/>
      <c r="CS215" s="199"/>
      <c r="CT215" s="199"/>
      <c r="CU215" s="199"/>
      <c r="CV215" s="199"/>
      <c r="CW215" s="199"/>
      <c r="CX215" s="199"/>
      <c r="CY215" s="199"/>
      <c r="CZ215" s="199"/>
      <c r="DA215" s="199"/>
      <c r="DB215" s="199"/>
      <c r="DC215" s="199"/>
      <c r="DD215" s="199"/>
      <c r="DE215" s="199"/>
      <c r="DF215" s="199"/>
      <c r="DG215" s="199"/>
      <c r="DH215" s="199"/>
      <c r="DI215" s="199"/>
      <c r="DJ215" s="199"/>
      <c r="DK215" s="199"/>
      <c r="DL215" s="199"/>
      <c r="DM215" s="199"/>
      <c r="DN215" s="199"/>
      <c r="DO215" s="199"/>
      <c r="DP215" s="199"/>
      <c r="DQ215" s="199"/>
      <c r="DR215" s="199"/>
      <c r="DS215" s="199"/>
    </row>
    <row r="216" spans="1:123" s="18" customFormat="1" ht="15.75">
      <c r="A216" s="508" t="s">
        <v>228</v>
      </c>
      <c r="B216" s="509"/>
      <c r="C216" s="509"/>
      <c r="D216" s="509"/>
      <c r="E216" s="509"/>
      <c r="F216" s="509"/>
      <c r="G216" s="509"/>
      <c r="H216" s="509"/>
      <c r="I216" s="509"/>
      <c r="J216" s="509"/>
      <c r="K216" s="509"/>
      <c r="L216" s="509"/>
      <c r="M216" s="510"/>
      <c r="N216" s="298"/>
      <c r="O216" s="298"/>
      <c r="P216" s="298"/>
      <c r="Q216" s="298"/>
      <c r="R216" s="298"/>
      <c r="S216" s="298"/>
      <c r="X216" s="199"/>
      <c r="Y216" s="199"/>
      <c r="Z216" s="199"/>
      <c r="AA216" s="199"/>
      <c r="AB216" s="199"/>
      <c r="AC216" s="199"/>
      <c r="AD216" s="199"/>
      <c r="AE216" s="199"/>
      <c r="AF216" s="199"/>
      <c r="AG216" s="199"/>
      <c r="AH216" s="199"/>
      <c r="AI216" s="199"/>
      <c r="AJ216" s="199"/>
      <c r="AK216" s="199"/>
      <c r="AL216" s="199"/>
      <c r="AM216" s="199"/>
      <c r="AN216" s="199"/>
      <c r="AO216" s="199"/>
      <c r="AP216" s="199"/>
      <c r="AQ216" s="199"/>
      <c r="AR216" s="199"/>
      <c r="AS216" s="199"/>
      <c r="AT216" s="199"/>
      <c r="AU216" s="199"/>
      <c r="AV216" s="199"/>
      <c r="AW216" s="199"/>
      <c r="AX216" s="199"/>
      <c r="AY216" s="199"/>
      <c r="AZ216" s="199"/>
      <c r="BA216" s="199"/>
      <c r="BB216" s="199"/>
      <c r="BC216" s="199"/>
      <c r="BD216" s="199"/>
      <c r="BE216" s="199"/>
      <c r="BF216" s="199"/>
      <c r="BG216" s="199"/>
      <c r="BH216" s="199"/>
      <c r="BI216" s="199"/>
      <c r="BJ216" s="199"/>
      <c r="BK216" s="199"/>
      <c r="BL216" s="199"/>
      <c r="BM216" s="199"/>
      <c r="BN216" s="199"/>
      <c r="BO216" s="199"/>
      <c r="BP216" s="199"/>
      <c r="BQ216" s="199"/>
      <c r="BR216" s="199"/>
      <c r="BS216" s="199"/>
      <c r="BT216" s="199"/>
      <c r="BU216" s="199"/>
      <c r="BV216" s="199"/>
      <c r="BW216" s="199"/>
      <c r="BX216" s="199"/>
      <c r="BY216" s="199"/>
      <c r="BZ216" s="199"/>
      <c r="CA216" s="199"/>
      <c r="CB216" s="199"/>
      <c r="CC216" s="199"/>
      <c r="CD216" s="199"/>
      <c r="CE216" s="199"/>
      <c r="CF216" s="199"/>
      <c r="CG216" s="199"/>
      <c r="CH216" s="199"/>
      <c r="CI216" s="199"/>
      <c r="CJ216" s="199"/>
      <c r="CK216" s="199"/>
      <c r="CL216" s="199"/>
      <c r="CM216" s="199"/>
      <c r="CN216" s="199"/>
      <c r="CO216" s="199"/>
      <c r="CP216" s="199"/>
      <c r="CQ216" s="199"/>
      <c r="CR216" s="199"/>
      <c r="CS216" s="199"/>
      <c r="CT216" s="199"/>
      <c r="CU216" s="199"/>
      <c r="CV216" s="199"/>
      <c r="CW216" s="199"/>
      <c r="CX216" s="199"/>
      <c r="CY216" s="199"/>
      <c r="CZ216" s="199"/>
      <c r="DA216" s="199"/>
      <c r="DB216" s="199"/>
      <c r="DC216" s="199"/>
      <c r="DD216" s="199"/>
      <c r="DE216" s="199"/>
      <c r="DF216" s="199"/>
      <c r="DG216" s="199"/>
      <c r="DH216" s="199"/>
      <c r="DI216" s="199"/>
      <c r="DJ216" s="199"/>
      <c r="DK216" s="199"/>
      <c r="DL216" s="199"/>
      <c r="DM216" s="199"/>
      <c r="DN216" s="199"/>
      <c r="DO216" s="199"/>
      <c r="DP216" s="199"/>
      <c r="DQ216" s="199"/>
      <c r="DR216" s="199"/>
      <c r="DS216" s="199"/>
    </row>
    <row r="217" spans="1:123" s="18" customFormat="1">
      <c r="A217" s="512" t="s">
        <v>229</v>
      </c>
      <c r="B217" s="507"/>
      <c r="C217" s="507"/>
      <c r="D217" s="507"/>
      <c r="E217" s="507"/>
      <c r="F217" s="507"/>
      <c r="G217" s="507"/>
      <c r="H217" s="507"/>
      <c r="I217" s="507"/>
      <c r="J217" s="507"/>
      <c r="K217" s="507"/>
      <c r="L217" s="507"/>
      <c r="M217" s="513"/>
      <c r="N217" s="298"/>
      <c r="O217" s="298"/>
      <c r="P217" s="298"/>
      <c r="Q217" s="298"/>
      <c r="R217" s="298"/>
      <c r="S217" s="298"/>
      <c r="X217" s="199"/>
      <c r="Y217" s="199"/>
      <c r="Z217" s="199"/>
      <c r="AA217" s="199"/>
      <c r="AB217" s="199"/>
      <c r="AC217" s="199"/>
      <c r="AD217" s="199"/>
      <c r="AE217" s="199"/>
      <c r="AF217" s="199"/>
      <c r="AG217" s="199"/>
      <c r="AH217" s="199"/>
      <c r="AI217" s="199"/>
      <c r="AJ217" s="199"/>
      <c r="AK217" s="199"/>
      <c r="AL217" s="199"/>
      <c r="AM217" s="199"/>
      <c r="AN217" s="199"/>
      <c r="AO217" s="199"/>
      <c r="AP217" s="199"/>
      <c r="AQ217" s="199"/>
      <c r="AR217" s="199"/>
      <c r="AS217" s="199"/>
      <c r="AT217" s="199"/>
      <c r="AU217" s="199"/>
      <c r="AV217" s="199"/>
      <c r="AW217" s="199"/>
      <c r="AX217" s="199"/>
      <c r="AY217" s="199"/>
      <c r="AZ217" s="199"/>
      <c r="BA217" s="199"/>
      <c r="BB217" s="199"/>
      <c r="BC217" s="199"/>
      <c r="BD217" s="199"/>
      <c r="BE217" s="199"/>
      <c r="BF217" s="199"/>
      <c r="BG217" s="199"/>
      <c r="BH217" s="199"/>
      <c r="BI217" s="199"/>
      <c r="BJ217" s="199"/>
      <c r="BK217" s="199"/>
      <c r="BL217" s="199"/>
      <c r="BM217" s="199"/>
      <c r="BN217" s="199"/>
      <c r="BO217" s="199"/>
      <c r="BP217" s="199"/>
      <c r="BQ217" s="199"/>
      <c r="BR217" s="199"/>
      <c r="BS217" s="199"/>
      <c r="BT217" s="199"/>
      <c r="BU217" s="199"/>
      <c r="BV217" s="199"/>
      <c r="BW217" s="199"/>
      <c r="BX217" s="199"/>
      <c r="BY217" s="199"/>
      <c r="BZ217" s="199"/>
      <c r="CA217" s="199"/>
      <c r="CB217" s="199"/>
      <c r="CC217" s="199"/>
      <c r="CD217" s="199"/>
      <c r="CE217" s="199"/>
      <c r="CF217" s="199"/>
      <c r="CG217" s="199"/>
      <c r="CH217" s="199"/>
      <c r="CI217" s="199"/>
      <c r="CJ217" s="199"/>
      <c r="CK217" s="199"/>
      <c r="CL217" s="199"/>
      <c r="CM217" s="199"/>
      <c r="CN217" s="199"/>
      <c r="CO217" s="199"/>
      <c r="CP217" s="199"/>
      <c r="CQ217" s="199"/>
      <c r="CR217" s="199"/>
      <c r="CS217" s="199"/>
      <c r="CT217" s="199"/>
      <c r="CU217" s="199"/>
      <c r="CV217" s="199"/>
      <c r="CW217" s="199"/>
      <c r="CX217" s="199"/>
      <c r="CY217" s="199"/>
      <c r="CZ217" s="199"/>
      <c r="DA217" s="199"/>
      <c r="DB217" s="199"/>
      <c r="DC217" s="199"/>
      <c r="DD217" s="199"/>
      <c r="DE217" s="199"/>
      <c r="DF217" s="199"/>
      <c r="DG217" s="199"/>
      <c r="DH217" s="199"/>
      <c r="DI217" s="199"/>
      <c r="DJ217" s="199"/>
      <c r="DK217" s="199"/>
      <c r="DL217" s="199"/>
      <c r="DM217" s="199"/>
      <c r="DN217" s="199"/>
      <c r="DO217" s="199"/>
      <c r="DP217" s="199"/>
      <c r="DQ217" s="199"/>
      <c r="DR217" s="199"/>
      <c r="DS217" s="199"/>
    </row>
    <row r="218" spans="1:123" s="18" customFormat="1" ht="15.75">
      <c r="A218" s="514" t="s">
        <v>230</v>
      </c>
      <c r="B218" s="515"/>
      <c r="C218" s="515"/>
      <c r="D218" s="515"/>
      <c r="E218" s="515"/>
      <c r="F218" s="515"/>
      <c r="G218" s="515"/>
      <c r="H218" s="515"/>
      <c r="I218" s="515"/>
      <c r="J218" s="515"/>
      <c r="K218" s="515"/>
      <c r="L218" s="515"/>
      <c r="M218" s="516"/>
      <c r="N218" s="298"/>
      <c r="O218" s="298"/>
      <c r="P218" s="298"/>
      <c r="Q218" s="298"/>
      <c r="R218" s="298"/>
      <c r="S218" s="298"/>
      <c r="X218" s="199"/>
      <c r="Y218" s="199"/>
      <c r="Z218" s="199"/>
      <c r="AA218" s="199"/>
      <c r="AB218" s="199"/>
      <c r="AC218" s="199"/>
      <c r="AD218" s="199"/>
      <c r="AE218" s="199"/>
      <c r="AF218" s="199"/>
      <c r="AG218" s="199"/>
      <c r="AH218" s="199"/>
      <c r="AI218" s="199"/>
      <c r="AJ218" s="199"/>
      <c r="AK218" s="199"/>
      <c r="AL218" s="199"/>
      <c r="AM218" s="199"/>
      <c r="AN218" s="199"/>
      <c r="AO218" s="199"/>
      <c r="AP218" s="199"/>
      <c r="AQ218" s="199"/>
      <c r="AR218" s="199"/>
      <c r="AS218" s="199"/>
      <c r="AT218" s="199"/>
      <c r="AU218" s="199"/>
      <c r="AV218" s="199"/>
      <c r="AW218" s="199"/>
      <c r="AX218" s="199"/>
      <c r="AY218" s="199"/>
      <c r="AZ218" s="199"/>
      <c r="BA218" s="199"/>
      <c r="BB218" s="199"/>
      <c r="BC218" s="199"/>
      <c r="BD218" s="199"/>
      <c r="BE218" s="199"/>
      <c r="BF218" s="199"/>
      <c r="BG218" s="199"/>
      <c r="BH218" s="199"/>
      <c r="BI218" s="199"/>
      <c r="BJ218" s="199"/>
      <c r="BK218" s="199"/>
      <c r="BL218" s="199"/>
      <c r="BM218" s="199"/>
      <c r="BN218" s="199"/>
      <c r="BO218" s="199"/>
      <c r="BP218" s="199"/>
      <c r="BQ218" s="199"/>
      <c r="BR218" s="199"/>
      <c r="BS218" s="199"/>
      <c r="BT218" s="199"/>
      <c r="BU218" s="199"/>
      <c r="BV218" s="199"/>
      <c r="BW218" s="199"/>
      <c r="BX218" s="199"/>
      <c r="BY218" s="199"/>
      <c r="BZ218" s="199"/>
      <c r="CA218" s="199"/>
      <c r="CB218" s="199"/>
      <c r="CC218" s="199"/>
      <c r="CD218" s="199"/>
      <c r="CE218" s="199"/>
      <c r="CF218" s="199"/>
      <c r="CG218" s="199"/>
      <c r="CH218" s="199"/>
      <c r="CI218" s="199"/>
      <c r="CJ218" s="199"/>
      <c r="CK218" s="199"/>
      <c r="CL218" s="199"/>
      <c r="CM218" s="199"/>
      <c r="CN218" s="199"/>
      <c r="CO218" s="199"/>
      <c r="CP218" s="199"/>
      <c r="CQ218" s="199"/>
      <c r="CR218" s="199"/>
      <c r="CS218" s="199"/>
      <c r="CT218" s="199"/>
      <c r="CU218" s="199"/>
      <c r="CV218" s="199"/>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199"/>
      <c r="DS218" s="199"/>
    </row>
    <row r="219" spans="1:123" s="18" customFormat="1">
      <c r="A219" s="517" t="s">
        <v>231</v>
      </c>
      <c r="B219" s="511"/>
      <c r="C219" s="511"/>
      <c r="D219" s="511"/>
      <c r="E219" s="511"/>
      <c r="F219" s="511"/>
      <c r="G219" s="511"/>
      <c r="H219" s="511"/>
      <c r="I219" s="511"/>
      <c r="J219" s="511"/>
      <c r="K219" s="511"/>
      <c r="L219" s="511"/>
      <c r="M219" s="518"/>
      <c r="N219" s="298"/>
      <c r="O219" s="298"/>
      <c r="P219" s="298"/>
      <c r="Q219" s="298"/>
      <c r="R219" s="298"/>
      <c r="S219" s="298"/>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199"/>
      <c r="AT219" s="199"/>
      <c r="AU219" s="199"/>
      <c r="AV219" s="199"/>
      <c r="AW219" s="199"/>
      <c r="AX219" s="199"/>
      <c r="AY219" s="199"/>
      <c r="AZ219" s="199"/>
      <c r="BA219" s="199"/>
      <c r="BB219" s="199"/>
      <c r="BC219" s="199"/>
      <c r="BD219" s="199"/>
      <c r="BE219" s="199"/>
      <c r="BF219" s="199"/>
      <c r="BG219" s="199"/>
      <c r="BH219" s="199"/>
      <c r="BI219" s="199"/>
      <c r="BJ219" s="199"/>
      <c r="BK219" s="199"/>
      <c r="BL219" s="199"/>
      <c r="BM219" s="199"/>
      <c r="BN219" s="199"/>
      <c r="BO219" s="199"/>
      <c r="BP219" s="199"/>
      <c r="BQ219" s="199"/>
      <c r="BR219" s="199"/>
      <c r="BS219" s="199"/>
      <c r="BT219" s="199"/>
      <c r="BU219" s="199"/>
      <c r="BV219" s="199"/>
      <c r="BW219" s="199"/>
      <c r="BX219" s="199"/>
      <c r="BY219" s="199"/>
      <c r="BZ219" s="199"/>
      <c r="CA219" s="199"/>
      <c r="CB219" s="199"/>
      <c r="CC219" s="199"/>
      <c r="CD219" s="199"/>
      <c r="CE219" s="199"/>
      <c r="CF219" s="199"/>
      <c r="CG219" s="199"/>
      <c r="CH219" s="199"/>
      <c r="CI219" s="199"/>
      <c r="CJ219" s="199"/>
      <c r="CK219" s="199"/>
      <c r="CL219" s="199"/>
      <c r="CM219" s="199"/>
      <c r="CN219" s="199"/>
      <c r="CO219" s="199"/>
      <c r="CP219" s="199"/>
      <c r="CQ219" s="199"/>
      <c r="CR219" s="199"/>
      <c r="CS219" s="199"/>
      <c r="CT219" s="199"/>
      <c r="CU219" s="199"/>
      <c r="CV219" s="199"/>
      <c r="CW219" s="199"/>
      <c r="CX219" s="199"/>
      <c r="CY219" s="199"/>
      <c r="CZ219" s="199"/>
      <c r="DA219" s="199"/>
      <c r="DB219" s="199"/>
      <c r="DC219" s="199"/>
      <c r="DD219" s="199"/>
      <c r="DE219" s="199"/>
      <c r="DF219" s="199"/>
      <c r="DG219" s="199"/>
      <c r="DH219" s="199"/>
      <c r="DI219" s="199"/>
      <c r="DJ219" s="199"/>
      <c r="DK219" s="199"/>
      <c r="DL219" s="199"/>
      <c r="DM219" s="199"/>
      <c r="DN219" s="199"/>
      <c r="DO219" s="199"/>
      <c r="DP219" s="199"/>
      <c r="DQ219" s="199"/>
      <c r="DR219" s="199"/>
      <c r="DS219" s="199"/>
    </row>
    <row r="220" spans="1:123" s="18" customFormat="1">
      <c r="A220" s="519" t="s">
        <v>232</v>
      </c>
      <c r="B220" s="520"/>
      <c r="C220" s="520"/>
      <c r="D220" s="520"/>
      <c r="E220" s="520"/>
      <c r="F220" s="520"/>
      <c r="G220" s="520"/>
      <c r="H220" s="520"/>
      <c r="I220" s="520"/>
      <c r="J220" s="520"/>
      <c r="K220" s="520"/>
      <c r="L220" s="520"/>
      <c r="M220" s="521"/>
      <c r="N220" s="298"/>
      <c r="O220" s="298"/>
      <c r="P220" s="298"/>
      <c r="Q220" s="298"/>
      <c r="R220" s="298"/>
      <c r="S220" s="298"/>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199"/>
      <c r="AT220" s="199"/>
      <c r="AU220" s="199"/>
      <c r="AV220" s="199"/>
      <c r="AW220" s="199"/>
      <c r="AX220" s="199"/>
      <c r="AY220" s="199"/>
      <c r="AZ220" s="199"/>
      <c r="BA220" s="199"/>
      <c r="BB220" s="199"/>
      <c r="BC220" s="199"/>
      <c r="BD220" s="199"/>
      <c r="BE220" s="199"/>
      <c r="BF220" s="199"/>
      <c r="BG220" s="199"/>
      <c r="BH220" s="199"/>
      <c r="BI220" s="199"/>
      <c r="BJ220" s="199"/>
      <c r="BK220" s="199"/>
      <c r="BL220" s="199"/>
      <c r="BM220" s="199"/>
      <c r="BN220" s="199"/>
      <c r="BO220" s="199"/>
      <c r="BP220" s="199"/>
      <c r="BQ220" s="199"/>
      <c r="BR220" s="199"/>
      <c r="BS220" s="199"/>
      <c r="BT220" s="199"/>
      <c r="BU220" s="199"/>
      <c r="BV220" s="199"/>
      <c r="BW220" s="199"/>
      <c r="BX220" s="199"/>
      <c r="BY220" s="199"/>
      <c r="BZ220" s="199"/>
      <c r="CA220" s="199"/>
      <c r="CB220" s="199"/>
      <c r="CC220" s="199"/>
      <c r="CD220" s="199"/>
      <c r="CE220" s="199"/>
      <c r="CF220" s="199"/>
      <c r="CG220" s="199"/>
      <c r="CH220" s="199"/>
      <c r="CI220" s="199"/>
      <c r="CJ220" s="199"/>
      <c r="CK220" s="199"/>
      <c r="CL220" s="199"/>
      <c r="CM220" s="199"/>
      <c r="CN220" s="199"/>
      <c r="CO220" s="199"/>
      <c r="CP220" s="199"/>
      <c r="CQ220" s="199"/>
      <c r="CR220" s="199"/>
      <c r="CS220" s="199"/>
      <c r="CT220" s="199"/>
      <c r="CU220" s="199"/>
      <c r="CV220" s="199"/>
      <c r="CW220" s="199"/>
      <c r="CX220" s="199"/>
      <c r="CY220" s="199"/>
      <c r="CZ220" s="199"/>
      <c r="DA220" s="199"/>
      <c r="DB220" s="199"/>
      <c r="DC220" s="199"/>
      <c r="DD220" s="199"/>
      <c r="DE220" s="199"/>
      <c r="DF220" s="199"/>
      <c r="DG220" s="199"/>
      <c r="DH220" s="199"/>
      <c r="DI220" s="199"/>
      <c r="DJ220" s="199"/>
      <c r="DK220" s="199"/>
      <c r="DL220" s="199"/>
      <c r="DM220" s="199"/>
      <c r="DN220" s="199"/>
      <c r="DO220" s="199"/>
      <c r="DP220" s="199"/>
      <c r="DQ220" s="199"/>
      <c r="DR220" s="199"/>
      <c r="DS220" s="199"/>
    </row>
  </sheetData>
  <sheetProtection algorithmName="SHA-512" hashValue="U/vyyEUraK7vEGZyv7VoeXm2ZT484sU+x7wAacrHjhw5SOglYyoLnLKyQD5RMeIdK4IiuSTCr7pOXkx0nAQIjA==" saltValue="37e1lvnY4ETSlETytI/KlQ==" spinCount="100000" sheet="1" formatColumns="0" formatRows="0"/>
  <mergeCells count="1">
    <mergeCell ref="L208:M208"/>
  </mergeCells>
  <phoneticPr fontId="8" type="noConversion"/>
  <conditionalFormatting sqref="B6:G207">
    <cfRule type="containsText" dxfId="12" priority="2" operator="containsText" text="Redact">
      <formula>NOT(ISERROR(SEARCH("Redact",B6)))</formula>
    </cfRule>
  </conditionalFormatting>
  <conditionalFormatting sqref="G6:G207">
    <cfRule type="cellIs" dxfId="11" priority="1" operator="equal">
      <formula>"Varies"</formula>
    </cfRule>
    <cfRule type="cellIs" dxfId="10" priority="77" operator="greaterThanOrEqual">
      <formula>100000</formula>
    </cfRule>
    <cfRule type="cellIs" dxfId="9" priority="78" operator="greaterThanOrEqual">
      <formula>100000</formula>
    </cfRule>
  </conditionalFormatting>
  <conditionalFormatting sqref="K6:K207">
    <cfRule type="cellIs" dxfId="8" priority="75" operator="greaterThanOrEqual">
      <formula>100000</formula>
    </cfRule>
    <cfRule type="cellIs" dxfId="7" priority="76" operator="greaterThanOrEqual">
      <formula>100000</formula>
    </cfRule>
  </conditionalFormatting>
  <dataValidations count="13">
    <dataValidation allowBlank="1" showErrorMessage="1" prompt="Please enter the corresponding reference identification from the budget worksheet " sqref="A6:A207" xr:uid="{DD614CB0-9204-4DC2-8256-20C83E95D114}"/>
    <dataValidation allowBlank="1" showErrorMessage="1" prompt="Please enter the description of this equipment item" sqref="C6:C207" xr:uid="{5D960297-B191-4786-B21B-D572B706E865}"/>
    <dataValidation allowBlank="1" showErrorMessage="1" prompt="Please enter the vendor's name this equipment is being purchased from" sqref="B6:B207" xr:uid="{2B2619A0-1B11-4969-B726-37E7EF3316CF}"/>
    <dataValidation allowBlank="1" showErrorMessage="1" prompt="Please enter the number of units being purchased" sqref="E6:E207" xr:uid="{D5C81E38-8469-444D-8007-C1E1DEDED54D}"/>
    <dataValidation allowBlank="1" showErrorMessage="1" prompt="Please enter the cost per unit" sqref="F6:F207" xr:uid="{1C9D6F1E-91FE-46A4-B24D-2AEAEA49F7DA}"/>
    <dataValidation allowBlank="1" showErrorMessage="1" prompt="Please enter the amount of this equipment item to be reimbursed with C E C funds " sqref="H6:I207" xr:uid="{0990B41C-2044-40AE-B18A-5D873DF48510}"/>
    <dataValidation allowBlank="1" showErrorMessage="1" prompt="Please enter the amount of this equipment item to be reimbursed with match funds" sqref="J6:J207" xr:uid="{170E1165-6248-4DB3-89D3-AFAC99084EA9}"/>
    <dataValidation allowBlank="1" showErrorMessage="1" prompt="Please enter payment amounts and the C E C invoice number for prior payments" sqref="M6:M207" xr:uid="{AC056D93-10AA-4460-8186-2E023D214871}"/>
    <dataValidation allowBlank="1" showErrorMessage="1" prompt="This cell is intentionally left blank" sqref="L208:N208 R208 P208" xr:uid="{44454F08-0552-40E9-80E0-79462A778901}"/>
    <dataValidation allowBlank="1" showErrorMessage="1" prompt="Training invoice equipment sheet" sqref="A2:C2 E2:S2" xr:uid="{69B6E7C0-3354-42FE-B2CF-B6A53A5DF4BB}"/>
    <dataValidation allowBlank="1" showErrorMessage="1" prompt="Training invoice materials and miscellaneous sheet" sqref="D2" xr:uid="{909EFCAE-56CA-4E4F-8529-8AFE6FC89CB9}"/>
    <dataValidation allowBlank="1" showErrorMessage="1" prompt="Please enter the purpose of this material and miscellaneous item" sqref="D6:D207" xr:uid="{FD9E82D9-88EF-48DD-958D-69E5E812D4C9}"/>
    <dataValidation allowBlank="1" showErrorMessage="1" prompt="Please enter the employee's actual fringe benefit percentage rate" sqref="N6:N207 R6:R207 P6:P207" xr:uid="{4E5D0357-68C3-4E34-946B-55DADCF05F27}"/>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1">
        <x14:dataValidation type="list" allowBlank="1" showErrorMessage="1" prompt="Please check this box if expense is a partial payment" xr:uid="{31F55D9D-1F4D-4D18-8015-590FBDFFC7A0}">
          <x14:formula1>
            <xm:f>Lists!$A$32:$A$33</xm:f>
          </x14:formula1>
          <xm:sqref>L6:L207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DS216"/>
  <sheetViews>
    <sheetView zoomScaleNormal="100" zoomScaleSheetLayoutView="100" workbookViewId="0">
      <pane xSplit="1" ySplit="5" topLeftCell="B15" activePane="bottomRight" state="frozen"/>
      <selection pane="topRight" activeCell="A2" sqref="A2"/>
      <selection pane="bottomLeft" activeCell="A2" sqref="A2"/>
      <selection pane="bottomRight" activeCell="A6" sqref="A6"/>
    </sheetView>
  </sheetViews>
  <sheetFormatPr defaultColWidth="8.88671875" defaultRowHeight="15"/>
  <cols>
    <col min="1" max="1" width="12.21875" customWidth="1"/>
    <col min="2" max="2" width="22.44140625" customWidth="1"/>
    <col min="3" max="3" width="19.88671875" customWidth="1"/>
    <col min="4" max="4" width="19.77734375" customWidth="1"/>
    <col min="5" max="5" width="9.77734375" style="176" customWidth="1"/>
    <col min="6" max="6" width="12.77734375" customWidth="1"/>
    <col min="7" max="8" width="12.21875" customWidth="1"/>
    <col min="9" max="9" width="13.33203125" hidden="1" customWidth="1"/>
    <col min="10" max="11" width="12.21875" customWidth="1"/>
    <col min="12" max="12" width="11.21875" customWidth="1"/>
    <col min="13" max="13" width="25.109375" customWidth="1"/>
    <col min="14" max="15" width="13.6640625" customWidth="1"/>
    <col min="16" max="17" width="13.6640625" hidden="1" customWidth="1"/>
    <col min="18" max="19" width="13.6640625" customWidth="1"/>
    <col min="20" max="23" width="2.77734375" customWidth="1"/>
    <col min="24" max="29" width="11.88671875" style="199" customWidth="1"/>
    <col min="30" max="123" width="8.88671875" style="199"/>
  </cols>
  <sheetData>
    <row r="1" spans="1:123">
      <c r="A1" s="305" t="str">
        <f>'Invoice Payment Cover Sheet'!$A$1</f>
        <v>Template Version 9/23/25</v>
      </c>
      <c r="B1" s="305"/>
      <c r="D1" s="305"/>
      <c r="E1" s="305"/>
      <c r="F1" s="305"/>
      <c r="G1" s="305"/>
      <c r="H1" s="305"/>
      <c r="I1" s="305"/>
      <c r="J1" s="305"/>
      <c r="K1" s="305"/>
      <c r="L1" s="305"/>
      <c r="M1" s="253" t="str">
        <f>CONCATENATE('Invoice Payment Cover Sheet'!$D$12,":  ",'Invoice Payment Cover Sheet'!$A$13)</f>
        <v>EPC-19-000:  Organization Name</v>
      </c>
      <c r="N1" s="253"/>
      <c r="O1" s="253"/>
      <c r="P1" s="253"/>
      <c r="Q1" s="253"/>
      <c r="R1" s="253"/>
      <c r="S1" s="253"/>
      <c r="X1" s="202" t="s">
        <v>0</v>
      </c>
    </row>
    <row r="2" spans="1:123" ht="24.95" customHeight="1" thickBot="1">
      <c r="A2" s="408"/>
      <c r="B2" s="408"/>
      <c r="C2" s="408"/>
      <c r="D2" s="408"/>
      <c r="E2" s="408"/>
      <c r="F2" s="408"/>
      <c r="G2" s="245" t="s">
        <v>123</v>
      </c>
      <c r="H2" s="408"/>
      <c r="I2" s="408"/>
      <c r="J2" s="408"/>
      <c r="K2" s="408"/>
      <c r="L2" s="408"/>
      <c r="M2" s="408"/>
      <c r="N2" s="245"/>
      <c r="O2" s="245"/>
      <c r="P2" s="245"/>
      <c r="Q2" s="245"/>
      <c r="R2" s="245"/>
      <c r="S2" s="245"/>
      <c r="T2" s="171"/>
      <c r="U2" s="171"/>
      <c r="V2" s="171"/>
      <c r="X2" s="207"/>
    </row>
    <row r="3" spans="1:123" ht="21.95" customHeight="1" thickBot="1">
      <c r="A3" s="475"/>
      <c r="B3" s="541"/>
      <c r="C3" s="541"/>
      <c r="D3" s="541"/>
      <c r="E3" s="541"/>
      <c r="F3" s="541"/>
      <c r="G3" s="542" t="s">
        <v>233</v>
      </c>
      <c r="H3" s="541"/>
      <c r="I3" s="541"/>
      <c r="J3" s="541"/>
      <c r="K3" s="541"/>
      <c r="L3" s="541"/>
      <c r="M3" s="541"/>
      <c r="N3" s="427" t="s">
        <v>126</v>
      </c>
      <c r="O3" s="429"/>
      <c r="P3" s="497" t="str">
        <f>'Invoice Summary'!C24</f>
        <v>[Other Entity] Share</v>
      </c>
      <c r="Q3" s="437"/>
      <c r="R3" s="482" t="s">
        <v>127</v>
      </c>
      <c r="S3" s="483"/>
      <c r="T3" s="175"/>
      <c r="U3" s="175"/>
      <c r="X3" s="200"/>
    </row>
    <row r="4" spans="1:123" s="169" customFormat="1" ht="56.25" hidden="1" customHeight="1" thickBot="1">
      <c r="L4" s="543"/>
      <c r="M4" s="544"/>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row>
    <row r="5" spans="1:123" s="169" customFormat="1" ht="63.75" thickBot="1">
      <c r="A5" s="170" t="s">
        <v>184</v>
      </c>
      <c r="B5" s="42" t="s">
        <v>200</v>
      </c>
      <c r="C5" s="42" t="s">
        <v>201</v>
      </c>
      <c r="D5" s="42" t="s">
        <v>202</v>
      </c>
      <c r="E5" s="42" t="s">
        <v>203</v>
      </c>
      <c r="F5" s="42" t="s">
        <v>204</v>
      </c>
      <c r="G5" s="42" t="s">
        <v>205</v>
      </c>
      <c r="H5" s="42" t="s">
        <v>234</v>
      </c>
      <c r="I5" s="338" t="str">
        <f>"Billed "&amp;'Invoice Summary'!C24&amp;" Expenses"</f>
        <v>Billed [Other Entity] Share Expenses</v>
      </c>
      <c r="J5" s="42" t="s">
        <v>190</v>
      </c>
      <c r="K5" s="42" t="s">
        <v>103</v>
      </c>
      <c r="L5" s="42" t="s">
        <v>235</v>
      </c>
      <c r="M5" s="43" t="s">
        <v>207</v>
      </c>
      <c r="N5" s="352" t="s">
        <v>143</v>
      </c>
      <c r="O5" s="353" t="s">
        <v>144</v>
      </c>
      <c r="P5" s="352" t="s">
        <v>143</v>
      </c>
      <c r="Q5" s="353" t="s">
        <v>144</v>
      </c>
      <c r="R5" s="352" t="s">
        <v>143</v>
      </c>
      <c r="S5" s="353" t="s">
        <v>144</v>
      </c>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row>
    <row r="6" spans="1:123" s="169" customFormat="1" ht="15.75">
      <c r="A6" s="74" t="s">
        <v>236</v>
      </c>
      <c r="B6" s="82" t="s">
        <v>237</v>
      </c>
      <c r="C6" s="77" t="s">
        <v>238</v>
      </c>
      <c r="D6" s="82" t="s">
        <v>239</v>
      </c>
      <c r="E6" s="83">
        <v>28</v>
      </c>
      <c r="F6" s="75">
        <v>149.53</v>
      </c>
      <c r="G6" s="84">
        <f>IF(OR(E6="Redacted",F6="Redacted"),"Redacted",IF(OR(T(E6)&lt;&gt;"",T(F6)&lt;&gt;""),"Varies",ROUND(E6*F6,2)))</f>
        <v>4186.84</v>
      </c>
      <c r="H6" s="75">
        <v>2394.64</v>
      </c>
      <c r="I6" s="75">
        <v>0</v>
      </c>
      <c r="J6" s="75">
        <v>1792.2</v>
      </c>
      <c r="K6" s="290">
        <f t="array" ref="K6">SUM(ROUND(H6:J6,2))</f>
        <v>4186.84</v>
      </c>
      <c r="L6" s="331"/>
      <c r="M6" s="90"/>
      <c r="N6" s="308">
        <v>0.1</v>
      </c>
      <c r="O6" s="294">
        <f>ROUND(H6*N6,2)</f>
        <v>239.46</v>
      </c>
      <c r="P6" s="267">
        <v>0</v>
      </c>
      <c r="Q6" s="294">
        <f>ROUND(I6*P6,2)</f>
        <v>0</v>
      </c>
      <c r="R6" s="267">
        <v>0.1</v>
      </c>
      <c r="S6" s="294">
        <f>ROUND(J6*R6,2)</f>
        <v>179.22</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row>
    <row r="7" spans="1:123" s="169" customFormat="1" ht="30">
      <c r="A7" s="73" t="s">
        <v>240</v>
      </c>
      <c r="B7" s="47" t="s">
        <v>241</v>
      </c>
      <c r="C7" s="78" t="s">
        <v>242</v>
      </c>
      <c r="D7" s="47" t="s">
        <v>243</v>
      </c>
      <c r="E7" s="45">
        <v>97</v>
      </c>
      <c r="F7" s="71">
        <v>293.17</v>
      </c>
      <c r="G7" s="72">
        <f t="shared" ref="G7:G70" si="0">IF(OR(E7="Redacted",F7="Redacted"),"Redacted",IF(OR(T(E7)&lt;&gt;"",T(F7)&lt;&gt;""),"Varies",ROUND(E7*F7,2)))</f>
        <v>28437.49</v>
      </c>
      <c r="H7" s="71">
        <v>24391.39</v>
      </c>
      <c r="I7" s="71">
        <v>0</v>
      </c>
      <c r="J7" s="71">
        <v>4046.1</v>
      </c>
      <c r="K7" s="291">
        <f t="array" ref="K7">SUM(ROUND(H7:J7,2))</f>
        <v>28437.489999999998</v>
      </c>
      <c r="L7" s="331"/>
      <c r="M7" s="91"/>
      <c r="N7" s="309">
        <v>0</v>
      </c>
      <c r="O7" s="282">
        <f>ROUND(H7*N7,2)</f>
        <v>0</v>
      </c>
      <c r="P7" s="268">
        <v>0</v>
      </c>
      <c r="Q7" s="282">
        <f>ROUND(I7*P7,2)</f>
        <v>0</v>
      </c>
      <c r="R7" s="268">
        <v>0</v>
      </c>
      <c r="S7" s="282">
        <f>ROUND(J7*R7,2)</f>
        <v>0</v>
      </c>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row>
    <row r="8" spans="1:123" s="169" customFormat="1" ht="15.75">
      <c r="A8" s="73" t="s">
        <v>244</v>
      </c>
      <c r="B8" s="47"/>
      <c r="C8" s="78" t="s">
        <v>245</v>
      </c>
      <c r="D8" s="47"/>
      <c r="E8" s="45" t="s">
        <v>246</v>
      </c>
      <c r="F8" s="71" t="s">
        <v>246</v>
      </c>
      <c r="G8" s="72" t="str">
        <f t="shared" si="0"/>
        <v>Varies</v>
      </c>
      <c r="H8" s="71">
        <v>5250.23</v>
      </c>
      <c r="I8" s="71">
        <v>0</v>
      </c>
      <c r="J8" s="71">
        <v>11784.14</v>
      </c>
      <c r="K8" s="291">
        <f t="array" ref="K8">SUM(ROUND(H8:J8,2))</f>
        <v>17034.37</v>
      </c>
      <c r="L8" s="331"/>
      <c r="M8" s="91"/>
      <c r="N8" s="309">
        <v>0</v>
      </c>
      <c r="O8" s="282">
        <f t="shared" ref="O8:O71" si="1">ROUND(H8*N8,2)</f>
        <v>0</v>
      </c>
      <c r="P8" s="268">
        <v>0</v>
      </c>
      <c r="Q8" s="282">
        <f t="shared" ref="Q8:Q71" si="2">ROUND(I8*P8,2)</f>
        <v>0</v>
      </c>
      <c r="R8" s="268">
        <v>0</v>
      </c>
      <c r="S8" s="282">
        <f t="shared" ref="S8:S71" si="3">ROUND(J8*R8,2)</f>
        <v>0</v>
      </c>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row>
    <row r="9" spans="1:123" s="169" customFormat="1" ht="45">
      <c r="A9" s="73" t="s">
        <v>247</v>
      </c>
      <c r="B9" s="47"/>
      <c r="C9" s="78" t="s">
        <v>248</v>
      </c>
      <c r="D9" s="47" t="s">
        <v>249</v>
      </c>
      <c r="E9" s="45" t="s">
        <v>246</v>
      </c>
      <c r="F9" s="71" t="s">
        <v>246</v>
      </c>
      <c r="G9" s="72" t="str">
        <f t="shared" si="0"/>
        <v>Varies</v>
      </c>
      <c r="H9" s="71">
        <v>19376.740000000002</v>
      </c>
      <c r="I9" s="71">
        <v>0</v>
      </c>
      <c r="J9" s="71">
        <v>21791.38</v>
      </c>
      <c r="K9" s="291">
        <f t="array" ref="K9">SUM(ROUND(H9:J9,2))</f>
        <v>41168.120000000003</v>
      </c>
      <c r="L9" s="331"/>
      <c r="M9" s="91"/>
      <c r="N9" s="309">
        <v>0</v>
      </c>
      <c r="O9" s="282">
        <f t="shared" si="1"/>
        <v>0</v>
      </c>
      <c r="P9" s="268">
        <v>0</v>
      </c>
      <c r="Q9" s="282">
        <f t="shared" si="2"/>
        <v>0</v>
      </c>
      <c r="R9" s="268">
        <v>0</v>
      </c>
      <c r="S9" s="282">
        <f t="shared" si="3"/>
        <v>0</v>
      </c>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row>
    <row r="10" spans="1:123" s="169" customFormat="1" ht="15.75">
      <c r="A10" s="73"/>
      <c r="B10" s="47"/>
      <c r="C10" s="78"/>
      <c r="D10" s="47"/>
      <c r="E10" s="45">
        <v>0</v>
      </c>
      <c r="F10" s="71">
        <v>0</v>
      </c>
      <c r="G10" s="72">
        <f t="shared" si="0"/>
        <v>0</v>
      </c>
      <c r="H10" s="71">
        <v>0</v>
      </c>
      <c r="I10" s="71">
        <v>0</v>
      </c>
      <c r="J10" s="71">
        <v>0</v>
      </c>
      <c r="K10" s="291">
        <f t="array" ref="K10">SUM(ROUND(H10:J10,2))</f>
        <v>0</v>
      </c>
      <c r="L10" s="331"/>
      <c r="M10" s="91"/>
      <c r="N10" s="309">
        <v>0</v>
      </c>
      <c r="O10" s="282">
        <f t="shared" si="1"/>
        <v>0</v>
      </c>
      <c r="P10" s="268">
        <v>0</v>
      </c>
      <c r="Q10" s="282">
        <f t="shared" si="2"/>
        <v>0</v>
      </c>
      <c r="R10" s="268">
        <v>0</v>
      </c>
      <c r="S10" s="282">
        <f t="shared" si="3"/>
        <v>0</v>
      </c>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row>
    <row r="11" spans="1:123" s="169" customFormat="1" ht="15.75">
      <c r="A11" s="73"/>
      <c r="B11" s="47"/>
      <c r="C11" s="78"/>
      <c r="D11" s="47"/>
      <c r="E11" s="45">
        <v>0</v>
      </c>
      <c r="F11" s="71">
        <v>0</v>
      </c>
      <c r="G11" s="72">
        <f t="shared" si="0"/>
        <v>0</v>
      </c>
      <c r="H11" s="71">
        <v>0</v>
      </c>
      <c r="I11" s="71">
        <v>0</v>
      </c>
      <c r="J11" s="71">
        <v>0</v>
      </c>
      <c r="K11" s="291">
        <f t="array" ref="K11">SUM(ROUND(H11:J11,2))</f>
        <v>0</v>
      </c>
      <c r="L11" s="331"/>
      <c r="M11" s="91"/>
      <c r="N11" s="309">
        <v>0</v>
      </c>
      <c r="O11" s="282">
        <f t="shared" si="1"/>
        <v>0</v>
      </c>
      <c r="P11" s="268">
        <v>0</v>
      </c>
      <c r="Q11" s="282">
        <f t="shared" si="2"/>
        <v>0</v>
      </c>
      <c r="R11" s="268">
        <v>0</v>
      </c>
      <c r="S11" s="282">
        <f t="shared" si="3"/>
        <v>0</v>
      </c>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row>
    <row r="12" spans="1:123" s="169" customFormat="1" ht="15.75">
      <c r="A12" s="73"/>
      <c r="B12" s="47"/>
      <c r="C12" s="78"/>
      <c r="D12" s="47"/>
      <c r="E12" s="45">
        <v>0</v>
      </c>
      <c r="F12" s="71">
        <v>0</v>
      </c>
      <c r="G12" s="72">
        <f t="shared" si="0"/>
        <v>0</v>
      </c>
      <c r="H12" s="71">
        <v>0</v>
      </c>
      <c r="I12" s="71">
        <v>0</v>
      </c>
      <c r="J12" s="71">
        <v>0</v>
      </c>
      <c r="K12" s="291">
        <f t="array" ref="K12">SUM(ROUND(H12:J12,2))</f>
        <v>0</v>
      </c>
      <c r="L12" s="331"/>
      <c r="M12" s="91"/>
      <c r="N12" s="309">
        <v>0</v>
      </c>
      <c r="O12" s="282">
        <f t="shared" si="1"/>
        <v>0</v>
      </c>
      <c r="P12" s="268">
        <v>0</v>
      </c>
      <c r="Q12" s="282">
        <f t="shared" si="2"/>
        <v>0</v>
      </c>
      <c r="R12" s="268">
        <v>0</v>
      </c>
      <c r="S12" s="282">
        <f t="shared" si="3"/>
        <v>0</v>
      </c>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row>
    <row r="13" spans="1:123" s="169" customFormat="1" ht="15.75">
      <c r="A13" s="73"/>
      <c r="B13" s="47"/>
      <c r="C13" s="78"/>
      <c r="D13" s="47"/>
      <c r="E13" s="45">
        <v>0</v>
      </c>
      <c r="F13" s="71">
        <v>0</v>
      </c>
      <c r="G13" s="72">
        <f t="shared" si="0"/>
        <v>0</v>
      </c>
      <c r="H13" s="71">
        <v>0</v>
      </c>
      <c r="I13" s="71">
        <v>0</v>
      </c>
      <c r="J13" s="71">
        <v>0</v>
      </c>
      <c r="K13" s="291">
        <f t="array" ref="K13">SUM(ROUND(H13:J13,2))</f>
        <v>0</v>
      </c>
      <c r="L13" s="331"/>
      <c r="M13" s="91"/>
      <c r="N13" s="309">
        <v>0</v>
      </c>
      <c r="O13" s="282">
        <f t="shared" si="1"/>
        <v>0</v>
      </c>
      <c r="P13" s="268">
        <v>0</v>
      </c>
      <c r="Q13" s="282">
        <f t="shared" si="2"/>
        <v>0</v>
      </c>
      <c r="R13" s="268">
        <v>0</v>
      </c>
      <c r="S13" s="282">
        <f t="shared" si="3"/>
        <v>0</v>
      </c>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row>
    <row r="14" spans="1:123" s="169" customFormat="1" ht="15.75">
      <c r="A14" s="73"/>
      <c r="B14" s="47"/>
      <c r="C14" s="78"/>
      <c r="D14" s="47"/>
      <c r="E14" s="45">
        <v>0</v>
      </c>
      <c r="F14" s="71">
        <v>0</v>
      </c>
      <c r="G14" s="72">
        <f t="shared" si="0"/>
        <v>0</v>
      </c>
      <c r="H14" s="71">
        <v>0</v>
      </c>
      <c r="I14" s="71">
        <v>0</v>
      </c>
      <c r="J14" s="71">
        <v>0</v>
      </c>
      <c r="K14" s="291">
        <f t="array" ref="K14">SUM(ROUND(H14:J14,2))</f>
        <v>0</v>
      </c>
      <c r="L14" s="331"/>
      <c r="M14" s="91"/>
      <c r="N14" s="309">
        <v>0</v>
      </c>
      <c r="O14" s="282">
        <f t="shared" si="1"/>
        <v>0</v>
      </c>
      <c r="P14" s="268">
        <v>0</v>
      </c>
      <c r="Q14" s="282">
        <f t="shared" si="2"/>
        <v>0</v>
      </c>
      <c r="R14" s="268">
        <v>0</v>
      </c>
      <c r="S14" s="282">
        <f t="shared" si="3"/>
        <v>0</v>
      </c>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row>
    <row r="15" spans="1:123" s="169" customFormat="1" ht="16.5" thickBot="1">
      <c r="A15" s="73"/>
      <c r="B15" s="47"/>
      <c r="C15" s="78"/>
      <c r="D15" s="47"/>
      <c r="E15" s="45">
        <v>0</v>
      </c>
      <c r="F15" s="71">
        <v>0</v>
      </c>
      <c r="G15" s="72">
        <f t="shared" si="0"/>
        <v>0</v>
      </c>
      <c r="H15" s="71">
        <v>0</v>
      </c>
      <c r="I15" s="71">
        <v>0</v>
      </c>
      <c r="J15" s="71">
        <v>0</v>
      </c>
      <c r="K15" s="291">
        <f t="array" ref="K15">SUM(ROUND(H15:J15,2))</f>
        <v>0</v>
      </c>
      <c r="L15" s="331"/>
      <c r="M15" s="91"/>
      <c r="N15" s="309">
        <v>0</v>
      </c>
      <c r="O15" s="282">
        <f t="shared" si="1"/>
        <v>0</v>
      </c>
      <c r="P15" s="268">
        <v>0</v>
      </c>
      <c r="Q15" s="282">
        <f t="shared" si="2"/>
        <v>0</v>
      </c>
      <c r="R15" s="268">
        <v>0</v>
      </c>
      <c r="S15" s="282">
        <f t="shared" si="3"/>
        <v>0</v>
      </c>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row>
    <row r="16" spans="1:123" s="169" customFormat="1" ht="15.75" hidden="1">
      <c r="A16" s="73"/>
      <c r="B16" s="47"/>
      <c r="C16" s="78"/>
      <c r="D16" s="47"/>
      <c r="E16" s="45">
        <v>0</v>
      </c>
      <c r="F16" s="71">
        <v>0</v>
      </c>
      <c r="G16" s="72">
        <f t="shared" si="0"/>
        <v>0</v>
      </c>
      <c r="H16" s="71">
        <v>0</v>
      </c>
      <c r="I16" s="71">
        <v>0</v>
      </c>
      <c r="J16" s="71">
        <v>0</v>
      </c>
      <c r="K16" s="291">
        <f t="array" ref="K16">SUM(ROUND(H16:J16,2))</f>
        <v>0</v>
      </c>
      <c r="L16" s="331"/>
      <c r="M16" s="91"/>
      <c r="N16" s="309">
        <v>0</v>
      </c>
      <c r="O16" s="282">
        <f t="shared" si="1"/>
        <v>0</v>
      </c>
      <c r="P16" s="268">
        <v>0</v>
      </c>
      <c r="Q16" s="282">
        <f t="shared" si="2"/>
        <v>0</v>
      </c>
      <c r="R16" s="268">
        <v>0</v>
      </c>
      <c r="S16" s="282">
        <f t="shared" si="3"/>
        <v>0</v>
      </c>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row>
    <row r="17" spans="1:123" s="169" customFormat="1" ht="15.75" hidden="1">
      <c r="A17" s="73"/>
      <c r="B17" s="47"/>
      <c r="C17" s="78"/>
      <c r="D17" s="47"/>
      <c r="E17" s="45">
        <v>0</v>
      </c>
      <c r="F17" s="71">
        <v>0</v>
      </c>
      <c r="G17" s="72">
        <f t="shared" si="0"/>
        <v>0</v>
      </c>
      <c r="H17" s="71">
        <v>0</v>
      </c>
      <c r="I17" s="71">
        <v>0</v>
      </c>
      <c r="J17" s="71">
        <v>0</v>
      </c>
      <c r="K17" s="291">
        <f t="array" ref="K17">SUM(ROUND(H17:J17,2))</f>
        <v>0</v>
      </c>
      <c r="L17" s="331"/>
      <c r="M17" s="91"/>
      <c r="N17" s="309">
        <v>0</v>
      </c>
      <c r="O17" s="282">
        <f t="shared" si="1"/>
        <v>0</v>
      </c>
      <c r="P17" s="268">
        <v>0</v>
      </c>
      <c r="Q17" s="282">
        <f t="shared" si="2"/>
        <v>0</v>
      </c>
      <c r="R17" s="268">
        <v>0</v>
      </c>
      <c r="S17" s="282">
        <f t="shared" si="3"/>
        <v>0</v>
      </c>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row>
    <row r="18" spans="1:123" s="169" customFormat="1" ht="15.75" hidden="1">
      <c r="A18" s="73"/>
      <c r="B18" s="47"/>
      <c r="C18" s="78"/>
      <c r="D18" s="47"/>
      <c r="E18" s="45">
        <v>0</v>
      </c>
      <c r="F18" s="71">
        <v>0</v>
      </c>
      <c r="G18" s="72">
        <f t="shared" si="0"/>
        <v>0</v>
      </c>
      <c r="H18" s="71">
        <v>0</v>
      </c>
      <c r="I18" s="71">
        <v>0</v>
      </c>
      <c r="J18" s="71">
        <v>0</v>
      </c>
      <c r="K18" s="291">
        <f t="array" ref="K18">SUM(ROUND(H18:J18,2))</f>
        <v>0</v>
      </c>
      <c r="L18" s="331"/>
      <c r="M18" s="91"/>
      <c r="N18" s="309">
        <v>0</v>
      </c>
      <c r="O18" s="282">
        <f t="shared" si="1"/>
        <v>0</v>
      </c>
      <c r="P18" s="268">
        <v>0</v>
      </c>
      <c r="Q18" s="282">
        <f t="shared" si="2"/>
        <v>0</v>
      </c>
      <c r="R18" s="268">
        <v>0</v>
      </c>
      <c r="S18" s="282">
        <f t="shared" si="3"/>
        <v>0</v>
      </c>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row>
    <row r="19" spans="1:123" s="169" customFormat="1" ht="15.75" hidden="1">
      <c r="A19" s="73"/>
      <c r="B19" s="47"/>
      <c r="C19" s="78"/>
      <c r="D19" s="47"/>
      <c r="E19" s="45">
        <v>0</v>
      </c>
      <c r="F19" s="71">
        <v>0</v>
      </c>
      <c r="G19" s="72">
        <f t="shared" si="0"/>
        <v>0</v>
      </c>
      <c r="H19" s="71">
        <v>0</v>
      </c>
      <c r="I19" s="71">
        <v>0</v>
      </c>
      <c r="J19" s="71">
        <v>0</v>
      </c>
      <c r="K19" s="291">
        <f t="array" ref="K19">SUM(ROUND(H19:J19,2))</f>
        <v>0</v>
      </c>
      <c r="L19" s="331"/>
      <c r="M19" s="91"/>
      <c r="N19" s="309">
        <v>0</v>
      </c>
      <c r="O19" s="282">
        <f t="shared" si="1"/>
        <v>0</v>
      </c>
      <c r="P19" s="268">
        <v>0</v>
      </c>
      <c r="Q19" s="282">
        <f t="shared" si="2"/>
        <v>0</v>
      </c>
      <c r="R19" s="268">
        <v>0</v>
      </c>
      <c r="S19" s="282">
        <f t="shared" si="3"/>
        <v>0</v>
      </c>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row>
    <row r="20" spans="1:123" s="169" customFormat="1" ht="15.75" hidden="1">
      <c r="A20" s="73"/>
      <c r="B20" s="47"/>
      <c r="C20" s="78"/>
      <c r="D20" s="47"/>
      <c r="E20" s="45">
        <v>0</v>
      </c>
      <c r="F20" s="71">
        <v>0</v>
      </c>
      <c r="G20" s="72">
        <f t="shared" si="0"/>
        <v>0</v>
      </c>
      <c r="H20" s="71">
        <v>0</v>
      </c>
      <c r="I20" s="71">
        <v>0</v>
      </c>
      <c r="J20" s="71">
        <v>0</v>
      </c>
      <c r="K20" s="291">
        <f t="array" ref="K20">SUM(ROUND(H20:J20,2))</f>
        <v>0</v>
      </c>
      <c r="L20" s="331"/>
      <c r="M20" s="91"/>
      <c r="N20" s="309">
        <v>0</v>
      </c>
      <c r="O20" s="282">
        <f t="shared" si="1"/>
        <v>0</v>
      </c>
      <c r="P20" s="268">
        <v>0</v>
      </c>
      <c r="Q20" s="282">
        <f t="shared" si="2"/>
        <v>0</v>
      </c>
      <c r="R20" s="268">
        <v>0</v>
      </c>
      <c r="S20" s="282">
        <f t="shared" si="3"/>
        <v>0</v>
      </c>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row>
    <row r="21" spans="1:123" s="169" customFormat="1" ht="15.75" hidden="1">
      <c r="A21" s="73"/>
      <c r="B21" s="47"/>
      <c r="C21" s="78"/>
      <c r="D21" s="47"/>
      <c r="E21" s="45">
        <v>0</v>
      </c>
      <c r="F21" s="71">
        <v>0</v>
      </c>
      <c r="G21" s="72">
        <f t="shared" si="0"/>
        <v>0</v>
      </c>
      <c r="H21" s="71">
        <v>0</v>
      </c>
      <c r="I21" s="71">
        <v>0</v>
      </c>
      <c r="J21" s="71">
        <v>0</v>
      </c>
      <c r="K21" s="291">
        <f t="array" ref="K21">SUM(ROUND(H21:J21,2))</f>
        <v>0</v>
      </c>
      <c r="L21" s="331"/>
      <c r="M21" s="91"/>
      <c r="N21" s="309">
        <v>0</v>
      </c>
      <c r="O21" s="282">
        <f t="shared" si="1"/>
        <v>0</v>
      </c>
      <c r="P21" s="268">
        <v>0</v>
      </c>
      <c r="Q21" s="282">
        <f t="shared" si="2"/>
        <v>0</v>
      </c>
      <c r="R21" s="268">
        <v>0</v>
      </c>
      <c r="S21" s="282">
        <f t="shared" si="3"/>
        <v>0</v>
      </c>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row>
    <row r="22" spans="1:123" s="169" customFormat="1" ht="15.75" hidden="1">
      <c r="A22" s="73"/>
      <c r="B22" s="47"/>
      <c r="C22" s="78"/>
      <c r="D22" s="47"/>
      <c r="E22" s="45">
        <v>0</v>
      </c>
      <c r="F22" s="71">
        <v>0</v>
      </c>
      <c r="G22" s="72">
        <f t="shared" si="0"/>
        <v>0</v>
      </c>
      <c r="H22" s="71">
        <v>0</v>
      </c>
      <c r="I22" s="71">
        <v>0</v>
      </c>
      <c r="J22" s="71">
        <v>0</v>
      </c>
      <c r="K22" s="291">
        <f t="array" ref="K22">SUM(ROUND(H22:J22,2))</f>
        <v>0</v>
      </c>
      <c r="L22" s="331"/>
      <c r="M22" s="91"/>
      <c r="N22" s="309">
        <v>0</v>
      </c>
      <c r="O22" s="282">
        <f t="shared" si="1"/>
        <v>0</v>
      </c>
      <c r="P22" s="268">
        <v>0</v>
      </c>
      <c r="Q22" s="282">
        <f t="shared" si="2"/>
        <v>0</v>
      </c>
      <c r="R22" s="268">
        <v>0</v>
      </c>
      <c r="S22" s="282">
        <f t="shared" si="3"/>
        <v>0</v>
      </c>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row>
    <row r="23" spans="1:123" s="169" customFormat="1" ht="15.75" hidden="1">
      <c r="A23" s="73"/>
      <c r="B23" s="47"/>
      <c r="C23" s="78"/>
      <c r="D23" s="47"/>
      <c r="E23" s="45">
        <v>0</v>
      </c>
      <c r="F23" s="71">
        <v>0</v>
      </c>
      <c r="G23" s="72">
        <f t="shared" si="0"/>
        <v>0</v>
      </c>
      <c r="H23" s="71">
        <v>0</v>
      </c>
      <c r="I23" s="71">
        <v>0</v>
      </c>
      <c r="J23" s="71">
        <v>0</v>
      </c>
      <c r="K23" s="291">
        <f t="array" ref="K23">SUM(ROUND(H23:J23,2))</f>
        <v>0</v>
      </c>
      <c r="L23" s="331"/>
      <c r="M23" s="91"/>
      <c r="N23" s="309">
        <v>0</v>
      </c>
      <c r="O23" s="282">
        <f t="shared" si="1"/>
        <v>0</v>
      </c>
      <c r="P23" s="268">
        <v>0</v>
      </c>
      <c r="Q23" s="282">
        <f t="shared" si="2"/>
        <v>0</v>
      </c>
      <c r="R23" s="268">
        <v>0</v>
      </c>
      <c r="S23" s="282">
        <f t="shared" si="3"/>
        <v>0</v>
      </c>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row>
    <row r="24" spans="1:123" s="169" customFormat="1" ht="15.75" hidden="1">
      <c r="A24" s="73"/>
      <c r="B24" s="47"/>
      <c r="C24" s="78"/>
      <c r="D24" s="47"/>
      <c r="E24" s="45">
        <v>0</v>
      </c>
      <c r="F24" s="71">
        <v>0</v>
      </c>
      <c r="G24" s="72">
        <f t="shared" si="0"/>
        <v>0</v>
      </c>
      <c r="H24" s="71">
        <v>0</v>
      </c>
      <c r="I24" s="71">
        <v>0</v>
      </c>
      <c r="J24" s="71">
        <v>0</v>
      </c>
      <c r="K24" s="291">
        <f t="array" ref="K24">SUM(ROUND(H24:J24,2))</f>
        <v>0</v>
      </c>
      <c r="L24" s="331"/>
      <c r="M24" s="91"/>
      <c r="N24" s="309">
        <v>0</v>
      </c>
      <c r="O24" s="282">
        <f t="shared" si="1"/>
        <v>0</v>
      </c>
      <c r="P24" s="268">
        <v>0</v>
      </c>
      <c r="Q24" s="282">
        <f t="shared" si="2"/>
        <v>0</v>
      </c>
      <c r="R24" s="268">
        <v>0</v>
      </c>
      <c r="S24" s="282">
        <f t="shared" si="3"/>
        <v>0</v>
      </c>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row>
    <row r="25" spans="1:123" s="169" customFormat="1" ht="15.75" hidden="1">
      <c r="A25" s="73"/>
      <c r="B25" s="47"/>
      <c r="C25" s="78"/>
      <c r="D25" s="47"/>
      <c r="E25" s="45">
        <v>0</v>
      </c>
      <c r="F25" s="71">
        <v>0</v>
      </c>
      <c r="G25" s="72">
        <f t="shared" si="0"/>
        <v>0</v>
      </c>
      <c r="H25" s="71">
        <v>0</v>
      </c>
      <c r="I25" s="71">
        <v>0</v>
      </c>
      <c r="J25" s="71">
        <v>0</v>
      </c>
      <c r="K25" s="291">
        <f t="array" ref="K25">SUM(ROUND(H25:J25,2))</f>
        <v>0</v>
      </c>
      <c r="L25" s="331"/>
      <c r="M25" s="91"/>
      <c r="N25" s="309">
        <v>0</v>
      </c>
      <c r="O25" s="282">
        <f t="shared" si="1"/>
        <v>0</v>
      </c>
      <c r="P25" s="268">
        <v>0</v>
      </c>
      <c r="Q25" s="282">
        <f t="shared" si="2"/>
        <v>0</v>
      </c>
      <c r="R25" s="268">
        <v>0</v>
      </c>
      <c r="S25" s="282">
        <f t="shared" si="3"/>
        <v>0</v>
      </c>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row>
    <row r="26" spans="1:123" s="169" customFormat="1" ht="15.75" hidden="1">
      <c r="A26" s="73"/>
      <c r="B26" s="47"/>
      <c r="C26" s="78"/>
      <c r="D26" s="47"/>
      <c r="E26" s="45">
        <v>0</v>
      </c>
      <c r="F26" s="71">
        <v>0</v>
      </c>
      <c r="G26" s="72">
        <f t="shared" si="0"/>
        <v>0</v>
      </c>
      <c r="H26" s="71">
        <v>0</v>
      </c>
      <c r="I26" s="71">
        <v>0</v>
      </c>
      <c r="J26" s="71">
        <v>0</v>
      </c>
      <c r="K26" s="291">
        <f t="array" ref="K26">SUM(ROUND(H26:J26,2))</f>
        <v>0</v>
      </c>
      <c r="L26" s="331"/>
      <c r="M26" s="91"/>
      <c r="N26" s="309">
        <v>0</v>
      </c>
      <c r="O26" s="282">
        <f t="shared" si="1"/>
        <v>0</v>
      </c>
      <c r="P26" s="268">
        <v>0</v>
      </c>
      <c r="Q26" s="282">
        <f t="shared" si="2"/>
        <v>0</v>
      </c>
      <c r="R26" s="268">
        <v>0</v>
      </c>
      <c r="S26" s="282">
        <f t="shared" si="3"/>
        <v>0</v>
      </c>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row>
    <row r="27" spans="1:123" s="169" customFormat="1" ht="15.75" hidden="1">
      <c r="A27" s="73"/>
      <c r="B27" s="47"/>
      <c r="C27" s="78"/>
      <c r="D27" s="47"/>
      <c r="E27" s="45">
        <v>0</v>
      </c>
      <c r="F27" s="71">
        <v>0</v>
      </c>
      <c r="G27" s="72">
        <f t="shared" si="0"/>
        <v>0</v>
      </c>
      <c r="H27" s="71">
        <v>0</v>
      </c>
      <c r="I27" s="71">
        <v>0</v>
      </c>
      <c r="J27" s="71">
        <v>0</v>
      </c>
      <c r="K27" s="291">
        <f t="array" ref="K27">SUM(ROUND(H27:J27,2))</f>
        <v>0</v>
      </c>
      <c r="L27" s="331"/>
      <c r="M27" s="91"/>
      <c r="N27" s="309">
        <v>0</v>
      </c>
      <c r="O27" s="282">
        <f t="shared" si="1"/>
        <v>0</v>
      </c>
      <c r="P27" s="268">
        <v>0</v>
      </c>
      <c r="Q27" s="282">
        <f t="shared" si="2"/>
        <v>0</v>
      </c>
      <c r="R27" s="268">
        <v>0</v>
      </c>
      <c r="S27" s="282">
        <f t="shared" si="3"/>
        <v>0</v>
      </c>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row>
    <row r="28" spans="1:123" s="169" customFormat="1" ht="15.75" hidden="1">
      <c r="A28" s="73"/>
      <c r="B28" s="47"/>
      <c r="C28" s="78"/>
      <c r="D28" s="47"/>
      <c r="E28" s="45">
        <v>0</v>
      </c>
      <c r="F28" s="71">
        <v>0</v>
      </c>
      <c r="G28" s="72">
        <f t="shared" si="0"/>
        <v>0</v>
      </c>
      <c r="H28" s="71">
        <v>0</v>
      </c>
      <c r="I28" s="71">
        <v>0</v>
      </c>
      <c r="J28" s="71">
        <v>0</v>
      </c>
      <c r="K28" s="291">
        <f t="array" ref="K28">SUM(ROUND(H28:J28,2))</f>
        <v>0</v>
      </c>
      <c r="L28" s="331"/>
      <c r="M28" s="91"/>
      <c r="N28" s="309">
        <v>0</v>
      </c>
      <c r="O28" s="282">
        <f t="shared" si="1"/>
        <v>0</v>
      </c>
      <c r="P28" s="268">
        <v>0</v>
      </c>
      <c r="Q28" s="282">
        <f t="shared" si="2"/>
        <v>0</v>
      </c>
      <c r="R28" s="268">
        <v>0</v>
      </c>
      <c r="S28" s="282">
        <f t="shared" si="3"/>
        <v>0</v>
      </c>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row>
    <row r="29" spans="1:123" s="169" customFormat="1" ht="15.75" hidden="1">
      <c r="A29" s="73"/>
      <c r="B29" s="47"/>
      <c r="C29" s="78"/>
      <c r="D29" s="47"/>
      <c r="E29" s="45">
        <v>0</v>
      </c>
      <c r="F29" s="71">
        <v>0</v>
      </c>
      <c r="G29" s="72">
        <f t="shared" si="0"/>
        <v>0</v>
      </c>
      <c r="H29" s="71">
        <v>0</v>
      </c>
      <c r="I29" s="71">
        <v>0</v>
      </c>
      <c r="J29" s="71">
        <v>0</v>
      </c>
      <c r="K29" s="291">
        <f t="array" ref="K29">SUM(ROUND(H29:J29,2))</f>
        <v>0</v>
      </c>
      <c r="L29" s="331"/>
      <c r="M29" s="91"/>
      <c r="N29" s="309">
        <v>0</v>
      </c>
      <c r="O29" s="282">
        <f t="shared" si="1"/>
        <v>0</v>
      </c>
      <c r="P29" s="268">
        <v>0</v>
      </c>
      <c r="Q29" s="282">
        <f t="shared" si="2"/>
        <v>0</v>
      </c>
      <c r="R29" s="268">
        <v>0</v>
      </c>
      <c r="S29" s="282">
        <f t="shared" si="3"/>
        <v>0</v>
      </c>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row>
    <row r="30" spans="1:123" s="169" customFormat="1" ht="15.75" hidden="1">
      <c r="A30" s="73"/>
      <c r="B30" s="47"/>
      <c r="C30" s="78"/>
      <c r="D30" s="47"/>
      <c r="E30" s="45">
        <v>0</v>
      </c>
      <c r="F30" s="71">
        <v>0</v>
      </c>
      <c r="G30" s="72">
        <f t="shared" si="0"/>
        <v>0</v>
      </c>
      <c r="H30" s="71">
        <v>0</v>
      </c>
      <c r="I30" s="71">
        <v>0</v>
      </c>
      <c r="J30" s="71">
        <v>0</v>
      </c>
      <c r="K30" s="291">
        <f t="array" ref="K30">SUM(ROUND(H30:J30,2))</f>
        <v>0</v>
      </c>
      <c r="L30" s="331"/>
      <c r="M30" s="91"/>
      <c r="N30" s="309">
        <v>0</v>
      </c>
      <c r="O30" s="282">
        <f t="shared" si="1"/>
        <v>0</v>
      </c>
      <c r="P30" s="268">
        <v>0</v>
      </c>
      <c r="Q30" s="282">
        <f t="shared" si="2"/>
        <v>0</v>
      </c>
      <c r="R30" s="268">
        <v>0</v>
      </c>
      <c r="S30" s="282">
        <f t="shared" si="3"/>
        <v>0</v>
      </c>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row>
    <row r="31" spans="1:123" s="169" customFormat="1" ht="15.75" hidden="1">
      <c r="A31" s="73"/>
      <c r="B31" s="47"/>
      <c r="C31" s="78"/>
      <c r="D31" s="47"/>
      <c r="E31" s="45">
        <v>0</v>
      </c>
      <c r="F31" s="71">
        <v>0</v>
      </c>
      <c r="G31" s="72">
        <f t="shared" si="0"/>
        <v>0</v>
      </c>
      <c r="H31" s="71">
        <v>0</v>
      </c>
      <c r="I31" s="71">
        <v>0</v>
      </c>
      <c r="J31" s="71">
        <v>0</v>
      </c>
      <c r="K31" s="291">
        <f t="array" ref="K31">SUM(ROUND(H31:J31,2))</f>
        <v>0</v>
      </c>
      <c r="L31" s="331"/>
      <c r="M31" s="91"/>
      <c r="N31" s="309">
        <v>0</v>
      </c>
      <c r="O31" s="282">
        <f t="shared" si="1"/>
        <v>0</v>
      </c>
      <c r="P31" s="268">
        <v>0</v>
      </c>
      <c r="Q31" s="282">
        <f t="shared" si="2"/>
        <v>0</v>
      </c>
      <c r="R31" s="268">
        <v>0</v>
      </c>
      <c r="S31" s="282">
        <f t="shared" si="3"/>
        <v>0</v>
      </c>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row>
    <row r="32" spans="1:123" s="169" customFormat="1" ht="15.75" hidden="1">
      <c r="A32" s="73"/>
      <c r="B32" s="47"/>
      <c r="C32" s="78"/>
      <c r="D32" s="47"/>
      <c r="E32" s="45">
        <v>0</v>
      </c>
      <c r="F32" s="71">
        <v>0</v>
      </c>
      <c r="G32" s="72">
        <f t="shared" si="0"/>
        <v>0</v>
      </c>
      <c r="H32" s="71">
        <v>0</v>
      </c>
      <c r="I32" s="71">
        <v>0</v>
      </c>
      <c r="J32" s="71">
        <v>0</v>
      </c>
      <c r="K32" s="291">
        <f t="array" ref="K32">SUM(ROUND(H32:J32,2))</f>
        <v>0</v>
      </c>
      <c r="L32" s="331"/>
      <c r="M32" s="91"/>
      <c r="N32" s="309">
        <v>0</v>
      </c>
      <c r="O32" s="282">
        <f t="shared" si="1"/>
        <v>0</v>
      </c>
      <c r="P32" s="268">
        <v>0</v>
      </c>
      <c r="Q32" s="282">
        <f t="shared" si="2"/>
        <v>0</v>
      </c>
      <c r="R32" s="268">
        <v>0</v>
      </c>
      <c r="S32" s="282">
        <f t="shared" si="3"/>
        <v>0</v>
      </c>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row>
    <row r="33" spans="1:123" s="169" customFormat="1" ht="15.75" hidden="1">
      <c r="A33" s="73"/>
      <c r="B33" s="47"/>
      <c r="C33" s="78"/>
      <c r="D33" s="47"/>
      <c r="E33" s="45">
        <v>0</v>
      </c>
      <c r="F33" s="71">
        <v>0</v>
      </c>
      <c r="G33" s="72">
        <f t="shared" si="0"/>
        <v>0</v>
      </c>
      <c r="H33" s="71">
        <v>0</v>
      </c>
      <c r="I33" s="71">
        <v>0</v>
      </c>
      <c r="J33" s="71">
        <v>0</v>
      </c>
      <c r="K33" s="291">
        <f t="array" ref="K33">SUM(ROUND(H33:J33,2))</f>
        <v>0</v>
      </c>
      <c r="L33" s="331"/>
      <c r="M33" s="91"/>
      <c r="N33" s="309">
        <v>0</v>
      </c>
      <c r="O33" s="282">
        <f t="shared" si="1"/>
        <v>0</v>
      </c>
      <c r="P33" s="268">
        <v>0</v>
      </c>
      <c r="Q33" s="282">
        <f t="shared" si="2"/>
        <v>0</v>
      </c>
      <c r="R33" s="268">
        <v>0</v>
      </c>
      <c r="S33" s="282">
        <f t="shared" si="3"/>
        <v>0</v>
      </c>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row>
    <row r="34" spans="1:123" s="169" customFormat="1" ht="15.75" hidden="1">
      <c r="A34" s="73"/>
      <c r="B34" s="47"/>
      <c r="C34" s="78"/>
      <c r="D34" s="47"/>
      <c r="E34" s="45">
        <v>0</v>
      </c>
      <c r="F34" s="71">
        <v>0</v>
      </c>
      <c r="G34" s="72">
        <f t="shared" si="0"/>
        <v>0</v>
      </c>
      <c r="H34" s="71">
        <v>0</v>
      </c>
      <c r="I34" s="71">
        <v>0</v>
      </c>
      <c r="J34" s="71">
        <v>0</v>
      </c>
      <c r="K34" s="291">
        <f t="array" ref="K34">SUM(ROUND(H34:J34,2))</f>
        <v>0</v>
      </c>
      <c r="L34" s="331"/>
      <c r="M34" s="91"/>
      <c r="N34" s="309">
        <v>0</v>
      </c>
      <c r="O34" s="282">
        <f t="shared" si="1"/>
        <v>0</v>
      </c>
      <c r="P34" s="268">
        <v>0</v>
      </c>
      <c r="Q34" s="282">
        <f t="shared" si="2"/>
        <v>0</v>
      </c>
      <c r="R34" s="268">
        <v>0</v>
      </c>
      <c r="S34" s="282">
        <f t="shared" si="3"/>
        <v>0</v>
      </c>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row>
    <row r="35" spans="1:123" s="169" customFormat="1" ht="15.75" hidden="1">
      <c r="A35" s="73"/>
      <c r="B35" s="47"/>
      <c r="C35" s="78"/>
      <c r="D35" s="47"/>
      <c r="E35" s="45">
        <v>0</v>
      </c>
      <c r="F35" s="71">
        <v>0</v>
      </c>
      <c r="G35" s="72">
        <f t="shared" si="0"/>
        <v>0</v>
      </c>
      <c r="H35" s="71">
        <v>0</v>
      </c>
      <c r="I35" s="71">
        <v>0</v>
      </c>
      <c r="J35" s="71">
        <v>0</v>
      </c>
      <c r="K35" s="291">
        <f t="array" ref="K35">SUM(ROUND(H35:J35,2))</f>
        <v>0</v>
      </c>
      <c r="L35" s="331"/>
      <c r="M35" s="91"/>
      <c r="N35" s="309">
        <v>0</v>
      </c>
      <c r="O35" s="282">
        <f t="shared" si="1"/>
        <v>0</v>
      </c>
      <c r="P35" s="268">
        <v>0</v>
      </c>
      <c r="Q35" s="282">
        <f t="shared" si="2"/>
        <v>0</v>
      </c>
      <c r="R35" s="268">
        <v>0</v>
      </c>
      <c r="S35" s="282">
        <f t="shared" si="3"/>
        <v>0</v>
      </c>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row>
    <row r="36" spans="1:123" s="169" customFormat="1" ht="15.75" hidden="1">
      <c r="A36" s="73"/>
      <c r="B36" s="47"/>
      <c r="C36" s="78"/>
      <c r="D36" s="47"/>
      <c r="E36" s="45">
        <v>0</v>
      </c>
      <c r="F36" s="71">
        <v>0</v>
      </c>
      <c r="G36" s="72">
        <f t="shared" si="0"/>
        <v>0</v>
      </c>
      <c r="H36" s="71">
        <v>0</v>
      </c>
      <c r="I36" s="71">
        <v>0</v>
      </c>
      <c r="J36" s="71">
        <v>0</v>
      </c>
      <c r="K36" s="291">
        <f t="array" ref="K36">SUM(ROUND(H36:J36,2))</f>
        <v>0</v>
      </c>
      <c r="L36" s="331"/>
      <c r="M36" s="91"/>
      <c r="N36" s="309">
        <v>0</v>
      </c>
      <c r="O36" s="282">
        <f t="shared" si="1"/>
        <v>0</v>
      </c>
      <c r="P36" s="268">
        <v>0</v>
      </c>
      <c r="Q36" s="282">
        <f t="shared" si="2"/>
        <v>0</v>
      </c>
      <c r="R36" s="268">
        <v>0</v>
      </c>
      <c r="S36" s="282">
        <f t="shared" si="3"/>
        <v>0</v>
      </c>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row>
    <row r="37" spans="1:123" s="169" customFormat="1" ht="15.75" hidden="1">
      <c r="A37" s="73"/>
      <c r="B37" s="47"/>
      <c r="C37" s="78"/>
      <c r="D37" s="47"/>
      <c r="E37" s="45">
        <v>0</v>
      </c>
      <c r="F37" s="71">
        <v>0</v>
      </c>
      <c r="G37" s="72">
        <f t="shared" si="0"/>
        <v>0</v>
      </c>
      <c r="H37" s="71">
        <v>0</v>
      </c>
      <c r="I37" s="71">
        <v>0</v>
      </c>
      <c r="J37" s="71">
        <v>0</v>
      </c>
      <c r="K37" s="291">
        <f t="array" ref="K37">SUM(ROUND(H37:J37,2))</f>
        <v>0</v>
      </c>
      <c r="L37" s="331"/>
      <c r="M37" s="91"/>
      <c r="N37" s="309">
        <v>0</v>
      </c>
      <c r="O37" s="282">
        <f t="shared" si="1"/>
        <v>0</v>
      </c>
      <c r="P37" s="268">
        <v>0</v>
      </c>
      <c r="Q37" s="282">
        <f t="shared" si="2"/>
        <v>0</v>
      </c>
      <c r="R37" s="268">
        <v>0</v>
      </c>
      <c r="S37" s="282">
        <f t="shared" si="3"/>
        <v>0</v>
      </c>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row>
    <row r="38" spans="1:123" s="169" customFormat="1" ht="15.75" hidden="1">
      <c r="A38" s="73"/>
      <c r="B38" s="47"/>
      <c r="C38" s="78"/>
      <c r="D38" s="47"/>
      <c r="E38" s="45">
        <v>0</v>
      </c>
      <c r="F38" s="71">
        <v>0</v>
      </c>
      <c r="G38" s="72">
        <f t="shared" si="0"/>
        <v>0</v>
      </c>
      <c r="H38" s="71">
        <v>0</v>
      </c>
      <c r="I38" s="71">
        <v>0</v>
      </c>
      <c r="J38" s="71">
        <v>0</v>
      </c>
      <c r="K38" s="291">
        <f t="array" ref="K38">SUM(ROUND(H38:J38,2))</f>
        <v>0</v>
      </c>
      <c r="L38" s="331"/>
      <c r="M38" s="91"/>
      <c r="N38" s="309">
        <v>0</v>
      </c>
      <c r="O38" s="282">
        <f t="shared" si="1"/>
        <v>0</v>
      </c>
      <c r="P38" s="268">
        <v>0</v>
      </c>
      <c r="Q38" s="282">
        <f t="shared" si="2"/>
        <v>0</v>
      </c>
      <c r="R38" s="268">
        <v>0</v>
      </c>
      <c r="S38" s="282">
        <f t="shared" si="3"/>
        <v>0</v>
      </c>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row>
    <row r="39" spans="1:123" s="169" customFormat="1" ht="15.75" hidden="1">
      <c r="A39" s="73"/>
      <c r="B39" s="47"/>
      <c r="C39" s="78"/>
      <c r="D39" s="47"/>
      <c r="E39" s="45">
        <v>0</v>
      </c>
      <c r="F39" s="71">
        <v>0</v>
      </c>
      <c r="G39" s="72">
        <f t="shared" si="0"/>
        <v>0</v>
      </c>
      <c r="H39" s="71">
        <v>0</v>
      </c>
      <c r="I39" s="71">
        <v>0</v>
      </c>
      <c r="J39" s="71">
        <v>0</v>
      </c>
      <c r="K39" s="291">
        <f t="array" ref="K39">SUM(ROUND(H39:J39,2))</f>
        <v>0</v>
      </c>
      <c r="L39" s="331"/>
      <c r="M39" s="91"/>
      <c r="N39" s="309">
        <v>0</v>
      </c>
      <c r="O39" s="282">
        <f t="shared" si="1"/>
        <v>0</v>
      </c>
      <c r="P39" s="268">
        <v>0</v>
      </c>
      <c r="Q39" s="282">
        <f t="shared" si="2"/>
        <v>0</v>
      </c>
      <c r="R39" s="268">
        <v>0</v>
      </c>
      <c r="S39" s="282">
        <f t="shared" si="3"/>
        <v>0</v>
      </c>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row>
    <row r="40" spans="1:123" s="169" customFormat="1" ht="15.75" hidden="1">
      <c r="A40" s="73"/>
      <c r="B40" s="47"/>
      <c r="C40" s="78"/>
      <c r="D40" s="47"/>
      <c r="E40" s="45">
        <v>0</v>
      </c>
      <c r="F40" s="71">
        <v>0</v>
      </c>
      <c r="G40" s="72">
        <f t="shared" si="0"/>
        <v>0</v>
      </c>
      <c r="H40" s="71">
        <v>0</v>
      </c>
      <c r="I40" s="71">
        <v>0</v>
      </c>
      <c r="J40" s="71">
        <v>0</v>
      </c>
      <c r="K40" s="291">
        <f t="array" ref="K40">SUM(ROUND(H40:J40,2))</f>
        <v>0</v>
      </c>
      <c r="L40" s="331"/>
      <c r="M40" s="91"/>
      <c r="N40" s="309">
        <v>0</v>
      </c>
      <c r="O40" s="282">
        <f t="shared" si="1"/>
        <v>0</v>
      </c>
      <c r="P40" s="268">
        <v>0</v>
      </c>
      <c r="Q40" s="282">
        <f t="shared" si="2"/>
        <v>0</v>
      </c>
      <c r="R40" s="268">
        <v>0</v>
      </c>
      <c r="S40" s="282">
        <f t="shared" si="3"/>
        <v>0</v>
      </c>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row>
    <row r="41" spans="1:123" s="169" customFormat="1" ht="15.75" hidden="1">
      <c r="A41" s="73"/>
      <c r="B41" s="47"/>
      <c r="C41" s="78"/>
      <c r="D41" s="47"/>
      <c r="E41" s="45">
        <v>0</v>
      </c>
      <c r="F41" s="71">
        <v>0</v>
      </c>
      <c r="G41" s="72">
        <f t="shared" si="0"/>
        <v>0</v>
      </c>
      <c r="H41" s="71">
        <v>0</v>
      </c>
      <c r="I41" s="71">
        <v>0</v>
      </c>
      <c r="J41" s="71">
        <v>0</v>
      </c>
      <c r="K41" s="291">
        <f t="array" ref="K41">SUM(ROUND(H41:J41,2))</f>
        <v>0</v>
      </c>
      <c r="L41" s="331"/>
      <c r="M41" s="91"/>
      <c r="N41" s="309">
        <v>0</v>
      </c>
      <c r="O41" s="282">
        <f t="shared" si="1"/>
        <v>0</v>
      </c>
      <c r="P41" s="268">
        <v>0</v>
      </c>
      <c r="Q41" s="282">
        <f t="shared" si="2"/>
        <v>0</v>
      </c>
      <c r="R41" s="268">
        <v>0</v>
      </c>
      <c r="S41" s="282">
        <f t="shared" si="3"/>
        <v>0</v>
      </c>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row>
    <row r="42" spans="1:123" s="169" customFormat="1" ht="15.75" hidden="1">
      <c r="A42" s="73"/>
      <c r="B42" s="47"/>
      <c r="C42" s="78"/>
      <c r="D42" s="47"/>
      <c r="E42" s="45">
        <v>0</v>
      </c>
      <c r="F42" s="71">
        <v>0</v>
      </c>
      <c r="G42" s="72">
        <f t="shared" si="0"/>
        <v>0</v>
      </c>
      <c r="H42" s="71">
        <v>0</v>
      </c>
      <c r="I42" s="71">
        <v>0</v>
      </c>
      <c r="J42" s="71">
        <v>0</v>
      </c>
      <c r="K42" s="291">
        <f t="array" ref="K42">SUM(ROUND(H42:J42,2))</f>
        <v>0</v>
      </c>
      <c r="L42" s="331"/>
      <c r="M42" s="91"/>
      <c r="N42" s="309">
        <v>0</v>
      </c>
      <c r="O42" s="282">
        <f t="shared" si="1"/>
        <v>0</v>
      </c>
      <c r="P42" s="268">
        <v>0</v>
      </c>
      <c r="Q42" s="282">
        <f t="shared" si="2"/>
        <v>0</v>
      </c>
      <c r="R42" s="268">
        <v>0</v>
      </c>
      <c r="S42" s="282">
        <f t="shared" si="3"/>
        <v>0</v>
      </c>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row>
    <row r="43" spans="1:123" s="169" customFormat="1" ht="15.75" hidden="1">
      <c r="A43" s="73"/>
      <c r="B43" s="47"/>
      <c r="C43" s="78"/>
      <c r="D43" s="47"/>
      <c r="E43" s="45">
        <v>0</v>
      </c>
      <c r="F43" s="71">
        <v>0</v>
      </c>
      <c r="G43" s="72">
        <f t="shared" si="0"/>
        <v>0</v>
      </c>
      <c r="H43" s="71">
        <v>0</v>
      </c>
      <c r="I43" s="71">
        <v>0</v>
      </c>
      <c r="J43" s="71">
        <v>0</v>
      </c>
      <c r="K43" s="291">
        <f t="array" ref="K43">SUM(ROUND(H43:J43,2))</f>
        <v>0</v>
      </c>
      <c r="L43" s="331"/>
      <c r="M43" s="91"/>
      <c r="N43" s="309">
        <v>0</v>
      </c>
      <c r="O43" s="282">
        <f t="shared" si="1"/>
        <v>0</v>
      </c>
      <c r="P43" s="268">
        <v>0</v>
      </c>
      <c r="Q43" s="282">
        <f t="shared" si="2"/>
        <v>0</v>
      </c>
      <c r="R43" s="268">
        <v>0</v>
      </c>
      <c r="S43" s="282">
        <f t="shared" si="3"/>
        <v>0</v>
      </c>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row>
    <row r="44" spans="1:123" s="169" customFormat="1" ht="15.75" hidden="1">
      <c r="A44" s="73"/>
      <c r="B44" s="47"/>
      <c r="C44" s="78"/>
      <c r="D44" s="47"/>
      <c r="E44" s="45">
        <v>0</v>
      </c>
      <c r="F44" s="71">
        <v>0</v>
      </c>
      <c r="G44" s="72">
        <f t="shared" si="0"/>
        <v>0</v>
      </c>
      <c r="H44" s="71">
        <v>0</v>
      </c>
      <c r="I44" s="71">
        <v>0</v>
      </c>
      <c r="J44" s="71">
        <v>0</v>
      </c>
      <c r="K44" s="291">
        <f t="array" ref="K44">SUM(ROUND(H44:J44,2))</f>
        <v>0</v>
      </c>
      <c r="L44" s="331"/>
      <c r="M44" s="91"/>
      <c r="N44" s="309">
        <v>0</v>
      </c>
      <c r="O44" s="282">
        <f t="shared" si="1"/>
        <v>0</v>
      </c>
      <c r="P44" s="268">
        <v>0</v>
      </c>
      <c r="Q44" s="282">
        <f t="shared" si="2"/>
        <v>0</v>
      </c>
      <c r="R44" s="268">
        <v>0</v>
      </c>
      <c r="S44" s="282">
        <f t="shared" si="3"/>
        <v>0</v>
      </c>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row>
    <row r="45" spans="1:123" s="169" customFormat="1" ht="15.75" hidden="1">
      <c r="A45" s="73"/>
      <c r="B45" s="47"/>
      <c r="C45" s="78"/>
      <c r="D45" s="47"/>
      <c r="E45" s="45">
        <v>0</v>
      </c>
      <c r="F45" s="71">
        <v>0</v>
      </c>
      <c r="G45" s="72">
        <f t="shared" si="0"/>
        <v>0</v>
      </c>
      <c r="H45" s="71">
        <v>0</v>
      </c>
      <c r="I45" s="71">
        <v>0</v>
      </c>
      <c r="J45" s="71">
        <v>0</v>
      </c>
      <c r="K45" s="291">
        <f t="array" ref="K45">SUM(ROUND(H45:J45,2))</f>
        <v>0</v>
      </c>
      <c r="L45" s="331"/>
      <c r="M45" s="91"/>
      <c r="N45" s="309">
        <v>0</v>
      </c>
      <c r="O45" s="282">
        <f t="shared" si="1"/>
        <v>0</v>
      </c>
      <c r="P45" s="268">
        <v>0</v>
      </c>
      <c r="Q45" s="282">
        <f t="shared" si="2"/>
        <v>0</v>
      </c>
      <c r="R45" s="268">
        <v>0</v>
      </c>
      <c r="S45" s="282">
        <f t="shared" si="3"/>
        <v>0</v>
      </c>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row>
    <row r="46" spans="1:123" s="169" customFormat="1" ht="15.75" hidden="1">
      <c r="A46" s="73"/>
      <c r="B46" s="47"/>
      <c r="C46" s="78"/>
      <c r="D46" s="47"/>
      <c r="E46" s="45">
        <v>0</v>
      </c>
      <c r="F46" s="71">
        <v>0</v>
      </c>
      <c r="G46" s="72">
        <f t="shared" si="0"/>
        <v>0</v>
      </c>
      <c r="H46" s="71">
        <v>0</v>
      </c>
      <c r="I46" s="71">
        <v>0</v>
      </c>
      <c r="J46" s="71">
        <v>0</v>
      </c>
      <c r="K46" s="291">
        <f t="array" ref="K46">SUM(ROUND(H46:J46,2))</f>
        <v>0</v>
      </c>
      <c r="L46" s="331"/>
      <c r="M46" s="91"/>
      <c r="N46" s="309">
        <v>0</v>
      </c>
      <c r="O46" s="282">
        <f t="shared" si="1"/>
        <v>0</v>
      </c>
      <c r="P46" s="268">
        <v>0</v>
      </c>
      <c r="Q46" s="282">
        <f t="shared" si="2"/>
        <v>0</v>
      </c>
      <c r="R46" s="268">
        <v>0</v>
      </c>
      <c r="S46" s="282">
        <f t="shared" si="3"/>
        <v>0</v>
      </c>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row>
    <row r="47" spans="1:123" s="169" customFormat="1" ht="15.75" hidden="1">
      <c r="A47" s="73"/>
      <c r="B47" s="47"/>
      <c r="C47" s="78"/>
      <c r="D47" s="47"/>
      <c r="E47" s="45">
        <v>0</v>
      </c>
      <c r="F47" s="71">
        <v>0</v>
      </c>
      <c r="G47" s="72">
        <f t="shared" si="0"/>
        <v>0</v>
      </c>
      <c r="H47" s="71">
        <v>0</v>
      </c>
      <c r="I47" s="71">
        <v>0</v>
      </c>
      <c r="J47" s="71">
        <v>0</v>
      </c>
      <c r="K47" s="291">
        <f t="array" ref="K47">SUM(ROUND(H47:J47,2))</f>
        <v>0</v>
      </c>
      <c r="L47" s="331"/>
      <c r="M47" s="91"/>
      <c r="N47" s="309">
        <v>0</v>
      </c>
      <c r="O47" s="282">
        <f t="shared" si="1"/>
        <v>0</v>
      </c>
      <c r="P47" s="268">
        <v>0</v>
      </c>
      <c r="Q47" s="282">
        <f t="shared" si="2"/>
        <v>0</v>
      </c>
      <c r="R47" s="268">
        <v>0</v>
      </c>
      <c r="S47" s="282">
        <f t="shared" si="3"/>
        <v>0</v>
      </c>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row>
    <row r="48" spans="1:123" s="169" customFormat="1" ht="15.75" hidden="1">
      <c r="A48" s="73"/>
      <c r="B48" s="47"/>
      <c r="C48" s="78"/>
      <c r="D48" s="47"/>
      <c r="E48" s="45">
        <v>0</v>
      </c>
      <c r="F48" s="71">
        <v>0</v>
      </c>
      <c r="G48" s="72">
        <f t="shared" si="0"/>
        <v>0</v>
      </c>
      <c r="H48" s="71">
        <v>0</v>
      </c>
      <c r="I48" s="71">
        <v>0</v>
      </c>
      <c r="J48" s="71">
        <v>0</v>
      </c>
      <c r="K48" s="291">
        <f t="array" ref="K48">SUM(ROUND(H48:J48,2))</f>
        <v>0</v>
      </c>
      <c r="L48" s="331"/>
      <c r="M48" s="91"/>
      <c r="N48" s="309">
        <v>0</v>
      </c>
      <c r="O48" s="282">
        <f t="shared" si="1"/>
        <v>0</v>
      </c>
      <c r="P48" s="268">
        <v>0</v>
      </c>
      <c r="Q48" s="282">
        <f t="shared" si="2"/>
        <v>0</v>
      </c>
      <c r="R48" s="268">
        <v>0</v>
      </c>
      <c r="S48" s="282">
        <f t="shared" si="3"/>
        <v>0</v>
      </c>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row>
    <row r="49" spans="1:123" s="169" customFormat="1" ht="15.75" hidden="1">
      <c r="A49" s="73"/>
      <c r="B49" s="47"/>
      <c r="C49" s="78"/>
      <c r="D49" s="47"/>
      <c r="E49" s="45">
        <v>0</v>
      </c>
      <c r="F49" s="71">
        <v>0</v>
      </c>
      <c r="G49" s="72">
        <f t="shared" si="0"/>
        <v>0</v>
      </c>
      <c r="H49" s="71">
        <v>0</v>
      </c>
      <c r="I49" s="71">
        <v>0</v>
      </c>
      <c r="J49" s="71">
        <v>0</v>
      </c>
      <c r="K49" s="291">
        <f t="array" ref="K49">SUM(ROUND(H49:J49,2))</f>
        <v>0</v>
      </c>
      <c r="L49" s="331"/>
      <c r="M49" s="91"/>
      <c r="N49" s="309">
        <v>0</v>
      </c>
      <c r="O49" s="282">
        <f t="shared" si="1"/>
        <v>0</v>
      </c>
      <c r="P49" s="268">
        <v>0</v>
      </c>
      <c r="Q49" s="282">
        <f t="shared" si="2"/>
        <v>0</v>
      </c>
      <c r="R49" s="268">
        <v>0</v>
      </c>
      <c r="S49" s="282">
        <f t="shared" si="3"/>
        <v>0</v>
      </c>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row>
    <row r="50" spans="1:123" s="169" customFormat="1" ht="15.75" hidden="1">
      <c r="A50" s="73"/>
      <c r="B50" s="47"/>
      <c r="C50" s="78"/>
      <c r="D50" s="47"/>
      <c r="E50" s="45">
        <v>0</v>
      </c>
      <c r="F50" s="71">
        <v>0</v>
      </c>
      <c r="G50" s="72">
        <f t="shared" si="0"/>
        <v>0</v>
      </c>
      <c r="H50" s="71">
        <v>0</v>
      </c>
      <c r="I50" s="71">
        <v>0</v>
      </c>
      <c r="J50" s="71">
        <v>0</v>
      </c>
      <c r="K50" s="291">
        <f t="array" ref="K50">SUM(ROUND(H50:J50,2))</f>
        <v>0</v>
      </c>
      <c r="L50" s="331"/>
      <c r="M50" s="91"/>
      <c r="N50" s="309">
        <v>0</v>
      </c>
      <c r="O50" s="282">
        <f t="shared" si="1"/>
        <v>0</v>
      </c>
      <c r="P50" s="268">
        <v>0</v>
      </c>
      <c r="Q50" s="282">
        <f t="shared" si="2"/>
        <v>0</v>
      </c>
      <c r="R50" s="268">
        <v>0</v>
      </c>
      <c r="S50" s="282">
        <f t="shared" si="3"/>
        <v>0</v>
      </c>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c r="DP50" s="199"/>
      <c r="DQ50" s="199"/>
      <c r="DR50" s="199"/>
      <c r="DS50" s="199"/>
    </row>
    <row r="51" spans="1:123" s="169" customFormat="1" ht="15.75" hidden="1">
      <c r="A51" s="73"/>
      <c r="B51" s="47"/>
      <c r="C51" s="78"/>
      <c r="D51" s="47"/>
      <c r="E51" s="45">
        <v>0</v>
      </c>
      <c r="F51" s="71">
        <v>0</v>
      </c>
      <c r="G51" s="72">
        <f t="shared" si="0"/>
        <v>0</v>
      </c>
      <c r="H51" s="71">
        <v>0</v>
      </c>
      <c r="I51" s="71">
        <v>0</v>
      </c>
      <c r="J51" s="71">
        <v>0</v>
      </c>
      <c r="K51" s="291">
        <f t="array" ref="K51">SUM(ROUND(H51:J51,2))</f>
        <v>0</v>
      </c>
      <c r="L51" s="331"/>
      <c r="M51" s="91"/>
      <c r="N51" s="309">
        <v>0</v>
      </c>
      <c r="O51" s="282">
        <f t="shared" si="1"/>
        <v>0</v>
      </c>
      <c r="P51" s="268">
        <v>0</v>
      </c>
      <c r="Q51" s="282">
        <f t="shared" si="2"/>
        <v>0</v>
      </c>
      <c r="R51" s="268">
        <v>0</v>
      </c>
      <c r="S51" s="282">
        <f t="shared" si="3"/>
        <v>0</v>
      </c>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row>
    <row r="52" spans="1:123" s="169" customFormat="1" ht="15.75" hidden="1">
      <c r="A52" s="73"/>
      <c r="B52" s="47"/>
      <c r="C52" s="78"/>
      <c r="D52" s="47"/>
      <c r="E52" s="45">
        <v>0</v>
      </c>
      <c r="F52" s="71">
        <v>0</v>
      </c>
      <c r="G52" s="72">
        <f t="shared" si="0"/>
        <v>0</v>
      </c>
      <c r="H52" s="71">
        <v>0</v>
      </c>
      <c r="I52" s="71">
        <v>0</v>
      </c>
      <c r="J52" s="71">
        <v>0</v>
      </c>
      <c r="K52" s="291">
        <f t="array" ref="K52">SUM(ROUND(H52:J52,2))</f>
        <v>0</v>
      </c>
      <c r="L52" s="331"/>
      <c r="M52" s="91"/>
      <c r="N52" s="309">
        <v>0</v>
      </c>
      <c r="O52" s="282">
        <f t="shared" si="1"/>
        <v>0</v>
      </c>
      <c r="P52" s="268">
        <v>0</v>
      </c>
      <c r="Q52" s="282">
        <f t="shared" si="2"/>
        <v>0</v>
      </c>
      <c r="R52" s="268">
        <v>0</v>
      </c>
      <c r="S52" s="282">
        <f t="shared" si="3"/>
        <v>0</v>
      </c>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c r="DP52" s="199"/>
      <c r="DQ52" s="199"/>
      <c r="DR52" s="199"/>
      <c r="DS52" s="199"/>
    </row>
    <row r="53" spans="1:123" s="169" customFormat="1" ht="15.75" hidden="1">
      <c r="A53" s="73"/>
      <c r="B53" s="47"/>
      <c r="C53" s="78"/>
      <c r="D53" s="47"/>
      <c r="E53" s="45">
        <v>0</v>
      </c>
      <c r="F53" s="71">
        <v>0</v>
      </c>
      <c r="G53" s="72">
        <f t="shared" si="0"/>
        <v>0</v>
      </c>
      <c r="H53" s="71">
        <v>0</v>
      </c>
      <c r="I53" s="71">
        <v>0</v>
      </c>
      <c r="J53" s="71">
        <v>0</v>
      </c>
      <c r="K53" s="291">
        <f t="array" ref="K53">SUM(ROUND(H53:J53,2))</f>
        <v>0</v>
      </c>
      <c r="L53" s="331"/>
      <c r="M53" s="91"/>
      <c r="N53" s="309">
        <v>0</v>
      </c>
      <c r="O53" s="282">
        <f t="shared" si="1"/>
        <v>0</v>
      </c>
      <c r="P53" s="268">
        <v>0</v>
      </c>
      <c r="Q53" s="282">
        <f t="shared" si="2"/>
        <v>0</v>
      </c>
      <c r="R53" s="268">
        <v>0</v>
      </c>
      <c r="S53" s="282">
        <f t="shared" si="3"/>
        <v>0</v>
      </c>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c r="DP53" s="199"/>
      <c r="DQ53" s="199"/>
      <c r="DR53" s="199"/>
      <c r="DS53" s="199"/>
    </row>
    <row r="54" spans="1:123" s="169" customFormat="1" ht="15.75" hidden="1">
      <c r="A54" s="73"/>
      <c r="B54" s="47"/>
      <c r="C54" s="78"/>
      <c r="D54" s="47"/>
      <c r="E54" s="45">
        <v>0</v>
      </c>
      <c r="F54" s="71">
        <v>0</v>
      </c>
      <c r="G54" s="72">
        <f t="shared" si="0"/>
        <v>0</v>
      </c>
      <c r="H54" s="71">
        <v>0</v>
      </c>
      <c r="I54" s="71">
        <v>0</v>
      </c>
      <c r="J54" s="71">
        <v>0</v>
      </c>
      <c r="K54" s="291">
        <f t="array" ref="K54">SUM(ROUND(H54:J54,2))</f>
        <v>0</v>
      </c>
      <c r="L54" s="331"/>
      <c r="M54" s="91"/>
      <c r="N54" s="309">
        <v>0</v>
      </c>
      <c r="O54" s="282">
        <f t="shared" si="1"/>
        <v>0</v>
      </c>
      <c r="P54" s="268">
        <v>0</v>
      </c>
      <c r="Q54" s="282">
        <f t="shared" si="2"/>
        <v>0</v>
      </c>
      <c r="R54" s="268">
        <v>0</v>
      </c>
      <c r="S54" s="282">
        <f t="shared" si="3"/>
        <v>0</v>
      </c>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row>
    <row r="55" spans="1:123" s="169" customFormat="1" ht="15.75" hidden="1">
      <c r="A55" s="73"/>
      <c r="B55" s="47"/>
      <c r="C55" s="78"/>
      <c r="D55" s="47"/>
      <c r="E55" s="45">
        <v>0</v>
      </c>
      <c r="F55" s="71">
        <v>0</v>
      </c>
      <c r="G55" s="72">
        <f t="shared" si="0"/>
        <v>0</v>
      </c>
      <c r="H55" s="71">
        <v>0</v>
      </c>
      <c r="I55" s="71">
        <v>0</v>
      </c>
      <c r="J55" s="71">
        <v>0</v>
      </c>
      <c r="K55" s="291">
        <f t="array" ref="K55">SUM(ROUND(H55:J55,2))</f>
        <v>0</v>
      </c>
      <c r="L55" s="331"/>
      <c r="M55" s="91"/>
      <c r="N55" s="309">
        <v>0</v>
      </c>
      <c r="O55" s="282">
        <f t="shared" si="1"/>
        <v>0</v>
      </c>
      <c r="P55" s="268">
        <v>0</v>
      </c>
      <c r="Q55" s="282">
        <f t="shared" si="2"/>
        <v>0</v>
      </c>
      <c r="R55" s="268">
        <v>0</v>
      </c>
      <c r="S55" s="282">
        <f t="shared" si="3"/>
        <v>0</v>
      </c>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row>
    <row r="56" spans="1:123" s="169" customFormat="1" ht="15.75" hidden="1">
      <c r="A56" s="73"/>
      <c r="B56" s="47"/>
      <c r="C56" s="78"/>
      <c r="D56" s="47"/>
      <c r="E56" s="45">
        <v>0</v>
      </c>
      <c r="F56" s="71">
        <v>0</v>
      </c>
      <c r="G56" s="72">
        <f t="shared" si="0"/>
        <v>0</v>
      </c>
      <c r="H56" s="71">
        <v>0</v>
      </c>
      <c r="I56" s="71">
        <v>0</v>
      </c>
      <c r="J56" s="71">
        <v>0</v>
      </c>
      <c r="K56" s="291">
        <f t="array" ref="K56">SUM(ROUND(H56:J56,2))</f>
        <v>0</v>
      </c>
      <c r="L56" s="331"/>
      <c r="M56" s="91"/>
      <c r="N56" s="309">
        <v>0</v>
      </c>
      <c r="O56" s="282">
        <f t="shared" si="1"/>
        <v>0</v>
      </c>
      <c r="P56" s="268">
        <v>0</v>
      </c>
      <c r="Q56" s="282">
        <f t="shared" si="2"/>
        <v>0</v>
      </c>
      <c r="R56" s="268">
        <v>0</v>
      </c>
      <c r="S56" s="282">
        <f t="shared" si="3"/>
        <v>0</v>
      </c>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row>
    <row r="57" spans="1:123" s="169" customFormat="1" ht="15.75" hidden="1">
      <c r="A57" s="73"/>
      <c r="B57" s="47"/>
      <c r="C57" s="78"/>
      <c r="D57" s="47"/>
      <c r="E57" s="45">
        <v>0</v>
      </c>
      <c r="F57" s="71">
        <v>0</v>
      </c>
      <c r="G57" s="72">
        <f t="shared" si="0"/>
        <v>0</v>
      </c>
      <c r="H57" s="71">
        <v>0</v>
      </c>
      <c r="I57" s="71">
        <v>0</v>
      </c>
      <c r="J57" s="71">
        <v>0</v>
      </c>
      <c r="K57" s="291">
        <f t="array" ref="K57">SUM(ROUND(H57:J57,2))</f>
        <v>0</v>
      </c>
      <c r="L57" s="331"/>
      <c r="M57" s="91"/>
      <c r="N57" s="309">
        <v>0</v>
      </c>
      <c r="O57" s="282">
        <f t="shared" si="1"/>
        <v>0</v>
      </c>
      <c r="P57" s="268">
        <v>0</v>
      </c>
      <c r="Q57" s="282">
        <f t="shared" si="2"/>
        <v>0</v>
      </c>
      <c r="R57" s="268">
        <v>0</v>
      </c>
      <c r="S57" s="282">
        <f t="shared" si="3"/>
        <v>0</v>
      </c>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row>
    <row r="58" spans="1:123" s="169" customFormat="1" ht="15.75" hidden="1">
      <c r="A58" s="73"/>
      <c r="B58" s="47"/>
      <c r="C58" s="78"/>
      <c r="D58" s="47"/>
      <c r="E58" s="45">
        <v>0</v>
      </c>
      <c r="F58" s="71">
        <v>0</v>
      </c>
      <c r="G58" s="72">
        <f t="shared" si="0"/>
        <v>0</v>
      </c>
      <c r="H58" s="71">
        <v>0</v>
      </c>
      <c r="I58" s="71">
        <v>0</v>
      </c>
      <c r="J58" s="71">
        <v>0</v>
      </c>
      <c r="K58" s="291">
        <f t="array" ref="K58">SUM(ROUND(H58:J58,2))</f>
        <v>0</v>
      </c>
      <c r="L58" s="331"/>
      <c r="M58" s="91"/>
      <c r="N58" s="309">
        <v>0</v>
      </c>
      <c r="O58" s="282">
        <f t="shared" si="1"/>
        <v>0</v>
      </c>
      <c r="P58" s="268">
        <v>0</v>
      </c>
      <c r="Q58" s="282">
        <f t="shared" si="2"/>
        <v>0</v>
      </c>
      <c r="R58" s="268">
        <v>0</v>
      </c>
      <c r="S58" s="282">
        <f t="shared" si="3"/>
        <v>0</v>
      </c>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row>
    <row r="59" spans="1:123" s="169" customFormat="1" ht="15.75" hidden="1">
      <c r="A59" s="73"/>
      <c r="B59" s="47"/>
      <c r="C59" s="78"/>
      <c r="D59" s="47"/>
      <c r="E59" s="45">
        <v>0</v>
      </c>
      <c r="F59" s="71">
        <v>0</v>
      </c>
      <c r="G59" s="72">
        <f t="shared" si="0"/>
        <v>0</v>
      </c>
      <c r="H59" s="71">
        <v>0</v>
      </c>
      <c r="I59" s="71">
        <v>0</v>
      </c>
      <c r="J59" s="71">
        <v>0</v>
      </c>
      <c r="K59" s="291">
        <f t="array" ref="K59">SUM(ROUND(H59:J59,2))</f>
        <v>0</v>
      </c>
      <c r="L59" s="331"/>
      <c r="M59" s="91"/>
      <c r="N59" s="309">
        <v>0</v>
      </c>
      <c r="O59" s="282">
        <f t="shared" si="1"/>
        <v>0</v>
      </c>
      <c r="P59" s="268">
        <v>0</v>
      </c>
      <c r="Q59" s="282">
        <f t="shared" si="2"/>
        <v>0</v>
      </c>
      <c r="R59" s="268">
        <v>0</v>
      </c>
      <c r="S59" s="282">
        <f t="shared" si="3"/>
        <v>0</v>
      </c>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row>
    <row r="60" spans="1:123" s="169" customFormat="1" ht="15.75" hidden="1">
      <c r="A60" s="73"/>
      <c r="B60" s="47"/>
      <c r="C60" s="78"/>
      <c r="D60" s="47"/>
      <c r="E60" s="45">
        <v>0</v>
      </c>
      <c r="F60" s="71">
        <v>0</v>
      </c>
      <c r="G60" s="72">
        <f t="shared" si="0"/>
        <v>0</v>
      </c>
      <c r="H60" s="71">
        <v>0</v>
      </c>
      <c r="I60" s="71">
        <v>0</v>
      </c>
      <c r="J60" s="71">
        <v>0</v>
      </c>
      <c r="K60" s="291">
        <f t="array" ref="K60">SUM(ROUND(H60:J60,2))</f>
        <v>0</v>
      </c>
      <c r="L60" s="331"/>
      <c r="M60" s="91"/>
      <c r="N60" s="309">
        <v>0</v>
      </c>
      <c r="O60" s="282">
        <f t="shared" si="1"/>
        <v>0</v>
      </c>
      <c r="P60" s="268">
        <v>0</v>
      </c>
      <c r="Q60" s="282">
        <f t="shared" si="2"/>
        <v>0</v>
      </c>
      <c r="R60" s="268">
        <v>0</v>
      </c>
      <c r="S60" s="282">
        <f t="shared" si="3"/>
        <v>0</v>
      </c>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row>
    <row r="61" spans="1:123" s="169" customFormat="1" ht="15.75" hidden="1">
      <c r="A61" s="73"/>
      <c r="B61" s="47"/>
      <c r="C61" s="78"/>
      <c r="D61" s="47"/>
      <c r="E61" s="45">
        <v>0</v>
      </c>
      <c r="F61" s="71">
        <v>0</v>
      </c>
      <c r="G61" s="72">
        <f t="shared" si="0"/>
        <v>0</v>
      </c>
      <c r="H61" s="71">
        <v>0</v>
      </c>
      <c r="I61" s="71">
        <v>0</v>
      </c>
      <c r="J61" s="71">
        <v>0</v>
      </c>
      <c r="K61" s="291">
        <f t="array" ref="K61">SUM(ROUND(H61:J61,2))</f>
        <v>0</v>
      </c>
      <c r="L61" s="331"/>
      <c r="M61" s="91"/>
      <c r="N61" s="309">
        <v>0</v>
      </c>
      <c r="O61" s="282">
        <f t="shared" si="1"/>
        <v>0</v>
      </c>
      <c r="P61" s="268">
        <v>0</v>
      </c>
      <c r="Q61" s="282">
        <f t="shared" si="2"/>
        <v>0</v>
      </c>
      <c r="R61" s="268">
        <v>0</v>
      </c>
      <c r="S61" s="282">
        <f t="shared" si="3"/>
        <v>0</v>
      </c>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row>
    <row r="62" spans="1:123" s="169" customFormat="1" ht="15.75" hidden="1">
      <c r="A62" s="73"/>
      <c r="B62" s="47"/>
      <c r="C62" s="78"/>
      <c r="D62" s="47"/>
      <c r="E62" s="45">
        <v>0</v>
      </c>
      <c r="F62" s="71">
        <v>0</v>
      </c>
      <c r="G62" s="72">
        <f t="shared" si="0"/>
        <v>0</v>
      </c>
      <c r="H62" s="71">
        <v>0</v>
      </c>
      <c r="I62" s="71">
        <v>0</v>
      </c>
      <c r="J62" s="71">
        <v>0</v>
      </c>
      <c r="K62" s="291">
        <f t="array" ref="K62">SUM(ROUND(H62:J62,2))</f>
        <v>0</v>
      </c>
      <c r="L62" s="331"/>
      <c r="M62" s="91"/>
      <c r="N62" s="309">
        <v>0</v>
      </c>
      <c r="O62" s="282">
        <f t="shared" si="1"/>
        <v>0</v>
      </c>
      <c r="P62" s="268">
        <v>0</v>
      </c>
      <c r="Q62" s="282">
        <f t="shared" si="2"/>
        <v>0</v>
      </c>
      <c r="R62" s="268">
        <v>0</v>
      </c>
      <c r="S62" s="282">
        <f t="shared" si="3"/>
        <v>0</v>
      </c>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row>
    <row r="63" spans="1:123" s="169" customFormat="1" ht="15.75" hidden="1">
      <c r="A63" s="73"/>
      <c r="B63" s="47"/>
      <c r="C63" s="78"/>
      <c r="D63" s="47"/>
      <c r="E63" s="45">
        <v>0</v>
      </c>
      <c r="F63" s="71">
        <v>0</v>
      </c>
      <c r="G63" s="72">
        <f t="shared" si="0"/>
        <v>0</v>
      </c>
      <c r="H63" s="71">
        <v>0</v>
      </c>
      <c r="I63" s="71">
        <v>0</v>
      </c>
      <c r="J63" s="71">
        <v>0</v>
      </c>
      <c r="K63" s="291">
        <f t="array" ref="K63">SUM(ROUND(H63:J63,2))</f>
        <v>0</v>
      </c>
      <c r="L63" s="331"/>
      <c r="M63" s="91"/>
      <c r="N63" s="309">
        <v>0</v>
      </c>
      <c r="O63" s="282">
        <f t="shared" si="1"/>
        <v>0</v>
      </c>
      <c r="P63" s="268">
        <v>0</v>
      </c>
      <c r="Q63" s="282">
        <f t="shared" si="2"/>
        <v>0</v>
      </c>
      <c r="R63" s="268">
        <v>0</v>
      </c>
      <c r="S63" s="282">
        <f t="shared" si="3"/>
        <v>0</v>
      </c>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row>
    <row r="64" spans="1:123" s="169" customFormat="1" ht="15.75" hidden="1">
      <c r="A64" s="73"/>
      <c r="B64" s="47"/>
      <c r="C64" s="78"/>
      <c r="D64" s="47"/>
      <c r="E64" s="45">
        <v>0</v>
      </c>
      <c r="F64" s="71">
        <v>0</v>
      </c>
      <c r="G64" s="72">
        <f t="shared" si="0"/>
        <v>0</v>
      </c>
      <c r="H64" s="71">
        <v>0</v>
      </c>
      <c r="I64" s="71">
        <v>0</v>
      </c>
      <c r="J64" s="71">
        <v>0</v>
      </c>
      <c r="K64" s="291">
        <f t="array" ref="K64">SUM(ROUND(H64:J64,2))</f>
        <v>0</v>
      </c>
      <c r="L64" s="331"/>
      <c r="M64" s="91"/>
      <c r="N64" s="309">
        <v>0</v>
      </c>
      <c r="O64" s="282">
        <f t="shared" si="1"/>
        <v>0</v>
      </c>
      <c r="P64" s="268">
        <v>0</v>
      </c>
      <c r="Q64" s="282">
        <f t="shared" si="2"/>
        <v>0</v>
      </c>
      <c r="R64" s="268">
        <v>0</v>
      </c>
      <c r="S64" s="282">
        <f t="shared" si="3"/>
        <v>0</v>
      </c>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row>
    <row r="65" spans="1:123" s="169" customFormat="1" ht="15.75" hidden="1">
      <c r="A65" s="73"/>
      <c r="B65" s="47"/>
      <c r="C65" s="78"/>
      <c r="D65" s="47"/>
      <c r="E65" s="45">
        <v>0</v>
      </c>
      <c r="F65" s="71">
        <v>0</v>
      </c>
      <c r="G65" s="72">
        <f t="shared" si="0"/>
        <v>0</v>
      </c>
      <c r="H65" s="71">
        <v>0</v>
      </c>
      <c r="I65" s="71">
        <v>0</v>
      </c>
      <c r="J65" s="71">
        <v>0</v>
      </c>
      <c r="K65" s="291">
        <f t="array" ref="K65">SUM(ROUND(H65:J65,2))</f>
        <v>0</v>
      </c>
      <c r="L65" s="331"/>
      <c r="M65" s="91"/>
      <c r="N65" s="309">
        <v>0</v>
      </c>
      <c r="O65" s="282">
        <f t="shared" si="1"/>
        <v>0</v>
      </c>
      <c r="P65" s="268">
        <v>0</v>
      </c>
      <c r="Q65" s="282">
        <f t="shared" si="2"/>
        <v>0</v>
      </c>
      <c r="R65" s="268">
        <v>0</v>
      </c>
      <c r="S65" s="282">
        <f t="shared" si="3"/>
        <v>0</v>
      </c>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row>
    <row r="66" spans="1:123" s="169" customFormat="1" ht="15.75" hidden="1">
      <c r="A66" s="73"/>
      <c r="B66" s="47"/>
      <c r="C66" s="78"/>
      <c r="D66" s="47"/>
      <c r="E66" s="45">
        <v>0</v>
      </c>
      <c r="F66" s="71">
        <v>0</v>
      </c>
      <c r="G66" s="72">
        <f t="shared" si="0"/>
        <v>0</v>
      </c>
      <c r="H66" s="71">
        <v>0</v>
      </c>
      <c r="I66" s="71">
        <v>0</v>
      </c>
      <c r="J66" s="71">
        <v>0</v>
      </c>
      <c r="K66" s="291">
        <f t="array" ref="K66">SUM(ROUND(H66:J66,2))</f>
        <v>0</v>
      </c>
      <c r="L66" s="331"/>
      <c r="M66" s="91"/>
      <c r="N66" s="309">
        <v>0</v>
      </c>
      <c r="O66" s="282">
        <f t="shared" si="1"/>
        <v>0</v>
      </c>
      <c r="P66" s="268">
        <v>0</v>
      </c>
      <c r="Q66" s="282">
        <f t="shared" si="2"/>
        <v>0</v>
      </c>
      <c r="R66" s="268">
        <v>0</v>
      </c>
      <c r="S66" s="282">
        <f t="shared" si="3"/>
        <v>0</v>
      </c>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row>
    <row r="67" spans="1:123" s="169" customFormat="1" ht="15.75" hidden="1">
      <c r="A67" s="73"/>
      <c r="B67" s="47"/>
      <c r="C67" s="78"/>
      <c r="D67" s="47"/>
      <c r="E67" s="45">
        <v>0</v>
      </c>
      <c r="F67" s="71">
        <v>0</v>
      </c>
      <c r="G67" s="72">
        <f t="shared" si="0"/>
        <v>0</v>
      </c>
      <c r="H67" s="71">
        <v>0</v>
      </c>
      <c r="I67" s="71">
        <v>0</v>
      </c>
      <c r="J67" s="71">
        <v>0</v>
      </c>
      <c r="K67" s="291">
        <f t="array" ref="K67">SUM(ROUND(H67:J67,2))</f>
        <v>0</v>
      </c>
      <c r="L67" s="331"/>
      <c r="M67" s="91"/>
      <c r="N67" s="309">
        <v>0</v>
      </c>
      <c r="O67" s="282">
        <f t="shared" si="1"/>
        <v>0</v>
      </c>
      <c r="P67" s="268">
        <v>0</v>
      </c>
      <c r="Q67" s="282">
        <f t="shared" si="2"/>
        <v>0</v>
      </c>
      <c r="R67" s="268">
        <v>0</v>
      </c>
      <c r="S67" s="282">
        <f t="shared" si="3"/>
        <v>0</v>
      </c>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row>
    <row r="68" spans="1:123" s="169" customFormat="1" ht="15.75" hidden="1">
      <c r="A68" s="73"/>
      <c r="B68" s="47"/>
      <c r="C68" s="78"/>
      <c r="D68" s="47"/>
      <c r="E68" s="45">
        <v>0</v>
      </c>
      <c r="F68" s="71">
        <v>0</v>
      </c>
      <c r="G68" s="72">
        <f t="shared" si="0"/>
        <v>0</v>
      </c>
      <c r="H68" s="71">
        <v>0</v>
      </c>
      <c r="I68" s="71">
        <v>0</v>
      </c>
      <c r="J68" s="71">
        <v>0</v>
      </c>
      <c r="K68" s="291">
        <f t="array" ref="K68">SUM(ROUND(H68:J68,2))</f>
        <v>0</v>
      </c>
      <c r="L68" s="331"/>
      <c r="M68" s="91"/>
      <c r="N68" s="309">
        <v>0</v>
      </c>
      <c r="O68" s="282">
        <f t="shared" si="1"/>
        <v>0</v>
      </c>
      <c r="P68" s="268">
        <v>0</v>
      </c>
      <c r="Q68" s="282">
        <f t="shared" si="2"/>
        <v>0</v>
      </c>
      <c r="R68" s="268">
        <v>0</v>
      </c>
      <c r="S68" s="282">
        <f t="shared" si="3"/>
        <v>0</v>
      </c>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row>
    <row r="69" spans="1:123" s="169" customFormat="1" ht="15.75" hidden="1">
      <c r="A69" s="73"/>
      <c r="B69" s="47"/>
      <c r="C69" s="78"/>
      <c r="D69" s="47"/>
      <c r="E69" s="45">
        <v>0</v>
      </c>
      <c r="F69" s="71">
        <v>0</v>
      </c>
      <c r="G69" s="72">
        <f t="shared" si="0"/>
        <v>0</v>
      </c>
      <c r="H69" s="71">
        <v>0</v>
      </c>
      <c r="I69" s="71">
        <v>0</v>
      </c>
      <c r="J69" s="71">
        <v>0</v>
      </c>
      <c r="K69" s="291">
        <f t="array" ref="K69">SUM(ROUND(H69:J69,2))</f>
        <v>0</v>
      </c>
      <c r="L69" s="331"/>
      <c r="M69" s="91"/>
      <c r="N69" s="309">
        <v>0</v>
      </c>
      <c r="O69" s="282">
        <f t="shared" si="1"/>
        <v>0</v>
      </c>
      <c r="P69" s="268">
        <v>0</v>
      </c>
      <c r="Q69" s="282">
        <f t="shared" si="2"/>
        <v>0</v>
      </c>
      <c r="R69" s="268">
        <v>0</v>
      </c>
      <c r="S69" s="282">
        <f t="shared" si="3"/>
        <v>0</v>
      </c>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row>
    <row r="70" spans="1:123" s="169" customFormat="1" ht="15.75" hidden="1">
      <c r="A70" s="73"/>
      <c r="B70" s="47"/>
      <c r="C70" s="78"/>
      <c r="D70" s="47"/>
      <c r="E70" s="45">
        <v>0</v>
      </c>
      <c r="F70" s="71">
        <v>0</v>
      </c>
      <c r="G70" s="72">
        <f t="shared" si="0"/>
        <v>0</v>
      </c>
      <c r="H70" s="71">
        <v>0</v>
      </c>
      <c r="I70" s="71">
        <v>0</v>
      </c>
      <c r="J70" s="71">
        <v>0</v>
      </c>
      <c r="K70" s="291">
        <f t="array" ref="K70">SUM(ROUND(H70:J70,2))</f>
        <v>0</v>
      </c>
      <c r="L70" s="331"/>
      <c r="M70" s="91"/>
      <c r="N70" s="309">
        <v>0</v>
      </c>
      <c r="O70" s="282">
        <f t="shared" si="1"/>
        <v>0</v>
      </c>
      <c r="P70" s="268">
        <v>0</v>
      </c>
      <c r="Q70" s="282">
        <f t="shared" si="2"/>
        <v>0</v>
      </c>
      <c r="R70" s="268">
        <v>0</v>
      </c>
      <c r="S70" s="282">
        <f t="shared" si="3"/>
        <v>0</v>
      </c>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row>
    <row r="71" spans="1:123" s="169" customFormat="1" ht="15.75" hidden="1">
      <c r="A71" s="73"/>
      <c r="B71" s="47"/>
      <c r="C71" s="78"/>
      <c r="D71" s="47"/>
      <c r="E71" s="45">
        <v>0</v>
      </c>
      <c r="F71" s="71">
        <v>0</v>
      </c>
      <c r="G71" s="72">
        <f t="shared" ref="G71:G134" si="4">IF(OR(E71="Redacted",F71="Redacted"),"Redacted",IF(OR(T(E71)&lt;&gt;"",T(F71)&lt;&gt;""),"Varies",ROUND(E71*F71,2)))</f>
        <v>0</v>
      </c>
      <c r="H71" s="71">
        <v>0</v>
      </c>
      <c r="I71" s="71">
        <v>0</v>
      </c>
      <c r="J71" s="71">
        <v>0</v>
      </c>
      <c r="K71" s="291">
        <f t="array" ref="K71">SUM(ROUND(H71:J71,2))</f>
        <v>0</v>
      </c>
      <c r="L71" s="331"/>
      <c r="M71" s="91"/>
      <c r="N71" s="309">
        <v>0</v>
      </c>
      <c r="O71" s="282">
        <f t="shared" si="1"/>
        <v>0</v>
      </c>
      <c r="P71" s="268">
        <v>0</v>
      </c>
      <c r="Q71" s="282">
        <f t="shared" si="2"/>
        <v>0</v>
      </c>
      <c r="R71" s="268">
        <v>0</v>
      </c>
      <c r="S71" s="282">
        <f t="shared" si="3"/>
        <v>0</v>
      </c>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row>
    <row r="72" spans="1:123" s="169" customFormat="1" ht="15.75" hidden="1">
      <c r="A72" s="73"/>
      <c r="B72" s="47"/>
      <c r="C72" s="78"/>
      <c r="D72" s="47"/>
      <c r="E72" s="45">
        <v>0</v>
      </c>
      <c r="F72" s="71">
        <v>0</v>
      </c>
      <c r="G72" s="72">
        <f t="shared" si="4"/>
        <v>0</v>
      </c>
      <c r="H72" s="71">
        <v>0</v>
      </c>
      <c r="I72" s="71">
        <v>0</v>
      </c>
      <c r="J72" s="71">
        <v>0</v>
      </c>
      <c r="K72" s="291">
        <f t="array" ref="K72">SUM(ROUND(H72:J72,2))</f>
        <v>0</v>
      </c>
      <c r="L72" s="331"/>
      <c r="M72" s="91"/>
      <c r="N72" s="309">
        <v>0</v>
      </c>
      <c r="O72" s="282">
        <f t="shared" ref="O72:O135" si="5">ROUND(H72*N72,2)</f>
        <v>0</v>
      </c>
      <c r="P72" s="268">
        <v>0</v>
      </c>
      <c r="Q72" s="282">
        <f t="shared" ref="Q72:Q135" si="6">ROUND(I72*P72,2)</f>
        <v>0</v>
      </c>
      <c r="R72" s="268">
        <v>0</v>
      </c>
      <c r="S72" s="282">
        <f t="shared" ref="S72:S135" si="7">ROUND(J72*R72,2)</f>
        <v>0</v>
      </c>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row>
    <row r="73" spans="1:123" s="169" customFormat="1" ht="15.75" hidden="1">
      <c r="A73" s="73"/>
      <c r="B73" s="47"/>
      <c r="C73" s="78"/>
      <c r="D73" s="47"/>
      <c r="E73" s="45">
        <v>0</v>
      </c>
      <c r="F73" s="71">
        <v>0</v>
      </c>
      <c r="G73" s="72">
        <f t="shared" si="4"/>
        <v>0</v>
      </c>
      <c r="H73" s="71">
        <v>0</v>
      </c>
      <c r="I73" s="71">
        <v>0</v>
      </c>
      <c r="J73" s="71">
        <v>0</v>
      </c>
      <c r="K73" s="291">
        <f t="array" ref="K73">SUM(ROUND(H73:J73,2))</f>
        <v>0</v>
      </c>
      <c r="L73" s="331"/>
      <c r="M73" s="91"/>
      <c r="N73" s="309">
        <v>0</v>
      </c>
      <c r="O73" s="282">
        <f t="shared" si="5"/>
        <v>0</v>
      </c>
      <c r="P73" s="268">
        <v>0</v>
      </c>
      <c r="Q73" s="282">
        <f t="shared" si="6"/>
        <v>0</v>
      </c>
      <c r="R73" s="268">
        <v>0</v>
      </c>
      <c r="S73" s="282">
        <f t="shared" si="7"/>
        <v>0</v>
      </c>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row>
    <row r="74" spans="1:123" s="169" customFormat="1" ht="15.75" hidden="1">
      <c r="A74" s="73"/>
      <c r="B74" s="47"/>
      <c r="C74" s="78"/>
      <c r="D74" s="47"/>
      <c r="E74" s="45">
        <v>0</v>
      </c>
      <c r="F74" s="71">
        <v>0</v>
      </c>
      <c r="G74" s="72">
        <f t="shared" si="4"/>
        <v>0</v>
      </c>
      <c r="H74" s="71">
        <v>0</v>
      </c>
      <c r="I74" s="71">
        <v>0</v>
      </c>
      <c r="J74" s="71">
        <v>0</v>
      </c>
      <c r="K74" s="291">
        <f t="array" ref="K74">SUM(ROUND(H74:J74,2))</f>
        <v>0</v>
      </c>
      <c r="L74" s="331"/>
      <c r="M74" s="91"/>
      <c r="N74" s="309">
        <v>0</v>
      </c>
      <c r="O74" s="282">
        <f t="shared" si="5"/>
        <v>0</v>
      </c>
      <c r="P74" s="268">
        <v>0</v>
      </c>
      <c r="Q74" s="282">
        <f t="shared" si="6"/>
        <v>0</v>
      </c>
      <c r="R74" s="268">
        <v>0</v>
      </c>
      <c r="S74" s="282">
        <f t="shared" si="7"/>
        <v>0</v>
      </c>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row>
    <row r="75" spans="1:123" s="169" customFormat="1" ht="15.75" hidden="1">
      <c r="A75" s="73"/>
      <c r="B75" s="47"/>
      <c r="C75" s="78"/>
      <c r="D75" s="47"/>
      <c r="E75" s="45">
        <v>0</v>
      </c>
      <c r="F75" s="71">
        <v>0</v>
      </c>
      <c r="G75" s="72">
        <f t="shared" si="4"/>
        <v>0</v>
      </c>
      <c r="H75" s="71">
        <v>0</v>
      </c>
      <c r="I75" s="71">
        <v>0</v>
      </c>
      <c r="J75" s="71">
        <v>0</v>
      </c>
      <c r="K75" s="291">
        <f t="array" ref="K75">SUM(ROUND(H75:J75,2))</f>
        <v>0</v>
      </c>
      <c r="L75" s="331"/>
      <c r="M75" s="91"/>
      <c r="N75" s="309">
        <v>0</v>
      </c>
      <c r="O75" s="282">
        <f t="shared" si="5"/>
        <v>0</v>
      </c>
      <c r="P75" s="268">
        <v>0</v>
      </c>
      <c r="Q75" s="282">
        <f t="shared" si="6"/>
        <v>0</v>
      </c>
      <c r="R75" s="268">
        <v>0</v>
      </c>
      <c r="S75" s="282">
        <f t="shared" si="7"/>
        <v>0</v>
      </c>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row>
    <row r="76" spans="1:123" s="169" customFormat="1" ht="15.75" hidden="1">
      <c r="A76" s="73"/>
      <c r="B76" s="47"/>
      <c r="C76" s="78"/>
      <c r="D76" s="47"/>
      <c r="E76" s="45">
        <v>0</v>
      </c>
      <c r="F76" s="71">
        <v>0</v>
      </c>
      <c r="G76" s="72">
        <f t="shared" si="4"/>
        <v>0</v>
      </c>
      <c r="H76" s="71">
        <v>0</v>
      </c>
      <c r="I76" s="71">
        <v>0</v>
      </c>
      <c r="J76" s="71">
        <v>0</v>
      </c>
      <c r="K76" s="291">
        <f t="array" ref="K76">SUM(ROUND(H76:J76,2))</f>
        <v>0</v>
      </c>
      <c r="L76" s="331"/>
      <c r="M76" s="91"/>
      <c r="N76" s="309">
        <v>0</v>
      </c>
      <c r="O76" s="282">
        <f t="shared" si="5"/>
        <v>0</v>
      </c>
      <c r="P76" s="268">
        <v>0</v>
      </c>
      <c r="Q76" s="282">
        <f t="shared" si="6"/>
        <v>0</v>
      </c>
      <c r="R76" s="268">
        <v>0</v>
      </c>
      <c r="S76" s="282">
        <f t="shared" si="7"/>
        <v>0</v>
      </c>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row>
    <row r="77" spans="1:123" s="169" customFormat="1" ht="15.75" hidden="1">
      <c r="A77" s="73"/>
      <c r="B77" s="47"/>
      <c r="C77" s="78"/>
      <c r="D77" s="47"/>
      <c r="E77" s="45">
        <v>0</v>
      </c>
      <c r="F77" s="71">
        <v>0</v>
      </c>
      <c r="G77" s="72">
        <f t="shared" si="4"/>
        <v>0</v>
      </c>
      <c r="H77" s="71">
        <v>0</v>
      </c>
      <c r="I77" s="71">
        <v>0</v>
      </c>
      <c r="J77" s="71">
        <v>0</v>
      </c>
      <c r="K77" s="291">
        <f t="array" ref="K77">SUM(ROUND(H77:J77,2))</f>
        <v>0</v>
      </c>
      <c r="L77" s="331"/>
      <c r="M77" s="91"/>
      <c r="N77" s="309">
        <v>0</v>
      </c>
      <c r="O77" s="282">
        <f t="shared" si="5"/>
        <v>0</v>
      </c>
      <c r="P77" s="268">
        <v>0</v>
      </c>
      <c r="Q77" s="282">
        <f t="shared" si="6"/>
        <v>0</v>
      </c>
      <c r="R77" s="268">
        <v>0</v>
      </c>
      <c r="S77" s="282">
        <f t="shared" si="7"/>
        <v>0</v>
      </c>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row>
    <row r="78" spans="1:123" s="169" customFormat="1" ht="15.75" hidden="1">
      <c r="A78" s="73"/>
      <c r="B78" s="47"/>
      <c r="C78" s="78"/>
      <c r="D78" s="47"/>
      <c r="E78" s="45">
        <v>0</v>
      </c>
      <c r="F78" s="71">
        <v>0</v>
      </c>
      <c r="G78" s="72">
        <f t="shared" si="4"/>
        <v>0</v>
      </c>
      <c r="H78" s="71">
        <v>0</v>
      </c>
      <c r="I78" s="71">
        <v>0</v>
      </c>
      <c r="J78" s="71">
        <v>0</v>
      </c>
      <c r="K78" s="291">
        <f t="array" ref="K78">SUM(ROUND(H78:J78,2))</f>
        <v>0</v>
      </c>
      <c r="L78" s="331"/>
      <c r="M78" s="91"/>
      <c r="N78" s="309">
        <v>0</v>
      </c>
      <c r="O78" s="282">
        <f t="shared" si="5"/>
        <v>0</v>
      </c>
      <c r="P78" s="268">
        <v>0</v>
      </c>
      <c r="Q78" s="282">
        <f t="shared" si="6"/>
        <v>0</v>
      </c>
      <c r="R78" s="268">
        <v>0</v>
      </c>
      <c r="S78" s="282">
        <f t="shared" si="7"/>
        <v>0</v>
      </c>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row>
    <row r="79" spans="1:123" s="169" customFormat="1" ht="15.75" hidden="1">
      <c r="A79" s="73"/>
      <c r="B79" s="47"/>
      <c r="C79" s="78"/>
      <c r="D79" s="47"/>
      <c r="E79" s="45">
        <v>0</v>
      </c>
      <c r="F79" s="71">
        <v>0</v>
      </c>
      <c r="G79" s="72">
        <f t="shared" si="4"/>
        <v>0</v>
      </c>
      <c r="H79" s="71">
        <v>0</v>
      </c>
      <c r="I79" s="71">
        <v>0</v>
      </c>
      <c r="J79" s="71">
        <v>0</v>
      </c>
      <c r="K79" s="291">
        <f t="array" ref="K79">SUM(ROUND(H79:J79,2))</f>
        <v>0</v>
      </c>
      <c r="L79" s="331"/>
      <c r="M79" s="91"/>
      <c r="N79" s="309">
        <v>0</v>
      </c>
      <c r="O79" s="282">
        <f t="shared" si="5"/>
        <v>0</v>
      </c>
      <c r="P79" s="268">
        <v>0</v>
      </c>
      <c r="Q79" s="282">
        <f t="shared" si="6"/>
        <v>0</v>
      </c>
      <c r="R79" s="268">
        <v>0</v>
      </c>
      <c r="S79" s="282">
        <f t="shared" si="7"/>
        <v>0</v>
      </c>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row>
    <row r="80" spans="1:123" s="169" customFormat="1" ht="15.75" hidden="1">
      <c r="A80" s="73"/>
      <c r="B80" s="47"/>
      <c r="C80" s="78"/>
      <c r="D80" s="47"/>
      <c r="E80" s="45">
        <v>0</v>
      </c>
      <c r="F80" s="71">
        <v>0</v>
      </c>
      <c r="G80" s="72">
        <f t="shared" si="4"/>
        <v>0</v>
      </c>
      <c r="H80" s="71">
        <v>0</v>
      </c>
      <c r="I80" s="71">
        <v>0</v>
      </c>
      <c r="J80" s="71">
        <v>0</v>
      </c>
      <c r="K80" s="291">
        <f t="array" ref="K80">SUM(ROUND(H80:J80,2))</f>
        <v>0</v>
      </c>
      <c r="L80" s="331"/>
      <c r="M80" s="91"/>
      <c r="N80" s="309">
        <v>0</v>
      </c>
      <c r="O80" s="282">
        <f t="shared" si="5"/>
        <v>0</v>
      </c>
      <c r="P80" s="268">
        <v>0</v>
      </c>
      <c r="Q80" s="282">
        <f t="shared" si="6"/>
        <v>0</v>
      </c>
      <c r="R80" s="268">
        <v>0</v>
      </c>
      <c r="S80" s="282">
        <f t="shared" si="7"/>
        <v>0</v>
      </c>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row>
    <row r="81" spans="1:123" s="169" customFormat="1" ht="15.75" hidden="1">
      <c r="A81" s="73"/>
      <c r="B81" s="47"/>
      <c r="C81" s="78"/>
      <c r="D81" s="47"/>
      <c r="E81" s="45">
        <v>0</v>
      </c>
      <c r="F81" s="71">
        <v>0</v>
      </c>
      <c r="G81" s="72">
        <f t="shared" si="4"/>
        <v>0</v>
      </c>
      <c r="H81" s="71">
        <v>0</v>
      </c>
      <c r="I81" s="71">
        <v>0</v>
      </c>
      <c r="J81" s="71">
        <v>0</v>
      </c>
      <c r="K81" s="291">
        <f t="array" ref="K81">SUM(ROUND(H81:J81,2))</f>
        <v>0</v>
      </c>
      <c r="L81" s="331"/>
      <c r="M81" s="91"/>
      <c r="N81" s="309">
        <v>0</v>
      </c>
      <c r="O81" s="282">
        <f t="shared" si="5"/>
        <v>0</v>
      </c>
      <c r="P81" s="268">
        <v>0</v>
      </c>
      <c r="Q81" s="282">
        <f t="shared" si="6"/>
        <v>0</v>
      </c>
      <c r="R81" s="268">
        <v>0</v>
      </c>
      <c r="S81" s="282">
        <f t="shared" si="7"/>
        <v>0</v>
      </c>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row>
    <row r="82" spans="1:123" s="169" customFormat="1" ht="15.75" hidden="1">
      <c r="A82" s="73"/>
      <c r="B82" s="47"/>
      <c r="C82" s="78"/>
      <c r="D82" s="47"/>
      <c r="E82" s="45">
        <v>0</v>
      </c>
      <c r="F82" s="71">
        <v>0</v>
      </c>
      <c r="G82" s="72">
        <f t="shared" si="4"/>
        <v>0</v>
      </c>
      <c r="H82" s="71">
        <v>0</v>
      </c>
      <c r="I82" s="71">
        <v>0</v>
      </c>
      <c r="J82" s="71">
        <v>0</v>
      </c>
      <c r="K82" s="291">
        <f t="array" ref="K82">SUM(ROUND(H82:J82,2))</f>
        <v>0</v>
      </c>
      <c r="L82" s="331"/>
      <c r="M82" s="91"/>
      <c r="N82" s="309">
        <v>0</v>
      </c>
      <c r="O82" s="282">
        <f t="shared" si="5"/>
        <v>0</v>
      </c>
      <c r="P82" s="268">
        <v>0</v>
      </c>
      <c r="Q82" s="282">
        <f t="shared" si="6"/>
        <v>0</v>
      </c>
      <c r="R82" s="268">
        <v>0</v>
      </c>
      <c r="S82" s="282">
        <f t="shared" si="7"/>
        <v>0</v>
      </c>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row>
    <row r="83" spans="1:123" s="169" customFormat="1" ht="15.75" hidden="1">
      <c r="A83" s="73"/>
      <c r="B83" s="47"/>
      <c r="C83" s="78"/>
      <c r="D83" s="47"/>
      <c r="E83" s="45">
        <v>0</v>
      </c>
      <c r="F83" s="71">
        <v>0</v>
      </c>
      <c r="G83" s="72">
        <f t="shared" si="4"/>
        <v>0</v>
      </c>
      <c r="H83" s="71">
        <v>0</v>
      </c>
      <c r="I83" s="71">
        <v>0</v>
      </c>
      <c r="J83" s="71">
        <v>0</v>
      </c>
      <c r="K83" s="291">
        <f t="array" ref="K83">SUM(ROUND(H83:J83,2))</f>
        <v>0</v>
      </c>
      <c r="L83" s="331"/>
      <c r="M83" s="91"/>
      <c r="N83" s="309">
        <v>0</v>
      </c>
      <c r="O83" s="282">
        <f t="shared" si="5"/>
        <v>0</v>
      </c>
      <c r="P83" s="268">
        <v>0</v>
      </c>
      <c r="Q83" s="282">
        <f t="shared" si="6"/>
        <v>0</v>
      </c>
      <c r="R83" s="268">
        <v>0</v>
      </c>
      <c r="S83" s="282">
        <f t="shared" si="7"/>
        <v>0</v>
      </c>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row>
    <row r="84" spans="1:123" s="169" customFormat="1" ht="15.75" hidden="1">
      <c r="A84" s="73"/>
      <c r="B84" s="47"/>
      <c r="C84" s="78"/>
      <c r="D84" s="47"/>
      <c r="E84" s="45">
        <v>0</v>
      </c>
      <c r="F84" s="71">
        <v>0</v>
      </c>
      <c r="G84" s="72">
        <f t="shared" si="4"/>
        <v>0</v>
      </c>
      <c r="H84" s="71">
        <v>0</v>
      </c>
      <c r="I84" s="71">
        <v>0</v>
      </c>
      <c r="J84" s="71">
        <v>0</v>
      </c>
      <c r="K84" s="291">
        <f t="array" ref="K84">SUM(ROUND(H84:J84,2))</f>
        <v>0</v>
      </c>
      <c r="L84" s="331"/>
      <c r="M84" s="91"/>
      <c r="N84" s="309">
        <v>0</v>
      </c>
      <c r="O84" s="282">
        <f t="shared" si="5"/>
        <v>0</v>
      </c>
      <c r="P84" s="268">
        <v>0</v>
      </c>
      <c r="Q84" s="282">
        <f t="shared" si="6"/>
        <v>0</v>
      </c>
      <c r="R84" s="268">
        <v>0</v>
      </c>
      <c r="S84" s="282">
        <f t="shared" si="7"/>
        <v>0</v>
      </c>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row>
    <row r="85" spans="1:123" s="169" customFormat="1" ht="15.75" hidden="1">
      <c r="A85" s="73"/>
      <c r="B85" s="47"/>
      <c r="C85" s="78"/>
      <c r="D85" s="47"/>
      <c r="E85" s="45">
        <v>0</v>
      </c>
      <c r="F85" s="71">
        <v>0</v>
      </c>
      <c r="G85" s="72">
        <f t="shared" si="4"/>
        <v>0</v>
      </c>
      <c r="H85" s="71">
        <v>0</v>
      </c>
      <c r="I85" s="71">
        <v>0</v>
      </c>
      <c r="J85" s="71">
        <v>0</v>
      </c>
      <c r="K85" s="291">
        <f t="array" ref="K85">SUM(ROUND(H85:J85,2))</f>
        <v>0</v>
      </c>
      <c r="L85" s="331"/>
      <c r="M85" s="91"/>
      <c r="N85" s="309">
        <v>0</v>
      </c>
      <c r="O85" s="282">
        <f t="shared" si="5"/>
        <v>0</v>
      </c>
      <c r="P85" s="268">
        <v>0</v>
      </c>
      <c r="Q85" s="282">
        <f t="shared" si="6"/>
        <v>0</v>
      </c>
      <c r="R85" s="268">
        <v>0</v>
      </c>
      <c r="S85" s="282">
        <f t="shared" si="7"/>
        <v>0</v>
      </c>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row>
    <row r="86" spans="1:123" s="169" customFormat="1" ht="15.75" hidden="1">
      <c r="A86" s="73"/>
      <c r="B86" s="47"/>
      <c r="C86" s="78"/>
      <c r="D86" s="47"/>
      <c r="E86" s="45">
        <v>0</v>
      </c>
      <c r="F86" s="71">
        <v>0</v>
      </c>
      <c r="G86" s="72">
        <f t="shared" si="4"/>
        <v>0</v>
      </c>
      <c r="H86" s="71">
        <v>0</v>
      </c>
      <c r="I86" s="71">
        <v>0</v>
      </c>
      <c r="J86" s="71">
        <v>0</v>
      </c>
      <c r="K86" s="291">
        <f t="array" ref="K86">SUM(ROUND(H86:J86,2))</f>
        <v>0</v>
      </c>
      <c r="L86" s="331"/>
      <c r="M86" s="91"/>
      <c r="N86" s="309">
        <v>0</v>
      </c>
      <c r="O86" s="282">
        <f t="shared" si="5"/>
        <v>0</v>
      </c>
      <c r="P86" s="268">
        <v>0</v>
      </c>
      <c r="Q86" s="282">
        <f t="shared" si="6"/>
        <v>0</v>
      </c>
      <c r="R86" s="268">
        <v>0</v>
      </c>
      <c r="S86" s="282">
        <f t="shared" si="7"/>
        <v>0</v>
      </c>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row>
    <row r="87" spans="1:123" s="169" customFormat="1" ht="15.75" hidden="1">
      <c r="A87" s="73"/>
      <c r="B87" s="47"/>
      <c r="C87" s="78"/>
      <c r="D87" s="47"/>
      <c r="E87" s="45">
        <v>0</v>
      </c>
      <c r="F87" s="71">
        <v>0</v>
      </c>
      <c r="G87" s="72">
        <f t="shared" si="4"/>
        <v>0</v>
      </c>
      <c r="H87" s="71">
        <v>0</v>
      </c>
      <c r="I87" s="71">
        <v>0</v>
      </c>
      <c r="J87" s="71">
        <v>0</v>
      </c>
      <c r="K87" s="291">
        <f t="array" ref="K87">SUM(ROUND(H87:J87,2))</f>
        <v>0</v>
      </c>
      <c r="L87" s="331"/>
      <c r="M87" s="91"/>
      <c r="N87" s="309">
        <v>0</v>
      </c>
      <c r="O87" s="282">
        <f t="shared" si="5"/>
        <v>0</v>
      </c>
      <c r="P87" s="268">
        <v>0</v>
      </c>
      <c r="Q87" s="282">
        <f t="shared" si="6"/>
        <v>0</v>
      </c>
      <c r="R87" s="268">
        <v>0</v>
      </c>
      <c r="S87" s="282">
        <f t="shared" si="7"/>
        <v>0</v>
      </c>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row>
    <row r="88" spans="1:123" s="169" customFormat="1" ht="15.75" hidden="1">
      <c r="A88" s="73"/>
      <c r="B88" s="47"/>
      <c r="C88" s="78"/>
      <c r="D88" s="47"/>
      <c r="E88" s="45">
        <v>0</v>
      </c>
      <c r="F88" s="71">
        <v>0</v>
      </c>
      <c r="G88" s="72">
        <f t="shared" si="4"/>
        <v>0</v>
      </c>
      <c r="H88" s="71">
        <v>0</v>
      </c>
      <c r="I88" s="71">
        <v>0</v>
      </c>
      <c r="J88" s="71">
        <v>0</v>
      </c>
      <c r="K88" s="291">
        <f t="array" ref="K88">SUM(ROUND(H88:J88,2))</f>
        <v>0</v>
      </c>
      <c r="L88" s="331"/>
      <c r="M88" s="91"/>
      <c r="N88" s="309">
        <v>0</v>
      </c>
      <c r="O88" s="282">
        <f t="shared" si="5"/>
        <v>0</v>
      </c>
      <c r="P88" s="268">
        <v>0</v>
      </c>
      <c r="Q88" s="282">
        <f t="shared" si="6"/>
        <v>0</v>
      </c>
      <c r="R88" s="268">
        <v>0</v>
      </c>
      <c r="S88" s="282">
        <f t="shared" si="7"/>
        <v>0</v>
      </c>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row>
    <row r="89" spans="1:123" s="169" customFormat="1" ht="15.75" hidden="1">
      <c r="A89" s="73"/>
      <c r="B89" s="47"/>
      <c r="C89" s="78"/>
      <c r="D89" s="47"/>
      <c r="E89" s="45">
        <v>0</v>
      </c>
      <c r="F89" s="71">
        <v>0</v>
      </c>
      <c r="G89" s="72">
        <f t="shared" si="4"/>
        <v>0</v>
      </c>
      <c r="H89" s="71">
        <v>0</v>
      </c>
      <c r="I89" s="71">
        <v>0</v>
      </c>
      <c r="J89" s="71">
        <v>0</v>
      </c>
      <c r="K89" s="291">
        <f t="array" ref="K89">SUM(ROUND(H89:J89,2))</f>
        <v>0</v>
      </c>
      <c r="L89" s="331"/>
      <c r="M89" s="91"/>
      <c r="N89" s="309">
        <v>0</v>
      </c>
      <c r="O89" s="282">
        <f t="shared" si="5"/>
        <v>0</v>
      </c>
      <c r="P89" s="268">
        <v>0</v>
      </c>
      <c r="Q89" s="282">
        <f t="shared" si="6"/>
        <v>0</v>
      </c>
      <c r="R89" s="268">
        <v>0</v>
      </c>
      <c r="S89" s="282">
        <f t="shared" si="7"/>
        <v>0</v>
      </c>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row>
    <row r="90" spans="1:123" s="169" customFormat="1" ht="15.75" hidden="1">
      <c r="A90" s="73"/>
      <c r="B90" s="47"/>
      <c r="C90" s="78"/>
      <c r="D90" s="47"/>
      <c r="E90" s="45">
        <v>0</v>
      </c>
      <c r="F90" s="71">
        <v>0</v>
      </c>
      <c r="G90" s="72">
        <f t="shared" si="4"/>
        <v>0</v>
      </c>
      <c r="H90" s="71">
        <v>0</v>
      </c>
      <c r="I90" s="71">
        <v>0</v>
      </c>
      <c r="J90" s="71">
        <v>0</v>
      </c>
      <c r="K90" s="291">
        <f t="array" ref="K90">SUM(ROUND(H90:J90,2))</f>
        <v>0</v>
      </c>
      <c r="L90" s="331"/>
      <c r="M90" s="91"/>
      <c r="N90" s="309">
        <v>0</v>
      </c>
      <c r="O90" s="282">
        <f t="shared" si="5"/>
        <v>0</v>
      </c>
      <c r="P90" s="268">
        <v>0</v>
      </c>
      <c r="Q90" s="282">
        <f t="shared" si="6"/>
        <v>0</v>
      </c>
      <c r="R90" s="268">
        <v>0</v>
      </c>
      <c r="S90" s="282">
        <f t="shared" si="7"/>
        <v>0</v>
      </c>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row>
    <row r="91" spans="1:123" s="169" customFormat="1" ht="15.75" hidden="1">
      <c r="A91" s="73"/>
      <c r="B91" s="47"/>
      <c r="C91" s="78"/>
      <c r="D91" s="47"/>
      <c r="E91" s="45">
        <v>0</v>
      </c>
      <c r="F91" s="71">
        <v>0</v>
      </c>
      <c r="G91" s="72">
        <f t="shared" si="4"/>
        <v>0</v>
      </c>
      <c r="H91" s="71">
        <v>0</v>
      </c>
      <c r="I91" s="71">
        <v>0</v>
      </c>
      <c r="J91" s="71">
        <v>0</v>
      </c>
      <c r="K91" s="291">
        <f t="array" ref="K91">SUM(ROUND(H91:J91,2))</f>
        <v>0</v>
      </c>
      <c r="L91" s="331"/>
      <c r="M91" s="91"/>
      <c r="N91" s="309">
        <v>0</v>
      </c>
      <c r="O91" s="282">
        <f t="shared" si="5"/>
        <v>0</v>
      </c>
      <c r="P91" s="268">
        <v>0</v>
      </c>
      <c r="Q91" s="282">
        <f t="shared" si="6"/>
        <v>0</v>
      </c>
      <c r="R91" s="268">
        <v>0</v>
      </c>
      <c r="S91" s="282">
        <f t="shared" si="7"/>
        <v>0</v>
      </c>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row>
    <row r="92" spans="1:123" s="169" customFormat="1" ht="15.75" hidden="1">
      <c r="A92" s="73"/>
      <c r="B92" s="47"/>
      <c r="C92" s="78"/>
      <c r="D92" s="47"/>
      <c r="E92" s="45">
        <v>0</v>
      </c>
      <c r="F92" s="71">
        <v>0</v>
      </c>
      <c r="G92" s="72">
        <f t="shared" si="4"/>
        <v>0</v>
      </c>
      <c r="H92" s="71">
        <v>0</v>
      </c>
      <c r="I92" s="71">
        <v>0</v>
      </c>
      <c r="J92" s="71">
        <v>0</v>
      </c>
      <c r="K92" s="291">
        <f t="array" ref="K92">SUM(ROUND(H92:J92,2))</f>
        <v>0</v>
      </c>
      <c r="L92" s="331"/>
      <c r="M92" s="91"/>
      <c r="N92" s="309">
        <v>0</v>
      </c>
      <c r="O92" s="282">
        <f t="shared" si="5"/>
        <v>0</v>
      </c>
      <c r="P92" s="268">
        <v>0</v>
      </c>
      <c r="Q92" s="282">
        <f t="shared" si="6"/>
        <v>0</v>
      </c>
      <c r="R92" s="268">
        <v>0</v>
      </c>
      <c r="S92" s="282">
        <f t="shared" si="7"/>
        <v>0</v>
      </c>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row>
    <row r="93" spans="1:123" s="169" customFormat="1" ht="15.75" hidden="1">
      <c r="A93" s="73"/>
      <c r="B93" s="47"/>
      <c r="C93" s="78"/>
      <c r="D93" s="47"/>
      <c r="E93" s="45">
        <v>0</v>
      </c>
      <c r="F93" s="71">
        <v>0</v>
      </c>
      <c r="G93" s="72">
        <f t="shared" si="4"/>
        <v>0</v>
      </c>
      <c r="H93" s="71">
        <v>0</v>
      </c>
      <c r="I93" s="71">
        <v>0</v>
      </c>
      <c r="J93" s="71">
        <v>0</v>
      </c>
      <c r="K93" s="291">
        <f t="array" ref="K93">SUM(ROUND(H93:J93,2))</f>
        <v>0</v>
      </c>
      <c r="L93" s="331"/>
      <c r="M93" s="91"/>
      <c r="N93" s="309">
        <v>0</v>
      </c>
      <c r="O93" s="282">
        <f t="shared" si="5"/>
        <v>0</v>
      </c>
      <c r="P93" s="268">
        <v>0</v>
      </c>
      <c r="Q93" s="282">
        <f t="shared" si="6"/>
        <v>0</v>
      </c>
      <c r="R93" s="268">
        <v>0</v>
      </c>
      <c r="S93" s="282">
        <f t="shared" si="7"/>
        <v>0</v>
      </c>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row>
    <row r="94" spans="1:123" s="169" customFormat="1" ht="15.75" hidden="1">
      <c r="A94" s="73"/>
      <c r="B94" s="47"/>
      <c r="C94" s="78"/>
      <c r="D94" s="47"/>
      <c r="E94" s="45">
        <v>0</v>
      </c>
      <c r="F94" s="71">
        <v>0</v>
      </c>
      <c r="G94" s="72">
        <f t="shared" si="4"/>
        <v>0</v>
      </c>
      <c r="H94" s="71">
        <v>0</v>
      </c>
      <c r="I94" s="71">
        <v>0</v>
      </c>
      <c r="J94" s="71">
        <v>0</v>
      </c>
      <c r="K94" s="291">
        <f t="array" ref="K94">SUM(ROUND(H94:J94,2))</f>
        <v>0</v>
      </c>
      <c r="L94" s="331"/>
      <c r="M94" s="91"/>
      <c r="N94" s="309">
        <v>0</v>
      </c>
      <c r="O94" s="282">
        <f t="shared" si="5"/>
        <v>0</v>
      </c>
      <c r="P94" s="268">
        <v>0</v>
      </c>
      <c r="Q94" s="282">
        <f t="shared" si="6"/>
        <v>0</v>
      </c>
      <c r="R94" s="268">
        <v>0</v>
      </c>
      <c r="S94" s="282">
        <f t="shared" si="7"/>
        <v>0</v>
      </c>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row>
    <row r="95" spans="1:123" s="169" customFormat="1" ht="15.75" hidden="1">
      <c r="A95" s="73"/>
      <c r="B95" s="47"/>
      <c r="C95" s="78"/>
      <c r="D95" s="47"/>
      <c r="E95" s="45">
        <v>0</v>
      </c>
      <c r="F95" s="71">
        <v>0</v>
      </c>
      <c r="G95" s="72">
        <f t="shared" si="4"/>
        <v>0</v>
      </c>
      <c r="H95" s="71">
        <v>0</v>
      </c>
      <c r="I95" s="71">
        <v>0</v>
      </c>
      <c r="J95" s="71">
        <v>0</v>
      </c>
      <c r="K95" s="291">
        <f t="array" ref="K95">SUM(ROUND(H95:J95,2))</f>
        <v>0</v>
      </c>
      <c r="L95" s="331"/>
      <c r="M95" s="91"/>
      <c r="N95" s="309">
        <v>0</v>
      </c>
      <c r="O95" s="282">
        <f t="shared" si="5"/>
        <v>0</v>
      </c>
      <c r="P95" s="268">
        <v>0</v>
      </c>
      <c r="Q95" s="282">
        <f t="shared" si="6"/>
        <v>0</v>
      </c>
      <c r="R95" s="268">
        <v>0</v>
      </c>
      <c r="S95" s="282">
        <f t="shared" si="7"/>
        <v>0</v>
      </c>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row>
    <row r="96" spans="1:123" s="169" customFormat="1" ht="15.75" hidden="1">
      <c r="A96" s="73"/>
      <c r="B96" s="47"/>
      <c r="C96" s="78"/>
      <c r="D96" s="47"/>
      <c r="E96" s="45">
        <v>0</v>
      </c>
      <c r="F96" s="71">
        <v>0</v>
      </c>
      <c r="G96" s="72">
        <f t="shared" si="4"/>
        <v>0</v>
      </c>
      <c r="H96" s="71">
        <v>0</v>
      </c>
      <c r="I96" s="71">
        <v>0</v>
      </c>
      <c r="J96" s="71">
        <v>0</v>
      </c>
      <c r="K96" s="291">
        <f t="array" ref="K96">SUM(ROUND(H96:J96,2))</f>
        <v>0</v>
      </c>
      <c r="L96" s="331"/>
      <c r="M96" s="91"/>
      <c r="N96" s="309">
        <v>0</v>
      </c>
      <c r="O96" s="282">
        <f t="shared" si="5"/>
        <v>0</v>
      </c>
      <c r="P96" s="268">
        <v>0</v>
      </c>
      <c r="Q96" s="282">
        <f t="shared" si="6"/>
        <v>0</v>
      </c>
      <c r="R96" s="268">
        <v>0</v>
      </c>
      <c r="S96" s="282">
        <f t="shared" si="7"/>
        <v>0</v>
      </c>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row>
    <row r="97" spans="1:123" s="169" customFormat="1" ht="15.75" hidden="1">
      <c r="A97" s="73"/>
      <c r="B97" s="47"/>
      <c r="C97" s="78"/>
      <c r="D97" s="47"/>
      <c r="E97" s="45">
        <v>0</v>
      </c>
      <c r="F97" s="71">
        <v>0</v>
      </c>
      <c r="G97" s="72">
        <f t="shared" si="4"/>
        <v>0</v>
      </c>
      <c r="H97" s="71">
        <v>0</v>
      </c>
      <c r="I97" s="71">
        <v>0</v>
      </c>
      <c r="J97" s="71">
        <v>0</v>
      </c>
      <c r="K97" s="291">
        <f t="array" ref="K97">SUM(ROUND(H97:J97,2))</f>
        <v>0</v>
      </c>
      <c r="L97" s="331"/>
      <c r="M97" s="91"/>
      <c r="N97" s="309">
        <v>0</v>
      </c>
      <c r="O97" s="282">
        <f t="shared" si="5"/>
        <v>0</v>
      </c>
      <c r="P97" s="268">
        <v>0</v>
      </c>
      <c r="Q97" s="282">
        <f t="shared" si="6"/>
        <v>0</v>
      </c>
      <c r="R97" s="268">
        <v>0</v>
      </c>
      <c r="S97" s="282">
        <f t="shared" si="7"/>
        <v>0</v>
      </c>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row>
    <row r="98" spans="1:123" s="169" customFormat="1" ht="15.75" hidden="1">
      <c r="A98" s="73"/>
      <c r="B98" s="47"/>
      <c r="C98" s="78"/>
      <c r="D98" s="47"/>
      <c r="E98" s="45">
        <v>0</v>
      </c>
      <c r="F98" s="71">
        <v>0</v>
      </c>
      <c r="G98" s="72">
        <f t="shared" si="4"/>
        <v>0</v>
      </c>
      <c r="H98" s="71">
        <v>0</v>
      </c>
      <c r="I98" s="71">
        <v>0</v>
      </c>
      <c r="J98" s="71">
        <v>0</v>
      </c>
      <c r="K98" s="291">
        <f t="array" ref="K98">SUM(ROUND(H98:J98,2))</f>
        <v>0</v>
      </c>
      <c r="L98" s="331"/>
      <c r="M98" s="91"/>
      <c r="N98" s="309">
        <v>0</v>
      </c>
      <c r="O98" s="282">
        <f t="shared" si="5"/>
        <v>0</v>
      </c>
      <c r="P98" s="268">
        <v>0</v>
      </c>
      <c r="Q98" s="282">
        <f t="shared" si="6"/>
        <v>0</v>
      </c>
      <c r="R98" s="268">
        <v>0</v>
      </c>
      <c r="S98" s="282">
        <f t="shared" si="7"/>
        <v>0</v>
      </c>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row>
    <row r="99" spans="1:123" s="169" customFormat="1" ht="15.75" hidden="1">
      <c r="A99" s="73"/>
      <c r="B99" s="47"/>
      <c r="C99" s="78"/>
      <c r="D99" s="47"/>
      <c r="E99" s="45">
        <v>0</v>
      </c>
      <c r="F99" s="71">
        <v>0</v>
      </c>
      <c r="G99" s="72">
        <f t="shared" si="4"/>
        <v>0</v>
      </c>
      <c r="H99" s="71">
        <v>0</v>
      </c>
      <c r="I99" s="71">
        <v>0</v>
      </c>
      <c r="J99" s="71">
        <v>0</v>
      </c>
      <c r="K99" s="291">
        <f t="array" ref="K99">SUM(ROUND(H99:J99,2))</f>
        <v>0</v>
      </c>
      <c r="L99" s="331"/>
      <c r="M99" s="91"/>
      <c r="N99" s="309">
        <v>0</v>
      </c>
      <c r="O99" s="282">
        <f t="shared" si="5"/>
        <v>0</v>
      </c>
      <c r="P99" s="268">
        <v>0</v>
      </c>
      <c r="Q99" s="282">
        <f t="shared" si="6"/>
        <v>0</v>
      </c>
      <c r="R99" s="268">
        <v>0</v>
      </c>
      <c r="S99" s="282">
        <f t="shared" si="7"/>
        <v>0</v>
      </c>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row>
    <row r="100" spans="1:123" s="169" customFormat="1" ht="15.75" hidden="1">
      <c r="A100" s="73"/>
      <c r="B100" s="47"/>
      <c r="C100" s="78"/>
      <c r="D100" s="47"/>
      <c r="E100" s="45">
        <v>0</v>
      </c>
      <c r="F100" s="71">
        <v>0</v>
      </c>
      <c r="G100" s="72">
        <f t="shared" si="4"/>
        <v>0</v>
      </c>
      <c r="H100" s="71">
        <v>0</v>
      </c>
      <c r="I100" s="71">
        <v>0</v>
      </c>
      <c r="J100" s="71">
        <v>0</v>
      </c>
      <c r="K100" s="291">
        <f t="array" ref="K100">SUM(ROUND(H100:J100,2))</f>
        <v>0</v>
      </c>
      <c r="L100" s="331"/>
      <c r="M100" s="91"/>
      <c r="N100" s="309">
        <v>0</v>
      </c>
      <c r="O100" s="282">
        <f t="shared" si="5"/>
        <v>0</v>
      </c>
      <c r="P100" s="268">
        <v>0</v>
      </c>
      <c r="Q100" s="282">
        <f t="shared" si="6"/>
        <v>0</v>
      </c>
      <c r="R100" s="268">
        <v>0</v>
      </c>
      <c r="S100" s="282">
        <f t="shared" si="7"/>
        <v>0</v>
      </c>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row>
    <row r="101" spans="1:123" s="169" customFormat="1" ht="15.75" hidden="1">
      <c r="A101" s="73"/>
      <c r="B101" s="47"/>
      <c r="C101" s="78"/>
      <c r="D101" s="47"/>
      <c r="E101" s="45">
        <v>0</v>
      </c>
      <c r="F101" s="71">
        <v>0</v>
      </c>
      <c r="G101" s="72">
        <f t="shared" si="4"/>
        <v>0</v>
      </c>
      <c r="H101" s="71">
        <v>0</v>
      </c>
      <c r="I101" s="71">
        <v>0</v>
      </c>
      <c r="J101" s="71">
        <v>0</v>
      </c>
      <c r="K101" s="291">
        <f t="array" ref="K101">SUM(ROUND(H101:J101,2))</f>
        <v>0</v>
      </c>
      <c r="L101" s="331"/>
      <c r="M101" s="91"/>
      <c r="N101" s="309">
        <v>0</v>
      </c>
      <c r="O101" s="282">
        <f t="shared" si="5"/>
        <v>0</v>
      </c>
      <c r="P101" s="268">
        <v>0</v>
      </c>
      <c r="Q101" s="282">
        <f t="shared" si="6"/>
        <v>0</v>
      </c>
      <c r="R101" s="268">
        <v>0</v>
      </c>
      <c r="S101" s="282">
        <f t="shared" si="7"/>
        <v>0</v>
      </c>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row>
    <row r="102" spans="1:123" s="169" customFormat="1" ht="15.75" hidden="1">
      <c r="A102" s="73"/>
      <c r="B102" s="47"/>
      <c r="C102" s="78"/>
      <c r="D102" s="47"/>
      <c r="E102" s="45">
        <v>0</v>
      </c>
      <c r="F102" s="71">
        <v>0</v>
      </c>
      <c r="G102" s="72">
        <f t="shared" si="4"/>
        <v>0</v>
      </c>
      <c r="H102" s="71">
        <v>0</v>
      </c>
      <c r="I102" s="71">
        <v>0</v>
      </c>
      <c r="J102" s="71">
        <v>0</v>
      </c>
      <c r="K102" s="291">
        <f t="array" ref="K102">SUM(ROUND(H102:J102,2))</f>
        <v>0</v>
      </c>
      <c r="L102" s="331"/>
      <c r="M102" s="91"/>
      <c r="N102" s="309">
        <v>0</v>
      </c>
      <c r="O102" s="282">
        <f t="shared" si="5"/>
        <v>0</v>
      </c>
      <c r="P102" s="268">
        <v>0</v>
      </c>
      <c r="Q102" s="282">
        <f t="shared" si="6"/>
        <v>0</v>
      </c>
      <c r="R102" s="268">
        <v>0</v>
      </c>
      <c r="S102" s="282">
        <f t="shared" si="7"/>
        <v>0</v>
      </c>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row>
    <row r="103" spans="1:123" s="169" customFormat="1" ht="15.75" hidden="1">
      <c r="A103" s="73"/>
      <c r="B103" s="47"/>
      <c r="C103" s="78"/>
      <c r="D103" s="47"/>
      <c r="E103" s="45">
        <v>0</v>
      </c>
      <c r="F103" s="71">
        <v>0</v>
      </c>
      <c r="G103" s="72">
        <f t="shared" si="4"/>
        <v>0</v>
      </c>
      <c r="H103" s="71">
        <v>0</v>
      </c>
      <c r="I103" s="71">
        <v>0</v>
      </c>
      <c r="J103" s="71">
        <v>0</v>
      </c>
      <c r="K103" s="291">
        <f t="array" ref="K103">SUM(ROUND(H103:J103,2))</f>
        <v>0</v>
      </c>
      <c r="L103" s="331"/>
      <c r="M103" s="91"/>
      <c r="N103" s="309">
        <v>0</v>
      </c>
      <c r="O103" s="282">
        <f t="shared" si="5"/>
        <v>0</v>
      </c>
      <c r="P103" s="268">
        <v>0</v>
      </c>
      <c r="Q103" s="282">
        <f t="shared" si="6"/>
        <v>0</v>
      </c>
      <c r="R103" s="268">
        <v>0</v>
      </c>
      <c r="S103" s="282">
        <f t="shared" si="7"/>
        <v>0</v>
      </c>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row>
    <row r="104" spans="1:123" s="169" customFormat="1" ht="15.75" hidden="1">
      <c r="A104" s="73"/>
      <c r="B104" s="47"/>
      <c r="C104" s="78"/>
      <c r="D104" s="47"/>
      <c r="E104" s="45">
        <v>0</v>
      </c>
      <c r="F104" s="71">
        <v>0</v>
      </c>
      <c r="G104" s="72">
        <f t="shared" si="4"/>
        <v>0</v>
      </c>
      <c r="H104" s="71">
        <v>0</v>
      </c>
      <c r="I104" s="71">
        <v>0</v>
      </c>
      <c r="J104" s="71">
        <v>0</v>
      </c>
      <c r="K104" s="291">
        <f t="array" ref="K104">SUM(ROUND(H104:J104,2))</f>
        <v>0</v>
      </c>
      <c r="L104" s="331"/>
      <c r="M104" s="91"/>
      <c r="N104" s="309">
        <v>0</v>
      </c>
      <c r="O104" s="282">
        <f t="shared" si="5"/>
        <v>0</v>
      </c>
      <c r="P104" s="268">
        <v>0</v>
      </c>
      <c r="Q104" s="282">
        <f t="shared" si="6"/>
        <v>0</v>
      </c>
      <c r="R104" s="268">
        <v>0</v>
      </c>
      <c r="S104" s="282">
        <f t="shared" si="7"/>
        <v>0</v>
      </c>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row>
    <row r="105" spans="1:123" s="169" customFormat="1" ht="15.75" hidden="1">
      <c r="A105" s="73"/>
      <c r="B105" s="47"/>
      <c r="C105" s="78"/>
      <c r="D105" s="47"/>
      <c r="E105" s="45">
        <v>0</v>
      </c>
      <c r="F105" s="71">
        <v>0</v>
      </c>
      <c r="G105" s="72">
        <f t="shared" si="4"/>
        <v>0</v>
      </c>
      <c r="H105" s="71">
        <v>0</v>
      </c>
      <c r="I105" s="71">
        <v>0</v>
      </c>
      <c r="J105" s="71">
        <v>0</v>
      </c>
      <c r="K105" s="291">
        <f t="array" ref="K105">SUM(ROUND(H105:J105,2))</f>
        <v>0</v>
      </c>
      <c r="L105" s="331"/>
      <c r="M105" s="91"/>
      <c r="N105" s="309">
        <v>0</v>
      </c>
      <c r="O105" s="282">
        <f t="shared" si="5"/>
        <v>0</v>
      </c>
      <c r="P105" s="268">
        <v>0</v>
      </c>
      <c r="Q105" s="282">
        <f t="shared" si="6"/>
        <v>0</v>
      </c>
      <c r="R105" s="268">
        <v>0</v>
      </c>
      <c r="S105" s="282">
        <f t="shared" si="7"/>
        <v>0</v>
      </c>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row>
    <row r="106" spans="1:123" s="169" customFormat="1" ht="15.75" hidden="1">
      <c r="A106" s="73"/>
      <c r="B106" s="47"/>
      <c r="C106" s="78"/>
      <c r="D106" s="47"/>
      <c r="E106" s="45">
        <v>0</v>
      </c>
      <c r="F106" s="71">
        <v>0</v>
      </c>
      <c r="G106" s="72">
        <f t="shared" si="4"/>
        <v>0</v>
      </c>
      <c r="H106" s="71">
        <v>0</v>
      </c>
      <c r="I106" s="71">
        <v>0</v>
      </c>
      <c r="J106" s="71">
        <v>0</v>
      </c>
      <c r="K106" s="291">
        <f t="array" ref="K106">SUM(ROUND(H106:J106,2))</f>
        <v>0</v>
      </c>
      <c r="L106" s="331"/>
      <c r="M106" s="91"/>
      <c r="N106" s="309">
        <v>0</v>
      </c>
      <c r="O106" s="282">
        <f t="shared" si="5"/>
        <v>0</v>
      </c>
      <c r="P106" s="268">
        <v>0</v>
      </c>
      <c r="Q106" s="282">
        <f t="shared" si="6"/>
        <v>0</v>
      </c>
      <c r="R106" s="268">
        <v>0</v>
      </c>
      <c r="S106" s="282">
        <f t="shared" si="7"/>
        <v>0</v>
      </c>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row>
    <row r="107" spans="1:123" s="169" customFormat="1" ht="15.75" hidden="1">
      <c r="A107" s="73"/>
      <c r="B107" s="47"/>
      <c r="C107" s="78"/>
      <c r="D107" s="47"/>
      <c r="E107" s="45">
        <v>0</v>
      </c>
      <c r="F107" s="71">
        <v>0</v>
      </c>
      <c r="G107" s="72">
        <f t="shared" si="4"/>
        <v>0</v>
      </c>
      <c r="H107" s="71">
        <v>0</v>
      </c>
      <c r="I107" s="71">
        <v>0</v>
      </c>
      <c r="J107" s="71">
        <v>0</v>
      </c>
      <c r="K107" s="291">
        <f t="array" ref="K107">SUM(ROUND(H107:J107,2))</f>
        <v>0</v>
      </c>
      <c r="L107" s="331"/>
      <c r="M107" s="91"/>
      <c r="N107" s="309">
        <v>0</v>
      </c>
      <c r="O107" s="282">
        <f t="shared" si="5"/>
        <v>0</v>
      </c>
      <c r="P107" s="268">
        <v>0</v>
      </c>
      <c r="Q107" s="282">
        <f t="shared" si="6"/>
        <v>0</v>
      </c>
      <c r="R107" s="268">
        <v>0</v>
      </c>
      <c r="S107" s="282">
        <f t="shared" si="7"/>
        <v>0</v>
      </c>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row>
    <row r="108" spans="1:123" s="169" customFormat="1" ht="15.75" hidden="1">
      <c r="A108" s="73"/>
      <c r="B108" s="47"/>
      <c r="C108" s="78"/>
      <c r="D108" s="47"/>
      <c r="E108" s="45">
        <v>0</v>
      </c>
      <c r="F108" s="71">
        <v>0</v>
      </c>
      <c r="G108" s="72">
        <f t="shared" si="4"/>
        <v>0</v>
      </c>
      <c r="H108" s="71">
        <v>0</v>
      </c>
      <c r="I108" s="71">
        <v>0</v>
      </c>
      <c r="J108" s="71">
        <v>0</v>
      </c>
      <c r="K108" s="291">
        <f t="array" ref="K108">SUM(ROUND(H108:J108,2))</f>
        <v>0</v>
      </c>
      <c r="L108" s="331"/>
      <c r="M108" s="91"/>
      <c r="N108" s="309">
        <v>0</v>
      </c>
      <c r="O108" s="282">
        <f t="shared" si="5"/>
        <v>0</v>
      </c>
      <c r="P108" s="268">
        <v>0</v>
      </c>
      <c r="Q108" s="282">
        <f t="shared" si="6"/>
        <v>0</v>
      </c>
      <c r="R108" s="268">
        <v>0</v>
      </c>
      <c r="S108" s="282">
        <f t="shared" si="7"/>
        <v>0</v>
      </c>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row>
    <row r="109" spans="1:123" s="169" customFormat="1" ht="15.75" hidden="1">
      <c r="A109" s="73"/>
      <c r="B109" s="47"/>
      <c r="C109" s="78"/>
      <c r="D109" s="47"/>
      <c r="E109" s="45">
        <v>0</v>
      </c>
      <c r="F109" s="71">
        <v>0</v>
      </c>
      <c r="G109" s="72">
        <f t="shared" si="4"/>
        <v>0</v>
      </c>
      <c r="H109" s="71">
        <v>0</v>
      </c>
      <c r="I109" s="71">
        <v>0</v>
      </c>
      <c r="J109" s="71">
        <v>0</v>
      </c>
      <c r="K109" s="291">
        <f t="array" ref="K109">SUM(ROUND(H109:J109,2))</f>
        <v>0</v>
      </c>
      <c r="L109" s="331"/>
      <c r="M109" s="91"/>
      <c r="N109" s="309">
        <v>0</v>
      </c>
      <c r="O109" s="282">
        <f t="shared" si="5"/>
        <v>0</v>
      </c>
      <c r="P109" s="268">
        <v>0</v>
      </c>
      <c r="Q109" s="282">
        <f t="shared" si="6"/>
        <v>0</v>
      </c>
      <c r="R109" s="268">
        <v>0</v>
      </c>
      <c r="S109" s="282">
        <f t="shared" si="7"/>
        <v>0</v>
      </c>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row>
    <row r="110" spans="1:123" s="169" customFormat="1" ht="15.75" hidden="1">
      <c r="A110" s="73"/>
      <c r="B110" s="47"/>
      <c r="C110" s="78"/>
      <c r="D110" s="47"/>
      <c r="E110" s="45">
        <v>0</v>
      </c>
      <c r="F110" s="71">
        <v>0</v>
      </c>
      <c r="G110" s="72">
        <f t="shared" si="4"/>
        <v>0</v>
      </c>
      <c r="H110" s="71">
        <v>0</v>
      </c>
      <c r="I110" s="71">
        <v>0</v>
      </c>
      <c r="J110" s="71">
        <v>0</v>
      </c>
      <c r="K110" s="291">
        <f t="array" ref="K110">SUM(ROUND(H110:J110,2))</f>
        <v>0</v>
      </c>
      <c r="L110" s="331"/>
      <c r="M110" s="91"/>
      <c r="N110" s="309">
        <v>0</v>
      </c>
      <c r="O110" s="282">
        <f t="shared" si="5"/>
        <v>0</v>
      </c>
      <c r="P110" s="268">
        <v>0</v>
      </c>
      <c r="Q110" s="282">
        <f t="shared" si="6"/>
        <v>0</v>
      </c>
      <c r="R110" s="268">
        <v>0</v>
      </c>
      <c r="S110" s="282">
        <f t="shared" si="7"/>
        <v>0</v>
      </c>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row>
    <row r="111" spans="1:123" s="169" customFormat="1" ht="15.75" hidden="1">
      <c r="A111" s="73"/>
      <c r="B111" s="47"/>
      <c r="C111" s="78"/>
      <c r="D111" s="47"/>
      <c r="E111" s="45">
        <v>0</v>
      </c>
      <c r="F111" s="71">
        <v>0</v>
      </c>
      <c r="G111" s="72">
        <f t="shared" si="4"/>
        <v>0</v>
      </c>
      <c r="H111" s="71">
        <v>0</v>
      </c>
      <c r="I111" s="71">
        <v>0</v>
      </c>
      <c r="J111" s="71">
        <v>0</v>
      </c>
      <c r="K111" s="291">
        <f t="array" ref="K111">SUM(ROUND(H111:J111,2))</f>
        <v>0</v>
      </c>
      <c r="L111" s="331"/>
      <c r="M111" s="91"/>
      <c r="N111" s="309">
        <v>0</v>
      </c>
      <c r="O111" s="282">
        <f t="shared" si="5"/>
        <v>0</v>
      </c>
      <c r="P111" s="268">
        <v>0</v>
      </c>
      <c r="Q111" s="282">
        <f t="shared" si="6"/>
        <v>0</v>
      </c>
      <c r="R111" s="268">
        <v>0</v>
      </c>
      <c r="S111" s="282">
        <f t="shared" si="7"/>
        <v>0</v>
      </c>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row>
    <row r="112" spans="1:123" s="169" customFormat="1" ht="15.75" hidden="1">
      <c r="A112" s="73"/>
      <c r="B112" s="47"/>
      <c r="C112" s="78"/>
      <c r="D112" s="47"/>
      <c r="E112" s="45">
        <v>0</v>
      </c>
      <c r="F112" s="71">
        <v>0</v>
      </c>
      <c r="G112" s="72">
        <f t="shared" si="4"/>
        <v>0</v>
      </c>
      <c r="H112" s="71">
        <v>0</v>
      </c>
      <c r="I112" s="71">
        <v>0</v>
      </c>
      <c r="J112" s="71">
        <v>0</v>
      </c>
      <c r="K112" s="291">
        <f t="array" ref="K112">SUM(ROUND(H112:J112,2))</f>
        <v>0</v>
      </c>
      <c r="L112" s="331"/>
      <c r="M112" s="91"/>
      <c r="N112" s="309">
        <v>0</v>
      </c>
      <c r="O112" s="282">
        <f t="shared" si="5"/>
        <v>0</v>
      </c>
      <c r="P112" s="268">
        <v>0</v>
      </c>
      <c r="Q112" s="282">
        <f t="shared" si="6"/>
        <v>0</v>
      </c>
      <c r="R112" s="268">
        <v>0</v>
      </c>
      <c r="S112" s="282">
        <f t="shared" si="7"/>
        <v>0</v>
      </c>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row>
    <row r="113" spans="1:123" s="169" customFormat="1" ht="15.75" hidden="1">
      <c r="A113" s="73"/>
      <c r="B113" s="47"/>
      <c r="C113" s="78"/>
      <c r="D113" s="47"/>
      <c r="E113" s="45">
        <v>0</v>
      </c>
      <c r="F113" s="71">
        <v>0</v>
      </c>
      <c r="G113" s="72">
        <f t="shared" si="4"/>
        <v>0</v>
      </c>
      <c r="H113" s="71">
        <v>0</v>
      </c>
      <c r="I113" s="71">
        <v>0</v>
      </c>
      <c r="J113" s="71">
        <v>0</v>
      </c>
      <c r="K113" s="291">
        <f t="array" ref="K113">SUM(ROUND(H113:J113,2))</f>
        <v>0</v>
      </c>
      <c r="L113" s="331"/>
      <c r="M113" s="91"/>
      <c r="N113" s="309">
        <v>0</v>
      </c>
      <c r="O113" s="282">
        <f t="shared" si="5"/>
        <v>0</v>
      </c>
      <c r="P113" s="268">
        <v>0</v>
      </c>
      <c r="Q113" s="282">
        <f t="shared" si="6"/>
        <v>0</v>
      </c>
      <c r="R113" s="268">
        <v>0</v>
      </c>
      <c r="S113" s="282">
        <f t="shared" si="7"/>
        <v>0</v>
      </c>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row>
    <row r="114" spans="1:123" s="169" customFormat="1" ht="15.75" hidden="1">
      <c r="A114" s="73"/>
      <c r="B114" s="47"/>
      <c r="C114" s="78"/>
      <c r="D114" s="47"/>
      <c r="E114" s="45">
        <v>0</v>
      </c>
      <c r="F114" s="71">
        <v>0</v>
      </c>
      <c r="G114" s="72">
        <f t="shared" si="4"/>
        <v>0</v>
      </c>
      <c r="H114" s="71">
        <v>0</v>
      </c>
      <c r="I114" s="71">
        <v>0</v>
      </c>
      <c r="J114" s="71">
        <v>0</v>
      </c>
      <c r="K114" s="291">
        <f t="array" ref="K114">SUM(ROUND(H114:J114,2))</f>
        <v>0</v>
      </c>
      <c r="L114" s="331"/>
      <c r="M114" s="91"/>
      <c r="N114" s="309">
        <v>0</v>
      </c>
      <c r="O114" s="282">
        <f t="shared" si="5"/>
        <v>0</v>
      </c>
      <c r="P114" s="268">
        <v>0</v>
      </c>
      <c r="Q114" s="282">
        <f t="shared" si="6"/>
        <v>0</v>
      </c>
      <c r="R114" s="268">
        <v>0</v>
      </c>
      <c r="S114" s="282">
        <f t="shared" si="7"/>
        <v>0</v>
      </c>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row>
    <row r="115" spans="1:123" s="169" customFormat="1" ht="15.75" hidden="1">
      <c r="A115" s="73"/>
      <c r="B115" s="47"/>
      <c r="C115" s="78"/>
      <c r="D115" s="47"/>
      <c r="E115" s="45">
        <v>0</v>
      </c>
      <c r="F115" s="71">
        <v>0</v>
      </c>
      <c r="G115" s="72">
        <f t="shared" si="4"/>
        <v>0</v>
      </c>
      <c r="H115" s="71">
        <v>0</v>
      </c>
      <c r="I115" s="71">
        <v>0</v>
      </c>
      <c r="J115" s="71">
        <v>0</v>
      </c>
      <c r="K115" s="291">
        <f t="array" ref="K115">SUM(ROUND(H115:J115,2))</f>
        <v>0</v>
      </c>
      <c r="L115" s="331"/>
      <c r="M115" s="91"/>
      <c r="N115" s="309">
        <v>0</v>
      </c>
      <c r="O115" s="282">
        <f t="shared" si="5"/>
        <v>0</v>
      </c>
      <c r="P115" s="268">
        <v>0</v>
      </c>
      <c r="Q115" s="282">
        <f t="shared" si="6"/>
        <v>0</v>
      </c>
      <c r="R115" s="268">
        <v>0</v>
      </c>
      <c r="S115" s="282">
        <f t="shared" si="7"/>
        <v>0</v>
      </c>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row>
    <row r="116" spans="1:123" s="169" customFormat="1" ht="15.75" hidden="1">
      <c r="A116" s="73"/>
      <c r="B116" s="47"/>
      <c r="C116" s="78"/>
      <c r="D116" s="47"/>
      <c r="E116" s="45">
        <v>0</v>
      </c>
      <c r="F116" s="71">
        <v>0</v>
      </c>
      <c r="G116" s="72">
        <f t="shared" si="4"/>
        <v>0</v>
      </c>
      <c r="H116" s="71">
        <v>0</v>
      </c>
      <c r="I116" s="71">
        <v>0</v>
      </c>
      <c r="J116" s="71">
        <v>0</v>
      </c>
      <c r="K116" s="291">
        <f t="array" ref="K116">SUM(ROUND(H116:J116,2))</f>
        <v>0</v>
      </c>
      <c r="L116" s="331"/>
      <c r="M116" s="91"/>
      <c r="N116" s="309">
        <v>0</v>
      </c>
      <c r="O116" s="282">
        <f t="shared" si="5"/>
        <v>0</v>
      </c>
      <c r="P116" s="268">
        <v>0</v>
      </c>
      <c r="Q116" s="282">
        <f t="shared" si="6"/>
        <v>0</v>
      </c>
      <c r="R116" s="268">
        <v>0</v>
      </c>
      <c r="S116" s="282">
        <f t="shared" si="7"/>
        <v>0</v>
      </c>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row>
    <row r="117" spans="1:123" s="169" customFormat="1" ht="15.75" hidden="1">
      <c r="A117" s="73"/>
      <c r="B117" s="47"/>
      <c r="C117" s="78"/>
      <c r="D117" s="47"/>
      <c r="E117" s="45">
        <v>0</v>
      </c>
      <c r="F117" s="71">
        <v>0</v>
      </c>
      <c r="G117" s="72">
        <f t="shared" si="4"/>
        <v>0</v>
      </c>
      <c r="H117" s="71">
        <v>0</v>
      </c>
      <c r="I117" s="71">
        <v>0</v>
      </c>
      <c r="J117" s="71">
        <v>0</v>
      </c>
      <c r="K117" s="291">
        <f t="array" ref="K117">SUM(ROUND(H117:J117,2))</f>
        <v>0</v>
      </c>
      <c r="L117" s="331"/>
      <c r="M117" s="91"/>
      <c r="N117" s="309">
        <v>0</v>
      </c>
      <c r="O117" s="282">
        <f t="shared" si="5"/>
        <v>0</v>
      </c>
      <c r="P117" s="268">
        <v>0</v>
      </c>
      <c r="Q117" s="282">
        <f t="shared" si="6"/>
        <v>0</v>
      </c>
      <c r="R117" s="268">
        <v>0</v>
      </c>
      <c r="S117" s="282">
        <f t="shared" si="7"/>
        <v>0</v>
      </c>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199"/>
      <c r="AW117" s="199"/>
      <c r="AX117" s="199"/>
      <c r="AY117" s="199"/>
      <c r="AZ117" s="199"/>
      <c r="BA117" s="199"/>
      <c r="BB117" s="199"/>
      <c r="BC117" s="199"/>
      <c r="BD117" s="199"/>
      <c r="BE117" s="199"/>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row>
    <row r="118" spans="1:123" s="169" customFormat="1" ht="15.75" hidden="1">
      <c r="A118" s="73"/>
      <c r="B118" s="47"/>
      <c r="C118" s="78"/>
      <c r="D118" s="47"/>
      <c r="E118" s="45">
        <v>0</v>
      </c>
      <c r="F118" s="71">
        <v>0</v>
      </c>
      <c r="G118" s="72">
        <f t="shared" si="4"/>
        <v>0</v>
      </c>
      <c r="H118" s="71">
        <v>0</v>
      </c>
      <c r="I118" s="71">
        <v>0</v>
      </c>
      <c r="J118" s="71">
        <v>0</v>
      </c>
      <c r="K118" s="291">
        <f t="array" ref="K118">SUM(ROUND(H118:J118,2))</f>
        <v>0</v>
      </c>
      <c r="L118" s="331"/>
      <c r="M118" s="91"/>
      <c r="N118" s="309">
        <v>0</v>
      </c>
      <c r="O118" s="282">
        <f t="shared" si="5"/>
        <v>0</v>
      </c>
      <c r="P118" s="268">
        <v>0</v>
      </c>
      <c r="Q118" s="282">
        <f t="shared" si="6"/>
        <v>0</v>
      </c>
      <c r="R118" s="268">
        <v>0</v>
      </c>
      <c r="S118" s="282">
        <f t="shared" si="7"/>
        <v>0</v>
      </c>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row>
    <row r="119" spans="1:123" s="169" customFormat="1" ht="15.75" hidden="1">
      <c r="A119" s="73"/>
      <c r="B119" s="47"/>
      <c r="C119" s="78"/>
      <c r="D119" s="47"/>
      <c r="E119" s="45">
        <v>0</v>
      </c>
      <c r="F119" s="71">
        <v>0</v>
      </c>
      <c r="G119" s="72">
        <f t="shared" si="4"/>
        <v>0</v>
      </c>
      <c r="H119" s="71">
        <v>0</v>
      </c>
      <c r="I119" s="71">
        <v>0</v>
      </c>
      <c r="J119" s="71">
        <v>0</v>
      </c>
      <c r="K119" s="291">
        <f t="array" ref="K119">SUM(ROUND(H119:J119,2))</f>
        <v>0</v>
      </c>
      <c r="L119" s="331"/>
      <c r="M119" s="91"/>
      <c r="N119" s="309">
        <v>0</v>
      </c>
      <c r="O119" s="282">
        <f t="shared" si="5"/>
        <v>0</v>
      </c>
      <c r="P119" s="268">
        <v>0</v>
      </c>
      <c r="Q119" s="282">
        <f t="shared" si="6"/>
        <v>0</v>
      </c>
      <c r="R119" s="268">
        <v>0</v>
      </c>
      <c r="S119" s="282">
        <f t="shared" si="7"/>
        <v>0</v>
      </c>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row>
    <row r="120" spans="1:123" s="169" customFormat="1" ht="15.75" hidden="1">
      <c r="A120" s="73"/>
      <c r="B120" s="47"/>
      <c r="C120" s="78"/>
      <c r="D120" s="47"/>
      <c r="E120" s="45">
        <v>0</v>
      </c>
      <c r="F120" s="71">
        <v>0</v>
      </c>
      <c r="G120" s="72">
        <f t="shared" si="4"/>
        <v>0</v>
      </c>
      <c r="H120" s="71">
        <v>0</v>
      </c>
      <c r="I120" s="71">
        <v>0</v>
      </c>
      <c r="J120" s="71">
        <v>0</v>
      </c>
      <c r="K120" s="291">
        <f t="array" ref="K120">SUM(ROUND(H120:J120,2))</f>
        <v>0</v>
      </c>
      <c r="L120" s="331"/>
      <c r="M120" s="91"/>
      <c r="N120" s="309">
        <v>0</v>
      </c>
      <c r="O120" s="282">
        <f t="shared" si="5"/>
        <v>0</v>
      </c>
      <c r="P120" s="268">
        <v>0</v>
      </c>
      <c r="Q120" s="282">
        <f t="shared" si="6"/>
        <v>0</v>
      </c>
      <c r="R120" s="268">
        <v>0</v>
      </c>
      <c r="S120" s="282">
        <f t="shared" si="7"/>
        <v>0</v>
      </c>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row>
    <row r="121" spans="1:123" s="169" customFormat="1" ht="15.75" hidden="1">
      <c r="A121" s="73"/>
      <c r="B121" s="47"/>
      <c r="C121" s="78"/>
      <c r="D121" s="47"/>
      <c r="E121" s="45">
        <v>0</v>
      </c>
      <c r="F121" s="71">
        <v>0</v>
      </c>
      <c r="G121" s="72">
        <f t="shared" si="4"/>
        <v>0</v>
      </c>
      <c r="H121" s="71">
        <v>0</v>
      </c>
      <c r="I121" s="71">
        <v>0</v>
      </c>
      <c r="J121" s="71">
        <v>0</v>
      </c>
      <c r="K121" s="291">
        <f t="array" ref="K121">SUM(ROUND(H121:J121,2))</f>
        <v>0</v>
      </c>
      <c r="L121" s="331"/>
      <c r="M121" s="91"/>
      <c r="N121" s="309">
        <v>0</v>
      </c>
      <c r="O121" s="282">
        <f t="shared" si="5"/>
        <v>0</v>
      </c>
      <c r="P121" s="268">
        <v>0</v>
      </c>
      <c r="Q121" s="282">
        <f t="shared" si="6"/>
        <v>0</v>
      </c>
      <c r="R121" s="268">
        <v>0</v>
      </c>
      <c r="S121" s="282">
        <f t="shared" si="7"/>
        <v>0</v>
      </c>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row>
    <row r="122" spans="1:123" s="169" customFormat="1" ht="15.75" hidden="1">
      <c r="A122" s="73"/>
      <c r="B122" s="47"/>
      <c r="C122" s="78"/>
      <c r="D122" s="47"/>
      <c r="E122" s="45">
        <v>0</v>
      </c>
      <c r="F122" s="71">
        <v>0</v>
      </c>
      <c r="G122" s="72">
        <f t="shared" si="4"/>
        <v>0</v>
      </c>
      <c r="H122" s="71">
        <v>0</v>
      </c>
      <c r="I122" s="71">
        <v>0</v>
      </c>
      <c r="J122" s="71">
        <v>0</v>
      </c>
      <c r="K122" s="291">
        <f t="array" ref="K122">SUM(ROUND(H122:J122,2))</f>
        <v>0</v>
      </c>
      <c r="L122" s="331"/>
      <c r="M122" s="91"/>
      <c r="N122" s="309">
        <v>0</v>
      </c>
      <c r="O122" s="282">
        <f t="shared" si="5"/>
        <v>0</v>
      </c>
      <c r="P122" s="268">
        <v>0</v>
      </c>
      <c r="Q122" s="282">
        <f t="shared" si="6"/>
        <v>0</v>
      </c>
      <c r="R122" s="268">
        <v>0</v>
      </c>
      <c r="S122" s="282">
        <f t="shared" si="7"/>
        <v>0</v>
      </c>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row>
    <row r="123" spans="1:123" s="169" customFormat="1" ht="15.75" hidden="1">
      <c r="A123" s="73"/>
      <c r="B123" s="47"/>
      <c r="C123" s="78"/>
      <c r="D123" s="47"/>
      <c r="E123" s="45">
        <v>0</v>
      </c>
      <c r="F123" s="71">
        <v>0</v>
      </c>
      <c r="G123" s="72">
        <f t="shared" si="4"/>
        <v>0</v>
      </c>
      <c r="H123" s="71">
        <v>0</v>
      </c>
      <c r="I123" s="71">
        <v>0</v>
      </c>
      <c r="J123" s="71">
        <v>0</v>
      </c>
      <c r="K123" s="291">
        <f t="array" ref="K123">SUM(ROUND(H123:J123,2))</f>
        <v>0</v>
      </c>
      <c r="L123" s="331"/>
      <c r="M123" s="91"/>
      <c r="N123" s="309">
        <v>0</v>
      </c>
      <c r="O123" s="282">
        <f t="shared" si="5"/>
        <v>0</v>
      </c>
      <c r="P123" s="268">
        <v>0</v>
      </c>
      <c r="Q123" s="282">
        <f t="shared" si="6"/>
        <v>0</v>
      </c>
      <c r="R123" s="268">
        <v>0</v>
      </c>
      <c r="S123" s="282">
        <f t="shared" si="7"/>
        <v>0</v>
      </c>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row>
    <row r="124" spans="1:123" s="169" customFormat="1" ht="15.75" hidden="1">
      <c r="A124" s="73"/>
      <c r="B124" s="47"/>
      <c r="C124" s="78"/>
      <c r="D124" s="47"/>
      <c r="E124" s="45">
        <v>0</v>
      </c>
      <c r="F124" s="71">
        <v>0</v>
      </c>
      <c r="G124" s="72">
        <f t="shared" si="4"/>
        <v>0</v>
      </c>
      <c r="H124" s="71">
        <v>0</v>
      </c>
      <c r="I124" s="71">
        <v>0</v>
      </c>
      <c r="J124" s="71">
        <v>0</v>
      </c>
      <c r="K124" s="291">
        <f t="array" ref="K124">SUM(ROUND(H124:J124,2))</f>
        <v>0</v>
      </c>
      <c r="L124" s="331"/>
      <c r="M124" s="91"/>
      <c r="N124" s="309">
        <v>0</v>
      </c>
      <c r="O124" s="282">
        <f t="shared" si="5"/>
        <v>0</v>
      </c>
      <c r="P124" s="268">
        <v>0</v>
      </c>
      <c r="Q124" s="282">
        <f t="shared" si="6"/>
        <v>0</v>
      </c>
      <c r="R124" s="268">
        <v>0</v>
      </c>
      <c r="S124" s="282">
        <f t="shared" si="7"/>
        <v>0</v>
      </c>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row>
    <row r="125" spans="1:123" s="169" customFormat="1" ht="15.75" hidden="1">
      <c r="A125" s="73"/>
      <c r="B125" s="47"/>
      <c r="C125" s="78"/>
      <c r="D125" s="47"/>
      <c r="E125" s="45">
        <v>0</v>
      </c>
      <c r="F125" s="71">
        <v>0</v>
      </c>
      <c r="G125" s="72">
        <f t="shared" si="4"/>
        <v>0</v>
      </c>
      <c r="H125" s="71">
        <v>0</v>
      </c>
      <c r="I125" s="71">
        <v>0</v>
      </c>
      <c r="J125" s="71">
        <v>0</v>
      </c>
      <c r="K125" s="291">
        <f t="array" ref="K125">SUM(ROUND(H125:J125,2))</f>
        <v>0</v>
      </c>
      <c r="L125" s="331"/>
      <c r="M125" s="91"/>
      <c r="N125" s="309">
        <v>0</v>
      </c>
      <c r="O125" s="282">
        <f t="shared" si="5"/>
        <v>0</v>
      </c>
      <c r="P125" s="268">
        <v>0</v>
      </c>
      <c r="Q125" s="282">
        <f t="shared" si="6"/>
        <v>0</v>
      </c>
      <c r="R125" s="268">
        <v>0</v>
      </c>
      <c r="S125" s="282">
        <f t="shared" si="7"/>
        <v>0</v>
      </c>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row>
    <row r="126" spans="1:123" s="169" customFormat="1" ht="15.75" hidden="1">
      <c r="A126" s="73"/>
      <c r="B126" s="47"/>
      <c r="C126" s="78"/>
      <c r="D126" s="47"/>
      <c r="E126" s="45">
        <v>0</v>
      </c>
      <c r="F126" s="71">
        <v>0</v>
      </c>
      <c r="G126" s="72">
        <f t="shared" si="4"/>
        <v>0</v>
      </c>
      <c r="H126" s="71">
        <v>0</v>
      </c>
      <c r="I126" s="71">
        <v>0</v>
      </c>
      <c r="J126" s="71">
        <v>0</v>
      </c>
      <c r="K126" s="291">
        <f t="array" ref="K126">SUM(ROUND(H126:J126,2))</f>
        <v>0</v>
      </c>
      <c r="L126" s="331"/>
      <c r="M126" s="91"/>
      <c r="N126" s="309">
        <v>0</v>
      </c>
      <c r="O126" s="282">
        <f t="shared" si="5"/>
        <v>0</v>
      </c>
      <c r="P126" s="268">
        <v>0</v>
      </c>
      <c r="Q126" s="282">
        <f t="shared" si="6"/>
        <v>0</v>
      </c>
      <c r="R126" s="268">
        <v>0</v>
      </c>
      <c r="S126" s="282">
        <f t="shared" si="7"/>
        <v>0</v>
      </c>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row>
    <row r="127" spans="1:123" s="169" customFormat="1" ht="15.75" hidden="1">
      <c r="A127" s="73"/>
      <c r="B127" s="47"/>
      <c r="C127" s="78"/>
      <c r="D127" s="47"/>
      <c r="E127" s="45">
        <v>0</v>
      </c>
      <c r="F127" s="71">
        <v>0</v>
      </c>
      <c r="G127" s="72">
        <f t="shared" si="4"/>
        <v>0</v>
      </c>
      <c r="H127" s="71">
        <v>0</v>
      </c>
      <c r="I127" s="71">
        <v>0</v>
      </c>
      <c r="J127" s="71">
        <v>0</v>
      </c>
      <c r="K127" s="291">
        <f t="array" ref="K127">SUM(ROUND(H127:J127,2))</f>
        <v>0</v>
      </c>
      <c r="L127" s="331"/>
      <c r="M127" s="91"/>
      <c r="N127" s="309">
        <v>0</v>
      </c>
      <c r="O127" s="282">
        <f t="shared" si="5"/>
        <v>0</v>
      </c>
      <c r="P127" s="268">
        <v>0</v>
      </c>
      <c r="Q127" s="282">
        <f t="shared" si="6"/>
        <v>0</v>
      </c>
      <c r="R127" s="268">
        <v>0</v>
      </c>
      <c r="S127" s="282">
        <f t="shared" si="7"/>
        <v>0</v>
      </c>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row>
    <row r="128" spans="1:123" s="169" customFormat="1" ht="15.75" hidden="1">
      <c r="A128" s="73"/>
      <c r="B128" s="47"/>
      <c r="C128" s="78"/>
      <c r="D128" s="47"/>
      <c r="E128" s="45">
        <v>0</v>
      </c>
      <c r="F128" s="71">
        <v>0</v>
      </c>
      <c r="G128" s="72">
        <f t="shared" si="4"/>
        <v>0</v>
      </c>
      <c r="H128" s="71">
        <v>0</v>
      </c>
      <c r="I128" s="71">
        <v>0</v>
      </c>
      <c r="J128" s="71">
        <v>0</v>
      </c>
      <c r="K128" s="291">
        <f t="array" ref="K128">SUM(ROUND(H128:J128,2))</f>
        <v>0</v>
      </c>
      <c r="L128" s="331"/>
      <c r="M128" s="91"/>
      <c r="N128" s="309">
        <v>0</v>
      </c>
      <c r="O128" s="282">
        <f t="shared" si="5"/>
        <v>0</v>
      </c>
      <c r="P128" s="268">
        <v>0</v>
      </c>
      <c r="Q128" s="282">
        <f t="shared" si="6"/>
        <v>0</v>
      </c>
      <c r="R128" s="268">
        <v>0</v>
      </c>
      <c r="S128" s="282">
        <f t="shared" si="7"/>
        <v>0</v>
      </c>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row>
    <row r="129" spans="1:123" s="169" customFormat="1" ht="15.75" hidden="1">
      <c r="A129" s="73"/>
      <c r="B129" s="47"/>
      <c r="C129" s="78"/>
      <c r="D129" s="47"/>
      <c r="E129" s="45">
        <v>0</v>
      </c>
      <c r="F129" s="71">
        <v>0</v>
      </c>
      <c r="G129" s="72">
        <f t="shared" si="4"/>
        <v>0</v>
      </c>
      <c r="H129" s="71">
        <v>0</v>
      </c>
      <c r="I129" s="71">
        <v>0</v>
      </c>
      <c r="J129" s="71">
        <v>0</v>
      </c>
      <c r="K129" s="291">
        <f t="array" ref="K129">SUM(ROUND(H129:J129,2))</f>
        <v>0</v>
      </c>
      <c r="L129" s="331"/>
      <c r="M129" s="91"/>
      <c r="N129" s="309">
        <v>0</v>
      </c>
      <c r="O129" s="282">
        <f t="shared" si="5"/>
        <v>0</v>
      </c>
      <c r="P129" s="268">
        <v>0</v>
      </c>
      <c r="Q129" s="282">
        <f t="shared" si="6"/>
        <v>0</v>
      </c>
      <c r="R129" s="268">
        <v>0</v>
      </c>
      <c r="S129" s="282">
        <f t="shared" si="7"/>
        <v>0</v>
      </c>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row>
    <row r="130" spans="1:123" s="169" customFormat="1" ht="15.75" hidden="1">
      <c r="A130" s="73"/>
      <c r="B130" s="47"/>
      <c r="C130" s="78"/>
      <c r="D130" s="47"/>
      <c r="E130" s="45">
        <v>0</v>
      </c>
      <c r="F130" s="71">
        <v>0</v>
      </c>
      <c r="G130" s="72">
        <f t="shared" si="4"/>
        <v>0</v>
      </c>
      <c r="H130" s="71">
        <v>0</v>
      </c>
      <c r="I130" s="71">
        <v>0</v>
      </c>
      <c r="J130" s="71">
        <v>0</v>
      </c>
      <c r="K130" s="291">
        <f t="array" ref="K130">SUM(ROUND(H130:J130,2))</f>
        <v>0</v>
      </c>
      <c r="L130" s="331"/>
      <c r="M130" s="91"/>
      <c r="N130" s="309">
        <v>0</v>
      </c>
      <c r="O130" s="282">
        <f t="shared" si="5"/>
        <v>0</v>
      </c>
      <c r="P130" s="268">
        <v>0</v>
      </c>
      <c r="Q130" s="282">
        <f t="shared" si="6"/>
        <v>0</v>
      </c>
      <c r="R130" s="268">
        <v>0</v>
      </c>
      <c r="S130" s="282">
        <f t="shared" si="7"/>
        <v>0</v>
      </c>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row>
    <row r="131" spans="1:123" s="169" customFormat="1" ht="15.75" hidden="1">
      <c r="A131" s="73"/>
      <c r="B131" s="47"/>
      <c r="C131" s="78"/>
      <c r="D131" s="47"/>
      <c r="E131" s="45">
        <v>0</v>
      </c>
      <c r="F131" s="71">
        <v>0</v>
      </c>
      <c r="G131" s="72">
        <f t="shared" si="4"/>
        <v>0</v>
      </c>
      <c r="H131" s="71">
        <v>0</v>
      </c>
      <c r="I131" s="71">
        <v>0</v>
      </c>
      <c r="J131" s="71">
        <v>0</v>
      </c>
      <c r="K131" s="291">
        <f t="array" ref="K131">SUM(ROUND(H131:J131,2))</f>
        <v>0</v>
      </c>
      <c r="L131" s="331"/>
      <c r="M131" s="91"/>
      <c r="N131" s="309">
        <v>0</v>
      </c>
      <c r="O131" s="282">
        <f t="shared" si="5"/>
        <v>0</v>
      </c>
      <c r="P131" s="268">
        <v>0</v>
      </c>
      <c r="Q131" s="282">
        <f t="shared" si="6"/>
        <v>0</v>
      </c>
      <c r="R131" s="268">
        <v>0</v>
      </c>
      <c r="S131" s="282">
        <f t="shared" si="7"/>
        <v>0</v>
      </c>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row>
    <row r="132" spans="1:123" s="169" customFormat="1" ht="15.75" hidden="1">
      <c r="A132" s="73"/>
      <c r="B132" s="47"/>
      <c r="C132" s="78"/>
      <c r="D132" s="47"/>
      <c r="E132" s="45">
        <v>0</v>
      </c>
      <c r="F132" s="71">
        <v>0</v>
      </c>
      <c r="G132" s="72">
        <f t="shared" si="4"/>
        <v>0</v>
      </c>
      <c r="H132" s="71">
        <v>0</v>
      </c>
      <c r="I132" s="71">
        <v>0</v>
      </c>
      <c r="J132" s="71">
        <v>0</v>
      </c>
      <c r="K132" s="291">
        <f t="array" ref="K132">SUM(ROUND(H132:J132,2))</f>
        <v>0</v>
      </c>
      <c r="L132" s="331"/>
      <c r="M132" s="91"/>
      <c r="N132" s="309">
        <v>0</v>
      </c>
      <c r="O132" s="282">
        <f t="shared" si="5"/>
        <v>0</v>
      </c>
      <c r="P132" s="268">
        <v>0</v>
      </c>
      <c r="Q132" s="282">
        <f t="shared" si="6"/>
        <v>0</v>
      </c>
      <c r="R132" s="268">
        <v>0</v>
      </c>
      <c r="S132" s="282">
        <f t="shared" si="7"/>
        <v>0</v>
      </c>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row>
    <row r="133" spans="1:123" s="169" customFormat="1" ht="15.75" hidden="1">
      <c r="A133" s="73"/>
      <c r="B133" s="47"/>
      <c r="C133" s="78"/>
      <c r="D133" s="47"/>
      <c r="E133" s="45">
        <v>0</v>
      </c>
      <c r="F133" s="71">
        <v>0</v>
      </c>
      <c r="G133" s="72">
        <f t="shared" si="4"/>
        <v>0</v>
      </c>
      <c r="H133" s="71">
        <v>0</v>
      </c>
      <c r="I133" s="71">
        <v>0</v>
      </c>
      <c r="J133" s="71">
        <v>0</v>
      </c>
      <c r="K133" s="291">
        <f t="array" ref="K133">SUM(ROUND(H133:J133,2))</f>
        <v>0</v>
      </c>
      <c r="L133" s="331"/>
      <c r="M133" s="91"/>
      <c r="N133" s="309">
        <v>0</v>
      </c>
      <c r="O133" s="282">
        <f t="shared" si="5"/>
        <v>0</v>
      </c>
      <c r="P133" s="268">
        <v>0</v>
      </c>
      <c r="Q133" s="282">
        <f t="shared" si="6"/>
        <v>0</v>
      </c>
      <c r="R133" s="268">
        <v>0</v>
      </c>
      <c r="S133" s="282">
        <f t="shared" si="7"/>
        <v>0</v>
      </c>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row>
    <row r="134" spans="1:123" s="169" customFormat="1" ht="15.75" hidden="1">
      <c r="A134" s="73"/>
      <c r="B134" s="47"/>
      <c r="C134" s="78"/>
      <c r="D134" s="47"/>
      <c r="E134" s="45">
        <v>0</v>
      </c>
      <c r="F134" s="71">
        <v>0</v>
      </c>
      <c r="G134" s="72">
        <f t="shared" si="4"/>
        <v>0</v>
      </c>
      <c r="H134" s="71">
        <v>0</v>
      </c>
      <c r="I134" s="71">
        <v>0</v>
      </c>
      <c r="J134" s="71">
        <v>0</v>
      </c>
      <c r="K134" s="291">
        <f t="array" ref="K134">SUM(ROUND(H134:J134,2))</f>
        <v>0</v>
      </c>
      <c r="L134" s="331"/>
      <c r="M134" s="91"/>
      <c r="N134" s="309">
        <v>0</v>
      </c>
      <c r="O134" s="282">
        <f t="shared" si="5"/>
        <v>0</v>
      </c>
      <c r="P134" s="268">
        <v>0</v>
      </c>
      <c r="Q134" s="282">
        <f t="shared" si="6"/>
        <v>0</v>
      </c>
      <c r="R134" s="268">
        <v>0</v>
      </c>
      <c r="S134" s="282">
        <f t="shared" si="7"/>
        <v>0</v>
      </c>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row>
    <row r="135" spans="1:123" s="169" customFormat="1" ht="15.75" hidden="1">
      <c r="A135" s="73"/>
      <c r="B135" s="47"/>
      <c r="C135" s="78"/>
      <c r="D135" s="47"/>
      <c r="E135" s="45">
        <v>0</v>
      </c>
      <c r="F135" s="71">
        <v>0</v>
      </c>
      <c r="G135" s="72">
        <f t="shared" ref="G135:G198" si="8">IF(OR(E135="Redacted",F135="Redacted"),"Redacted",IF(OR(T(E135)&lt;&gt;"",T(F135)&lt;&gt;""),"Varies",ROUND(E135*F135,2)))</f>
        <v>0</v>
      </c>
      <c r="H135" s="71">
        <v>0</v>
      </c>
      <c r="I135" s="71">
        <v>0</v>
      </c>
      <c r="J135" s="71">
        <v>0</v>
      </c>
      <c r="K135" s="291">
        <f t="array" ref="K135">SUM(ROUND(H135:J135,2))</f>
        <v>0</v>
      </c>
      <c r="L135" s="331"/>
      <c r="M135" s="91"/>
      <c r="N135" s="309">
        <v>0</v>
      </c>
      <c r="O135" s="282">
        <f t="shared" si="5"/>
        <v>0</v>
      </c>
      <c r="P135" s="268">
        <v>0</v>
      </c>
      <c r="Q135" s="282">
        <f t="shared" si="6"/>
        <v>0</v>
      </c>
      <c r="R135" s="268">
        <v>0</v>
      </c>
      <c r="S135" s="282">
        <f t="shared" si="7"/>
        <v>0</v>
      </c>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row>
    <row r="136" spans="1:123" s="169" customFormat="1" ht="15.75" hidden="1">
      <c r="A136" s="73"/>
      <c r="B136" s="47"/>
      <c r="C136" s="78"/>
      <c r="D136" s="47"/>
      <c r="E136" s="45">
        <v>0</v>
      </c>
      <c r="F136" s="71">
        <v>0</v>
      </c>
      <c r="G136" s="72">
        <f t="shared" si="8"/>
        <v>0</v>
      </c>
      <c r="H136" s="71">
        <v>0</v>
      </c>
      <c r="I136" s="71">
        <v>0</v>
      </c>
      <c r="J136" s="71">
        <v>0</v>
      </c>
      <c r="K136" s="291">
        <f t="array" ref="K136">SUM(ROUND(H136:J136,2))</f>
        <v>0</v>
      </c>
      <c r="L136" s="331"/>
      <c r="M136" s="91"/>
      <c r="N136" s="309">
        <v>0</v>
      </c>
      <c r="O136" s="282">
        <f t="shared" ref="O136:O199" si="9">ROUND(H136*N136,2)</f>
        <v>0</v>
      </c>
      <c r="P136" s="268">
        <v>0</v>
      </c>
      <c r="Q136" s="282">
        <f t="shared" ref="Q136:Q199" si="10">ROUND(I136*P136,2)</f>
        <v>0</v>
      </c>
      <c r="R136" s="268">
        <v>0</v>
      </c>
      <c r="S136" s="282">
        <f t="shared" ref="S136:S199" si="11">ROUND(J136*R136,2)</f>
        <v>0</v>
      </c>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row>
    <row r="137" spans="1:123" s="169" customFormat="1" ht="15.75" hidden="1">
      <c r="A137" s="73"/>
      <c r="B137" s="47"/>
      <c r="C137" s="78"/>
      <c r="D137" s="47"/>
      <c r="E137" s="45">
        <v>0</v>
      </c>
      <c r="F137" s="71">
        <v>0</v>
      </c>
      <c r="G137" s="72">
        <f t="shared" si="8"/>
        <v>0</v>
      </c>
      <c r="H137" s="71">
        <v>0</v>
      </c>
      <c r="I137" s="71">
        <v>0</v>
      </c>
      <c r="J137" s="71">
        <v>0</v>
      </c>
      <c r="K137" s="291">
        <f t="array" ref="K137">SUM(ROUND(H137:J137,2))</f>
        <v>0</v>
      </c>
      <c r="L137" s="331"/>
      <c r="M137" s="91"/>
      <c r="N137" s="309">
        <v>0</v>
      </c>
      <c r="O137" s="282">
        <f t="shared" si="9"/>
        <v>0</v>
      </c>
      <c r="P137" s="268">
        <v>0</v>
      </c>
      <c r="Q137" s="282">
        <f t="shared" si="10"/>
        <v>0</v>
      </c>
      <c r="R137" s="268">
        <v>0</v>
      </c>
      <c r="S137" s="282">
        <f t="shared" si="11"/>
        <v>0</v>
      </c>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row>
    <row r="138" spans="1:123" s="169" customFormat="1" ht="15.75" hidden="1">
      <c r="A138" s="73"/>
      <c r="B138" s="47"/>
      <c r="C138" s="78"/>
      <c r="D138" s="47"/>
      <c r="E138" s="45">
        <v>0</v>
      </c>
      <c r="F138" s="71">
        <v>0</v>
      </c>
      <c r="G138" s="72">
        <f t="shared" si="8"/>
        <v>0</v>
      </c>
      <c r="H138" s="71">
        <v>0</v>
      </c>
      <c r="I138" s="71">
        <v>0</v>
      </c>
      <c r="J138" s="71">
        <v>0</v>
      </c>
      <c r="K138" s="291">
        <f t="array" ref="K138">SUM(ROUND(H138:J138,2))</f>
        <v>0</v>
      </c>
      <c r="L138" s="331"/>
      <c r="M138" s="91"/>
      <c r="N138" s="309">
        <v>0</v>
      </c>
      <c r="O138" s="282">
        <f t="shared" si="9"/>
        <v>0</v>
      </c>
      <c r="P138" s="268">
        <v>0</v>
      </c>
      <c r="Q138" s="282">
        <f t="shared" si="10"/>
        <v>0</v>
      </c>
      <c r="R138" s="268">
        <v>0</v>
      </c>
      <c r="S138" s="282">
        <f t="shared" si="11"/>
        <v>0</v>
      </c>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199"/>
      <c r="BG138" s="199"/>
      <c r="BH138" s="199"/>
      <c r="BI138" s="199"/>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row>
    <row r="139" spans="1:123" s="169" customFormat="1" ht="15.75" hidden="1">
      <c r="A139" s="73"/>
      <c r="B139" s="47"/>
      <c r="C139" s="78"/>
      <c r="D139" s="47"/>
      <c r="E139" s="45">
        <v>0</v>
      </c>
      <c r="F139" s="71">
        <v>0</v>
      </c>
      <c r="G139" s="72">
        <f t="shared" si="8"/>
        <v>0</v>
      </c>
      <c r="H139" s="71">
        <v>0</v>
      </c>
      <c r="I139" s="71">
        <v>0</v>
      </c>
      <c r="J139" s="71">
        <v>0</v>
      </c>
      <c r="K139" s="291">
        <f t="array" ref="K139">SUM(ROUND(H139:J139,2))</f>
        <v>0</v>
      </c>
      <c r="L139" s="331"/>
      <c r="M139" s="91"/>
      <c r="N139" s="309">
        <v>0</v>
      </c>
      <c r="O139" s="282">
        <f t="shared" si="9"/>
        <v>0</v>
      </c>
      <c r="P139" s="268">
        <v>0</v>
      </c>
      <c r="Q139" s="282">
        <f t="shared" si="10"/>
        <v>0</v>
      </c>
      <c r="R139" s="268">
        <v>0</v>
      </c>
      <c r="S139" s="282">
        <f t="shared" si="11"/>
        <v>0</v>
      </c>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199"/>
      <c r="BF139" s="199"/>
      <c r="BG139" s="199"/>
      <c r="BH139" s="199"/>
      <c r="BI139" s="199"/>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row>
    <row r="140" spans="1:123" s="169" customFormat="1" ht="15.75" hidden="1">
      <c r="A140" s="73"/>
      <c r="B140" s="47"/>
      <c r="C140" s="78"/>
      <c r="D140" s="47"/>
      <c r="E140" s="45">
        <v>0</v>
      </c>
      <c r="F140" s="71">
        <v>0</v>
      </c>
      <c r="G140" s="72">
        <f t="shared" si="8"/>
        <v>0</v>
      </c>
      <c r="H140" s="71">
        <v>0</v>
      </c>
      <c r="I140" s="71">
        <v>0</v>
      </c>
      <c r="J140" s="71">
        <v>0</v>
      </c>
      <c r="K140" s="291">
        <f t="array" ref="K140">SUM(ROUND(H140:J140,2))</f>
        <v>0</v>
      </c>
      <c r="L140" s="331"/>
      <c r="M140" s="91"/>
      <c r="N140" s="309">
        <v>0</v>
      </c>
      <c r="O140" s="282">
        <f t="shared" si="9"/>
        <v>0</v>
      </c>
      <c r="P140" s="268">
        <v>0</v>
      </c>
      <c r="Q140" s="282">
        <f t="shared" si="10"/>
        <v>0</v>
      </c>
      <c r="R140" s="268">
        <v>0</v>
      </c>
      <c r="S140" s="282">
        <f t="shared" si="11"/>
        <v>0</v>
      </c>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row>
    <row r="141" spans="1:123" s="169" customFormat="1" ht="15.75" hidden="1">
      <c r="A141" s="73"/>
      <c r="B141" s="47"/>
      <c r="C141" s="78"/>
      <c r="D141" s="47"/>
      <c r="E141" s="45">
        <v>0</v>
      </c>
      <c r="F141" s="71">
        <v>0</v>
      </c>
      <c r="G141" s="72">
        <f t="shared" si="8"/>
        <v>0</v>
      </c>
      <c r="H141" s="71">
        <v>0</v>
      </c>
      <c r="I141" s="71">
        <v>0</v>
      </c>
      <c r="J141" s="71">
        <v>0</v>
      </c>
      <c r="K141" s="291">
        <f t="array" ref="K141">SUM(ROUND(H141:J141,2))</f>
        <v>0</v>
      </c>
      <c r="L141" s="331"/>
      <c r="M141" s="91"/>
      <c r="N141" s="309">
        <v>0</v>
      </c>
      <c r="O141" s="282">
        <f t="shared" si="9"/>
        <v>0</v>
      </c>
      <c r="P141" s="268">
        <v>0</v>
      </c>
      <c r="Q141" s="282">
        <f t="shared" si="10"/>
        <v>0</v>
      </c>
      <c r="R141" s="268">
        <v>0</v>
      </c>
      <c r="S141" s="282">
        <f t="shared" si="11"/>
        <v>0</v>
      </c>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row>
    <row r="142" spans="1:123" s="169" customFormat="1" ht="15.75" hidden="1">
      <c r="A142" s="73"/>
      <c r="B142" s="47"/>
      <c r="C142" s="78"/>
      <c r="D142" s="47"/>
      <c r="E142" s="45">
        <v>0</v>
      </c>
      <c r="F142" s="71">
        <v>0</v>
      </c>
      <c r="G142" s="72">
        <f t="shared" si="8"/>
        <v>0</v>
      </c>
      <c r="H142" s="71">
        <v>0</v>
      </c>
      <c r="I142" s="71">
        <v>0</v>
      </c>
      <c r="J142" s="71">
        <v>0</v>
      </c>
      <c r="K142" s="291">
        <f t="array" ref="K142">SUM(ROUND(H142:J142,2))</f>
        <v>0</v>
      </c>
      <c r="L142" s="331"/>
      <c r="M142" s="91"/>
      <c r="N142" s="309">
        <v>0</v>
      </c>
      <c r="O142" s="282">
        <f t="shared" si="9"/>
        <v>0</v>
      </c>
      <c r="P142" s="268">
        <v>0</v>
      </c>
      <c r="Q142" s="282">
        <f t="shared" si="10"/>
        <v>0</v>
      </c>
      <c r="R142" s="268">
        <v>0</v>
      </c>
      <c r="S142" s="282">
        <f t="shared" si="11"/>
        <v>0</v>
      </c>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row>
    <row r="143" spans="1:123" s="169" customFormat="1" ht="15.75" hidden="1">
      <c r="A143" s="73"/>
      <c r="B143" s="47"/>
      <c r="C143" s="78"/>
      <c r="D143" s="47"/>
      <c r="E143" s="45">
        <v>0</v>
      </c>
      <c r="F143" s="71">
        <v>0</v>
      </c>
      <c r="G143" s="72">
        <f t="shared" si="8"/>
        <v>0</v>
      </c>
      <c r="H143" s="71">
        <v>0</v>
      </c>
      <c r="I143" s="71">
        <v>0</v>
      </c>
      <c r="J143" s="71">
        <v>0</v>
      </c>
      <c r="K143" s="291">
        <f t="array" ref="K143">SUM(ROUND(H143:J143,2))</f>
        <v>0</v>
      </c>
      <c r="L143" s="331"/>
      <c r="M143" s="91"/>
      <c r="N143" s="309">
        <v>0</v>
      </c>
      <c r="O143" s="282">
        <f t="shared" si="9"/>
        <v>0</v>
      </c>
      <c r="P143" s="268">
        <v>0</v>
      </c>
      <c r="Q143" s="282">
        <f t="shared" si="10"/>
        <v>0</v>
      </c>
      <c r="R143" s="268">
        <v>0</v>
      </c>
      <c r="S143" s="282">
        <f t="shared" si="11"/>
        <v>0</v>
      </c>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row>
    <row r="144" spans="1:123" s="169" customFormat="1" ht="15.75" hidden="1">
      <c r="A144" s="73"/>
      <c r="B144" s="47"/>
      <c r="C144" s="78"/>
      <c r="D144" s="47"/>
      <c r="E144" s="45">
        <v>0</v>
      </c>
      <c r="F144" s="71">
        <v>0</v>
      </c>
      <c r="G144" s="72">
        <f t="shared" si="8"/>
        <v>0</v>
      </c>
      <c r="H144" s="71">
        <v>0</v>
      </c>
      <c r="I144" s="71">
        <v>0</v>
      </c>
      <c r="J144" s="71">
        <v>0</v>
      </c>
      <c r="K144" s="291">
        <f t="array" ref="K144">SUM(ROUND(H144:J144,2))</f>
        <v>0</v>
      </c>
      <c r="L144" s="331"/>
      <c r="M144" s="91"/>
      <c r="N144" s="309">
        <v>0</v>
      </c>
      <c r="O144" s="282">
        <f t="shared" si="9"/>
        <v>0</v>
      </c>
      <c r="P144" s="268">
        <v>0</v>
      </c>
      <c r="Q144" s="282">
        <f t="shared" si="10"/>
        <v>0</v>
      </c>
      <c r="R144" s="268">
        <v>0</v>
      </c>
      <c r="S144" s="282">
        <f t="shared" si="11"/>
        <v>0</v>
      </c>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row>
    <row r="145" spans="1:123" s="169" customFormat="1" ht="15.75" hidden="1">
      <c r="A145" s="73"/>
      <c r="B145" s="47"/>
      <c r="C145" s="78"/>
      <c r="D145" s="47"/>
      <c r="E145" s="45">
        <v>0</v>
      </c>
      <c r="F145" s="71">
        <v>0</v>
      </c>
      <c r="G145" s="72">
        <f t="shared" si="8"/>
        <v>0</v>
      </c>
      <c r="H145" s="71">
        <v>0</v>
      </c>
      <c r="I145" s="71">
        <v>0</v>
      </c>
      <c r="J145" s="71">
        <v>0</v>
      </c>
      <c r="K145" s="291">
        <f t="array" ref="K145">SUM(ROUND(H145:J145,2))</f>
        <v>0</v>
      </c>
      <c r="L145" s="331"/>
      <c r="M145" s="91"/>
      <c r="N145" s="309">
        <v>0</v>
      </c>
      <c r="O145" s="282">
        <f t="shared" si="9"/>
        <v>0</v>
      </c>
      <c r="P145" s="268">
        <v>0</v>
      </c>
      <c r="Q145" s="282">
        <f t="shared" si="10"/>
        <v>0</v>
      </c>
      <c r="R145" s="268">
        <v>0</v>
      </c>
      <c r="S145" s="282">
        <f t="shared" si="11"/>
        <v>0</v>
      </c>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row>
    <row r="146" spans="1:123" s="169" customFormat="1" ht="15.75" hidden="1">
      <c r="A146" s="73"/>
      <c r="B146" s="47"/>
      <c r="C146" s="78"/>
      <c r="D146" s="47"/>
      <c r="E146" s="45">
        <v>0</v>
      </c>
      <c r="F146" s="71">
        <v>0</v>
      </c>
      <c r="G146" s="72">
        <f t="shared" si="8"/>
        <v>0</v>
      </c>
      <c r="H146" s="71">
        <v>0</v>
      </c>
      <c r="I146" s="71">
        <v>0</v>
      </c>
      <c r="J146" s="71">
        <v>0</v>
      </c>
      <c r="K146" s="291">
        <f t="array" ref="K146">SUM(ROUND(H146:J146,2))</f>
        <v>0</v>
      </c>
      <c r="L146" s="331"/>
      <c r="M146" s="91"/>
      <c r="N146" s="309">
        <v>0</v>
      </c>
      <c r="O146" s="282">
        <f t="shared" si="9"/>
        <v>0</v>
      </c>
      <c r="P146" s="268">
        <v>0</v>
      </c>
      <c r="Q146" s="282">
        <f t="shared" si="10"/>
        <v>0</v>
      </c>
      <c r="R146" s="268">
        <v>0</v>
      </c>
      <c r="S146" s="282">
        <f t="shared" si="11"/>
        <v>0</v>
      </c>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row>
    <row r="147" spans="1:123" s="169" customFormat="1" ht="15.75" hidden="1">
      <c r="A147" s="73"/>
      <c r="B147" s="47"/>
      <c r="C147" s="78"/>
      <c r="D147" s="47"/>
      <c r="E147" s="45">
        <v>0</v>
      </c>
      <c r="F147" s="71">
        <v>0</v>
      </c>
      <c r="G147" s="72">
        <f t="shared" si="8"/>
        <v>0</v>
      </c>
      <c r="H147" s="71">
        <v>0</v>
      </c>
      <c r="I147" s="71">
        <v>0</v>
      </c>
      <c r="J147" s="71">
        <v>0</v>
      </c>
      <c r="K147" s="291">
        <f t="array" ref="K147">SUM(ROUND(H147:J147,2))</f>
        <v>0</v>
      </c>
      <c r="L147" s="331"/>
      <c r="M147" s="91"/>
      <c r="N147" s="309">
        <v>0</v>
      </c>
      <c r="O147" s="282">
        <f t="shared" si="9"/>
        <v>0</v>
      </c>
      <c r="P147" s="268">
        <v>0</v>
      </c>
      <c r="Q147" s="282">
        <f t="shared" si="10"/>
        <v>0</v>
      </c>
      <c r="R147" s="268">
        <v>0</v>
      </c>
      <c r="S147" s="282">
        <f t="shared" si="11"/>
        <v>0</v>
      </c>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row>
    <row r="148" spans="1:123" s="169" customFormat="1" ht="15.75" hidden="1">
      <c r="A148" s="73"/>
      <c r="B148" s="47"/>
      <c r="C148" s="78"/>
      <c r="D148" s="47"/>
      <c r="E148" s="45">
        <v>0</v>
      </c>
      <c r="F148" s="71">
        <v>0</v>
      </c>
      <c r="G148" s="72">
        <f t="shared" si="8"/>
        <v>0</v>
      </c>
      <c r="H148" s="71">
        <v>0</v>
      </c>
      <c r="I148" s="71">
        <v>0</v>
      </c>
      <c r="J148" s="71">
        <v>0</v>
      </c>
      <c r="K148" s="291">
        <f t="array" ref="K148">SUM(ROUND(H148:J148,2))</f>
        <v>0</v>
      </c>
      <c r="L148" s="331"/>
      <c r="M148" s="91"/>
      <c r="N148" s="309">
        <v>0</v>
      </c>
      <c r="O148" s="282">
        <f t="shared" si="9"/>
        <v>0</v>
      </c>
      <c r="P148" s="268">
        <v>0</v>
      </c>
      <c r="Q148" s="282">
        <f t="shared" si="10"/>
        <v>0</v>
      </c>
      <c r="R148" s="268">
        <v>0</v>
      </c>
      <c r="S148" s="282">
        <f t="shared" si="11"/>
        <v>0</v>
      </c>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row>
    <row r="149" spans="1:123" s="169" customFormat="1" ht="15.75" hidden="1">
      <c r="A149" s="73"/>
      <c r="B149" s="47"/>
      <c r="C149" s="78"/>
      <c r="D149" s="47"/>
      <c r="E149" s="45">
        <v>0</v>
      </c>
      <c r="F149" s="71">
        <v>0</v>
      </c>
      <c r="G149" s="72">
        <f t="shared" si="8"/>
        <v>0</v>
      </c>
      <c r="H149" s="71">
        <v>0</v>
      </c>
      <c r="I149" s="71">
        <v>0</v>
      </c>
      <c r="J149" s="71">
        <v>0</v>
      </c>
      <c r="K149" s="291">
        <f t="array" ref="K149">SUM(ROUND(H149:J149,2))</f>
        <v>0</v>
      </c>
      <c r="L149" s="331"/>
      <c r="M149" s="91"/>
      <c r="N149" s="309">
        <v>0</v>
      </c>
      <c r="O149" s="282">
        <f t="shared" si="9"/>
        <v>0</v>
      </c>
      <c r="P149" s="268">
        <v>0</v>
      </c>
      <c r="Q149" s="282">
        <f t="shared" si="10"/>
        <v>0</v>
      </c>
      <c r="R149" s="268">
        <v>0</v>
      </c>
      <c r="S149" s="282">
        <f t="shared" si="11"/>
        <v>0</v>
      </c>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row>
    <row r="150" spans="1:123" s="169" customFormat="1" ht="15.75" hidden="1">
      <c r="A150" s="73"/>
      <c r="B150" s="47"/>
      <c r="C150" s="78"/>
      <c r="D150" s="47"/>
      <c r="E150" s="45">
        <v>0</v>
      </c>
      <c r="F150" s="71">
        <v>0</v>
      </c>
      <c r="G150" s="72">
        <f t="shared" si="8"/>
        <v>0</v>
      </c>
      <c r="H150" s="71">
        <v>0</v>
      </c>
      <c r="I150" s="71">
        <v>0</v>
      </c>
      <c r="J150" s="71">
        <v>0</v>
      </c>
      <c r="K150" s="291">
        <f t="array" ref="K150">SUM(ROUND(H150:J150,2))</f>
        <v>0</v>
      </c>
      <c r="L150" s="331"/>
      <c r="M150" s="91"/>
      <c r="N150" s="309">
        <v>0</v>
      </c>
      <c r="O150" s="282">
        <f t="shared" si="9"/>
        <v>0</v>
      </c>
      <c r="P150" s="268">
        <v>0</v>
      </c>
      <c r="Q150" s="282">
        <f t="shared" si="10"/>
        <v>0</v>
      </c>
      <c r="R150" s="268">
        <v>0</v>
      </c>
      <c r="S150" s="282">
        <f t="shared" si="11"/>
        <v>0</v>
      </c>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row>
    <row r="151" spans="1:123" s="169" customFormat="1" ht="15.75" hidden="1">
      <c r="A151" s="73"/>
      <c r="B151" s="47"/>
      <c r="C151" s="78"/>
      <c r="D151" s="47"/>
      <c r="E151" s="45">
        <v>0</v>
      </c>
      <c r="F151" s="71">
        <v>0</v>
      </c>
      <c r="G151" s="72">
        <f t="shared" si="8"/>
        <v>0</v>
      </c>
      <c r="H151" s="71">
        <v>0</v>
      </c>
      <c r="I151" s="71">
        <v>0</v>
      </c>
      <c r="J151" s="71">
        <v>0</v>
      </c>
      <c r="K151" s="291">
        <f t="array" ref="K151">SUM(ROUND(H151:J151,2))</f>
        <v>0</v>
      </c>
      <c r="L151" s="331"/>
      <c r="M151" s="91"/>
      <c r="N151" s="309">
        <v>0</v>
      </c>
      <c r="O151" s="282">
        <f t="shared" si="9"/>
        <v>0</v>
      </c>
      <c r="P151" s="268">
        <v>0</v>
      </c>
      <c r="Q151" s="282">
        <f t="shared" si="10"/>
        <v>0</v>
      </c>
      <c r="R151" s="268">
        <v>0</v>
      </c>
      <c r="S151" s="282">
        <f t="shared" si="11"/>
        <v>0</v>
      </c>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199"/>
      <c r="DO151" s="199"/>
      <c r="DP151" s="199"/>
      <c r="DQ151" s="199"/>
      <c r="DR151" s="199"/>
      <c r="DS151" s="199"/>
    </row>
    <row r="152" spans="1:123" s="169" customFormat="1" ht="15.75" hidden="1">
      <c r="A152" s="73"/>
      <c r="B152" s="47"/>
      <c r="C152" s="78"/>
      <c r="D152" s="47"/>
      <c r="E152" s="45">
        <v>0</v>
      </c>
      <c r="F152" s="71">
        <v>0</v>
      </c>
      <c r="G152" s="72">
        <f t="shared" si="8"/>
        <v>0</v>
      </c>
      <c r="H152" s="71">
        <v>0</v>
      </c>
      <c r="I152" s="71">
        <v>0</v>
      </c>
      <c r="J152" s="71">
        <v>0</v>
      </c>
      <c r="K152" s="291">
        <f t="array" ref="K152">SUM(ROUND(H152:J152,2))</f>
        <v>0</v>
      </c>
      <c r="L152" s="331"/>
      <c r="M152" s="91"/>
      <c r="N152" s="309">
        <v>0</v>
      </c>
      <c r="O152" s="282">
        <f t="shared" si="9"/>
        <v>0</v>
      </c>
      <c r="P152" s="268">
        <v>0</v>
      </c>
      <c r="Q152" s="282">
        <f t="shared" si="10"/>
        <v>0</v>
      </c>
      <c r="R152" s="268">
        <v>0</v>
      </c>
      <c r="S152" s="282">
        <f t="shared" si="11"/>
        <v>0</v>
      </c>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199"/>
      <c r="DO152" s="199"/>
      <c r="DP152" s="199"/>
      <c r="DQ152" s="199"/>
      <c r="DR152" s="199"/>
      <c r="DS152" s="199"/>
    </row>
    <row r="153" spans="1:123" s="169" customFormat="1" ht="15.75" hidden="1">
      <c r="A153" s="73"/>
      <c r="B153" s="47"/>
      <c r="C153" s="78"/>
      <c r="D153" s="47"/>
      <c r="E153" s="45">
        <v>0</v>
      </c>
      <c r="F153" s="71">
        <v>0</v>
      </c>
      <c r="G153" s="72">
        <f t="shared" si="8"/>
        <v>0</v>
      </c>
      <c r="H153" s="71">
        <v>0</v>
      </c>
      <c r="I153" s="71">
        <v>0</v>
      </c>
      <c r="J153" s="71">
        <v>0</v>
      </c>
      <c r="K153" s="291">
        <f t="array" ref="K153">SUM(ROUND(H153:J153,2))</f>
        <v>0</v>
      </c>
      <c r="L153" s="331"/>
      <c r="M153" s="91"/>
      <c r="N153" s="309">
        <v>0</v>
      </c>
      <c r="O153" s="282">
        <f t="shared" si="9"/>
        <v>0</v>
      </c>
      <c r="P153" s="268">
        <v>0</v>
      </c>
      <c r="Q153" s="282">
        <f t="shared" si="10"/>
        <v>0</v>
      </c>
      <c r="R153" s="268">
        <v>0</v>
      </c>
      <c r="S153" s="282">
        <f t="shared" si="11"/>
        <v>0</v>
      </c>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199"/>
      <c r="BI153" s="199"/>
      <c r="BJ153" s="199"/>
      <c r="BK153" s="199"/>
      <c r="BL153" s="199"/>
      <c r="BM153" s="199"/>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c r="CI153" s="199"/>
      <c r="CJ153" s="199"/>
      <c r="CK153" s="199"/>
      <c r="CL153" s="199"/>
      <c r="CM153" s="199"/>
      <c r="CN153" s="199"/>
      <c r="CO153" s="199"/>
      <c r="CP153" s="199"/>
      <c r="CQ153" s="199"/>
      <c r="CR153" s="199"/>
      <c r="CS153" s="199"/>
      <c r="CT153" s="199"/>
      <c r="CU153" s="199"/>
      <c r="CV153" s="199"/>
      <c r="CW153" s="199"/>
      <c r="CX153" s="199"/>
      <c r="CY153" s="199"/>
      <c r="CZ153" s="199"/>
      <c r="DA153" s="199"/>
      <c r="DB153" s="199"/>
      <c r="DC153" s="199"/>
      <c r="DD153" s="199"/>
      <c r="DE153" s="199"/>
      <c r="DF153" s="199"/>
      <c r="DG153" s="199"/>
      <c r="DH153" s="199"/>
      <c r="DI153" s="199"/>
      <c r="DJ153" s="199"/>
      <c r="DK153" s="199"/>
      <c r="DL153" s="199"/>
      <c r="DM153" s="199"/>
      <c r="DN153" s="199"/>
      <c r="DO153" s="199"/>
      <c r="DP153" s="199"/>
      <c r="DQ153" s="199"/>
      <c r="DR153" s="199"/>
      <c r="DS153" s="199"/>
    </row>
    <row r="154" spans="1:123" s="169" customFormat="1" ht="15.75" hidden="1">
      <c r="A154" s="73"/>
      <c r="B154" s="47"/>
      <c r="C154" s="78"/>
      <c r="D154" s="47"/>
      <c r="E154" s="45">
        <v>0</v>
      </c>
      <c r="F154" s="71">
        <v>0</v>
      </c>
      <c r="G154" s="72">
        <f t="shared" si="8"/>
        <v>0</v>
      </c>
      <c r="H154" s="71">
        <v>0</v>
      </c>
      <c r="I154" s="71">
        <v>0</v>
      </c>
      <c r="J154" s="71">
        <v>0</v>
      </c>
      <c r="K154" s="291">
        <f t="array" ref="K154">SUM(ROUND(H154:J154,2))</f>
        <v>0</v>
      </c>
      <c r="L154" s="331"/>
      <c r="M154" s="91"/>
      <c r="N154" s="309">
        <v>0</v>
      </c>
      <c r="O154" s="282">
        <f t="shared" si="9"/>
        <v>0</v>
      </c>
      <c r="P154" s="268">
        <v>0</v>
      </c>
      <c r="Q154" s="282">
        <f t="shared" si="10"/>
        <v>0</v>
      </c>
      <c r="R154" s="268">
        <v>0</v>
      </c>
      <c r="S154" s="282">
        <f t="shared" si="11"/>
        <v>0</v>
      </c>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199"/>
      <c r="DO154" s="199"/>
      <c r="DP154" s="199"/>
      <c r="DQ154" s="199"/>
      <c r="DR154" s="199"/>
      <c r="DS154" s="199"/>
    </row>
    <row r="155" spans="1:123" s="169" customFormat="1" ht="15.75" hidden="1">
      <c r="A155" s="73"/>
      <c r="B155" s="47"/>
      <c r="C155" s="78"/>
      <c r="D155" s="47"/>
      <c r="E155" s="45">
        <v>0</v>
      </c>
      <c r="F155" s="71">
        <v>0</v>
      </c>
      <c r="G155" s="72">
        <f t="shared" si="8"/>
        <v>0</v>
      </c>
      <c r="H155" s="71">
        <v>0</v>
      </c>
      <c r="I155" s="71">
        <v>0</v>
      </c>
      <c r="J155" s="71">
        <v>0</v>
      </c>
      <c r="K155" s="291">
        <f t="array" ref="K155">SUM(ROUND(H155:J155,2))</f>
        <v>0</v>
      </c>
      <c r="L155" s="331"/>
      <c r="M155" s="91"/>
      <c r="N155" s="309">
        <v>0</v>
      </c>
      <c r="O155" s="282">
        <f t="shared" si="9"/>
        <v>0</v>
      </c>
      <c r="P155" s="268">
        <v>0</v>
      </c>
      <c r="Q155" s="282">
        <f t="shared" si="10"/>
        <v>0</v>
      </c>
      <c r="R155" s="268">
        <v>0</v>
      </c>
      <c r="S155" s="282">
        <f t="shared" si="11"/>
        <v>0</v>
      </c>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row>
    <row r="156" spans="1:123" s="169" customFormat="1" ht="15.75" hidden="1">
      <c r="A156" s="73"/>
      <c r="B156" s="47"/>
      <c r="C156" s="78"/>
      <c r="D156" s="47"/>
      <c r="E156" s="45">
        <v>0</v>
      </c>
      <c r="F156" s="71">
        <v>0</v>
      </c>
      <c r="G156" s="72">
        <f t="shared" si="8"/>
        <v>0</v>
      </c>
      <c r="H156" s="71">
        <v>0</v>
      </c>
      <c r="I156" s="71">
        <v>0</v>
      </c>
      <c r="J156" s="71">
        <v>0</v>
      </c>
      <c r="K156" s="291">
        <f t="array" ref="K156">SUM(ROUND(H156:J156,2))</f>
        <v>0</v>
      </c>
      <c r="L156" s="331"/>
      <c r="M156" s="91"/>
      <c r="N156" s="309">
        <v>0</v>
      </c>
      <c r="O156" s="282">
        <f t="shared" si="9"/>
        <v>0</v>
      </c>
      <c r="P156" s="268">
        <v>0</v>
      </c>
      <c r="Q156" s="282">
        <f t="shared" si="10"/>
        <v>0</v>
      </c>
      <c r="R156" s="268">
        <v>0</v>
      </c>
      <c r="S156" s="282">
        <f t="shared" si="11"/>
        <v>0</v>
      </c>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199"/>
      <c r="DO156" s="199"/>
      <c r="DP156" s="199"/>
      <c r="DQ156" s="199"/>
      <c r="DR156" s="199"/>
      <c r="DS156" s="199"/>
    </row>
    <row r="157" spans="1:123" s="169" customFormat="1" ht="15.75" hidden="1">
      <c r="A157" s="73"/>
      <c r="B157" s="47"/>
      <c r="C157" s="78"/>
      <c r="D157" s="47"/>
      <c r="E157" s="45">
        <v>0</v>
      </c>
      <c r="F157" s="71">
        <v>0</v>
      </c>
      <c r="G157" s="72">
        <f t="shared" si="8"/>
        <v>0</v>
      </c>
      <c r="H157" s="71">
        <v>0</v>
      </c>
      <c r="I157" s="71">
        <v>0</v>
      </c>
      <c r="J157" s="71">
        <v>0</v>
      </c>
      <c r="K157" s="291">
        <f t="array" ref="K157">SUM(ROUND(H157:J157,2))</f>
        <v>0</v>
      </c>
      <c r="L157" s="331"/>
      <c r="M157" s="91"/>
      <c r="N157" s="309">
        <v>0</v>
      </c>
      <c r="O157" s="282">
        <f t="shared" si="9"/>
        <v>0</v>
      </c>
      <c r="P157" s="268">
        <v>0</v>
      </c>
      <c r="Q157" s="282">
        <f t="shared" si="10"/>
        <v>0</v>
      </c>
      <c r="R157" s="268">
        <v>0</v>
      </c>
      <c r="S157" s="282">
        <f t="shared" si="11"/>
        <v>0</v>
      </c>
      <c r="X157" s="199"/>
      <c r="Y157" s="199"/>
      <c r="Z157" s="199"/>
      <c r="AA157" s="199"/>
      <c r="AB157" s="199"/>
      <c r="AC157" s="199"/>
      <c r="AD157" s="199"/>
      <c r="AE157" s="199"/>
      <c r="AF157" s="199"/>
      <c r="AG157" s="199"/>
      <c r="AH157" s="199"/>
      <c r="AI157" s="199"/>
      <c r="AJ157" s="199"/>
      <c r="AK157" s="199"/>
      <c r="AL157" s="199"/>
      <c r="AM157" s="199"/>
      <c r="AN157" s="199"/>
      <c r="AO157" s="199"/>
      <c r="AP157" s="199"/>
      <c r="AQ157" s="199"/>
      <c r="AR157" s="199"/>
      <c r="AS157" s="199"/>
      <c r="AT157" s="199"/>
      <c r="AU157" s="199"/>
      <c r="AV157" s="199"/>
      <c r="AW157" s="199"/>
      <c r="AX157" s="199"/>
      <c r="AY157" s="199"/>
      <c r="AZ157" s="199"/>
      <c r="BA157" s="199"/>
      <c r="BB157" s="199"/>
      <c r="BC157" s="199"/>
      <c r="BD157" s="199"/>
      <c r="BE157" s="199"/>
      <c r="BF157" s="199"/>
      <c r="BG157" s="199"/>
      <c r="BH157" s="199"/>
      <c r="BI157" s="199"/>
      <c r="BJ157" s="199"/>
      <c r="BK157" s="199"/>
      <c r="BL157" s="199"/>
      <c r="BM157" s="199"/>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c r="CI157" s="199"/>
      <c r="CJ157" s="199"/>
      <c r="CK157" s="199"/>
      <c r="CL157" s="199"/>
      <c r="CM157" s="199"/>
      <c r="CN157" s="199"/>
      <c r="CO157" s="199"/>
      <c r="CP157" s="199"/>
      <c r="CQ157" s="199"/>
      <c r="CR157" s="199"/>
      <c r="CS157" s="199"/>
      <c r="CT157" s="199"/>
      <c r="CU157" s="199"/>
      <c r="CV157" s="199"/>
      <c r="CW157" s="199"/>
      <c r="CX157" s="199"/>
      <c r="CY157" s="199"/>
      <c r="CZ157" s="199"/>
      <c r="DA157" s="199"/>
      <c r="DB157" s="199"/>
      <c r="DC157" s="199"/>
      <c r="DD157" s="199"/>
      <c r="DE157" s="199"/>
      <c r="DF157" s="199"/>
      <c r="DG157" s="199"/>
      <c r="DH157" s="199"/>
      <c r="DI157" s="199"/>
      <c r="DJ157" s="199"/>
      <c r="DK157" s="199"/>
      <c r="DL157" s="199"/>
      <c r="DM157" s="199"/>
      <c r="DN157" s="199"/>
      <c r="DO157" s="199"/>
      <c r="DP157" s="199"/>
      <c r="DQ157" s="199"/>
      <c r="DR157" s="199"/>
      <c r="DS157" s="199"/>
    </row>
    <row r="158" spans="1:123" s="169" customFormat="1" ht="15.75" hidden="1">
      <c r="A158" s="73"/>
      <c r="B158" s="47"/>
      <c r="C158" s="78"/>
      <c r="D158" s="47"/>
      <c r="E158" s="45">
        <v>0</v>
      </c>
      <c r="F158" s="71">
        <v>0</v>
      </c>
      <c r="G158" s="72">
        <f t="shared" si="8"/>
        <v>0</v>
      </c>
      <c r="H158" s="71">
        <v>0</v>
      </c>
      <c r="I158" s="71">
        <v>0</v>
      </c>
      <c r="J158" s="71">
        <v>0</v>
      </c>
      <c r="K158" s="291">
        <f t="array" ref="K158">SUM(ROUND(H158:J158,2))</f>
        <v>0</v>
      </c>
      <c r="L158" s="331"/>
      <c r="M158" s="91"/>
      <c r="N158" s="309">
        <v>0</v>
      </c>
      <c r="O158" s="282">
        <f t="shared" si="9"/>
        <v>0</v>
      </c>
      <c r="P158" s="268">
        <v>0</v>
      </c>
      <c r="Q158" s="282">
        <f t="shared" si="10"/>
        <v>0</v>
      </c>
      <c r="R158" s="268">
        <v>0</v>
      </c>
      <c r="S158" s="282">
        <f t="shared" si="11"/>
        <v>0</v>
      </c>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row>
    <row r="159" spans="1:123" s="169" customFormat="1" ht="15.75" hidden="1">
      <c r="A159" s="73"/>
      <c r="B159" s="47"/>
      <c r="C159" s="78"/>
      <c r="D159" s="47"/>
      <c r="E159" s="45">
        <v>0</v>
      </c>
      <c r="F159" s="71">
        <v>0</v>
      </c>
      <c r="G159" s="72">
        <f t="shared" si="8"/>
        <v>0</v>
      </c>
      <c r="H159" s="71">
        <v>0</v>
      </c>
      <c r="I159" s="71">
        <v>0</v>
      </c>
      <c r="J159" s="71">
        <v>0</v>
      </c>
      <c r="K159" s="291">
        <f t="array" ref="K159">SUM(ROUND(H159:J159,2))</f>
        <v>0</v>
      </c>
      <c r="L159" s="331"/>
      <c r="M159" s="91"/>
      <c r="N159" s="309">
        <v>0</v>
      </c>
      <c r="O159" s="282">
        <f t="shared" si="9"/>
        <v>0</v>
      </c>
      <c r="P159" s="268">
        <v>0</v>
      </c>
      <c r="Q159" s="282">
        <f t="shared" si="10"/>
        <v>0</v>
      </c>
      <c r="R159" s="268">
        <v>0</v>
      </c>
      <c r="S159" s="282">
        <f t="shared" si="11"/>
        <v>0</v>
      </c>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199"/>
      <c r="DO159" s="199"/>
      <c r="DP159" s="199"/>
      <c r="DQ159" s="199"/>
      <c r="DR159" s="199"/>
      <c r="DS159" s="199"/>
    </row>
    <row r="160" spans="1:123" s="169" customFormat="1" ht="15.75" hidden="1">
      <c r="A160" s="73"/>
      <c r="B160" s="47"/>
      <c r="C160" s="78"/>
      <c r="D160" s="47"/>
      <c r="E160" s="45">
        <v>0</v>
      </c>
      <c r="F160" s="71">
        <v>0</v>
      </c>
      <c r="G160" s="72">
        <f t="shared" si="8"/>
        <v>0</v>
      </c>
      <c r="H160" s="71">
        <v>0</v>
      </c>
      <c r="I160" s="71">
        <v>0</v>
      </c>
      <c r="J160" s="71">
        <v>0</v>
      </c>
      <c r="K160" s="291">
        <f t="array" ref="K160">SUM(ROUND(H160:J160,2))</f>
        <v>0</v>
      </c>
      <c r="L160" s="331"/>
      <c r="M160" s="91"/>
      <c r="N160" s="309">
        <v>0</v>
      </c>
      <c r="O160" s="282">
        <f t="shared" si="9"/>
        <v>0</v>
      </c>
      <c r="P160" s="268">
        <v>0</v>
      </c>
      <c r="Q160" s="282">
        <f t="shared" si="10"/>
        <v>0</v>
      </c>
      <c r="R160" s="268">
        <v>0</v>
      </c>
      <c r="S160" s="282">
        <f t="shared" si="11"/>
        <v>0</v>
      </c>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row>
    <row r="161" spans="1:123" s="169" customFormat="1" ht="15.75" hidden="1">
      <c r="A161" s="73"/>
      <c r="B161" s="47"/>
      <c r="C161" s="78"/>
      <c r="D161" s="47"/>
      <c r="E161" s="45">
        <v>0</v>
      </c>
      <c r="F161" s="71">
        <v>0</v>
      </c>
      <c r="G161" s="72">
        <f t="shared" si="8"/>
        <v>0</v>
      </c>
      <c r="H161" s="71">
        <v>0</v>
      </c>
      <c r="I161" s="71">
        <v>0</v>
      </c>
      <c r="J161" s="71">
        <v>0</v>
      </c>
      <c r="K161" s="291">
        <f t="array" ref="K161">SUM(ROUND(H161:J161,2))</f>
        <v>0</v>
      </c>
      <c r="L161" s="331"/>
      <c r="M161" s="91"/>
      <c r="N161" s="309">
        <v>0</v>
      </c>
      <c r="O161" s="282">
        <f t="shared" si="9"/>
        <v>0</v>
      </c>
      <c r="P161" s="268">
        <v>0</v>
      </c>
      <c r="Q161" s="282">
        <f t="shared" si="10"/>
        <v>0</v>
      </c>
      <c r="R161" s="268">
        <v>0</v>
      </c>
      <c r="S161" s="282">
        <f t="shared" si="11"/>
        <v>0</v>
      </c>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9"/>
      <c r="BA161" s="199"/>
      <c r="BB161" s="199"/>
      <c r="BC161" s="199"/>
      <c r="BD161" s="199"/>
      <c r="BE161" s="199"/>
      <c r="BF161" s="199"/>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199"/>
      <c r="DO161" s="199"/>
      <c r="DP161" s="199"/>
      <c r="DQ161" s="199"/>
      <c r="DR161" s="199"/>
      <c r="DS161" s="199"/>
    </row>
    <row r="162" spans="1:123" s="169" customFormat="1" ht="15.75" hidden="1">
      <c r="A162" s="73"/>
      <c r="B162" s="47"/>
      <c r="C162" s="78"/>
      <c r="D162" s="47"/>
      <c r="E162" s="45">
        <v>0</v>
      </c>
      <c r="F162" s="71">
        <v>0</v>
      </c>
      <c r="G162" s="72">
        <f t="shared" si="8"/>
        <v>0</v>
      </c>
      <c r="H162" s="71">
        <v>0</v>
      </c>
      <c r="I162" s="71">
        <v>0</v>
      </c>
      <c r="J162" s="71">
        <v>0</v>
      </c>
      <c r="K162" s="291">
        <f t="array" ref="K162">SUM(ROUND(H162:J162,2))</f>
        <v>0</v>
      </c>
      <c r="L162" s="331"/>
      <c r="M162" s="91"/>
      <c r="N162" s="309">
        <v>0</v>
      </c>
      <c r="O162" s="282">
        <f t="shared" si="9"/>
        <v>0</v>
      </c>
      <c r="P162" s="268">
        <v>0</v>
      </c>
      <c r="Q162" s="282">
        <f t="shared" si="10"/>
        <v>0</v>
      </c>
      <c r="R162" s="268">
        <v>0</v>
      </c>
      <c r="S162" s="282">
        <f t="shared" si="11"/>
        <v>0</v>
      </c>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199"/>
      <c r="AT162" s="199"/>
      <c r="AU162" s="199"/>
      <c r="AV162" s="199"/>
      <c r="AW162" s="199"/>
      <c r="AX162" s="199"/>
      <c r="AY162" s="199"/>
      <c r="AZ162" s="199"/>
      <c r="BA162" s="199"/>
      <c r="BB162" s="199"/>
      <c r="BC162" s="199"/>
      <c r="BD162" s="199"/>
      <c r="BE162" s="199"/>
      <c r="BF162" s="199"/>
      <c r="BG162" s="199"/>
      <c r="BH162" s="199"/>
      <c r="BI162" s="199"/>
      <c r="BJ162" s="199"/>
      <c r="BK162" s="199"/>
      <c r="BL162" s="199"/>
      <c r="BM162" s="199"/>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c r="CI162" s="199"/>
      <c r="CJ162" s="199"/>
      <c r="CK162" s="199"/>
      <c r="CL162" s="199"/>
      <c r="CM162" s="199"/>
      <c r="CN162" s="199"/>
      <c r="CO162" s="199"/>
      <c r="CP162" s="199"/>
      <c r="CQ162" s="199"/>
      <c r="CR162" s="199"/>
      <c r="CS162" s="199"/>
      <c r="CT162" s="199"/>
      <c r="CU162" s="199"/>
      <c r="CV162" s="199"/>
      <c r="CW162" s="199"/>
      <c r="CX162" s="199"/>
      <c r="CY162" s="199"/>
      <c r="CZ162" s="199"/>
      <c r="DA162" s="199"/>
      <c r="DB162" s="199"/>
      <c r="DC162" s="199"/>
      <c r="DD162" s="199"/>
      <c r="DE162" s="199"/>
      <c r="DF162" s="199"/>
      <c r="DG162" s="199"/>
      <c r="DH162" s="199"/>
      <c r="DI162" s="199"/>
      <c r="DJ162" s="199"/>
      <c r="DK162" s="199"/>
      <c r="DL162" s="199"/>
      <c r="DM162" s="199"/>
      <c r="DN162" s="199"/>
      <c r="DO162" s="199"/>
      <c r="DP162" s="199"/>
      <c r="DQ162" s="199"/>
      <c r="DR162" s="199"/>
      <c r="DS162" s="199"/>
    </row>
    <row r="163" spans="1:123" s="169" customFormat="1" ht="15.75" hidden="1">
      <c r="A163" s="73"/>
      <c r="B163" s="47"/>
      <c r="C163" s="78"/>
      <c r="D163" s="47"/>
      <c r="E163" s="45">
        <v>0</v>
      </c>
      <c r="F163" s="71">
        <v>0</v>
      </c>
      <c r="G163" s="72">
        <f t="shared" si="8"/>
        <v>0</v>
      </c>
      <c r="H163" s="71">
        <v>0</v>
      </c>
      <c r="I163" s="71">
        <v>0</v>
      </c>
      <c r="J163" s="71">
        <v>0</v>
      </c>
      <c r="K163" s="291">
        <f t="array" ref="K163">SUM(ROUND(H163:J163,2))</f>
        <v>0</v>
      </c>
      <c r="L163" s="331"/>
      <c r="M163" s="91"/>
      <c r="N163" s="309">
        <v>0</v>
      </c>
      <c r="O163" s="282">
        <f t="shared" si="9"/>
        <v>0</v>
      </c>
      <c r="P163" s="268">
        <v>0</v>
      </c>
      <c r="Q163" s="282">
        <f t="shared" si="10"/>
        <v>0</v>
      </c>
      <c r="R163" s="268">
        <v>0</v>
      </c>
      <c r="S163" s="282">
        <f t="shared" si="11"/>
        <v>0</v>
      </c>
      <c r="X163" s="199"/>
      <c r="Y163" s="199"/>
      <c r="Z163" s="199"/>
      <c r="AA163" s="199"/>
      <c r="AB163" s="199"/>
      <c r="AC163" s="199"/>
      <c r="AD163" s="199"/>
      <c r="AE163" s="199"/>
      <c r="AF163" s="199"/>
      <c r="AG163" s="199"/>
      <c r="AH163" s="199"/>
      <c r="AI163" s="199"/>
      <c r="AJ163" s="199"/>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199"/>
      <c r="BF163" s="199"/>
      <c r="BG163" s="199"/>
      <c r="BH163" s="199"/>
      <c r="BI163" s="199"/>
      <c r="BJ163" s="199"/>
      <c r="BK163" s="199"/>
      <c r="BL163" s="199"/>
      <c r="BM163" s="199"/>
      <c r="BN163" s="199"/>
      <c r="BO163" s="199"/>
      <c r="BP163" s="199"/>
      <c r="BQ163" s="199"/>
      <c r="BR163" s="199"/>
      <c r="BS163" s="199"/>
      <c r="BT163" s="199"/>
      <c r="BU163" s="199"/>
      <c r="BV163" s="199"/>
      <c r="BW163" s="199"/>
      <c r="BX163" s="199"/>
      <c r="BY163" s="199"/>
      <c r="BZ163" s="199"/>
      <c r="CA163" s="199"/>
      <c r="CB163" s="199"/>
      <c r="CC163" s="199"/>
      <c r="CD163" s="199"/>
      <c r="CE163" s="199"/>
      <c r="CF163" s="199"/>
      <c r="CG163" s="199"/>
      <c r="CH163" s="199"/>
      <c r="CI163" s="199"/>
      <c r="CJ163" s="199"/>
      <c r="CK163" s="199"/>
      <c r="CL163" s="199"/>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row>
    <row r="164" spans="1:123" s="169" customFormat="1" ht="15.75" hidden="1">
      <c r="A164" s="73"/>
      <c r="B164" s="47"/>
      <c r="C164" s="78"/>
      <c r="D164" s="47"/>
      <c r="E164" s="45">
        <v>0</v>
      </c>
      <c r="F164" s="71">
        <v>0</v>
      </c>
      <c r="G164" s="72">
        <f t="shared" si="8"/>
        <v>0</v>
      </c>
      <c r="H164" s="71">
        <v>0</v>
      </c>
      <c r="I164" s="71">
        <v>0</v>
      </c>
      <c r="J164" s="71">
        <v>0</v>
      </c>
      <c r="K164" s="291">
        <f t="array" ref="K164">SUM(ROUND(H164:J164,2))</f>
        <v>0</v>
      </c>
      <c r="L164" s="331"/>
      <c r="M164" s="91"/>
      <c r="N164" s="309">
        <v>0</v>
      </c>
      <c r="O164" s="282">
        <f t="shared" si="9"/>
        <v>0</v>
      </c>
      <c r="P164" s="268">
        <v>0</v>
      </c>
      <c r="Q164" s="282">
        <f t="shared" si="10"/>
        <v>0</v>
      </c>
      <c r="R164" s="268">
        <v>0</v>
      </c>
      <c r="S164" s="282">
        <f t="shared" si="11"/>
        <v>0</v>
      </c>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c r="CI164" s="199"/>
      <c r="CJ164" s="199"/>
      <c r="CK164" s="199"/>
      <c r="CL164" s="199"/>
      <c r="CM164" s="199"/>
      <c r="CN164" s="199"/>
      <c r="CO164" s="199"/>
      <c r="CP164" s="199"/>
      <c r="CQ164" s="199"/>
      <c r="CR164" s="199"/>
      <c r="CS164" s="199"/>
      <c r="CT164" s="199"/>
      <c r="CU164" s="199"/>
      <c r="CV164" s="199"/>
      <c r="CW164" s="199"/>
      <c r="CX164" s="199"/>
      <c r="CY164" s="199"/>
      <c r="CZ164" s="199"/>
      <c r="DA164" s="199"/>
      <c r="DB164" s="199"/>
      <c r="DC164" s="199"/>
      <c r="DD164" s="199"/>
      <c r="DE164" s="199"/>
      <c r="DF164" s="199"/>
      <c r="DG164" s="199"/>
      <c r="DH164" s="199"/>
      <c r="DI164" s="199"/>
      <c r="DJ164" s="199"/>
      <c r="DK164" s="199"/>
      <c r="DL164" s="199"/>
      <c r="DM164" s="199"/>
      <c r="DN164" s="199"/>
      <c r="DO164" s="199"/>
      <c r="DP164" s="199"/>
      <c r="DQ164" s="199"/>
      <c r="DR164" s="199"/>
      <c r="DS164" s="199"/>
    </row>
    <row r="165" spans="1:123" s="169" customFormat="1" ht="15.75" hidden="1">
      <c r="A165" s="73"/>
      <c r="B165" s="47"/>
      <c r="C165" s="78"/>
      <c r="D165" s="47"/>
      <c r="E165" s="45">
        <v>0</v>
      </c>
      <c r="F165" s="71">
        <v>0</v>
      </c>
      <c r="G165" s="72">
        <f t="shared" si="8"/>
        <v>0</v>
      </c>
      <c r="H165" s="71">
        <v>0</v>
      </c>
      <c r="I165" s="71">
        <v>0</v>
      </c>
      <c r="J165" s="71">
        <v>0</v>
      </c>
      <c r="K165" s="291">
        <f t="array" ref="K165">SUM(ROUND(H165:J165,2))</f>
        <v>0</v>
      </c>
      <c r="L165" s="331"/>
      <c r="M165" s="91"/>
      <c r="N165" s="309">
        <v>0</v>
      </c>
      <c r="O165" s="282">
        <f t="shared" si="9"/>
        <v>0</v>
      </c>
      <c r="P165" s="268">
        <v>0</v>
      </c>
      <c r="Q165" s="282">
        <f t="shared" si="10"/>
        <v>0</v>
      </c>
      <c r="R165" s="268">
        <v>0</v>
      </c>
      <c r="S165" s="282">
        <f t="shared" si="11"/>
        <v>0</v>
      </c>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199"/>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c r="CI165" s="199"/>
      <c r="CJ165" s="199"/>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row>
    <row r="166" spans="1:123" s="169" customFormat="1" ht="15.75" hidden="1">
      <c r="A166" s="73"/>
      <c r="B166" s="47"/>
      <c r="C166" s="78"/>
      <c r="D166" s="47"/>
      <c r="E166" s="45">
        <v>0</v>
      </c>
      <c r="F166" s="71">
        <v>0</v>
      </c>
      <c r="G166" s="72">
        <f t="shared" si="8"/>
        <v>0</v>
      </c>
      <c r="H166" s="71">
        <v>0</v>
      </c>
      <c r="I166" s="71">
        <v>0</v>
      </c>
      <c r="J166" s="71">
        <v>0</v>
      </c>
      <c r="K166" s="291">
        <f t="array" ref="K166">SUM(ROUND(H166:J166,2))</f>
        <v>0</v>
      </c>
      <c r="L166" s="331"/>
      <c r="M166" s="91"/>
      <c r="N166" s="309">
        <v>0</v>
      </c>
      <c r="O166" s="282">
        <f t="shared" si="9"/>
        <v>0</v>
      </c>
      <c r="P166" s="268">
        <v>0</v>
      </c>
      <c r="Q166" s="282">
        <f t="shared" si="10"/>
        <v>0</v>
      </c>
      <c r="R166" s="268">
        <v>0</v>
      </c>
      <c r="S166" s="282">
        <f t="shared" si="11"/>
        <v>0</v>
      </c>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row>
    <row r="167" spans="1:123" s="169" customFormat="1" ht="15.75" hidden="1">
      <c r="A167" s="73"/>
      <c r="B167" s="47"/>
      <c r="C167" s="78"/>
      <c r="D167" s="47"/>
      <c r="E167" s="45">
        <v>0</v>
      </c>
      <c r="F167" s="71">
        <v>0</v>
      </c>
      <c r="G167" s="72">
        <f t="shared" si="8"/>
        <v>0</v>
      </c>
      <c r="H167" s="71">
        <v>0</v>
      </c>
      <c r="I167" s="71">
        <v>0</v>
      </c>
      <c r="J167" s="71">
        <v>0</v>
      </c>
      <c r="K167" s="291">
        <f t="array" ref="K167">SUM(ROUND(H167:J167,2))</f>
        <v>0</v>
      </c>
      <c r="L167" s="331"/>
      <c r="M167" s="91"/>
      <c r="N167" s="309">
        <v>0</v>
      </c>
      <c r="O167" s="282">
        <f t="shared" si="9"/>
        <v>0</v>
      </c>
      <c r="P167" s="268">
        <v>0</v>
      </c>
      <c r="Q167" s="282">
        <f t="shared" si="10"/>
        <v>0</v>
      </c>
      <c r="R167" s="268">
        <v>0</v>
      </c>
      <c r="S167" s="282">
        <f t="shared" si="11"/>
        <v>0</v>
      </c>
      <c r="X167" s="199"/>
      <c r="Y167" s="199"/>
      <c r="Z167" s="199"/>
      <c r="AA167" s="199"/>
      <c r="AB167" s="199"/>
      <c r="AC167" s="199"/>
      <c r="AD167" s="199"/>
      <c r="AE167" s="199"/>
      <c r="AF167" s="199"/>
      <c r="AG167" s="199"/>
      <c r="AH167" s="199"/>
      <c r="AI167" s="199"/>
      <c r="AJ167" s="199"/>
      <c r="AK167" s="199"/>
      <c r="AL167" s="199"/>
      <c r="AM167" s="199"/>
      <c r="AN167" s="199"/>
      <c r="AO167" s="199"/>
      <c r="AP167" s="199"/>
      <c r="AQ167" s="199"/>
      <c r="AR167" s="199"/>
      <c r="AS167" s="199"/>
      <c r="AT167" s="199"/>
      <c r="AU167" s="199"/>
      <c r="AV167" s="199"/>
      <c r="AW167" s="199"/>
      <c r="AX167" s="199"/>
      <c r="AY167" s="199"/>
      <c r="AZ167" s="199"/>
      <c r="BA167" s="199"/>
      <c r="BB167" s="199"/>
      <c r="BC167" s="199"/>
      <c r="BD167" s="199"/>
      <c r="BE167" s="199"/>
      <c r="BF167" s="199"/>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row>
    <row r="168" spans="1:123" s="169" customFormat="1" ht="15.75" hidden="1">
      <c r="A168" s="73"/>
      <c r="B168" s="47"/>
      <c r="C168" s="78"/>
      <c r="D168" s="47"/>
      <c r="E168" s="45">
        <v>0</v>
      </c>
      <c r="F168" s="71">
        <v>0</v>
      </c>
      <c r="G168" s="72">
        <f t="shared" si="8"/>
        <v>0</v>
      </c>
      <c r="H168" s="71">
        <v>0</v>
      </c>
      <c r="I168" s="71">
        <v>0</v>
      </c>
      <c r="J168" s="71">
        <v>0</v>
      </c>
      <c r="K168" s="291">
        <f t="array" ref="K168">SUM(ROUND(H168:J168,2))</f>
        <v>0</v>
      </c>
      <c r="L168" s="331"/>
      <c r="M168" s="91"/>
      <c r="N168" s="309">
        <v>0</v>
      </c>
      <c r="O168" s="282">
        <f t="shared" si="9"/>
        <v>0</v>
      </c>
      <c r="P168" s="268">
        <v>0</v>
      </c>
      <c r="Q168" s="282">
        <f t="shared" si="10"/>
        <v>0</v>
      </c>
      <c r="R168" s="268">
        <v>0</v>
      </c>
      <c r="S168" s="282">
        <f t="shared" si="11"/>
        <v>0</v>
      </c>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199"/>
      <c r="AZ168" s="199"/>
      <c r="BA168" s="199"/>
      <c r="BB168" s="199"/>
      <c r="BC168" s="199"/>
      <c r="BD168" s="199"/>
      <c r="BE168" s="199"/>
      <c r="BF168" s="199"/>
      <c r="BG168" s="199"/>
      <c r="BH168" s="199"/>
      <c r="BI168" s="199"/>
      <c r="BJ168" s="199"/>
      <c r="BK168" s="199"/>
      <c r="BL168" s="199"/>
      <c r="BM168" s="199"/>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c r="CI168" s="199"/>
      <c r="CJ168" s="199"/>
      <c r="CK168" s="199"/>
      <c r="CL168" s="199"/>
      <c r="CM168" s="199"/>
      <c r="CN168" s="199"/>
      <c r="CO168" s="199"/>
      <c r="CP168" s="199"/>
      <c r="CQ168" s="199"/>
      <c r="CR168" s="199"/>
      <c r="CS168" s="199"/>
      <c r="CT168" s="199"/>
      <c r="CU168" s="199"/>
      <c r="CV168" s="199"/>
      <c r="CW168" s="199"/>
      <c r="CX168" s="199"/>
      <c r="CY168" s="199"/>
      <c r="CZ168" s="199"/>
      <c r="DA168" s="199"/>
      <c r="DB168" s="199"/>
      <c r="DC168" s="199"/>
      <c r="DD168" s="199"/>
      <c r="DE168" s="199"/>
      <c r="DF168" s="199"/>
      <c r="DG168" s="199"/>
      <c r="DH168" s="199"/>
      <c r="DI168" s="199"/>
      <c r="DJ168" s="199"/>
      <c r="DK168" s="199"/>
      <c r="DL168" s="199"/>
      <c r="DM168" s="199"/>
      <c r="DN168" s="199"/>
      <c r="DO168" s="199"/>
      <c r="DP168" s="199"/>
      <c r="DQ168" s="199"/>
      <c r="DR168" s="199"/>
      <c r="DS168" s="199"/>
    </row>
    <row r="169" spans="1:123" s="169" customFormat="1" ht="15.75" hidden="1">
      <c r="A169" s="73"/>
      <c r="B169" s="47"/>
      <c r="C169" s="78"/>
      <c r="D169" s="47"/>
      <c r="E169" s="45">
        <v>0</v>
      </c>
      <c r="F169" s="71">
        <v>0</v>
      </c>
      <c r="G169" s="72">
        <f t="shared" si="8"/>
        <v>0</v>
      </c>
      <c r="H169" s="71">
        <v>0</v>
      </c>
      <c r="I169" s="71">
        <v>0</v>
      </c>
      <c r="J169" s="71">
        <v>0</v>
      </c>
      <c r="K169" s="291">
        <f t="array" ref="K169">SUM(ROUND(H169:J169,2))</f>
        <v>0</v>
      </c>
      <c r="L169" s="331"/>
      <c r="M169" s="91"/>
      <c r="N169" s="309">
        <v>0</v>
      </c>
      <c r="O169" s="282">
        <f t="shared" si="9"/>
        <v>0</v>
      </c>
      <c r="P169" s="268">
        <v>0</v>
      </c>
      <c r="Q169" s="282">
        <f t="shared" si="10"/>
        <v>0</v>
      </c>
      <c r="R169" s="268">
        <v>0</v>
      </c>
      <c r="S169" s="282">
        <f t="shared" si="11"/>
        <v>0</v>
      </c>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199"/>
      <c r="AU169" s="199"/>
      <c r="AV169" s="199"/>
      <c r="AW169" s="199"/>
      <c r="AX169" s="199"/>
      <c r="AY169" s="199"/>
      <c r="AZ169" s="199"/>
      <c r="BA169" s="199"/>
      <c r="BB169" s="199"/>
      <c r="BC169" s="199"/>
      <c r="BD169" s="199"/>
      <c r="BE169" s="199"/>
      <c r="BF169" s="199"/>
      <c r="BG169" s="199"/>
      <c r="BH169" s="199"/>
      <c r="BI169" s="199"/>
      <c r="BJ169" s="199"/>
      <c r="BK169" s="199"/>
      <c r="BL169" s="199"/>
      <c r="BM169" s="199"/>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c r="CI169" s="199"/>
      <c r="CJ169" s="199"/>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row>
    <row r="170" spans="1:123" s="169" customFormat="1" ht="15.75" hidden="1">
      <c r="A170" s="73"/>
      <c r="B170" s="47"/>
      <c r="C170" s="78"/>
      <c r="D170" s="47"/>
      <c r="E170" s="45">
        <v>0</v>
      </c>
      <c r="F170" s="71">
        <v>0</v>
      </c>
      <c r="G170" s="72">
        <f t="shared" si="8"/>
        <v>0</v>
      </c>
      <c r="H170" s="71">
        <v>0</v>
      </c>
      <c r="I170" s="71">
        <v>0</v>
      </c>
      <c r="J170" s="71">
        <v>0</v>
      </c>
      <c r="K170" s="291">
        <f t="array" ref="K170">SUM(ROUND(H170:J170,2))</f>
        <v>0</v>
      </c>
      <c r="L170" s="331"/>
      <c r="M170" s="91"/>
      <c r="N170" s="309">
        <v>0</v>
      </c>
      <c r="O170" s="282">
        <f t="shared" si="9"/>
        <v>0</v>
      </c>
      <c r="P170" s="268">
        <v>0</v>
      </c>
      <c r="Q170" s="282">
        <f t="shared" si="10"/>
        <v>0</v>
      </c>
      <c r="R170" s="268">
        <v>0</v>
      </c>
      <c r="S170" s="282">
        <f t="shared" si="11"/>
        <v>0</v>
      </c>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199"/>
      <c r="AU170" s="199"/>
      <c r="AV170" s="199"/>
      <c r="AW170" s="199"/>
      <c r="AX170" s="199"/>
      <c r="AY170" s="199"/>
      <c r="AZ170" s="199"/>
      <c r="BA170" s="199"/>
      <c r="BB170" s="199"/>
      <c r="BC170" s="199"/>
      <c r="BD170" s="199"/>
      <c r="BE170" s="199"/>
      <c r="BF170" s="199"/>
      <c r="BG170" s="199"/>
      <c r="BH170" s="199"/>
      <c r="BI170" s="199"/>
      <c r="BJ170" s="199"/>
      <c r="BK170" s="199"/>
      <c r="BL170" s="199"/>
      <c r="BM170" s="199"/>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c r="CI170" s="199"/>
      <c r="CJ170" s="199"/>
      <c r="CK170" s="199"/>
      <c r="CL170" s="199"/>
      <c r="CM170" s="199"/>
      <c r="CN170" s="199"/>
      <c r="CO170" s="199"/>
      <c r="CP170" s="199"/>
      <c r="CQ170" s="199"/>
      <c r="CR170" s="199"/>
      <c r="CS170" s="199"/>
      <c r="CT170" s="199"/>
      <c r="CU170" s="199"/>
      <c r="CV170" s="199"/>
      <c r="CW170" s="199"/>
      <c r="CX170" s="199"/>
      <c r="CY170" s="199"/>
      <c r="CZ170" s="199"/>
      <c r="DA170" s="199"/>
      <c r="DB170" s="199"/>
      <c r="DC170" s="199"/>
      <c r="DD170" s="199"/>
      <c r="DE170" s="199"/>
      <c r="DF170" s="199"/>
      <c r="DG170" s="199"/>
      <c r="DH170" s="199"/>
      <c r="DI170" s="199"/>
      <c r="DJ170" s="199"/>
      <c r="DK170" s="199"/>
      <c r="DL170" s="199"/>
      <c r="DM170" s="199"/>
      <c r="DN170" s="199"/>
      <c r="DO170" s="199"/>
      <c r="DP170" s="199"/>
      <c r="DQ170" s="199"/>
      <c r="DR170" s="199"/>
      <c r="DS170" s="199"/>
    </row>
    <row r="171" spans="1:123" s="169" customFormat="1" ht="15.75" hidden="1">
      <c r="A171" s="73"/>
      <c r="B171" s="47"/>
      <c r="C171" s="78"/>
      <c r="D171" s="47"/>
      <c r="E171" s="45">
        <v>0</v>
      </c>
      <c r="F171" s="71">
        <v>0</v>
      </c>
      <c r="G171" s="72">
        <f t="shared" si="8"/>
        <v>0</v>
      </c>
      <c r="H171" s="71">
        <v>0</v>
      </c>
      <c r="I171" s="71">
        <v>0</v>
      </c>
      <c r="J171" s="71">
        <v>0</v>
      </c>
      <c r="K171" s="291">
        <f t="array" ref="K171">SUM(ROUND(H171:J171,2))</f>
        <v>0</v>
      </c>
      <c r="L171" s="331"/>
      <c r="M171" s="91"/>
      <c r="N171" s="309">
        <v>0</v>
      </c>
      <c r="O171" s="282">
        <f t="shared" si="9"/>
        <v>0</v>
      </c>
      <c r="P171" s="268">
        <v>0</v>
      </c>
      <c r="Q171" s="282">
        <f t="shared" si="10"/>
        <v>0</v>
      </c>
      <c r="R171" s="268">
        <v>0</v>
      </c>
      <c r="S171" s="282">
        <f t="shared" si="11"/>
        <v>0</v>
      </c>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row>
    <row r="172" spans="1:123" s="169" customFormat="1" ht="15.75" hidden="1">
      <c r="A172" s="73"/>
      <c r="B172" s="47"/>
      <c r="C172" s="78"/>
      <c r="D172" s="47"/>
      <c r="E172" s="45">
        <v>0</v>
      </c>
      <c r="F172" s="71">
        <v>0</v>
      </c>
      <c r="G172" s="72">
        <f t="shared" si="8"/>
        <v>0</v>
      </c>
      <c r="H172" s="71">
        <v>0</v>
      </c>
      <c r="I172" s="71">
        <v>0</v>
      </c>
      <c r="J172" s="71">
        <v>0</v>
      </c>
      <c r="K172" s="291">
        <f t="array" ref="K172">SUM(ROUND(H172:J172,2))</f>
        <v>0</v>
      </c>
      <c r="L172" s="331"/>
      <c r="M172" s="91"/>
      <c r="N172" s="309">
        <v>0</v>
      </c>
      <c r="O172" s="282">
        <f t="shared" si="9"/>
        <v>0</v>
      </c>
      <c r="P172" s="268">
        <v>0</v>
      </c>
      <c r="Q172" s="282">
        <f t="shared" si="10"/>
        <v>0</v>
      </c>
      <c r="R172" s="268">
        <v>0</v>
      </c>
      <c r="S172" s="282">
        <f t="shared" si="11"/>
        <v>0</v>
      </c>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c r="CI172" s="199"/>
      <c r="CJ172" s="199"/>
      <c r="CK172" s="199"/>
      <c r="CL172" s="199"/>
      <c r="CM172" s="199"/>
      <c r="CN172" s="199"/>
      <c r="CO172" s="199"/>
      <c r="CP172" s="199"/>
      <c r="CQ172" s="199"/>
      <c r="CR172" s="199"/>
      <c r="CS172" s="199"/>
      <c r="CT172" s="199"/>
      <c r="CU172" s="199"/>
      <c r="CV172" s="199"/>
      <c r="CW172" s="199"/>
      <c r="CX172" s="199"/>
      <c r="CY172" s="199"/>
      <c r="CZ172" s="199"/>
      <c r="DA172" s="199"/>
      <c r="DB172" s="199"/>
      <c r="DC172" s="199"/>
      <c r="DD172" s="199"/>
      <c r="DE172" s="199"/>
      <c r="DF172" s="199"/>
      <c r="DG172" s="199"/>
      <c r="DH172" s="199"/>
      <c r="DI172" s="199"/>
      <c r="DJ172" s="199"/>
      <c r="DK172" s="199"/>
      <c r="DL172" s="199"/>
      <c r="DM172" s="199"/>
      <c r="DN172" s="199"/>
      <c r="DO172" s="199"/>
      <c r="DP172" s="199"/>
      <c r="DQ172" s="199"/>
      <c r="DR172" s="199"/>
      <c r="DS172" s="199"/>
    </row>
    <row r="173" spans="1:123" s="169" customFormat="1" ht="15.75" hidden="1">
      <c r="A173" s="73"/>
      <c r="B173" s="47"/>
      <c r="C173" s="78"/>
      <c r="D173" s="47"/>
      <c r="E173" s="45">
        <v>0</v>
      </c>
      <c r="F173" s="71">
        <v>0</v>
      </c>
      <c r="G173" s="72">
        <f t="shared" si="8"/>
        <v>0</v>
      </c>
      <c r="H173" s="71">
        <v>0</v>
      </c>
      <c r="I173" s="71">
        <v>0</v>
      </c>
      <c r="J173" s="71">
        <v>0</v>
      </c>
      <c r="K173" s="291">
        <f t="array" ref="K173">SUM(ROUND(H173:J173,2))</f>
        <v>0</v>
      </c>
      <c r="L173" s="331"/>
      <c r="M173" s="91"/>
      <c r="N173" s="309">
        <v>0</v>
      </c>
      <c r="O173" s="282">
        <f t="shared" si="9"/>
        <v>0</v>
      </c>
      <c r="P173" s="268">
        <v>0</v>
      </c>
      <c r="Q173" s="282">
        <f t="shared" si="10"/>
        <v>0</v>
      </c>
      <c r="R173" s="268">
        <v>0</v>
      </c>
      <c r="S173" s="282">
        <f t="shared" si="11"/>
        <v>0</v>
      </c>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c r="CI173" s="199"/>
      <c r="CJ173" s="199"/>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row>
    <row r="174" spans="1:123" s="169" customFormat="1" ht="15.75" hidden="1">
      <c r="A174" s="73"/>
      <c r="B174" s="47"/>
      <c r="C174" s="78"/>
      <c r="D174" s="47"/>
      <c r="E174" s="45">
        <v>0</v>
      </c>
      <c r="F174" s="71">
        <v>0</v>
      </c>
      <c r="G174" s="72">
        <f t="shared" si="8"/>
        <v>0</v>
      </c>
      <c r="H174" s="71">
        <v>0</v>
      </c>
      <c r="I174" s="71">
        <v>0</v>
      </c>
      <c r="J174" s="71">
        <v>0</v>
      </c>
      <c r="K174" s="291">
        <f t="array" ref="K174">SUM(ROUND(H174:J174,2))</f>
        <v>0</v>
      </c>
      <c r="L174" s="331"/>
      <c r="M174" s="91"/>
      <c r="N174" s="309">
        <v>0</v>
      </c>
      <c r="O174" s="282">
        <f t="shared" si="9"/>
        <v>0</v>
      </c>
      <c r="P174" s="268">
        <v>0</v>
      </c>
      <c r="Q174" s="282">
        <f t="shared" si="10"/>
        <v>0</v>
      </c>
      <c r="R174" s="268">
        <v>0</v>
      </c>
      <c r="S174" s="282">
        <f t="shared" si="11"/>
        <v>0</v>
      </c>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c r="CI174" s="199"/>
      <c r="CJ174" s="199"/>
      <c r="CK174" s="199"/>
      <c r="CL174" s="199"/>
      <c r="CM174" s="199"/>
      <c r="CN174" s="199"/>
      <c r="CO174" s="199"/>
      <c r="CP174" s="199"/>
      <c r="CQ174" s="199"/>
      <c r="CR174" s="199"/>
      <c r="CS174" s="199"/>
      <c r="CT174" s="199"/>
      <c r="CU174" s="199"/>
      <c r="CV174" s="199"/>
      <c r="CW174" s="199"/>
      <c r="CX174" s="199"/>
      <c r="CY174" s="199"/>
      <c r="CZ174" s="199"/>
      <c r="DA174" s="199"/>
      <c r="DB174" s="199"/>
      <c r="DC174" s="199"/>
      <c r="DD174" s="199"/>
      <c r="DE174" s="199"/>
      <c r="DF174" s="199"/>
      <c r="DG174" s="199"/>
      <c r="DH174" s="199"/>
      <c r="DI174" s="199"/>
      <c r="DJ174" s="199"/>
      <c r="DK174" s="199"/>
      <c r="DL174" s="199"/>
      <c r="DM174" s="199"/>
      <c r="DN174" s="199"/>
      <c r="DO174" s="199"/>
      <c r="DP174" s="199"/>
      <c r="DQ174" s="199"/>
      <c r="DR174" s="199"/>
      <c r="DS174" s="199"/>
    </row>
    <row r="175" spans="1:123" s="169" customFormat="1" ht="15.75" hidden="1">
      <c r="A175" s="73"/>
      <c r="B175" s="47"/>
      <c r="C175" s="78"/>
      <c r="D175" s="47"/>
      <c r="E175" s="45">
        <v>0</v>
      </c>
      <c r="F175" s="71">
        <v>0</v>
      </c>
      <c r="G175" s="72">
        <f t="shared" si="8"/>
        <v>0</v>
      </c>
      <c r="H175" s="71">
        <v>0</v>
      </c>
      <c r="I175" s="71">
        <v>0</v>
      </c>
      <c r="J175" s="71">
        <v>0</v>
      </c>
      <c r="K175" s="291">
        <f t="array" ref="K175">SUM(ROUND(H175:J175,2))</f>
        <v>0</v>
      </c>
      <c r="L175" s="331"/>
      <c r="M175" s="91"/>
      <c r="N175" s="309">
        <v>0</v>
      </c>
      <c r="O175" s="282">
        <f t="shared" si="9"/>
        <v>0</v>
      </c>
      <c r="P175" s="268">
        <v>0</v>
      </c>
      <c r="Q175" s="282">
        <f t="shared" si="10"/>
        <v>0</v>
      </c>
      <c r="R175" s="268">
        <v>0</v>
      </c>
      <c r="S175" s="282">
        <f t="shared" si="11"/>
        <v>0</v>
      </c>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199"/>
      <c r="AU175" s="199"/>
      <c r="AV175" s="199"/>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c r="CI175" s="199"/>
      <c r="CJ175" s="199"/>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row>
    <row r="176" spans="1:123" s="169" customFormat="1" ht="15.75" hidden="1">
      <c r="A176" s="73"/>
      <c r="B176" s="47"/>
      <c r="C176" s="78"/>
      <c r="D176" s="47"/>
      <c r="E176" s="45">
        <v>0</v>
      </c>
      <c r="F176" s="71">
        <v>0</v>
      </c>
      <c r="G176" s="72">
        <f t="shared" si="8"/>
        <v>0</v>
      </c>
      <c r="H176" s="71">
        <v>0</v>
      </c>
      <c r="I176" s="71">
        <v>0</v>
      </c>
      <c r="J176" s="71">
        <v>0</v>
      </c>
      <c r="K176" s="291">
        <f t="array" ref="K176">SUM(ROUND(H176:J176,2))</f>
        <v>0</v>
      </c>
      <c r="L176" s="331"/>
      <c r="M176" s="91"/>
      <c r="N176" s="309">
        <v>0</v>
      </c>
      <c r="O176" s="282">
        <f t="shared" si="9"/>
        <v>0</v>
      </c>
      <c r="P176" s="268">
        <v>0</v>
      </c>
      <c r="Q176" s="282">
        <f t="shared" si="10"/>
        <v>0</v>
      </c>
      <c r="R176" s="268">
        <v>0</v>
      </c>
      <c r="S176" s="282">
        <f t="shared" si="11"/>
        <v>0</v>
      </c>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row>
    <row r="177" spans="1:123" s="169" customFormat="1" ht="15.75" hidden="1">
      <c r="A177" s="73"/>
      <c r="B177" s="47"/>
      <c r="C177" s="78"/>
      <c r="D177" s="47"/>
      <c r="E177" s="45">
        <v>0</v>
      </c>
      <c r="F177" s="71">
        <v>0</v>
      </c>
      <c r="G177" s="72">
        <f t="shared" si="8"/>
        <v>0</v>
      </c>
      <c r="H177" s="71">
        <v>0</v>
      </c>
      <c r="I177" s="71">
        <v>0</v>
      </c>
      <c r="J177" s="71">
        <v>0</v>
      </c>
      <c r="K177" s="291">
        <f t="array" ref="K177">SUM(ROUND(H177:J177,2))</f>
        <v>0</v>
      </c>
      <c r="L177" s="331"/>
      <c r="M177" s="91"/>
      <c r="N177" s="309">
        <v>0</v>
      </c>
      <c r="O177" s="282">
        <f t="shared" si="9"/>
        <v>0</v>
      </c>
      <c r="P177" s="268">
        <v>0</v>
      </c>
      <c r="Q177" s="282">
        <f t="shared" si="10"/>
        <v>0</v>
      </c>
      <c r="R177" s="268">
        <v>0</v>
      </c>
      <c r="S177" s="282">
        <f t="shared" si="11"/>
        <v>0</v>
      </c>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c r="CI177" s="199"/>
      <c r="CJ177" s="199"/>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row>
    <row r="178" spans="1:123" s="169" customFormat="1" ht="15.75" hidden="1">
      <c r="A178" s="73"/>
      <c r="B178" s="47"/>
      <c r="C178" s="78"/>
      <c r="D178" s="47"/>
      <c r="E178" s="45">
        <v>0</v>
      </c>
      <c r="F178" s="71">
        <v>0</v>
      </c>
      <c r="G178" s="72">
        <f t="shared" si="8"/>
        <v>0</v>
      </c>
      <c r="H178" s="71">
        <v>0</v>
      </c>
      <c r="I178" s="71">
        <v>0</v>
      </c>
      <c r="J178" s="71">
        <v>0</v>
      </c>
      <c r="K178" s="291">
        <f t="array" ref="K178">SUM(ROUND(H178:J178,2))</f>
        <v>0</v>
      </c>
      <c r="L178" s="331"/>
      <c r="M178" s="91"/>
      <c r="N178" s="309">
        <v>0</v>
      </c>
      <c r="O178" s="282">
        <f t="shared" si="9"/>
        <v>0</v>
      </c>
      <c r="P178" s="268">
        <v>0</v>
      </c>
      <c r="Q178" s="282">
        <f t="shared" si="10"/>
        <v>0</v>
      </c>
      <c r="R178" s="268">
        <v>0</v>
      </c>
      <c r="S178" s="282">
        <f t="shared" si="11"/>
        <v>0</v>
      </c>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row>
    <row r="179" spans="1:123" s="169" customFormat="1" ht="15.75" hidden="1">
      <c r="A179" s="73"/>
      <c r="B179" s="47"/>
      <c r="C179" s="78"/>
      <c r="D179" s="47"/>
      <c r="E179" s="45">
        <v>0</v>
      </c>
      <c r="F179" s="71">
        <v>0</v>
      </c>
      <c r="G179" s="72">
        <f t="shared" si="8"/>
        <v>0</v>
      </c>
      <c r="H179" s="71">
        <v>0</v>
      </c>
      <c r="I179" s="71">
        <v>0</v>
      </c>
      <c r="J179" s="71">
        <v>0</v>
      </c>
      <c r="K179" s="291">
        <f t="array" ref="K179">SUM(ROUND(H179:J179,2))</f>
        <v>0</v>
      </c>
      <c r="L179" s="331"/>
      <c r="M179" s="91"/>
      <c r="N179" s="309">
        <v>0</v>
      </c>
      <c r="O179" s="282">
        <f t="shared" si="9"/>
        <v>0</v>
      </c>
      <c r="P179" s="268">
        <v>0</v>
      </c>
      <c r="Q179" s="282">
        <f t="shared" si="10"/>
        <v>0</v>
      </c>
      <c r="R179" s="268">
        <v>0</v>
      </c>
      <c r="S179" s="282">
        <f t="shared" si="11"/>
        <v>0</v>
      </c>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199"/>
      <c r="AW179" s="199"/>
      <c r="AX179" s="199"/>
      <c r="AY179" s="199"/>
      <c r="AZ179" s="199"/>
      <c r="BA179" s="199"/>
      <c r="BB179" s="199"/>
      <c r="BC179" s="199"/>
      <c r="BD179" s="199"/>
      <c r="BE179" s="199"/>
      <c r="BF179" s="199"/>
      <c r="BG179" s="199"/>
      <c r="BH179" s="199"/>
      <c r="BI179" s="199"/>
      <c r="BJ179" s="199"/>
      <c r="BK179" s="199"/>
      <c r="BL179" s="199"/>
      <c r="BM179" s="199"/>
      <c r="BN179" s="199"/>
      <c r="BO179" s="199"/>
      <c r="BP179" s="199"/>
      <c r="BQ179" s="199"/>
      <c r="BR179" s="199"/>
      <c r="BS179" s="199"/>
      <c r="BT179" s="199"/>
      <c r="BU179" s="199"/>
      <c r="BV179" s="199"/>
      <c r="BW179" s="199"/>
      <c r="BX179" s="199"/>
      <c r="BY179" s="199"/>
      <c r="BZ179" s="199"/>
      <c r="CA179" s="199"/>
      <c r="CB179" s="199"/>
      <c r="CC179" s="199"/>
      <c r="CD179" s="199"/>
      <c r="CE179" s="199"/>
      <c r="CF179" s="199"/>
      <c r="CG179" s="199"/>
      <c r="CH179" s="199"/>
      <c r="CI179" s="199"/>
      <c r="CJ179" s="199"/>
      <c r="CK179" s="199"/>
      <c r="CL179" s="199"/>
      <c r="CM179" s="199"/>
      <c r="CN179" s="199"/>
      <c r="CO179" s="199"/>
      <c r="CP179" s="199"/>
      <c r="CQ179" s="199"/>
      <c r="CR179" s="199"/>
      <c r="CS179" s="199"/>
      <c r="CT179" s="199"/>
      <c r="CU179" s="199"/>
      <c r="CV179" s="199"/>
      <c r="CW179" s="199"/>
      <c r="CX179" s="199"/>
      <c r="CY179" s="199"/>
      <c r="CZ179" s="199"/>
      <c r="DA179" s="199"/>
      <c r="DB179" s="199"/>
      <c r="DC179" s="199"/>
      <c r="DD179" s="199"/>
      <c r="DE179" s="199"/>
      <c r="DF179" s="199"/>
      <c r="DG179" s="199"/>
      <c r="DH179" s="199"/>
      <c r="DI179" s="199"/>
      <c r="DJ179" s="199"/>
      <c r="DK179" s="199"/>
      <c r="DL179" s="199"/>
      <c r="DM179" s="199"/>
      <c r="DN179" s="199"/>
      <c r="DO179" s="199"/>
      <c r="DP179" s="199"/>
      <c r="DQ179" s="199"/>
      <c r="DR179" s="199"/>
      <c r="DS179" s="199"/>
    </row>
    <row r="180" spans="1:123" s="169" customFormat="1" ht="15.75" hidden="1">
      <c r="A180" s="73"/>
      <c r="B180" s="47"/>
      <c r="C180" s="78"/>
      <c r="D180" s="47"/>
      <c r="E180" s="45">
        <v>0</v>
      </c>
      <c r="F180" s="71">
        <v>0</v>
      </c>
      <c r="G180" s="72">
        <f t="shared" si="8"/>
        <v>0</v>
      </c>
      <c r="H180" s="71">
        <v>0</v>
      </c>
      <c r="I180" s="71">
        <v>0</v>
      </c>
      <c r="J180" s="71">
        <v>0</v>
      </c>
      <c r="K180" s="291">
        <f t="array" ref="K180">SUM(ROUND(H180:J180,2))</f>
        <v>0</v>
      </c>
      <c r="L180" s="331"/>
      <c r="M180" s="91"/>
      <c r="N180" s="309">
        <v>0</v>
      </c>
      <c r="O180" s="282">
        <f t="shared" si="9"/>
        <v>0</v>
      </c>
      <c r="P180" s="268">
        <v>0</v>
      </c>
      <c r="Q180" s="282">
        <f t="shared" si="10"/>
        <v>0</v>
      </c>
      <c r="R180" s="268">
        <v>0</v>
      </c>
      <c r="S180" s="282">
        <f t="shared" si="11"/>
        <v>0</v>
      </c>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c r="CU180" s="199"/>
      <c r="CV180" s="199"/>
      <c r="CW180" s="199"/>
      <c r="CX180" s="199"/>
      <c r="CY180" s="199"/>
      <c r="CZ180" s="199"/>
      <c r="DA180" s="199"/>
      <c r="DB180" s="199"/>
      <c r="DC180" s="199"/>
      <c r="DD180" s="199"/>
      <c r="DE180" s="199"/>
      <c r="DF180" s="199"/>
      <c r="DG180" s="199"/>
      <c r="DH180" s="199"/>
      <c r="DI180" s="199"/>
      <c r="DJ180" s="199"/>
      <c r="DK180" s="199"/>
      <c r="DL180" s="199"/>
      <c r="DM180" s="199"/>
      <c r="DN180" s="199"/>
      <c r="DO180" s="199"/>
      <c r="DP180" s="199"/>
      <c r="DQ180" s="199"/>
      <c r="DR180" s="199"/>
      <c r="DS180" s="199"/>
    </row>
    <row r="181" spans="1:123" s="169" customFormat="1" ht="15.75" hidden="1">
      <c r="A181" s="73"/>
      <c r="B181" s="47"/>
      <c r="C181" s="78"/>
      <c r="D181" s="47"/>
      <c r="E181" s="45">
        <v>0</v>
      </c>
      <c r="F181" s="71">
        <v>0</v>
      </c>
      <c r="G181" s="72">
        <f t="shared" si="8"/>
        <v>0</v>
      </c>
      <c r="H181" s="71">
        <v>0</v>
      </c>
      <c r="I181" s="71">
        <v>0</v>
      </c>
      <c r="J181" s="71">
        <v>0</v>
      </c>
      <c r="K181" s="291">
        <f t="array" ref="K181">SUM(ROUND(H181:J181,2))</f>
        <v>0</v>
      </c>
      <c r="L181" s="331"/>
      <c r="M181" s="91"/>
      <c r="N181" s="309">
        <v>0</v>
      </c>
      <c r="O181" s="282">
        <f t="shared" si="9"/>
        <v>0</v>
      </c>
      <c r="P181" s="268">
        <v>0</v>
      </c>
      <c r="Q181" s="282">
        <f t="shared" si="10"/>
        <v>0</v>
      </c>
      <c r="R181" s="268">
        <v>0</v>
      </c>
      <c r="S181" s="282">
        <f t="shared" si="11"/>
        <v>0</v>
      </c>
      <c r="X181" s="199"/>
      <c r="Y181" s="199"/>
      <c r="Z181" s="199"/>
      <c r="AA181" s="199"/>
      <c r="AB181" s="199"/>
      <c r="AC181" s="199"/>
      <c r="AD181" s="199"/>
      <c r="AE181" s="199"/>
      <c r="AF181" s="199"/>
      <c r="AG181" s="199"/>
      <c r="AH181" s="199"/>
      <c r="AI181" s="199"/>
      <c r="AJ181" s="199"/>
      <c r="AK181" s="199"/>
      <c r="AL181" s="199"/>
      <c r="AM181" s="199"/>
      <c r="AN181" s="199"/>
      <c r="AO181" s="199"/>
      <c r="AP181" s="199"/>
      <c r="AQ181" s="199"/>
      <c r="AR181" s="199"/>
      <c r="AS181" s="199"/>
      <c r="AT181" s="199"/>
      <c r="AU181" s="199"/>
      <c r="AV181" s="199"/>
      <c r="AW181" s="199"/>
      <c r="AX181" s="199"/>
      <c r="AY181" s="199"/>
      <c r="AZ181" s="199"/>
      <c r="BA181" s="199"/>
      <c r="BB181" s="199"/>
      <c r="BC181" s="199"/>
      <c r="BD181" s="199"/>
      <c r="BE181" s="199"/>
      <c r="BF181" s="199"/>
      <c r="BG181" s="199"/>
      <c r="BH181" s="199"/>
      <c r="BI181" s="199"/>
      <c r="BJ181" s="199"/>
      <c r="BK181" s="199"/>
      <c r="BL181" s="199"/>
      <c r="BM181" s="199"/>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c r="CI181" s="199"/>
      <c r="CJ181" s="199"/>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row>
    <row r="182" spans="1:123" s="169" customFormat="1" ht="15.75" hidden="1">
      <c r="A182" s="73"/>
      <c r="B182" s="47"/>
      <c r="C182" s="78"/>
      <c r="D182" s="47"/>
      <c r="E182" s="45">
        <v>0</v>
      </c>
      <c r="F182" s="71">
        <v>0</v>
      </c>
      <c r="G182" s="72">
        <f t="shared" si="8"/>
        <v>0</v>
      </c>
      <c r="H182" s="71">
        <v>0</v>
      </c>
      <c r="I182" s="71">
        <v>0</v>
      </c>
      <c r="J182" s="71">
        <v>0</v>
      </c>
      <c r="K182" s="291">
        <f t="array" ref="K182">SUM(ROUND(H182:J182,2))</f>
        <v>0</v>
      </c>
      <c r="L182" s="331"/>
      <c r="M182" s="91"/>
      <c r="N182" s="309">
        <v>0</v>
      </c>
      <c r="O182" s="282">
        <f t="shared" si="9"/>
        <v>0</v>
      </c>
      <c r="P182" s="268">
        <v>0</v>
      </c>
      <c r="Q182" s="282">
        <f t="shared" si="10"/>
        <v>0</v>
      </c>
      <c r="R182" s="268">
        <v>0</v>
      </c>
      <c r="S182" s="282">
        <f t="shared" si="11"/>
        <v>0</v>
      </c>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row>
    <row r="183" spans="1:123" s="169" customFormat="1" ht="15.75" hidden="1">
      <c r="A183" s="73"/>
      <c r="B183" s="47"/>
      <c r="C183" s="78"/>
      <c r="D183" s="47"/>
      <c r="E183" s="45">
        <v>0</v>
      </c>
      <c r="F183" s="71">
        <v>0</v>
      </c>
      <c r="G183" s="72">
        <f t="shared" si="8"/>
        <v>0</v>
      </c>
      <c r="H183" s="71">
        <v>0</v>
      </c>
      <c r="I183" s="71">
        <v>0</v>
      </c>
      <c r="J183" s="71">
        <v>0</v>
      </c>
      <c r="K183" s="291">
        <f t="array" ref="K183">SUM(ROUND(H183:J183,2))</f>
        <v>0</v>
      </c>
      <c r="L183" s="331"/>
      <c r="M183" s="91"/>
      <c r="N183" s="309">
        <v>0</v>
      </c>
      <c r="O183" s="282">
        <f t="shared" si="9"/>
        <v>0</v>
      </c>
      <c r="P183" s="268">
        <v>0</v>
      </c>
      <c r="Q183" s="282">
        <f t="shared" si="10"/>
        <v>0</v>
      </c>
      <c r="R183" s="268">
        <v>0</v>
      </c>
      <c r="S183" s="282">
        <f t="shared" si="11"/>
        <v>0</v>
      </c>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199"/>
      <c r="AT183" s="199"/>
      <c r="AU183" s="199"/>
      <c r="AV183" s="199"/>
      <c r="AW183" s="199"/>
      <c r="AX183" s="199"/>
      <c r="AY183" s="199"/>
      <c r="AZ183" s="199"/>
      <c r="BA183" s="199"/>
      <c r="BB183" s="199"/>
      <c r="BC183" s="199"/>
      <c r="BD183" s="199"/>
      <c r="BE183" s="199"/>
      <c r="BF183" s="199"/>
      <c r="BG183" s="199"/>
      <c r="BH183" s="199"/>
      <c r="BI183" s="199"/>
      <c r="BJ183" s="199"/>
      <c r="BK183" s="199"/>
      <c r="BL183" s="199"/>
      <c r="BM183" s="199"/>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c r="CI183" s="199"/>
      <c r="CJ183" s="199"/>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row>
    <row r="184" spans="1:123" s="169" customFormat="1" ht="15.75" hidden="1">
      <c r="A184" s="73"/>
      <c r="B184" s="47"/>
      <c r="C184" s="78"/>
      <c r="D184" s="47"/>
      <c r="E184" s="45">
        <v>0</v>
      </c>
      <c r="F184" s="71">
        <v>0</v>
      </c>
      <c r="G184" s="72">
        <f t="shared" si="8"/>
        <v>0</v>
      </c>
      <c r="H184" s="71">
        <v>0</v>
      </c>
      <c r="I184" s="71">
        <v>0</v>
      </c>
      <c r="J184" s="71">
        <v>0</v>
      </c>
      <c r="K184" s="291">
        <f t="array" ref="K184">SUM(ROUND(H184:J184,2))</f>
        <v>0</v>
      </c>
      <c r="L184" s="331"/>
      <c r="M184" s="91"/>
      <c r="N184" s="309">
        <v>0</v>
      </c>
      <c r="O184" s="282">
        <f t="shared" si="9"/>
        <v>0</v>
      </c>
      <c r="P184" s="268">
        <v>0</v>
      </c>
      <c r="Q184" s="282">
        <f t="shared" si="10"/>
        <v>0</v>
      </c>
      <c r="R184" s="268">
        <v>0</v>
      </c>
      <c r="S184" s="282">
        <f t="shared" si="11"/>
        <v>0</v>
      </c>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c r="BD184" s="199"/>
      <c r="BE184" s="199"/>
      <c r="BF184" s="199"/>
      <c r="BG184" s="199"/>
      <c r="BH184" s="199"/>
      <c r="BI184" s="199"/>
      <c r="BJ184" s="199"/>
      <c r="BK184" s="199"/>
      <c r="BL184" s="199"/>
      <c r="BM184" s="199"/>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c r="CI184" s="199"/>
      <c r="CJ184" s="199"/>
      <c r="CK184" s="199"/>
      <c r="CL184" s="199"/>
      <c r="CM184" s="199"/>
      <c r="CN184" s="199"/>
      <c r="CO184" s="199"/>
      <c r="CP184" s="199"/>
      <c r="CQ184" s="199"/>
      <c r="CR184" s="199"/>
      <c r="CS184" s="199"/>
      <c r="CT184" s="199"/>
      <c r="CU184" s="199"/>
      <c r="CV184" s="199"/>
      <c r="CW184" s="199"/>
      <c r="CX184" s="199"/>
      <c r="CY184" s="199"/>
      <c r="CZ184" s="199"/>
      <c r="DA184" s="199"/>
      <c r="DB184" s="199"/>
      <c r="DC184" s="199"/>
      <c r="DD184" s="199"/>
      <c r="DE184" s="199"/>
      <c r="DF184" s="199"/>
      <c r="DG184" s="199"/>
      <c r="DH184" s="199"/>
      <c r="DI184" s="199"/>
      <c r="DJ184" s="199"/>
      <c r="DK184" s="199"/>
      <c r="DL184" s="199"/>
      <c r="DM184" s="199"/>
      <c r="DN184" s="199"/>
      <c r="DO184" s="199"/>
      <c r="DP184" s="199"/>
      <c r="DQ184" s="199"/>
      <c r="DR184" s="199"/>
      <c r="DS184" s="199"/>
    </row>
    <row r="185" spans="1:123" s="169" customFormat="1" ht="15.75" hidden="1">
      <c r="A185" s="73"/>
      <c r="B185" s="47"/>
      <c r="C185" s="78"/>
      <c r="D185" s="47"/>
      <c r="E185" s="45">
        <v>0</v>
      </c>
      <c r="F185" s="71">
        <v>0</v>
      </c>
      <c r="G185" s="72">
        <f t="shared" si="8"/>
        <v>0</v>
      </c>
      <c r="H185" s="71">
        <v>0</v>
      </c>
      <c r="I185" s="71">
        <v>0</v>
      </c>
      <c r="J185" s="71">
        <v>0</v>
      </c>
      <c r="K185" s="291">
        <f t="array" ref="K185">SUM(ROUND(H185:J185,2))</f>
        <v>0</v>
      </c>
      <c r="L185" s="331"/>
      <c r="M185" s="91"/>
      <c r="N185" s="309">
        <v>0</v>
      </c>
      <c r="O185" s="282">
        <f t="shared" si="9"/>
        <v>0</v>
      </c>
      <c r="P185" s="268">
        <v>0</v>
      </c>
      <c r="Q185" s="282">
        <f t="shared" si="10"/>
        <v>0</v>
      </c>
      <c r="R185" s="268">
        <v>0</v>
      </c>
      <c r="S185" s="282">
        <f t="shared" si="11"/>
        <v>0</v>
      </c>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199"/>
      <c r="AW185" s="199"/>
      <c r="AX185" s="199"/>
      <c r="AY185" s="199"/>
      <c r="AZ185" s="199"/>
      <c r="BA185" s="199"/>
      <c r="BB185" s="199"/>
      <c r="BC185" s="199"/>
      <c r="BD185" s="199"/>
      <c r="BE185" s="199"/>
      <c r="BF185" s="199"/>
      <c r="BG185" s="199"/>
      <c r="BH185" s="199"/>
      <c r="BI185" s="199"/>
      <c r="BJ185" s="199"/>
      <c r="BK185" s="199"/>
      <c r="BL185" s="199"/>
      <c r="BM185" s="199"/>
      <c r="BN185" s="199"/>
      <c r="BO185" s="199"/>
      <c r="BP185" s="199"/>
      <c r="BQ185" s="199"/>
      <c r="BR185" s="199"/>
      <c r="BS185" s="199"/>
      <c r="BT185" s="199"/>
      <c r="BU185" s="199"/>
      <c r="BV185" s="199"/>
      <c r="BW185" s="199"/>
      <c r="BX185" s="199"/>
      <c r="BY185" s="199"/>
      <c r="BZ185" s="199"/>
      <c r="CA185" s="199"/>
      <c r="CB185" s="199"/>
      <c r="CC185" s="199"/>
      <c r="CD185" s="199"/>
      <c r="CE185" s="199"/>
      <c r="CF185" s="199"/>
      <c r="CG185" s="199"/>
      <c r="CH185" s="199"/>
      <c r="CI185" s="199"/>
      <c r="CJ185" s="199"/>
      <c r="CK185" s="199"/>
      <c r="CL185" s="199"/>
      <c r="CM185" s="199"/>
      <c r="CN185" s="199"/>
      <c r="CO185" s="199"/>
      <c r="CP185" s="199"/>
      <c r="CQ185" s="199"/>
      <c r="CR185" s="199"/>
      <c r="CS185" s="199"/>
      <c r="CT185" s="199"/>
      <c r="CU185" s="199"/>
      <c r="CV185" s="199"/>
      <c r="CW185" s="199"/>
      <c r="CX185" s="199"/>
      <c r="CY185" s="199"/>
      <c r="CZ185" s="199"/>
      <c r="DA185" s="199"/>
      <c r="DB185" s="199"/>
      <c r="DC185" s="199"/>
      <c r="DD185" s="199"/>
      <c r="DE185" s="199"/>
      <c r="DF185" s="199"/>
      <c r="DG185" s="199"/>
      <c r="DH185" s="199"/>
      <c r="DI185" s="199"/>
      <c r="DJ185" s="199"/>
      <c r="DK185" s="199"/>
      <c r="DL185" s="199"/>
      <c r="DM185" s="199"/>
      <c r="DN185" s="199"/>
      <c r="DO185" s="199"/>
      <c r="DP185" s="199"/>
      <c r="DQ185" s="199"/>
      <c r="DR185" s="199"/>
      <c r="DS185" s="199"/>
    </row>
    <row r="186" spans="1:123" s="169" customFormat="1" ht="15.75" hidden="1">
      <c r="A186" s="73"/>
      <c r="B186" s="47"/>
      <c r="C186" s="78"/>
      <c r="D186" s="47"/>
      <c r="E186" s="45">
        <v>0</v>
      </c>
      <c r="F186" s="71">
        <v>0</v>
      </c>
      <c r="G186" s="72">
        <f t="shared" si="8"/>
        <v>0</v>
      </c>
      <c r="H186" s="71">
        <v>0</v>
      </c>
      <c r="I186" s="71">
        <v>0</v>
      </c>
      <c r="J186" s="71">
        <v>0</v>
      </c>
      <c r="K186" s="291">
        <f t="array" ref="K186">SUM(ROUND(H186:J186,2))</f>
        <v>0</v>
      </c>
      <c r="L186" s="331"/>
      <c r="M186" s="91"/>
      <c r="N186" s="309">
        <v>0</v>
      </c>
      <c r="O186" s="282">
        <f t="shared" si="9"/>
        <v>0</v>
      </c>
      <c r="P186" s="268">
        <v>0</v>
      </c>
      <c r="Q186" s="282">
        <f t="shared" si="10"/>
        <v>0</v>
      </c>
      <c r="R186" s="268">
        <v>0</v>
      </c>
      <c r="S186" s="282">
        <f t="shared" si="11"/>
        <v>0</v>
      </c>
      <c r="X186" s="199"/>
      <c r="Y186" s="199"/>
      <c r="Z186" s="199"/>
      <c r="AA186" s="199"/>
      <c r="AB186" s="199"/>
      <c r="AC186" s="199"/>
      <c r="AD186" s="199"/>
      <c r="AE186" s="199"/>
      <c r="AF186" s="199"/>
      <c r="AG186" s="199"/>
      <c r="AH186" s="199"/>
      <c r="AI186" s="199"/>
      <c r="AJ186" s="199"/>
      <c r="AK186" s="199"/>
      <c r="AL186" s="199"/>
      <c r="AM186" s="199"/>
      <c r="AN186" s="199"/>
      <c r="AO186" s="199"/>
      <c r="AP186" s="199"/>
      <c r="AQ186" s="199"/>
      <c r="AR186" s="199"/>
      <c r="AS186" s="199"/>
      <c r="AT186" s="199"/>
      <c r="AU186" s="199"/>
      <c r="AV186" s="199"/>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c r="CI186" s="199"/>
      <c r="CJ186" s="199"/>
      <c r="CK186" s="199"/>
      <c r="CL186" s="199"/>
      <c r="CM186" s="199"/>
      <c r="CN186" s="199"/>
      <c r="CO186" s="199"/>
      <c r="CP186" s="199"/>
      <c r="CQ186" s="199"/>
      <c r="CR186" s="199"/>
      <c r="CS186" s="199"/>
      <c r="CT186" s="199"/>
      <c r="CU186" s="199"/>
      <c r="CV186" s="199"/>
      <c r="CW186" s="199"/>
      <c r="CX186" s="199"/>
      <c r="CY186" s="199"/>
      <c r="CZ186" s="199"/>
      <c r="DA186" s="199"/>
      <c r="DB186" s="199"/>
      <c r="DC186" s="199"/>
      <c r="DD186" s="199"/>
      <c r="DE186" s="199"/>
      <c r="DF186" s="199"/>
      <c r="DG186" s="199"/>
      <c r="DH186" s="199"/>
      <c r="DI186" s="199"/>
      <c r="DJ186" s="199"/>
      <c r="DK186" s="199"/>
      <c r="DL186" s="199"/>
      <c r="DM186" s="199"/>
      <c r="DN186" s="199"/>
      <c r="DO186" s="199"/>
      <c r="DP186" s="199"/>
      <c r="DQ186" s="199"/>
      <c r="DR186" s="199"/>
      <c r="DS186" s="199"/>
    </row>
    <row r="187" spans="1:123" s="169" customFormat="1" ht="15.75" hidden="1">
      <c r="A187" s="73"/>
      <c r="B187" s="47"/>
      <c r="C187" s="78"/>
      <c r="D187" s="47"/>
      <c r="E187" s="45">
        <v>0</v>
      </c>
      <c r="F187" s="71">
        <v>0</v>
      </c>
      <c r="G187" s="72">
        <f t="shared" si="8"/>
        <v>0</v>
      </c>
      <c r="H187" s="71">
        <v>0</v>
      </c>
      <c r="I187" s="71">
        <v>0</v>
      </c>
      <c r="J187" s="71">
        <v>0</v>
      </c>
      <c r="K187" s="291">
        <f t="array" ref="K187">SUM(ROUND(H187:J187,2))</f>
        <v>0</v>
      </c>
      <c r="L187" s="331"/>
      <c r="M187" s="91"/>
      <c r="N187" s="309">
        <v>0</v>
      </c>
      <c r="O187" s="282">
        <f t="shared" si="9"/>
        <v>0</v>
      </c>
      <c r="P187" s="268">
        <v>0</v>
      </c>
      <c r="Q187" s="282">
        <f t="shared" si="10"/>
        <v>0</v>
      </c>
      <c r="R187" s="268">
        <v>0</v>
      </c>
      <c r="S187" s="282">
        <f t="shared" si="11"/>
        <v>0</v>
      </c>
      <c r="X187" s="199"/>
      <c r="Y187" s="199"/>
      <c r="Z187" s="199"/>
      <c r="AA187" s="199"/>
      <c r="AB187" s="199"/>
      <c r="AC187" s="199"/>
      <c r="AD187" s="199"/>
      <c r="AE187" s="199"/>
      <c r="AF187" s="199"/>
      <c r="AG187" s="199"/>
      <c r="AH187" s="199"/>
      <c r="AI187" s="199"/>
      <c r="AJ187" s="199"/>
      <c r="AK187" s="199"/>
      <c r="AL187" s="199"/>
      <c r="AM187" s="199"/>
      <c r="AN187" s="199"/>
      <c r="AO187" s="199"/>
      <c r="AP187" s="199"/>
      <c r="AQ187" s="199"/>
      <c r="AR187" s="199"/>
      <c r="AS187" s="199"/>
      <c r="AT187" s="199"/>
      <c r="AU187" s="199"/>
      <c r="AV187" s="199"/>
      <c r="AW187" s="199"/>
      <c r="AX187" s="199"/>
      <c r="AY187" s="199"/>
      <c r="AZ187" s="199"/>
      <c r="BA187" s="199"/>
      <c r="BB187" s="199"/>
      <c r="BC187" s="199"/>
      <c r="BD187" s="199"/>
      <c r="BE187" s="199"/>
      <c r="BF187" s="199"/>
      <c r="BG187" s="199"/>
      <c r="BH187" s="199"/>
      <c r="BI187" s="199"/>
      <c r="BJ187" s="199"/>
      <c r="BK187" s="199"/>
      <c r="BL187" s="199"/>
      <c r="BM187" s="199"/>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c r="CI187" s="199"/>
      <c r="CJ187" s="199"/>
      <c r="CK187" s="199"/>
      <c r="CL187" s="199"/>
      <c r="CM187" s="199"/>
      <c r="CN187" s="199"/>
      <c r="CO187" s="199"/>
      <c r="CP187" s="199"/>
      <c r="CQ187" s="199"/>
      <c r="CR187" s="199"/>
      <c r="CS187" s="199"/>
      <c r="CT187" s="199"/>
      <c r="CU187" s="199"/>
      <c r="CV187" s="199"/>
      <c r="CW187" s="199"/>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199"/>
    </row>
    <row r="188" spans="1:123" s="169" customFormat="1" ht="15.75" hidden="1">
      <c r="A188" s="73"/>
      <c r="B188" s="47"/>
      <c r="C188" s="78"/>
      <c r="D188" s="47"/>
      <c r="E188" s="45">
        <v>0</v>
      </c>
      <c r="F188" s="71">
        <v>0</v>
      </c>
      <c r="G188" s="72">
        <f t="shared" si="8"/>
        <v>0</v>
      </c>
      <c r="H188" s="71">
        <v>0</v>
      </c>
      <c r="I188" s="71">
        <v>0</v>
      </c>
      <c r="J188" s="71">
        <v>0</v>
      </c>
      <c r="K188" s="291">
        <f t="array" ref="K188">SUM(ROUND(H188:J188,2))</f>
        <v>0</v>
      </c>
      <c r="L188" s="331"/>
      <c r="M188" s="91"/>
      <c r="N188" s="309">
        <v>0</v>
      </c>
      <c r="O188" s="282">
        <f t="shared" si="9"/>
        <v>0</v>
      </c>
      <c r="P188" s="268">
        <v>0</v>
      </c>
      <c r="Q188" s="282">
        <f t="shared" si="10"/>
        <v>0</v>
      </c>
      <c r="R188" s="268">
        <v>0</v>
      </c>
      <c r="S188" s="282">
        <f t="shared" si="11"/>
        <v>0</v>
      </c>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row>
    <row r="189" spans="1:123" s="169" customFormat="1" ht="15.75" hidden="1">
      <c r="A189" s="73"/>
      <c r="B189" s="47"/>
      <c r="C189" s="78"/>
      <c r="D189" s="47"/>
      <c r="E189" s="45">
        <v>0</v>
      </c>
      <c r="F189" s="71">
        <v>0</v>
      </c>
      <c r="G189" s="72">
        <f t="shared" si="8"/>
        <v>0</v>
      </c>
      <c r="H189" s="71">
        <v>0</v>
      </c>
      <c r="I189" s="71">
        <v>0</v>
      </c>
      <c r="J189" s="71">
        <v>0</v>
      </c>
      <c r="K189" s="291">
        <f t="array" ref="K189">SUM(ROUND(H189:J189,2))</f>
        <v>0</v>
      </c>
      <c r="L189" s="331"/>
      <c r="M189" s="91"/>
      <c r="N189" s="309">
        <v>0</v>
      </c>
      <c r="O189" s="282">
        <f t="shared" si="9"/>
        <v>0</v>
      </c>
      <c r="P189" s="268">
        <v>0</v>
      </c>
      <c r="Q189" s="282">
        <f t="shared" si="10"/>
        <v>0</v>
      </c>
      <c r="R189" s="268">
        <v>0</v>
      </c>
      <c r="S189" s="282">
        <f t="shared" si="11"/>
        <v>0</v>
      </c>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199"/>
      <c r="AW189" s="199"/>
      <c r="AX189" s="199"/>
      <c r="AY189" s="199"/>
      <c r="AZ189" s="199"/>
      <c r="BA189" s="199"/>
      <c r="BB189" s="199"/>
      <c r="BC189" s="199"/>
      <c r="BD189" s="199"/>
      <c r="BE189" s="199"/>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c r="CI189" s="199"/>
      <c r="CJ189" s="199"/>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row>
    <row r="190" spans="1:123" s="169" customFormat="1" ht="15.75" hidden="1">
      <c r="A190" s="73"/>
      <c r="B190" s="47"/>
      <c r="C190" s="78"/>
      <c r="D190" s="47"/>
      <c r="E190" s="45">
        <v>0</v>
      </c>
      <c r="F190" s="71">
        <v>0</v>
      </c>
      <c r="G190" s="72">
        <f t="shared" si="8"/>
        <v>0</v>
      </c>
      <c r="H190" s="71">
        <v>0</v>
      </c>
      <c r="I190" s="71">
        <v>0</v>
      </c>
      <c r="J190" s="71">
        <v>0</v>
      </c>
      <c r="K190" s="291">
        <f t="array" ref="K190">SUM(ROUND(H190:J190,2))</f>
        <v>0</v>
      </c>
      <c r="L190" s="331"/>
      <c r="M190" s="91"/>
      <c r="N190" s="309">
        <v>0</v>
      </c>
      <c r="O190" s="282">
        <f t="shared" si="9"/>
        <v>0</v>
      </c>
      <c r="P190" s="268">
        <v>0</v>
      </c>
      <c r="Q190" s="282">
        <f t="shared" si="10"/>
        <v>0</v>
      </c>
      <c r="R190" s="268">
        <v>0</v>
      </c>
      <c r="S190" s="282">
        <f t="shared" si="11"/>
        <v>0</v>
      </c>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c r="CI190" s="199"/>
      <c r="CJ190" s="199"/>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row>
    <row r="191" spans="1:123" s="169" customFormat="1" ht="15.75" hidden="1">
      <c r="A191" s="73"/>
      <c r="B191" s="47"/>
      <c r="C191" s="78"/>
      <c r="D191" s="47"/>
      <c r="E191" s="45">
        <v>0</v>
      </c>
      <c r="F191" s="71">
        <v>0</v>
      </c>
      <c r="G191" s="72">
        <f t="shared" si="8"/>
        <v>0</v>
      </c>
      <c r="H191" s="71">
        <v>0</v>
      </c>
      <c r="I191" s="71">
        <v>0</v>
      </c>
      <c r="J191" s="71">
        <v>0</v>
      </c>
      <c r="K191" s="291">
        <f t="array" ref="K191">SUM(ROUND(H191:J191,2))</f>
        <v>0</v>
      </c>
      <c r="L191" s="331"/>
      <c r="M191" s="91"/>
      <c r="N191" s="309">
        <v>0</v>
      </c>
      <c r="O191" s="282">
        <f t="shared" si="9"/>
        <v>0</v>
      </c>
      <c r="P191" s="268">
        <v>0</v>
      </c>
      <c r="Q191" s="282">
        <f t="shared" si="10"/>
        <v>0</v>
      </c>
      <c r="R191" s="268">
        <v>0</v>
      </c>
      <c r="S191" s="282">
        <f t="shared" si="11"/>
        <v>0</v>
      </c>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199"/>
      <c r="CJ191" s="199"/>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row>
    <row r="192" spans="1:123" s="169" customFormat="1" ht="15.75" hidden="1">
      <c r="A192" s="73"/>
      <c r="B192" s="47"/>
      <c r="C192" s="78"/>
      <c r="D192" s="47"/>
      <c r="E192" s="45">
        <v>0</v>
      </c>
      <c r="F192" s="71">
        <v>0</v>
      </c>
      <c r="G192" s="72">
        <f t="shared" si="8"/>
        <v>0</v>
      </c>
      <c r="H192" s="71">
        <v>0</v>
      </c>
      <c r="I192" s="71">
        <v>0</v>
      </c>
      <c r="J192" s="71">
        <v>0</v>
      </c>
      <c r="K192" s="291">
        <f t="array" ref="K192">SUM(ROUND(H192:J192,2))</f>
        <v>0</v>
      </c>
      <c r="L192" s="331"/>
      <c r="M192" s="91"/>
      <c r="N192" s="309">
        <v>0</v>
      </c>
      <c r="O192" s="282">
        <f t="shared" si="9"/>
        <v>0</v>
      </c>
      <c r="P192" s="268">
        <v>0</v>
      </c>
      <c r="Q192" s="282">
        <f t="shared" si="10"/>
        <v>0</v>
      </c>
      <c r="R192" s="268">
        <v>0</v>
      </c>
      <c r="S192" s="282">
        <f t="shared" si="11"/>
        <v>0</v>
      </c>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row>
    <row r="193" spans="1:123" s="169" customFormat="1" ht="15.75" hidden="1">
      <c r="A193" s="73"/>
      <c r="B193" s="47"/>
      <c r="C193" s="78"/>
      <c r="D193" s="47"/>
      <c r="E193" s="45">
        <v>0</v>
      </c>
      <c r="F193" s="71">
        <v>0</v>
      </c>
      <c r="G193" s="72">
        <f t="shared" si="8"/>
        <v>0</v>
      </c>
      <c r="H193" s="71">
        <v>0</v>
      </c>
      <c r="I193" s="71">
        <v>0</v>
      </c>
      <c r="J193" s="71">
        <v>0</v>
      </c>
      <c r="K193" s="291">
        <f t="array" ref="K193">SUM(ROUND(H193:J193,2))</f>
        <v>0</v>
      </c>
      <c r="L193" s="331"/>
      <c r="M193" s="91"/>
      <c r="N193" s="309">
        <v>0</v>
      </c>
      <c r="O193" s="282">
        <f t="shared" si="9"/>
        <v>0</v>
      </c>
      <c r="P193" s="268">
        <v>0</v>
      </c>
      <c r="Q193" s="282">
        <f t="shared" si="10"/>
        <v>0</v>
      </c>
      <c r="R193" s="268">
        <v>0</v>
      </c>
      <c r="S193" s="282">
        <f t="shared" si="11"/>
        <v>0</v>
      </c>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row>
    <row r="194" spans="1:123" s="169" customFormat="1" ht="15.75" hidden="1">
      <c r="A194" s="73"/>
      <c r="B194" s="47"/>
      <c r="C194" s="78"/>
      <c r="D194" s="47"/>
      <c r="E194" s="45">
        <v>0</v>
      </c>
      <c r="F194" s="71">
        <v>0</v>
      </c>
      <c r="G194" s="72">
        <f t="shared" si="8"/>
        <v>0</v>
      </c>
      <c r="H194" s="71">
        <v>0</v>
      </c>
      <c r="I194" s="71">
        <v>0</v>
      </c>
      <c r="J194" s="71">
        <v>0</v>
      </c>
      <c r="K194" s="291">
        <f t="array" ref="K194">SUM(ROUND(H194:J194,2))</f>
        <v>0</v>
      </c>
      <c r="L194" s="331"/>
      <c r="M194" s="91"/>
      <c r="N194" s="309">
        <v>0</v>
      </c>
      <c r="O194" s="282">
        <f t="shared" si="9"/>
        <v>0</v>
      </c>
      <c r="P194" s="268">
        <v>0</v>
      </c>
      <c r="Q194" s="282">
        <f t="shared" si="10"/>
        <v>0</v>
      </c>
      <c r="R194" s="268">
        <v>0</v>
      </c>
      <c r="S194" s="282">
        <f t="shared" si="11"/>
        <v>0</v>
      </c>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row>
    <row r="195" spans="1:123" s="169" customFormat="1" ht="15.75" hidden="1">
      <c r="A195" s="73"/>
      <c r="B195" s="47"/>
      <c r="C195" s="78"/>
      <c r="D195" s="47"/>
      <c r="E195" s="45">
        <v>0</v>
      </c>
      <c r="F195" s="71">
        <v>0</v>
      </c>
      <c r="G195" s="72">
        <f t="shared" si="8"/>
        <v>0</v>
      </c>
      <c r="H195" s="71">
        <v>0</v>
      </c>
      <c r="I195" s="71">
        <v>0</v>
      </c>
      <c r="J195" s="71">
        <v>0</v>
      </c>
      <c r="K195" s="291">
        <f t="array" ref="K195">SUM(ROUND(H195:J195,2))</f>
        <v>0</v>
      </c>
      <c r="L195" s="331"/>
      <c r="M195" s="91"/>
      <c r="N195" s="309">
        <v>0</v>
      </c>
      <c r="O195" s="282">
        <f t="shared" si="9"/>
        <v>0</v>
      </c>
      <c r="P195" s="268">
        <v>0</v>
      </c>
      <c r="Q195" s="282">
        <f t="shared" si="10"/>
        <v>0</v>
      </c>
      <c r="R195" s="268">
        <v>0</v>
      </c>
      <c r="S195" s="282">
        <f t="shared" si="11"/>
        <v>0</v>
      </c>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row>
    <row r="196" spans="1:123" s="169" customFormat="1" ht="15.75" hidden="1">
      <c r="A196" s="73"/>
      <c r="B196" s="47"/>
      <c r="C196" s="78"/>
      <c r="D196" s="47"/>
      <c r="E196" s="45">
        <v>0</v>
      </c>
      <c r="F196" s="71">
        <v>0</v>
      </c>
      <c r="G196" s="72">
        <f t="shared" si="8"/>
        <v>0</v>
      </c>
      <c r="H196" s="71">
        <v>0</v>
      </c>
      <c r="I196" s="71">
        <v>0</v>
      </c>
      <c r="J196" s="71">
        <v>0</v>
      </c>
      <c r="K196" s="291">
        <f t="array" ref="K196">SUM(ROUND(H196:J196,2))</f>
        <v>0</v>
      </c>
      <c r="L196" s="331"/>
      <c r="M196" s="91"/>
      <c r="N196" s="309">
        <v>0</v>
      </c>
      <c r="O196" s="282">
        <f t="shared" si="9"/>
        <v>0</v>
      </c>
      <c r="P196" s="268">
        <v>0</v>
      </c>
      <c r="Q196" s="282">
        <f t="shared" si="10"/>
        <v>0</v>
      </c>
      <c r="R196" s="268">
        <v>0</v>
      </c>
      <c r="S196" s="282">
        <f t="shared" si="11"/>
        <v>0</v>
      </c>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row>
    <row r="197" spans="1:123" s="169" customFormat="1" ht="15.75" hidden="1">
      <c r="A197" s="73"/>
      <c r="B197" s="47"/>
      <c r="C197" s="78"/>
      <c r="D197" s="47"/>
      <c r="E197" s="45">
        <v>0</v>
      </c>
      <c r="F197" s="71">
        <v>0</v>
      </c>
      <c r="G197" s="72">
        <f t="shared" si="8"/>
        <v>0</v>
      </c>
      <c r="H197" s="71">
        <v>0</v>
      </c>
      <c r="I197" s="71">
        <v>0</v>
      </c>
      <c r="J197" s="71">
        <v>0</v>
      </c>
      <c r="K197" s="291">
        <f t="array" ref="K197">SUM(ROUND(H197:J197,2))</f>
        <v>0</v>
      </c>
      <c r="L197" s="331"/>
      <c r="M197" s="91"/>
      <c r="N197" s="309">
        <v>0</v>
      </c>
      <c r="O197" s="282">
        <f t="shared" si="9"/>
        <v>0</v>
      </c>
      <c r="P197" s="268">
        <v>0</v>
      </c>
      <c r="Q197" s="282">
        <f t="shared" si="10"/>
        <v>0</v>
      </c>
      <c r="R197" s="268">
        <v>0</v>
      </c>
      <c r="S197" s="282">
        <f t="shared" si="11"/>
        <v>0</v>
      </c>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row>
    <row r="198" spans="1:123" s="169" customFormat="1" ht="15.75" hidden="1">
      <c r="A198" s="73"/>
      <c r="B198" s="47"/>
      <c r="C198" s="78"/>
      <c r="D198" s="47"/>
      <c r="E198" s="45">
        <v>0</v>
      </c>
      <c r="F198" s="71">
        <v>0</v>
      </c>
      <c r="G198" s="72">
        <f t="shared" si="8"/>
        <v>0</v>
      </c>
      <c r="H198" s="71">
        <v>0</v>
      </c>
      <c r="I198" s="71">
        <v>0</v>
      </c>
      <c r="J198" s="71">
        <v>0</v>
      </c>
      <c r="K198" s="291">
        <f t="array" ref="K198">SUM(ROUND(H198:J198,2))</f>
        <v>0</v>
      </c>
      <c r="L198" s="331"/>
      <c r="M198" s="91"/>
      <c r="N198" s="309">
        <v>0</v>
      </c>
      <c r="O198" s="282">
        <f t="shared" si="9"/>
        <v>0</v>
      </c>
      <c r="P198" s="268">
        <v>0</v>
      </c>
      <c r="Q198" s="282">
        <f t="shared" si="10"/>
        <v>0</v>
      </c>
      <c r="R198" s="268">
        <v>0</v>
      </c>
      <c r="S198" s="282">
        <f t="shared" si="11"/>
        <v>0</v>
      </c>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row>
    <row r="199" spans="1:123" s="169" customFormat="1" ht="15.75" hidden="1">
      <c r="A199" s="73"/>
      <c r="B199" s="47"/>
      <c r="C199" s="78"/>
      <c r="D199" s="47"/>
      <c r="E199" s="45">
        <v>0</v>
      </c>
      <c r="F199" s="71">
        <v>0</v>
      </c>
      <c r="G199" s="72">
        <f t="shared" ref="G199:G206" si="12">IF(OR(E199="Redacted",F199="Redacted"),"Redacted",IF(OR(T(E199)&lt;&gt;"",T(F199)&lt;&gt;""),"Varies",ROUND(E199*F199,2)))</f>
        <v>0</v>
      </c>
      <c r="H199" s="71">
        <v>0</v>
      </c>
      <c r="I199" s="71">
        <v>0</v>
      </c>
      <c r="J199" s="71">
        <v>0</v>
      </c>
      <c r="K199" s="291">
        <f t="array" ref="K199">SUM(ROUND(H199:J199,2))</f>
        <v>0</v>
      </c>
      <c r="L199" s="331"/>
      <c r="M199" s="91"/>
      <c r="N199" s="309">
        <v>0</v>
      </c>
      <c r="O199" s="282">
        <f t="shared" si="9"/>
        <v>0</v>
      </c>
      <c r="P199" s="268">
        <v>0</v>
      </c>
      <c r="Q199" s="282">
        <f t="shared" si="10"/>
        <v>0</v>
      </c>
      <c r="R199" s="268">
        <v>0</v>
      </c>
      <c r="S199" s="282">
        <f t="shared" si="11"/>
        <v>0</v>
      </c>
      <c r="X199" s="199"/>
      <c r="Y199" s="199"/>
      <c r="Z199" s="199"/>
      <c r="AA199" s="199"/>
      <c r="AB199" s="199"/>
      <c r="AC199" s="199"/>
      <c r="AD199" s="199"/>
      <c r="AE199" s="199"/>
      <c r="AF199" s="199"/>
      <c r="AG199" s="199"/>
      <c r="AH199" s="199"/>
      <c r="AI199" s="199"/>
      <c r="AJ199" s="199"/>
      <c r="AK199" s="199"/>
      <c r="AL199" s="199"/>
      <c r="AM199" s="199"/>
      <c r="AN199" s="199"/>
      <c r="AO199" s="199"/>
      <c r="AP199" s="199"/>
      <c r="AQ199" s="199"/>
      <c r="AR199" s="199"/>
      <c r="AS199" s="199"/>
      <c r="AT199" s="199"/>
      <c r="AU199" s="199"/>
      <c r="AV199" s="199"/>
      <c r="AW199" s="199"/>
      <c r="AX199" s="199"/>
      <c r="AY199" s="199"/>
      <c r="AZ199" s="199"/>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c r="CI199" s="199"/>
      <c r="CJ199" s="199"/>
      <c r="CK199" s="199"/>
      <c r="CL199" s="199"/>
      <c r="CM199" s="199"/>
      <c r="CN199" s="199"/>
      <c r="CO199" s="199"/>
      <c r="CP199" s="199"/>
      <c r="CQ199" s="199"/>
      <c r="CR199" s="199"/>
      <c r="CS199" s="199"/>
      <c r="CT199" s="199"/>
      <c r="CU199" s="199"/>
      <c r="CV199" s="199"/>
      <c r="CW199" s="199"/>
      <c r="CX199" s="199"/>
      <c r="CY199" s="199"/>
      <c r="CZ199" s="199"/>
      <c r="DA199" s="199"/>
      <c r="DB199" s="199"/>
      <c r="DC199" s="199"/>
      <c r="DD199" s="199"/>
      <c r="DE199" s="199"/>
      <c r="DF199" s="199"/>
      <c r="DG199" s="199"/>
      <c r="DH199" s="199"/>
      <c r="DI199" s="199"/>
      <c r="DJ199" s="199"/>
      <c r="DK199" s="199"/>
      <c r="DL199" s="199"/>
      <c r="DM199" s="199"/>
      <c r="DN199" s="199"/>
      <c r="DO199" s="199"/>
      <c r="DP199" s="199"/>
      <c r="DQ199" s="199"/>
      <c r="DR199" s="199"/>
      <c r="DS199" s="199"/>
    </row>
    <row r="200" spans="1:123" s="169" customFormat="1" ht="15.75" hidden="1">
      <c r="A200" s="73"/>
      <c r="B200" s="47"/>
      <c r="C200" s="78"/>
      <c r="D200" s="47"/>
      <c r="E200" s="45">
        <v>0</v>
      </c>
      <c r="F200" s="71">
        <v>0</v>
      </c>
      <c r="G200" s="72">
        <f t="shared" si="12"/>
        <v>0</v>
      </c>
      <c r="H200" s="71">
        <v>0</v>
      </c>
      <c r="I200" s="71">
        <v>0</v>
      </c>
      <c r="J200" s="71">
        <v>0</v>
      </c>
      <c r="K200" s="291">
        <f t="array" ref="K200">SUM(ROUND(H200:J200,2))</f>
        <v>0</v>
      </c>
      <c r="L200" s="331"/>
      <c r="M200" s="91"/>
      <c r="N200" s="309">
        <v>0</v>
      </c>
      <c r="O200" s="282">
        <f t="shared" ref="O200:O207" si="13">ROUND(H200*N200,2)</f>
        <v>0</v>
      </c>
      <c r="P200" s="268">
        <v>0</v>
      </c>
      <c r="Q200" s="282">
        <f t="shared" ref="Q200:Q207" si="14">ROUND(I200*P200,2)</f>
        <v>0</v>
      </c>
      <c r="R200" s="268">
        <v>0</v>
      </c>
      <c r="S200" s="282">
        <f t="shared" ref="S200:S207" si="15">ROUND(J200*R200,2)</f>
        <v>0</v>
      </c>
      <c r="X200" s="199"/>
      <c r="Y200" s="199"/>
      <c r="Z200" s="199"/>
      <c r="AA200" s="199"/>
      <c r="AB200" s="199"/>
      <c r="AC200" s="199"/>
      <c r="AD200" s="199"/>
      <c r="AE200" s="199"/>
      <c r="AF200" s="199"/>
      <c r="AG200" s="199"/>
      <c r="AH200" s="199"/>
      <c r="AI200" s="199"/>
      <c r="AJ200" s="199"/>
      <c r="AK200" s="199"/>
      <c r="AL200" s="199"/>
      <c r="AM200" s="199"/>
      <c r="AN200" s="199"/>
      <c r="AO200" s="199"/>
      <c r="AP200" s="199"/>
      <c r="AQ200" s="199"/>
      <c r="AR200" s="199"/>
      <c r="AS200" s="199"/>
      <c r="AT200" s="199"/>
      <c r="AU200" s="199"/>
      <c r="AV200" s="199"/>
      <c r="AW200" s="199"/>
      <c r="AX200" s="199"/>
      <c r="AY200" s="199"/>
      <c r="AZ200" s="199"/>
      <c r="BA200" s="199"/>
      <c r="BB200" s="199"/>
      <c r="BC200" s="199"/>
      <c r="BD200" s="199"/>
      <c r="BE200" s="199"/>
      <c r="BF200" s="199"/>
      <c r="BG200" s="199"/>
      <c r="BH200" s="199"/>
      <c r="BI200" s="199"/>
      <c r="BJ200" s="199"/>
      <c r="BK200" s="199"/>
      <c r="BL200" s="199"/>
      <c r="BM200" s="199"/>
      <c r="BN200" s="199"/>
      <c r="BO200" s="199"/>
      <c r="BP200" s="199"/>
      <c r="BQ200" s="199"/>
      <c r="BR200" s="199"/>
      <c r="BS200" s="199"/>
      <c r="BT200" s="199"/>
      <c r="BU200" s="199"/>
      <c r="BV200" s="199"/>
      <c r="BW200" s="199"/>
      <c r="BX200" s="199"/>
      <c r="BY200" s="199"/>
      <c r="BZ200" s="199"/>
      <c r="CA200" s="199"/>
      <c r="CB200" s="199"/>
      <c r="CC200" s="199"/>
      <c r="CD200" s="199"/>
      <c r="CE200" s="199"/>
      <c r="CF200" s="199"/>
      <c r="CG200" s="199"/>
      <c r="CH200" s="199"/>
      <c r="CI200" s="199"/>
      <c r="CJ200" s="199"/>
      <c r="CK200" s="199"/>
      <c r="CL200" s="199"/>
      <c r="CM200" s="199"/>
      <c r="CN200" s="199"/>
      <c r="CO200" s="199"/>
      <c r="CP200" s="199"/>
      <c r="CQ200" s="199"/>
      <c r="CR200" s="199"/>
      <c r="CS200" s="199"/>
      <c r="CT200" s="199"/>
      <c r="CU200" s="199"/>
      <c r="CV200" s="199"/>
      <c r="CW200" s="199"/>
      <c r="CX200" s="199"/>
      <c r="CY200" s="199"/>
      <c r="CZ200" s="199"/>
      <c r="DA200" s="199"/>
      <c r="DB200" s="199"/>
      <c r="DC200" s="199"/>
      <c r="DD200" s="199"/>
      <c r="DE200" s="199"/>
      <c r="DF200" s="199"/>
      <c r="DG200" s="199"/>
      <c r="DH200" s="199"/>
      <c r="DI200" s="199"/>
      <c r="DJ200" s="199"/>
      <c r="DK200" s="199"/>
      <c r="DL200" s="199"/>
      <c r="DM200" s="199"/>
      <c r="DN200" s="199"/>
      <c r="DO200" s="199"/>
      <c r="DP200" s="199"/>
      <c r="DQ200" s="199"/>
      <c r="DR200" s="199"/>
      <c r="DS200" s="199"/>
    </row>
    <row r="201" spans="1:123" s="169" customFormat="1" ht="15.75" hidden="1">
      <c r="A201" s="73"/>
      <c r="B201" s="47"/>
      <c r="C201" s="78"/>
      <c r="D201" s="47"/>
      <c r="E201" s="45">
        <v>0</v>
      </c>
      <c r="F201" s="71">
        <v>0</v>
      </c>
      <c r="G201" s="72">
        <f t="shared" si="12"/>
        <v>0</v>
      </c>
      <c r="H201" s="71">
        <v>0</v>
      </c>
      <c r="I201" s="71">
        <v>0</v>
      </c>
      <c r="J201" s="71">
        <v>0</v>
      </c>
      <c r="K201" s="291">
        <f t="array" ref="K201">SUM(ROUND(H201:J201,2))</f>
        <v>0</v>
      </c>
      <c r="L201" s="331"/>
      <c r="M201" s="91"/>
      <c r="N201" s="309">
        <v>0</v>
      </c>
      <c r="O201" s="282">
        <f t="shared" si="13"/>
        <v>0</v>
      </c>
      <c r="P201" s="268">
        <v>0</v>
      </c>
      <c r="Q201" s="282">
        <f t="shared" si="14"/>
        <v>0</v>
      </c>
      <c r="R201" s="268">
        <v>0</v>
      </c>
      <c r="S201" s="282">
        <f t="shared" si="15"/>
        <v>0</v>
      </c>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199"/>
      <c r="AT201" s="199"/>
      <c r="AU201" s="199"/>
      <c r="AV201" s="199"/>
      <c r="AW201" s="199"/>
      <c r="AX201" s="199"/>
      <c r="AY201" s="199"/>
      <c r="AZ201" s="199"/>
      <c r="BA201" s="199"/>
      <c r="BB201" s="199"/>
      <c r="BC201" s="199"/>
      <c r="BD201" s="199"/>
      <c r="BE201" s="199"/>
      <c r="BF201" s="199"/>
      <c r="BG201" s="199"/>
      <c r="BH201" s="199"/>
      <c r="BI201" s="199"/>
      <c r="BJ201" s="199"/>
      <c r="BK201" s="199"/>
      <c r="BL201" s="199"/>
      <c r="BM201" s="199"/>
      <c r="BN201" s="199"/>
      <c r="BO201" s="199"/>
      <c r="BP201" s="199"/>
      <c r="BQ201" s="199"/>
      <c r="BR201" s="199"/>
      <c r="BS201" s="199"/>
      <c r="BT201" s="199"/>
      <c r="BU201" s="199"/>
      <c r="BV201" s="199"/>
      <c r="BW201" s="199"/>
      <c r="BX201" s="199"/>
      <c r="BY201" s="199"/>
      <c r="BZ201" s="199"/>
      <c r="CA201" s="199"/>
      <c r="CB201" s="199"/>
      <c r="CC201" s="199"/>
      <c r="CD201" s="199"/>
      <c r="CE201" s="199"/>
      <c r="CF201" s="199"/>
      <c r="CG201" s="199"/>
      <c r="CH201" s="199"/>
      <c r="CI201" s="199"/>
      <c r="CJ201" s="199"/>
      <c r="CK201" s="199"/>
      <c r="CL201" s="199"/>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row>
    <row r="202" spans="1:123" s="169" customFormat="1" ht="15.75" hidden="1">
      <c r="A202" s="73"/>
      <c r="B202" s="47"/>
      <c r="C202" s="78"/>
      <c r="D202" s="47"/>
      <c r="E202" s="45">
        <v>0</v>
      </c>
      <c r="F202" s="71">
        <v>0</v>
      </c>
      <c r="G202" s="72">
        <f t="shared" si="12"/>
        <v>0</v>
      </c>
      <c r="H202" s="71">
        <v>0</v>
      </c>
      <c r="I202" s="71">
        <v>0</v>
      </c>
      <c r="J202" s="71">
        <v>0</v>
      </c>
      <c r="K202" s="291">
        <f t="array" ref="K202">SUM(ROUND(H202:J202,2))</f>
        <v>0</v>
      </c>
      <c r="L202" s="331"/>
      <c r="M202" s="91"/>
      <c r="N202" s="309">
        <v>0</v>
      </c>
      <c r="O202" s="282">
        <f t="shared" si="13"/>
        <v>0</v>
      </c>
      <c r="P202" s="268">
        <v>0</v>
      </c>
      <c r="Q202" s="282">
        <f t="shared" si="14"/>
        <v>0</v>
      </c>
      <c r="R202" s="268">
        <v>0</v>
      </c>
      <c r="S202" s="282">
        <f t="shared" si="15"/>
        <v>0</v>
      </c>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199"/>
      <c r="AW202" s="199"/>
      <c r="AX202" s="199"/>
      <c r="AY202" s="199"/>
      <c r="AZ202" s="199"/>
      <c r="BA202" s="199"/>
      <c r="BB202" s="199"/>
      <c r="BC202" s="199"/>
      <c r="BD202" s="199"/>
      <c r="BE202" s="199"/>
      <c r="BF202" s="199"/>
      <c r="BG202" s="199"/>
      <c r="BH202" s="199"/>
      <c r="BI202" s="199"/>
      <c r="BJ202" s="199"/>
      <c r="BK202" s="199"/>
      <c r="BL202" s="199"/>
      <c r="BM202" s="199"/>
      <c r="BN202" s="199"/>
      <c r="BO202" s="199"/>
      <c r="BP202" s="199"/>
      <c r="BQ202" s="199"/>
      <c r="BR202" s="199"/>
      <c r="BS202" s="199"/>
      <c r="BT202" s="199"/>
      <c r="BU202" s="199"/>
      <c r="BV202" s="199"/>
      <c r="BW202" s="199"/>
      <c r="BX202" s="199"/>
      <c r="BY202" s="199"/>
      <c r="BZ202" s="199"/>
      <c r="CA202" s="199"/>
      <c r="CB202" s="199"/>
      <c r="CC202" s="199"/>
      <c r="CD202" s="199"/>
      <c r="CE202" s="199"/>
      <c r="CF202" s="199"/>
      <c r="CG202" s="199"/>
      <c r="CH202" s="199"/>
      <c r="CI202" s="199"/>
      <c r="CJ202" s="199"/>
      <c r="CK202" s="199"/>
      <c r="CL202" s="199"/>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row>
    <row r="203" spans="1:123" s="169" customFormat="1" ht="15.75" hidden="1">
      <c r="A203" s="73"/>
      <c r="B203" s="47"/>
      <c r="C203" s="78"/>
      <c r="D203" s="47"/>
      <c r="E203" s="45">
        <v>0</v>
      </c>
      <c r="F203" s="71">
        <v>0</v>
      </c>
      <c r="G203" s="72">
        <f t="shared" si="12"/>
        <v>0</v>
      </c>
      <c r="H203" s="71">
        <v>0</v>
      </c>
      <c r="I203" s="71">
        <v>0</v>
      </c>
      <c r="J203" s="71">
        <v>0</v>
      </c>
      <c r="K203" s="291">
        <f t="array" ref="K203">SUM(ROUND(H203:J203,2))</f>
        <v>0</v>
      </c>
      <c r="L203" s="331"/>
      <c r="M203" s="91"/>
      <c r="N203" s="309">
        <v>0</v>
      </c>
      <c r="O203" s="282">
        <f t="shared" si="13"/>
        <v>0</v>
      </c>
      <c r="P203" s="268">
        <v>0</v>
      </c>
      <c r="Q203" s="282">
        <f t="shared" si="14"/>
        <v>0</v>
      </c>
      <c r="R203" s="268">
        <v>0</v>
      </c>
      <c r="S203" s="282">
        <f t="shared" si="15"/>
        <v>0</v>
      </c>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199"/>
      <c r="AT203" s="199"/>
      <c r="AU203" s="199"/>
      <c r="AV203" s="199"/>
      <c r="AW203" s="199"/>
      <c r="AX203" s="199"/>
      <c r="AY203" s="199"/>
      <c r="AZ203" s="199"/>
      <c r="BA203" s="199"/>
      <c r="BB203" s="199"/>
      <c r="BC203" s="199"/>
      <c r="BD203" s="199"/>
      <c r="BE203" s="199"/>
      <c r="BF203" s="199"/>
      <c r="BG203" s="199"/>
      <c r="BH203" s="199"/>
      <c r="BI203" s="199"/>
      <c r="BJ203" s="199"/>
      <c r="BK203" s="199"/>
      <c r="BL203" s="199"/>
      <c r="BM203" s="199"/>
      <c r="BN203" s="199"/>
      <c r="BO203" s="199"/>
      <c r="BP203" s="199"/>
      <c r="BQ203" s="199"/>
      <c r="BR203" s="199"/>
      <c r="BS203" s="199"/>
      <c r="BT203" s="199"/>
      <c r="BU203" s="199"/>
      <c r="BV203" s="199"/>
      <c r="BW203" s="199"/>
      <c r="BX203" s="199"/>
      <c r="BY203" s="199"/>
      <c r="BZ203" s="199"/>
      <c r="CA203" s="199"/>
      <c r="CB203" s="199"/>
      <c r="CC203" s="199"/>
      <c r="CD203" s="199"/>
      <c r="CE203" s="199"/>
      <c r="CF203" s="199"/>
      <c r="CG203" s="199"/>
      <c r="CH203" s="199"/>
      <c r="CI203" s="199"/>
      <c r="CJ203" s="199"/>
      <c r="CK203" s="199"/>
      <c r="CL203" s="199"/>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row>
    <row r="204" spans="1:123" s="169" customFormat="1" ht="15.75" hidden="1">
      <c r="A204" s="73"/>
      <c r="B204" s="47"/>
      <c r="C204" s="78"/>
      <c r="D204" s="47"/>
      <c r="E204" s="45">
        <v>0</v>
      </c>
      <c r="F204" s="71">
        <v>0</v>
      </c>
      <c r="G204" s="72">
        <f t="shared" si="12"/>
        <v>0</v>
      </c>
      <c r="H204" s="71">
        <v>0</v>
      </c>
      <c r="I204" s="71">
        <v>0</v>
      </c>
      <c r="J204" s="71">
        <v>0</v>
      </c>
      <c r="K204" s="291">
        <f t="array" ref="K204">SUM(ROUND(H204:J204,2))</f>
        <v>0</v>
      </c>
      <c r="L204" s="331"/>
      <c r="M204" s="91"/>
      <c r="N204" s="309">
        <v>0</v>
      </c>
      <c r="O204" s="282">
        <f t="shared" si="13"/>
        <v>0</v>
      </c>
      <c r="P204" s="268">
        <v>0</v>
      </c>
      <c r="Q204" s="282">
        <f t="shared" si="14"/>
        <v>0</v>
      </c>
      <c r="R204" s="268">
        <v>0</v>
      </c>
      <c r="S204" s="282">
        <f t="shared" si="15"/>
        <v>0</v>
      </c>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199"/>
      <c r="CF204" s="199"/>
      <c r="CG204" s="199"/>
      <c r="CH204" s="199"/>
      <c r="CI204" s="199"/>
      <c r="CJ204" s="199"/>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row>
    <row r="205" spans="1:123" s="169" customFormat="1" ht="15.75" hidden="1">
      <c r="A205" s="73"/>
      <c r="B205" s="47"/>
      <c r="C205" s="78"/>
      <c r="D205" s="47"/>
      <c r="E205" s="45">
        <v>0</v>
      </c>
      <c r="F205" s="71">
        <v>0</v>
      </c>
      <c r="G205" s="72">
        <f t="shared" si="12"/>
        <v>0</v>
      </c>
      <c r="H205" s="71">
        <v>0</v>
      </c>
      <c r="I205" s="71">
        <v>0</v>
      </c>
      <c r="J205" s="71">
        <v>0</v>
      </c>
      <c r="K205" s="291">
        <f t="array" ref="K205">SUM(ROUND(H205:J205,2))</f>
        <v>0</v>
      </c>
      <c r="L205" s="331"/>
      <c r="M205" s="91"/>
      <c r="N205" s="309">
        <v>0</v>
      </c>
      <c r="O205" s="282">
        <f t="shared" si="13"/>
        <v>0</v>
      </c>
      <c r="P205" s="268">
        <v>0</v>
      </c>
      <c r="Q205" s="282">
        <f t="shared" si="14"/>
        <v>0</v>
      </c>
      <c r="R205" s="268">
        <v>0</v>
      </c>
      <c r="S205" s="282">
        <f t="shared" si="15"/>
        <v>0</v>
      </c>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199"/>
      <c r="AU205" s="199"/>
      <c r="AV205" s="199"/>
      <c r="AW205" s="199"/>
      <c r="AX205" s="199"/>
      <c r="AY205" s="199"/>
      <c r="AZ205" s="199"/>
      <c r="BA205" s="199"/>
      <c r="BB205" s="199"/>
      <c r="BC205" s="199"/>
      <c r="BD205" s="199"/>
      <c r="BE205" s="199"/>
      <c r="BF205" s="199"/>
      <c r="BG205" s="199"/>
      <c r="BH205" s="199"/>
      <c r="BI205" s="199"/>
      <c r="BJ205" s="199"/>
      <c r="BK205" s="199"/>
      <c r="BL205" s="199"/>
      <c r="BM205" s="199"/>
      <c r="BN205" s="199"/>
      <c r="BO205" s="199"/>
      <c r="BP205" s="199"/>
      <c r="BQ205" s="199"/>
      <c r="BR205" s="199"/>
      <c r="BS205" s="199"/>
      <c r="BT205" s="199"/>
      <c r="BU205" s="199"/>
      <c r="BV205" s="199"/>
      <c r="BW205" s="199"/>
      <c r="BX205" s="199"/>
      <c r="BY205" s="199"/>
      <c r="BZ205" s="199"/>
      <c r="CA205" s="199"/>
      <c r="CB205" s="199"/>
      <c r="CC205" s="199"/>
      <c r="CD205" s="199"/>
      <c r="CE205" s="199"/>
      <c r="CF205" s="199"/>
      <c r="CG205" s="199"/>
      <c r="CH205" s="199"/>
      <c r="CI205" s="199"/>
      <c r="CJ205" s="199"/>
      <c r="CK205" s="199"/>
      <c r="CL205" s="199"/>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row>
    <row r="206" spans="1:123" s="169" customFormat="1" ht="15.75" hidden="1">
      <c r="A206" s="73"/>
      <c r="B206" s="47" t="s">
        <v>157</v>
      </c>
      <c r="C206" s="78"/>
      <c r="D206" s="47"/>
      <c r="E206" s="45">
        <v>0</v>
      </c>
      <c r="F206" s="71">
        <v>0</v>
      </c>
      <c r="G206" s="72">
        <f t="shared" si="12"/>
        <v>0</v>
      </c>
      <c r="H206" s="71">
        <v>0</v>
      </c>
      <c r="I206" s="71">
        <v>0</v>
      </c>
      <c r="J206" s="71">
        <v>0</v>
      </c>
      <c r="K206" s="291">
        <f t="array" ref="K206">SUM(ROUND(H206:J206,2))</f>
        <v>0</v>
      </c>
      <c r="L206" s="331"/>
      <c r="M206" s="91"/>
      <c r="N206" s="309">
        <v>0</v>
      </c>
      <c r="O206" s="282">
        <f t="shared" si="13"/>
        <v>0</v>
      </c>
      <c r="P206" s="268">
        <v>0</v>
      </c>
      <c r="Q206" s="282">
        <f t="shared" si="14"/>
        <v>0</v>
      </c>
      <c r="R206" s="268">
        <v>0</v>
      </c>
      <c r="S206" s="282">
        <f t="shared" si="15"/>
        <v>0</v>
      </c>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199"/>
      <c r="CF206" s="199"/>
      <c r="CG206" s="199"/>
      <c r="CH206" s="199"/>
      <c r="CI206" s="199"/>
      <c r="CJ206" s="199"/>
      <c r="CK206" s="199"/>
      <c r="CL206" s="199"/>
      <c r="CM206" s="199"/>
      <c r="CN206" s="199"/>
      <c r="CO206" s="199"/>
      <c r="CP206" s="199"/>
      <c r="CQ206" s="199"/>
      <c r="CR206" s="199"/>
      <c r="CS206" s="199"/>
      <c r="CT206" s="199"/>
      <c r="CU206" s="199"/>
      <c r="CV206" s="199"/>
      <c r="CW206" s="199"/>
      <c r="CX206" s="199"/>
      <c r="CY206" s="199"/>
      <c r="CZ206" s="199"/>
      <c r="DA206" s="199"/>
      <c r="DB206" s="199"/>
      <c r="DC206" s="199"/>
      <c r="DD206" s="199"/>
      <c r="DE206" s="199"/>
      <c r="DF206" s="199"/>
      <c r="DG206" s="199"/>
      <c r="DH206" s="199"/>
      <c r="DI206" s="199"/>
      <c r="DJ206" s="199"/>
      <c r="DK206" s="199"/>
      <c r="DL206" s="199"/>
      <c r="DM206" s="199"/>
      <c r="DN206" s="199"/>
      <c r="DO206" s="199"/>
      <c r="DP206" s="199"/>
      <c r="DQ206" s="199"/>
      <c r="DR206" s="199"/>
      <c r="DS206" s="199"/>
    </row>
    <row r="207" spans="1:123" s="169" customFormat="1" ht="16.5" hidden="1" thickBot="1">
      <c r="A207" s="86"/>
      <c r="B207" s="48" t="s">
        <v>157</v>
      </c>
      <c r="C207" s="87"/>
      <c r="D207" s="48"/>
      <c r="E207" s="46">
        <v>0</v>
      </c>
      <c r="F207" s="79">
        <v>0</v>
      </c>
      <c r="G207" s="88">
        <f>IF(OR(E207="Redacted",F207="Redacted"),"Redacted",IF(OR(T(E207)&lt;&gt;"",T(F207)&lt;&gt;""),"Varies",ROUND(E207*F207,2)))</f>
        <v>0</v>
      </c>
      <c r="H207" s="79">
        <v>0</v>
      </c>
      <c r="I207" s="71">
        <v>0</v>
      </c>
      <c r="J207" s="79">
        <v>0</v>
      </c>
      <c r="K207" s="292">
        <f t="array" ref="K207">SUM(ROUND(H207:J207,2))</f>
        <v>0</v>
      </c>
      <c r="L207" s="332"/>
      <c r="M207" s="92"/>
      <c r="N207" s="310">
        <v>0</v>
      </c>
      <c r="O207" s="282">
        <f t="shared" si="13"/>
        <v>0</v>
      </c>
      <c r="P207" s="269">
        <v>0</v>
      </c>
      <c r="Q207" s="282">
        <f t="shared" si="14"/>
        <v>0</v>
      </c>
      <c r="R207" s="269">
        <v>0</v>
      </c>
      <c r="S207" s="282">
        <f t="shared" si="15"/>
        <v>0</v>
      </c>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199"/>
      <c r="AU207" s="199"/>
      <c r="AV207" s="199"/>
      <c r="AW207" s="199"/>
      <c r="AX207" s="199"/>
      <c r="AY207" s="199"/>
      <c r="AZ207" s="199"/>
      <c r="BA207" s="199"/>
      <c r="BB207" s="199"/>
      <c r="BC207" s="199"/>
      <c r="BD207" s="199"/>
      <c r="BE207" s="199"/>
      <c r="BF207" s="199"/>
      <c r="BG207" s="199"/>
      <c r="BH207" s="199"/>
      <c r="BI207" s="199"/>
      <c r="BJ207" s="199"/>
      <c r="BK207" s="199"/>
      <c r="BL207" s="199"/>
      <c r="BM207" s="199"/>
      <c r="BN207" s="199"/>
      <c r="BO207" s="199"/>
      <c r="BP207" s="199"/>
      <c r="BQ207" s="199"/>
      <c r="BR207" s="199"/>
      <c r="BS207" s="199"/>
      <c r="BT207" s="199"/>
      <c r="BU207" s="199"/>
      <c r="BV207" s="199"/>
      <c r="BW207" s="199"/>
      <c r="BX207" s="199"/>
      <c r="BY207" s="199"/>
      <c r="BZ207" s="199"/>
      <c r="CA207" s="199"/>
      <c r="CB207" s="199"/>
      <c r="CC207" s="199"/>
      <c r="CD207" s="199"/>
      <c r="CE207" s="199"/>
      <c r="CF207" s="199"/>
      <c r="CG207" s="199"/>
      <c r="CH207" s="199"/>
      <c r="CI207" s="199"/>
      <c r="CJ207" s="199"/>
      <c r="CK207" s="199"/>
      <c r="CL207" s="199"/>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row>
    <row r="208" spans="1:123" ht="16.5" thickBot="1">
      <c r="A208" s="547"/>
      <c r="B208" s="548"/>
      <c r="C208" s="548"/>
      <c r="D208" s="548"/>
      <c r="E208" s="548"/>
      <c r="F208" s="549" t="s">
        <v>112</v>
      </c>
      <c r="G208" s="485">
        <f>SUM(G6:G207)</f>
        <v>32624.33</v>
      </c>
      <c r="H208" s="55">
        <f t="array" ref="H208">SUM(ROUND(H6:H207,2))</f>
        <v>51413</v>
      </c>
      <c r="I208" s="55">
        <f t="array" ref="I208">SUM(ROUND(I6:I207,2))</f>
        <v>0</v>
      </c>
      <c r="J208" s="55">
        <f t="array" ref="J208">SUM(ROUND(J6:J207,2))</f>
        <v>39413.82</v>
      </c>
      <c r="K208" s="56">
        <f>SUM(K6:K207)</f>
        <v>90826.82</v>
      </c>
      <c r="L208" s="89"/>
      <c r="M208" s="89"/>
      <c r="N208" s="89"/>
      <c r="O208" s="288">
        <f t="array" ref="O208">SUM(ROUND(O6:O207,2))</f>
        <v>239.46</v>
      </c>
      <c r="P208" s="89"/>
      <c r="Q208" s="288">
        <f t="array" ref="Q208">SUM(ROUND(Q6:Q207,2))</f>
        <v>0</v>
      </c>
      <c r="R208" s="89"/>
      <c r="S208" s="288">
        <f t="array" ref="S208">SUM(ROUND(S6:S207,2))</f>
        <v>179.22</v>
      </c>
    </row>
    <row r="210" spans="1:123" s="174" customFormat="1" ht="30" customHeight="1">
      <c r="A210" s="499" t="s">
        <v>177</v>
      </c>
      <c r="B210" s="500"/>
      <c r="C210" s="500"/>
      <c r="D210" s="500"/>
      <c r="E210" s="500"/>
      <c r="F210" s="500"/>
      <c r="G210" s="500"/>
      <c r="H210" s="500"/>
      <c r="I210" s="500"/>
      <c r="J210" s="500"/>
      <c r="K210" s="500"/>
      <c r="L210" s="500"/>
      <c r="M210" s="501"/>
      <c r="N210" s="249"/>
      <c r="O210" s="249"/>
      <c r="P210" s="249"/>
      <c r="Q210" s="249"/>
      <c r="R210" s="249"/>
      <c r="S210" s="249"/>
      <c r="X210" s="199"/>
      <c r="Y210" s="199"/>
      <c r="Z210" s="199"/>
      <c r="AA210" s="199"/>
      <c r="AB210" s="199"/>
      <c r="AC210" s="199"/>
      <c r="AD210" s="199"/>
      <c r="AE210" s="199"/>
      <c r="AF210" s="199"/>
      <c r="AG210" s="199"/>
      <c r="AH210" s="199"/>
      <c r="AI210" s="199"/>
      <c r="AJ210" s="199"/>
      <c r="AK210" s="199"/>
      <c r="AL210" s="199"/>
      <c r="AM210" s="199"/>
      <c r="AN210" s="199"/>
      <c r="AO210" s="199"/>
      <c r="AP210" s="199"/>
      <c r="AQ210" s="199"/>
      <c r="AR210" s="199"/>
      <c r="AS210" s="199"/>
      <c r="AT210" s="199"/>
      <c r="AU210" s="199"/>
      <c r="AV210" s="199"/>
      <c r="AW210" s="199"/>
      <c r="AX210" s="199"/>
      <c r="AY210" s="199"/>
      <c r="AZ210" s="199"/>
      <c r="BA210" s="199"/>
      <c r="BB210" s="199"/>
      <c r="BC210" s="199"/>
      <c r="BD210" s="199"/>
      <c r="BE210" s="199"/>
      <c r="BF210" s="199"/>
      <c r="BG210" s="199"/>
      <c r="BH210" s="199"/>
      <c r="BI210" s="199"/>
      <c r="BJ210" s="199"/>
      <c r="BK210" s="199"/>
      <c r="BL210" s="199"/>
      <c r="BM210" s="199"/>
      <c r="BN210" s="199"/>
      <c r="BO210" s="199"/>
      <c r="BP210" s="199"/>
      <c r="BQ210" s="199"/>
      <c r="BR210" s="199"/>
      <c r="BS210" s="199"/>
      <c r="BT210" s="199"/>
      <c r="BU210" s="199"/>
      <c r="BV210" s="199"/>
      <c r="BW210" s="199"/>
      <c r="BX210" s="199"/>
      <c r="BY210" s="199"/>
      <c r="BZ210" s="199"/>
      <c r="CA210" s="199"/>
      <c r="CB210" s="199"/>
      <c r="CC210" s="199"/>
      <c r="CD210" s="199"/>
      <c r="CE210" s="199"/>
      <c r="CF210" s="199"/>
      <c r="CG210" s="199"/>
      <c r="CH210" s="199"/>
      <c r="CI210" s="199"/>
      <c r="CJ210" s="199"/>
      <c r="CK210" s="199"/>
      <c r="CL210" s="199"/>
      <c r="CM210" s="199"/>
      <c r="CN210" s="199"/>
      <c r="CO210" s="199"/>
      <c r="CP210" s="199"/>
      <c r="CQ210" s="199"/>
      <c r="CR210" s="199"/>
      <c r="CS210" s="199"/>
      <c r="CT210" s="199"/>
      <c r="CU210" s="199"/>
      <c r="CV210" s="199"/>
      <c r="CW210" s="199"/>
      <c r="CX210" s="199"/>
      <c r="CY210" s="199"/>
      <c r="CZ210" s="199"/>
      <c r="DA210" s="199"/>
      <c r="DB210" s="199"/>
      <c r="DC210" s="199"/>
      <c r="DD210" s="199"/>
      <c r="DE210" s="199"/>
      <c r="DF210" s="199"/>
      <c r="DG210" s="199"/>
      <c r="DH210" s="199"/>
      <c r="DI210" s="199"/>
      <c r="DJ210" s="199"/>
      <c r="DK210" s="199"/>
      <c r="DL210" s="199"/>
      <c r="DM210" s="199"/>
      <c r="DN210" s="199"/>
      <c r="DO210" s="199"/>
      <c r="DP210" s="199"/>
      <c r="DQ210" s="199"/>
      <c r="DR210" s="199"/>
      <c r="DS210" s="199"/>
    </row>
    <row r="211" spans="1:123" s="174" customFormat="1" ht="15.75">
      <c r="A211" s="536" t="s">
        <v>19</v>
      </c>
      <c r="B211" s="472"/>
      <c r="C211" s="472"/>
      <c r="D211" s="472"/>
      <c r="E211" s="472"/>
      <c r="F211" s="472"/>
      <c r="G211" s="472"/>
      <c r="H211" s="472"/>
      <c r="I211" s="472"/>
      <c r="J211" s="472"/>
      <c r="K211" s="472"/>
      <c r="L211" s="472"/>
      <c r="M211" s="473"/>
      <c r="N211" s="250"/>
      <c r="O211" s="250"/>
      <c r="P211" s="250"/>
      <c r="Q211" s="250"/>
      <c r="R211" s="250"/>
      <c r="S211" s="250"/>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row>
    <row r="212" spans="1:123" s="174" customFormat="1">
      <c r="A212" s="452" t="s">
        <v>250</v>
      </c>
      <c r="B212" s="505"/>
      <c r="C212" s="505"/>
      <c r="D212" s="505"/>
      <c r="E212" s="505"/>
      <c r="F212" s="505"/>
      <c r="G212" s="505"/>
      <c r="H212" s="505"/>
      <c r="I212" s="505"/>
      <c r="J212" s="505"/>
      <c r="K212" s="505"/>
      <c r="L212" s="505"/>
      <c r="M212" s="506"/>
      <c r="N212" s="250"/>
      <c r="O212" s="250"/>
      <c r="P212" s="250"/>
      <c r="Q212" s="250"/>
      <c r="R212" s="250"/>
      <c r="S212" s="250"/>
      <c r="X212" s="199"/>
      <c r="Y212" s="199"/>
      <c r="Z212" s="199"/>
      <c r="AA212" s="199"/>
      <c r="AB212" s="199"/>
      <c r="AC212" s="199"/>
      <c r="AD212" s="199"/>
      <c r="AE212" s="199"/>
      <c r="AF212" s="199"/>
      <c r="AG212" s="199"/>
      <c r="AH212" s="19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199"/>
      <c r="CE212" s="199"/>
      <c r="CF212" s="199"/>
      <c r="CG212" s="199"/>
      <c r="CH212" s="199"/>
      <c r="CI212" s="199"/>
      <c r="CJ212" s="199"/>
      <c r="CK212" s="199"/>
      <c r="CL212" s="199"/>
      <c r="CM212" s="199"/>
      <c r="CN212" s="199"/>
      <c r="CO212" s="199"/>
      <c r="CP212" s="199"/>
      <c r="CQ212" s="199"/>
      <c r="CR212" s="199"/>
      <c r="CS212" s="199"/>
      <c r="CT212" s="199"/>
      <c r="CU212" s="199"/>
      <c r="CV212" s="199"/>
      <c r="CW212" s="199"/>
      <c r="CX212" s="199"/>
      <c r="CY212" s="199"/>
      <c r="CZ212" s="199"/>
      <c r="DA212" s="199"/>
      <c r="DB212" s="199"/>
      <c r="DC212" s="199"/>
      <c r="DD212" s="199"/>
      <c r="DE212" s="199"/>
      <c r="DF212" s="199"/>
      <c r="DG212" s="199"/>
      <c r="DH212" s="199"/>
      <c r="DI212" s="199"/>
      <c r="DJ212" s="199"/>
      <c r="DK212" s="199"/>
      <c r="DL212" s="199"/>
      <c r="DM212" s="199"/>
      <c r="DN212" s="199"/>
      <c r="DO212" s="199"/>
      <c r="DP212" s="199"/>
      <c r="DQ212" s="199"/>
      <c r="DR212" s="199"/>
      <c r="DS212" s="199"/>
    </row>
    <row r="213" spans="1:123" s="174" customFormat="1" ht="15.75">
      <c r="A213" s="537" t="s">
        <v>227</v>
      </c>
      <c r="B213" s="505"/>
      <c r="C213" s="505"/>
      <c r="D213" s="505"/>
      <c r="E213" s="505"/>
      <c r="F213" s="505"/>
      <c r="G213" s="505"/>
      <c r="H213" s="505"/>
      <c r="I213" s="505"/>
      <c r="J213" s="505"/>
      <c r="K213" s="505"/>
      <c r="L213" s="505"/>
      <c r="M213" s="506"/>
      <c r="N213" s="250"/>
      <c r="O213" s="250"/>
      <c r="P213" s="250"/>
      <c r="Q213" s="250"/>
      <c r="R213" s="250"/>
      <c r="S213" s="250"/>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199"/>
      <c r="AT213" s="199"/>
      <c r="AU213" s="199"/>
      <c r="AV213" s="199"/>
      <c r="AW213" s="199"/>
      <c r="AX213" s="199"/>
      <c r="AY213" s="199"/>
      <c r="AZ213" s="199"/>
      <c r="BA213" s="199"/>
      <c r="BB213" s="199"/>
      <c r="BC213" s="199"/>
      <c r="BD213" s="199"/>
      <c r="BE213" s="199"/>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199"/>
      <c r="CF213" s="199"/>
      <c r="CG213" s="199"/>
      <c r="CH213" s="199"/>
      <c r="CI213" s="199"/>
      <c r="CJ213" s="199"/>
      <c r="CK213" s="199"/>
      <c r="CL213" s="199"/>
      <c r="CM213" s="199"/>
      <c r="CN213" s="199"/>
      <c r="CO213" s="199"/>
      <c r="CP213" s="199"/>
      <c r="CQ213" s="199"/>
      <c r="CR213" s="199"/>
      <c r="CS213" s="199"/>
      <c r="CT213" s="199"/>
      <c r="CU213" s="199"/>
      <c r="CV213" s="199"/>
      <c r="CW213" s="199"/>
      <c r="CX213" s="199"/>
      <c r="CY213" s="199"/>
      <c r="CZ213" s="199"/>
      <c r="DA213" s="199"/>
      <c r="DB213" s="199"/>
      <c r="DC213" s="199"/>
      <c r="DD213" s="199"/>
      <c r="DE213" s="199"/>
      <c r="DF213" s="199"/>
      <c r="DG213" s="199"/>
      <c r="DH213" s="199"/>
      <c r="DI213" s="199"/>
      <c r="DJ213" s="199"/>
      <c r="DK213" s="199"/>
      <c r="DL213" s="199"/>
      <c r="DM213" s="199"/>
      <c r="DN213" s="199"/>
      <c r="DO213" s="199"/>
      <c r="DP213" s="199"/>
      <c r="DQ213" s="199"/>
      <c r="DR213" s="199"/>
      <c r="DS213" s="199"/>
    </row>
    <row r="214" spans="1:123" ht="15.6" customHeight="1">
      <c r="A214" s="659" t="s">
        <v>251</v>
      </c>
      <c r="B214" s="660"/>
      <c r="C214" s="660"/>
      <c r="D214" s="660"/>
      <c r="E214" s="660"/>
      <c r="F214" s="660"/>
      <c r="G214" s="660"/>
      <c r="H214" s="660"/>
      <c r="I214" s="660"/>
      <c r="J214" s="660"/>
      <c r="K214" s="660"/>
      <c r="L214" s="660"/>
      <c r="M214" s="661"/>
    </row>
    <row r="215" spans="1:123">
      <c r="A215" s="658" t="s">
        <v>252</v>
      </c>
      <c r="B215" s="650"/>
      <c r="C215" s="650"/>
      <c r="D215" s="650"/>
      <c r="E215" s="650"/>
      <c r="F215" s="650"/>
      <c r="G215" s="650"/>
      <c r="H215" s="650"/>
      <c r="I215" s="650"/>
      <c r="J215" s="650"/>
      <c r="K215" s="650"/>
      <c r="L215" s="650"/>
      <c r="M215" s="651"/>
    </row>
    <row r="216" spans="1:123">
      <c r="A216" s="538" t="s">
        <v>253</v>
      </c>
      <c r="B216" s="539"/>
      <c r="C216" s="539"/>
      <c r="D216" s="539"/>
      <c r="E216" s="539"/>
      <c r="F216" s="539"/>
      <c r="G216" s="539"/>
      <c r="H216" s="539"/>
      <c r="I216" s="539"/>
      <c r="J216" s="539"/>
      <c r="K216" s="539"/>
      <c r="L216" s="539"/>
      <c r="M216" s="540"/>
    </row>
  </sheetData>
  <sheetProtection algorithmName="SHA-512" hashValue="AwvkcU4p/KA3NsVAVgWASwUHiP7i/kIx+vRiX3kyUrMa6iRtq1KJ5+TjWnmnlLwZuoh8btXdzbj1iVhTAxEHwQ==" saltValue="Kz0pRYeCwUTixsp5FocHxw==" spinCount="100000" sheet="1" formatColumns="0" formatRows="0"/>
  <phoneticPr fontId="8" type="noConversion"/>
  <conditionalFormatting sqref="B6:G207">
    <cfRule type="containsText" dxfId="6" priority="2" operator="containsText" text="Redact">
      <formula>NOT(ISERROR(SEARCH("Redact",B6)))</formula>
    </cfRule>
  </conditionalFormatting>
  <conditionalFormatting sqref="G6:G207">
    <cfRule type="cellIs" dxfId="5" priority="1" operator="equal">
      <formula>"Varies"</formula>
    </cfRule>
    <cfRule type="cellIs" dxfId="4" priority="19" operator="greaterThanOrEqual">
      <formula>5000</formula>
    </cfRule>
  </conditionalFormatting>
  <conditionalFormatting sqref="K6:K207">
    <cfRule type="cellIs" dxfId="3" priority="16" operator="greaterThanOrEqual">
      <formula>5000</formula>
    </cfRule>
  </conditionalFormatting>
  <dataValidations count="13">
    <dataValidation allowBlank="1" showErrorMessage="1" prompt="Please enter the corresponding reference identification from the budget worksheet " sqref="A6:A207" xr:uid="{B117CFCB-20B5-403D-A0C5-55FCE54BBCFC}"/>
    <dataValidation allowBlank="1" showErrorMessage="1" prompt="Please enter the vendor's name this item is being purchased from" sqref="B6:B207" xr:uid="{63C9AD5A-6EB3-4AC7-821B-B7A6962FAC8B}"/>
    <dataValidation allowBlank="1" showErrorMessage="1" prompt="Please enter the amount of this item to be reimbursed with C E C funds " sqref="H6:I207" xr:uid="{1FD14F49-E7C7-44B0-9021-8B8145E38B50}"/>
    <dataValidation allowBlank="1" showErrorMessage="1" prompt="Please enter the amount of this item to be reimbursed with match funds " sqref="J6:J207" xr:uid="{0461613E-5575-4C7C-837A-375C12D7B20F}"/>
    <dataValidation allowBlank="1" showErrorMessage="1" prompt="Please enter payment amounts and the C E C invoice number for prior payments" sqref="M6:M207" xr:uid="{94667C61-DA5A-430C-8CF3-5F4F8E91AB09}"/>
    <dataValidation allowBlank="1" showErrorMessage="1" prompt="This cell is intentionally left blank" sqref="L208:N208 P208 R208" xr:uid="{CEB41B21-24EA-46F8-B975-D464E14CDDED}"/>
    <dataValidation allowBlank="1" showErrorMessage="1" prompt="Please enter the description of this material and miscellaneous item" sqref="C6:C207" xr:uid="{10030593-54CC-449F-83C7-781F8062DD6C}"/>
    <dataValidation allowBlank="1" showErrorMessage="1" prompt="Please enter the purpose of this material and miscellaneous item" sqref="D6:D207" xr:uid="{3E4C6712-B5A9-463F-B621-64B70D92F409}"/>
    <dataValidation allowBlank="1" showErrorMessage="1" prompt="Training invoice materials and miscellaneous sheet" sqref="G2:S2 A2:D2" xr:uid="{69E3602F-DE57-4773-BDBB-95236042C821}"/>
    <dataValidation allowBlank="1" showErrorMessage="1" prompt="Training invoice equipment sheet" sqref="E2:G2" xr:uid="{CDB84B13-3DB3-4D7F-81BA-B1225E0E74DB}"/>
    <dataValidation allowBlank="1" showErrorMessage="1" prompt="Please enter the cost per unit" sqref="F6:F207" xr:uid="{7BD1F1EB-8B11-493F-9FD8-2BEABA1B7E1C}"/>
    <dataValidation allowBlank="1" showErrorMessage="1" prompt="Please enter the number of units being purchased" sqref="E6:E207" xr:uid="{EC23CFE1-4DED-4AF6-BCD7-BA3B0FFDED32}"/>
    <dataValidation allowBlank="1" showErrorMessage="1" prompt="Please enter the employee's actual fringe benefit percentage rate" sqref="N6:N207 R6:R207 P6:P207" xr:uid="{19C7D4AA-F303-4206-BC9E-FF356C1333CD}"/>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1">
        <x14:dataValidation type="list" allowBlank="1" showErrorMessage="1" prompt="Please check this box if expense is a partial payment" xr:uid="{909383FB-38FF-45B6-821B-A35A751A8C1D}">
          <x14:formula1>
            <xm:f>Lists!$A$32:$A$33</xm:f>
          </x14:formula1>
          <xm:sqref>L6:L207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DP326"/>
  <sheetViews>
    <sheetView zoomScaleNormal="100" zoomScaleSheetLayoutView="100" workbookViewId="0">
      <pane xSplit="2" ySplit="5" topLeftCell="C6" activePane="bottomRight" state="frozen"/>
      <selection pane="topRight" activeCell="A2" sqref="A2"/>
      <selection pane="bottomLeft" activeCell="A2" sqref="A2"/>
      <selection pane="bottomRight" activeCell="A6" sqref="A6"/>
    </sheetView>
  </sheetViews>
  <sheetFormatPr defaultColWidth="8.88671875" defaultRowHeight="15"/>
  <cols>
    <col min="1" max="1" width="13.33203125" bestFit="1" customWidth="1"/>
    <col min="2" max="2" width="14.88671875" customWidth="1"/>
    <col min="3" max="3" width="18.33203125" bestFit="1" customWidth="1"/>
    <col min="4" max="4" width="13.109375" customWidth="1"/>
    <col min="5" max="5" width="14.5546875" customWidth="1"/>
    <col min="6" max="6" width="13.6640625" customWidth="1"/>
    <col min="7" max="7" width="14" customWidth="1"/>
    <col min="8" max="8" width="15.77734375" style="177" customWidth="1"/>
    <col min="9" max="9" width="14.77734375" customWidth="1"/>
    <col min="10" max="11" width="13.6640625" customWidth="1"/>
    <col min="12" max="13" width="13.6640625" hidden="1" customWidth="1"/>
    <col min="14" max="15" width="13.6640625" customWidth="1"/>
    <col min="16" max="19" width="2.77734375" customWidth="1"/>
    <col min="20" max="25" width="11.88671875" style="199" customWidth="1"/>
    <col min="26" max="119" width="8.88671875" style="199"/>
    <col min="120" max="120" width="11" bestFit="1" customWidth="1"/>
  </cols>
  <sheetData>
    <row r="1" spans="1:120">
      <c r="A1" s="305" t="str">
        <f>'Invoice Payment Cover Sheet'!$A$1</f>
        <v>Template Version 9/23/25</v>
      </c>
      <c r="B1" s="305"/>
      <c r="D1" s="305"/>
      <c r="E1" s="305"/>
      <c r="F1" s="305"/>
      <c r="G1" s="253" t="str">
        <f>CONCATENATE('Invoice Payment Cover Sheet'!$D$12,":  ",'Invoice Payment Cover Sheet'!$A$13)</f>
        <v>EPC-19-000:  Organization Name</v>
      </c>
      <c r="H1" s="305"/>
      <c r="I1" s="305"/>
      <c r="J1" s="253"/>
      <c r="K1" s="253"/>
      <c r="L1" s="253"/>
      <c r="M1" s="253"/>
      <c r="N1" s="253"/>
      <c r="O1" s="253"/>
      <c r="T1" s="202" t="s">
        <v>0</v>
      </c>
    </row>
    <row r="2" spans="1:120" ht="23.25">
      <c r="A2" s="550"/>
      <c r="B2" s="550"/>
      <c r="C2" s="550"/>
      <c r="D2" s="550"/>
      <c r="E2" s="255" t="s">
        <v>123</v>
      </c>
      <c r="F2" s="550"/>
      <c r="G2" s="550"/>
      <c r="H2" s="550"/>
      <c r="I2" s="550"/>
      <c r="J2" s="255"/>
      <c r="K2" s="255"/>
      <c r="L2" s="255"/>
      <c r="M2" s="255"/>
      <c r="N2" s="255"/>
      <c r="O2" s="255"/>
      <c r="P2" s="171"/>
      <c r="Q2" s="171"/>
      <c r="T2" s="207"/>
    </row>
    <row r="3" spans="1:120" ht="18.75" thickBot="1">
      <c r="B3" s="551"/>
      <c r="C3" s="551"/>
      <c r="D3" s="551"/>
      <c r="E3" s="552" t="s">
        <v>254</v>
      </c>
      <c r="F3" s="551"/>
      <c r="G3" s="551"/>
      <c r="H3" s="551"/>
      <c r="I3" s="551"/>
      <c r="J3" s="274"/>
      <c r="K3" s="274"/>
      <c r="L3" s="274"/>
      <c r="M3" s="274"/>
      <c r="N3" s="274"/>
      <c r="O3" s="274"/>
      <c r="P3" s="175"/>
      <c r="T3" s="200"/>
    </row>
    <row r="4" spans="1:120" ht="18.75" thickBot="1">
      <c r="A4" s="410"/>
      <c r="B4" s="410"/>
      <c r="C4" s="410"/>
      <c r="D4" s="410"/>
      <c r="E4" s="348" t="s">
        <v>255</v>
      </c>
      <c r="F4" s="410"/>
      <c r="G4" s="410"/>
      <c r="H4" s="410"/>
      <c r="I4" s="411"/>
      <c r="J4" s="427" t="s">
        <v>126</v>
      </c>
      <c r="K4" s="429"/>
      <c r="L4" s="497" t="str">
        <f>'Invoice Summary'!$C$24</f>
        <v>[Other Entity] Share</v>
      </c>
      <c r="M4" s="437"/>
      <c r="N4" s="482" t="s">
        <v>127</v>
      </c>
      <c r="O4" s="483"/>
    </row>
    <row r="5" spans="1:120" s="177" customFormat="1" ht="63.75" thickBot="1">
      <c r="A5" s="642" t="s">
        <v>184</v>
      </c>
      <c r="B5" s="42" t="s">
        <v>256</v>
      </c>
      <c r="C5" s="42" t="s">
        <v>257</v>
      </c>
      <c r="D5" s="42" t="s">
        <v>258</v>
      </c>
      <c r="E5" s="42" t="s">
        <v>259</v>
      </c>
      <c r="F5" s="42" t="s">
        <v>260</v>
      </c>
      <c r="G5" s="643" t="s">
        <v>261</v>
      </c>
      <c r="H5" s="644" t="s">
        <v>262</v>
      </c>
      <c r="I5" s="645" t="s">
        <v>263</v>
      </c>
      <c r="J5" s="299" t="s">
        <v>143</v>
      </c>
      <c r="K5" s="43" t="s">
        <v>144</v>
      </c>
      <c r="L5" s="42" t="s">
        <v>143</v>
      </c>
      <c r="M5" s="43" t="s">
        <v>144</v>
      </c>
      <c r="N5" s="42" t="s">
        <v>143</v>
      </c>
      <c r="O5" s="43" t="s">
        <v>144</v>
      </c>
      <c r="P5" s="191"/>
      <c r="Q5" s="191"/>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row>
    <row r="6" spans="1:120">
      <c r="A6" s="667" t="s">
        <v>264</v>
      </c>
      <c r="B6" s="671" t="s">
        <v>265</v>
      </c>
      <c r="C6" s="178" t="s">
        <v>266</v>
      </c>
      <c r="D6" s="125">
        <v>90000</v>
      </c>
      <c r="E6" s="97">
        <v>9257.26</v>
      </c>
      <c r="F6" s="97">
        <v>15363.52</v>
      </c>
      <c r="G6" s="637">
        <f>ROUND(D6,0)-ROUND(F6,2)</f>
        <v>74636.479999999996</v>
      </c>
      <c r="H6" s="646" t="s">
        <v>115</v>
      </c>
      <c r="I6" s="577">
        <f>IF(H6="Yes",ROUND(E6,2),0)</f>
        <v>0</v>
      </c>
      <c r="J6" s="641">
        <v>1</v>
      </c>
      <c r="K6" s="582">
        <f>ROUND(E6*J6,2)</f>
        <v>9257.26</v>
      </c>
      <c r="L6" s="641">
        <v>0</v>
      </c>
      <c r="M6" s="582">
        <f>ROUND(E7*L6,2)</f>
        <v>0</v>
      </c>
      <c r="N6" s="641">
        <v>1</v>
      </c>
      <c r="O6" s="577">
        <f>ROUND(E8*N6,2)</f>
        <v>5137.6099999999997</v>
      </c>
      <c r="DP6" s="192"/>
    </row>
    <row r="7" spans="1:120" hidden="1">
      <c r="A7" s="668"/>
      <c r="B7" s="670"/>
      <c r="C7" s="339" t="str">
        <f>'Invoice Summary'!$C$24</f>
        <v>[Other Entity] Share</v>
      </c>
      <c r="D7" s="225">
        <v>0</v>
      </c>
      <c r="E7" s="226">
        <v>0</v>
      </c>
      <c r="F7" s="226">
        <v>0</v>
      </c>
      <c r="G7" s="638">
        <f>ROUND(D7,0)-ROUND(F7,2)</f>
        <v>0</v>
      </c>
      <c r="H7" s="639"/>
      <c r="I7" s="578"/>
      <c r="J7" s="640"/>
      <c r="K7" s="580"/>
      <c r="L7" s="640"/>
      <c r="M7" s="580"/>
      <c r="N7" s="640"/>
      <c r="O7" s="578"/>
      <c r="DP7" s="192"/>
    </row>
    <row r="8" spans="1:120" ht="15.75" thickBot="1">
      <c r="A8" s="669"/>
      <c r="B8" s="672"/>
      <c r="C8" s="179" t="s">
        <v>267</v>
      </c>
      <c r="D8" s="147">
        <v>30000</v>
      </c>
      <c r="E8" s="98">
        <v>5137.6099999999997</v>
      </c>
      <c r="F8" s="98">
        <v>7717.55</v>
      </c>
      <c r="G8" s="195">
        <f t="shared" ref="G8:G102" si="0">ROUND(D8,0)-ROUND(F8,2)</f>
        <v>22282.45</v>
      </c>
      <c r="H8" s="585"/>
      <c r="I8" s="579"/>
      <c r="J8" s="584"/>
      <c r="K8" s="583"/>
      <c r="L8" s="584"/>
      <c r="M8" s="583"/>
      <c r="N8" s="584"/>
      <c r="O8" s="579"/>
      <c r="DP8" s="192"/>
    </row>
    <row r="9" spans="1:120" ht="30">
      <c r="A9" s="667" t="s">
        <v>268</v>
      </c>
      <c r="B9" s="671" t="s">
        <v>269</v>
      </c>
      <c r="C9" s="575" t="s">
        <v>266</v>
      </c>
      <c r="D9" s="128">
        <v>90000</v>
      </c>
      <c r="E9" s="576">
        <v>11635.71</v>
      </c>
      <c r="F9" s="576">
        <v>17103.939999999999</v>
      </c>
      <c r="G9" s="354">
        <f>ROUND(D9,0)-ROUND(F9,2)</f>
        <v>72896.06</v>
      </c>
      <c r="H9" s="666" t="s">
        <v>270</v>
      </c>
      <c r="I9" s="578">
        <f>IF(H9="Yes",ROUND(E9,2),0)</f>
        <v>11635.71</v>
      </c>
      <c r="J9" s="581">
        <v>0.1</v>
      </c>
      <c r="K9" s="580">
        <f>ROUND(E9*J9,2)</f>
        <v>1163.57</v>
      </c>
      <c r="L9" s="581">
        <v>0</v>
      </c>
      <c r="M9" s="580">
        <f>ROUND(E10*L9,2)</f>
        <v>0</v>
      </c>
      <c r="N9" s="581">
        <v>0.1</v>
      </c>
      <c r="O9" s="578">
        <f>ROUND(E11*N9,2)</f>
        <v>826.74</v>
      </c>
      <c r="DP9" s="192"/>
    </row>
    <row r="10" spans="1:120" hidden="1">
      <c r="A10" s="668"/>
      <c r="B10" s="670"/>
      <c r="C10" s="333" t="str">
        <f>'Invoice Summary'!$C$24</f>
        <v>[Other Entity] Share</v>
      </c>
      <c r="D10" s="225">
        <v>0</v>
      </c>
      <c r="E10" s="226">
        <v>0</v>
      </c>
      <c r="F10" s="226">
        <v>0</v>
      </c>
      <c r="G10" s="638">
        <f>ROUND(D10,0)-ROUND(F10,2)</f>
        <v>0</v>
      </c>
      <c r="H10" s="639"/>
      <c r="I10" s="578"/>
      <c r="J10" s="640"/>
      <c r="K10" s="580"/>
      <c r="L10" s="640"/>
      <c r="M10" s="580"/>
      <c r="N10" s="640"/>
      <c r="O10" s="578"/>
      <c r="DP10" s="192"/>
    </row>
    <row r="11" spans="1:120" ht="15.75" thickBot="1">
      <c r="A11" s="669"/>
      <c r="B11" s="672"/>
      <c r="C11" s="181" t="s">
        <v>267</v>
      </c>
      <c r="D11" s="147">
        <v>90000</v>
      </c>
      <c r="E11" s="98">
        <v>8267.43</v>
      </c>
      <c r="F11" s="98">
        <v>9952.2999999999993</v>
      </c>
      <c r="G11" s="195">
        <f t="shared" si="0"/>
        <v>80047.7</v>
      </c>
      <c r="H11" s="585"/>
      <c r="I11" s="579"/>
      <c r="J11" s="584"/>
      <c r="K11" s="583"/>
      <c r="L11" s="584"/>
      <c r="M11" s="583"/>
      <c r="N11" s="584"/>
      <c r="O11" s="579"/>
      <c r="DP11" s="192"/>
    </row>
    <row r="12" spans="1:120">
      <c r="A12" s="667" t="s">
        <v>271</v>
      </c>
      <c r="B12" s="671" t="s">
        <v>272</v>
      </c>
      <c r="C12" s="180" t="s">
        <v>266</v>
      </c>
      <c r="D12" s="125">
        <v>200000</v>
      </c>
      <c r="E12" s="97">
        <v>13975.34</v>
      </c>
      <c r="F12" s="97">
        <v>87536.94</v>
      </c>
      <c r="G12" s="194">
        <f t="shared" si="0"/>
        <v>112463.06</v>
      </c>
      <c r="H12" s="646" t="s">
        <v>270</v>
      </c>
      <c r="I12" s="577">
        <f>IF(H12="Yes",ROUND(E12,2),0)</f>
        <v>13975.34</v>
      </c>
      <c r="J12" s="641">
        <v>0</v>
      </c>
      <c r="K12" s="582">
        <f>ROUND(E12*J12,2)</f>
        <v>0</v>
      </c>
      <c r="L12" s="641">
        <v>0</v>
      </c>
      <c r="M12" s="582">
        <f>ROUND(E13*L12,2)</f>
        <v>0</v>
      </c>
      <c r="N12" s="641">
        <v>0</v>
      </c>
      <c r="O12" s="577">
        <f>ROUND(E14*N12,2)</f>
        <v>0</v>
      </c>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c r="DL12" s="201"/>
      <c r="DM12" s="201"/>
      <c r="DN12" s="201"/>
      <c r="DO12" s="201"/>
    </row>
    <row r="13" spans="1:120" hidden="1">
      <c r="A13" s="668"/>
      <c r="B13" s="670"/>
      <c r="C13" s="333" t="str">
        <f>'Invoice Summary'!$C$24</f>
        <v>[Other Entity] Share</v>
      </c>
      <c r="D13" s="225">
        <v>0</v>
      </c>
      <c r="E13" s="226">
        <v>0</v>
      </c>
      <c r="F13" s="226">
        <v>0</v>
      </c>
      <c r="G13" s="638">
        <f>ROUND(D13,0)-ROUND(F13,2)</f>
        <v>0</v>
      </c>
      <c r="H13" s="639"/>
      <c r="I13" s="578"/>
      <c r="J13" s="640"/>
      <c r="K13" s="580"/>
      <c r="L13" s="640"/>
      <c r="M13" s="580"/>
      <c r="N13" s="640"/>
      <c r="O13" s="578"/>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1"/>
      <c r="CW13" s="201"/>
      <c r="CX13" s="201"/>
      <c r="CY13" s="201"/>
      <c r="CZ13" s="201"/>
      <c r="DA13" s="201"/>
      <c r="DB13" s="201"/>
      <c r="DC13" s="201"/>
      <c r="DD13" s="201"/>
      <c r="DE13" s="201"/>
      <c r="DF13" s="201"/>
      <c r="DG13" s="201"/>
      <c r="DH13" s="201"/>
      <c r="DI13" s="201"/>
      <c r="DJ13" s="201"/>
      <c r="DK13" s="201"/>
      <c r="DL13" s="201"/>
      <c r="DM13" s="201"/>
      <c r="DN13" s="201"/>
      <c r="DO13" s="201"/>
    </row>
    <row r="14" spans="1:120" ht="15.75" thickBot="1">
      <c r="A14" s="669"/>
      <c r="B14" s="672"/>
      <c r="C14" s="181" t="s">
        <v>267</v>
      </c>
      <c r="D14" s="147">
        <v>50000</v>
      </c>
      <c r="E14" s="98">
        <v>17854.36</v>
      </c>
      <c r="F14" s="98">
        <v>23876.12</v>
      </c>
      <c r="G14" s="195">
        <f t="shared" si="0"/>
        <v>26123.88</v>
      </c>
      <c r="H14" s="585"/>
      <c r="I14" s="579"/>
      <c r="J14" s="584"/>
      <c r="K14" s="583"/>
      <c r="L14" s="584"/>
      <c r="M14" s="583"/>
      <c r="N14" s="584"/>
      <c r="O14" s="579"/>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1"/>
      <c r="CW14" s="201"/>
      <c r="CX14" s="201"/>
      <c r="CY14" s="201"/>
      <c r="CZ14" s="201"/>
      <c r="DA14" s="201"/>
      <c r="DB14" s="201"/>
      <c r="DC14" s="201"/>
      <c r="DD14" s="201"/>
      <c r="DE14" s="201"/>
      <c r="DF14" s="201"/>
      <c r="DG14" s="201"/>
      <c r="DH14" s="201"/>
      <c r="DI14" s="201"/>
      <c r="DJ14" s="201"/>
      <c r="DK14" s="201"/>
      <c r="DL14" s="201"/>
      <c r="DM14" s="201"/>
      <c r="DN14" s="201"/>
      <c r="DO14" s="201"/>
    </row>
    <row r="15" spans="1:120">
      <c r="A15" s="667"/>
      <c r="B15" s="671" t="s">
        <v>273</v>
      </c>
      <c r="C15" s="180" t="s">
        <v>266</v>
      </c>
      <c r="D15" s="125">
        <v>0</v>
      </c>
      <c r="E15" s="97">
        <v>0</v>
      </c>
      <c r="F15" s="97">
        <v>0</v>
      </c>
      <c r="G15" s="194">
        <f t="shared" si="0"/>
        <v>0</v>
      </c>
      <c r="H15" s="646" t="s">
        <v>274</v>
      </c>
      <c r="I15" s="577">
        <f>IF(H15="Yes",ROUND(E15,2),0)</f>
        <v>0</v>
      </c>
      <c r="J15" s="641">
        <v>0</v>
      </c>
      <c r="K15" s="582">
        <f>ROUND(E15*J15,2)</f>
        <v>0</v>
      </c>
      <c r="L15" s="641">
        <v>0</v>
      </c>
      <c r="M15" s="582">
        <f>ROUND(E16*L15,2)</f>
        <v>0</v>
      </c>
      <c r="N15" s="641">
        <v>0</v>
      </c>
      <c r="O15" s="577">
        <f>ROUND(E17*N15,2)</f>
        <v>0</v>
      </c>
    </row>
    <row r="16" spans="1:120" hidden="1">
      <c r="A16" s="668"/>
      <c r="B16" s="670"/>
      <c r="C16" s="333" t="str">
        <f>'Invoice Summary'!$C$24</f>
        <v>[Other Entity] Share</v>
      </c>
      <c r="D16" s="225">
        <v>0</v>
      </c>
      <c r="E16" s="226">
        <v>0</v>
      </c>
      <c r="F16" s="226">
        <v>0</v>
      </c>
      <c r="G16" s="638">
        <f>ROUND(D16,0)-ROUND(F16,2)</f>
        <v>0</v>
      </c>
      <c r="H16" s="639"/>
      <c r="I16" s="578"/>
      <c r="J16" s="640"/>
      <c r="K16" s="580"/>
      <c r="L16" s="640"/>
      <c r="M16" s="580"/>
      <c r="N16" s="640"/>
      <c r="O16" s="578"/>
    </row>
    <row r="17" spans="1:16" ht="15.75" thickBot="1">
      <c r="A17" s="669"/>
      <c r="B17" s="672"/>
      <c r="C17" s="181" t="s">
        <v>267</v>
      </c>
      <c r="D17" s="147">
        <v>0</v>
      </c>
      <c r="E17" s="98">
        <v>0</v>
      </c>
      <c r="F17" s="98">
        <v>0</v>
      </c>
      <c r="G17" s="195">
        <f t="shared" si="0"/>
        <v>0</v>
      </c>
      <c r="H17" s="585"/>
      <c r="I17" s="579"/>
      <c r="J17" s="584"/>
      <c r="K17" s="583"/>
      <c r="L17" s="584"/>
      <c r="M17" s="583"/>
      <c r="N17" s="584"/>
      <c r="O17" s="579"/>
    </row>
    <row r="18" spans="1:16">
      <c r="A18" s="667"/>
      <c r="B18" s="671" t="s">
        <v>275</v>
      </c>
      <c r="C18" s="180" t="s">
        <v>266</v>
      </c>
      <c r="D18" s="125">
        <v>0</v>
      </c>
      <c r="E18" s="97">
        <v>0</v>
      </c>
      <c r="F18" s="97">
        <v>0</v>
      </c>
      <c r="G18" s="194">
        <f t="shared" si="0"/>
        <v>0</v>
      </c>
      <c r="H18" s="646" t="s">
        <v>274</v>
      </c>
      <c r="I18" s="577">
        <f>IF(H18="Yes",ROUND(E18,2),0)</f>
        <v>0</v>
      </c>
      <c r="J18" s="641">
        <v>0</v>
      </c>
      <c r="K18" s="582">
        <f>ROUND(E18*J18,2)</f>
        <v>0</v>
      </c>
      <c r="L18" s="641">
        <v>0</v>
      </c>
      <c r="M18" s="582">
        <f>ROUND(E19*L18,2)</f>
        <v>0</v>
      </c>
      <c r="N18" s="641">
        <v>0</v>
      </c>
      <c r="O18" s="577">
        <f>ROUND(E20*N18,2)</f>
        <v>0</v>
      </c>
    </row>
    <row r="19" spans="1:16" hidden="1">
      <c r="A19" s="668"/>
      <c r="B19" s="670"/>
      <c r="C19" s="333" t="str">
        <f>'Invoice Summary'!$C$24</f>
        <v>[Other Entity] Share</v>
      </c>
      <c r="D19" s="225">
        <v>0</v>
      </c>
      <c r="E19" s="226">
        <v>0</v>
      </c>
      <c r="F19" s="226">
        <v>0</v>
      </c>
      <c r="G19" s="638">
        <f>ROUND(D19,0)-ROUND(F19,2)</f>
        <v>0</v>
      </c>
      <c r="H19" s="639"/>
      <c r="I19" s="578"/>
      <c r="J19" s="640"/>
      <c r="K19" s="580"/>
      <c r="L19" s="640"/>
      <c r="M19" s="580"/>
      <c r="N19" s="640"/>
      <c r="O19" s="578"/>
    </row>
    <row r="20" spans="1:16" ht="15.75" thickBot="1">
      <c r="A20" s="669"/>
      <c r="B20" s="672"/>
      <c r="C20" s="181" t="s">
        <v>267</v>
      </c>
      <c r="D20" s="147">
        <v>0</v>
      </c>
      <c r="E20" s="98">
        <v>0</v>
      </c>
      <c r="F20" s="98">
        <v>0</v>
      </c>
      <c r="G20" s="195">
        <f t="shared" si="0"/>
        <v>0</v>
      </c>
      <c r="H20" s="585"/>
      <c r="I20" s="579"/>
      <c r="J20" s="584"/>
      <c r="K20" s="583"/>
      <c r="L20" s="584"/>
      <c r="M20" s="583"/>
      <c r="N20" s="584"/>
      <c r="O20" s="579"/>
    </row>
    <row r="21" spans="1:16">
      <c r="A21" s="667"/>
      <c r="B21" s="671" t="s">
        <v>276</v>
      </c>
      <c r="C21" s="180" t="s">
        <v>266</v>
      </c>
      <c r="D21" s="125">
        <v>0</v>
      </c>
      <c r="E21" s="97">
        <v>0</v>
      </c>
      <c r="F21" s="97">
        <v>0</v>
      </c>
      <c r="G21" s="194">
        <f t="shared" si="0"/>
        <v>0</v>
      </c>
      <c r="H21" s="646" t="s">
        <v>274</v>
      </c>
      <c r="I21" s="577">
        <f>IF(H21="Yes",ROUND(E21,2),0)</f>
        <v>0</v>
      </c>
      <c r="J21" s="641">
        <v>0</v>
      </c>
      <c r="K21" s="582">
        <f>ROUND(E21*J21,2)</f>
        <v>0</v>
      </c>
      <c r="L21" s="641">
        <v>0</v>
      </c>
      <c r="M21" s="582">
        <f>ROUND(E22*L21,2)</f>
        <v>0</v>
      </c>
      <c r="N21" s="641">
        <v>0</v>
      </c>
      <c r="O21" s="577">
        <f>ROUND(E23*N21,2)</f>
        <v>0</v>
      </c>
      <c r="P21" s="18"/>
    </row>
    <row r="22" spans="1:16" hidden="1">
      <c r="A22" s="668"/>
      <c r="B22" s="670"/>
      <c r="C22" s="333" t="str">
        <f>'Invoice Summary'!$C$24</f>
        <v>[Other Entity] Share</v>
      </c>
      <c r="D22" s="225">
        <v>0</v>
      </c>
      <c r="E22" s="226">
        <v>0</v>
      </c>
      <c r="F22" s="226">
        <v>0</v>
      </c>
      <c r="G22" s="638">
        <f>ROUND(D22,0)-ROUND(F22,2)</f>
        <v>0</v>
      </c>
      <c r="H22" s="639"/>
      <c r="I22" s="578"/>
      <c r="J22" s="640"/>
      <c r="K22" s="580"/>
      <c r="L22" s="640"/>
      <c r="M22" s="580"/>
      <c r="N22" s="640"/>
      <c r="O22" s="578"/>
      <c r="P22" s="18"/>
    </row>
    <row r="23" spans="1:16" ht="15.75" thickBot="1">
      <c r="A23" s="669"/>
      <c r="B23" s="672"/>
      <c r="C23" s="181" t="s">
        <v>267</v>
      </c>
      <c r="D23" s="147">
        <v>0</v>
      </c>
      <c r="E23" s="98">
        <v>0</v>
      </c>
      <c r="F23" s="98">
        <v>0</v>
      </c>
      <c r="G23" s="195">
        <f t="shared" si="0"/>
        <v>0</v>
      </c>
      <c r="H23" s="585"/>
      <c r="I23" s="579"/>
      <c r="J23" s="584"/>
      <c r="K23" s="583"/>
      <c r="L23" s="584"/>
      <c r="M23" s="583"/>
      <c r="N23" s="584"/>
      <c r="O23" s="579"/>
    </row>
    <row r="24" spans="1:16">
      <c r="A24" s="667"/>
      <c r="B24" s="671" t="s">
        <v>277</v>
      </c>
      <c r="C24" s="180" t="s">
        <v>266</v>
      </c>
      <c r="D24" s="125">
        <v>0</v>
      </c>
      <c r="E24" s="97">
        <v>0</v>
      </c>
      <c r="F24" s="97">
        <v>0</v>
      </c>
      <c r="G24" s="194">
        <f t="shared" si="0"/>
        <v>0</v>
      </c>
      <c r="H24" s="646" t="s">
        <v>274</v>
      </c>
      <c r="I24" s="577">
        <f>IF(H24="Yes",ROUND(E24,2),0)</f>
        <v>0</v>
      </c>
      <c r="J24" s="641">
        <v>0</v>
      </c>
      <c r="K24" s="582">
        <f>ROUND(E24*J24,2)</f>
        <v>0</v>
      </c>
      <c r="L24" s="641">
        <v>0</v>
      </c>
      <c r="M24" s="582">
        <f>ROUND(E25*L24,2)</f>
        <v>0</v>
      </c>
      <c r="N24" s="641">
        <v>0</v>
      </c>
      <c r="O24" s="577">
        <f>ROUND(E26*N24,2)</f>
        <v>0</v>
      </c>
    </row>
    <row r="25" spans="1:16" hidden="1">
      <c r="A25" s="668"/>
      <c r="B25" s="670"/>
      <c r="C25" s="333" t="str">
        <f>'Invoice Summary'!$C$24</f>
        <v>[Other Entity] Share</v>
      </c>
      <c r="D25" s="225">
        <v>0</v>
      </c>
      <c r="E25" s="226">
        <v>0</v>
      </c>
      <c r="F25" s="226">
        <v>0</v>
      </c>
      <c r="G25" s="638">
        <f>ROUND(D25,0)-ROUND(F25,2)</f>
        <v>0</v>
      </c>
      <c r="H25" s="639"/>
      <c r="I25" s="578"/>
      <c r="J25" s="640"/>
      <c r="K25" s="580"/>
      <c r="L25" s="640"/>
      <c r="M25" s="580"/>
      <c r="N25" s="640"/>
      <c r="O25" s="578"/>
    </row>
    <row r="26" spans="1:16" ht="15.75" thickBot="1">
      <c r="A26" s="669"/>
      <c r="B26" s="672"/>
      <c r="C26" s="181" t="s">
        <v>267</v>
      </c>
      <c r="D26" s="147">
        <v>0</v>
      </c>
      <c r="E26" s="98">
        <v>0</v>
      </c>
      <c r="F26" s="98">
        <v>0</v>
      </c>
      <c r="G26" s="195">
        <f t="shared" si="0"/>
        <v>0</v>
      </c>
      <c r="H26" s="585"/>
      <c r="I26" s="579"/>
      <c r="J26" s="584"/>
      <c r="K26" s="583"/>
      <c r="L26" s="584"/>
      <c r="M26" s="583"/>
      <c r="N26" s="584"/>
      <c r="O26" s="579"/>
    </row>
    <row r="27" spans="1:16">
      <c r="A27" s="667"/>
      <c r="B27" s="671" t="s">
        <v>278</v>
      </c>
      <c r="C27" s="180" t="s">
        <v>266</v>
      </c>
      <c r="D27" s="125">
        <v>0</v>
      </c>
      <c r="E27" s="97">
        <v>0</v>
      </c>
      <c r="F27" s="97">
        <v>0</v>
      </c>
      <c r="G27" s="194">
        <f t="shared" si="0"/>
        <v>0</v>
      </c>
      <c r="H27" s="646" t="s">
        <v>274</v>
      </c>
      <c r="I27" s="577">
        <f>IF(H27="Yes",ROUND(E27,2),0)</f>
        <v>0</v>
      </c>
      <c r="J27" s="641">
        <v>0</v>
      </c>
      <c r="K27" s="582">
        <f>ROUND(E27*J27,2)</f>
        <v>0</v>
      </c>
      <c r="L27" s="641">
        <v>0</v>
      </c>
      <c r="M27" s="582">
        <f>ROUND(E28*L27,2)</f>
        <v>0</v>
      </c>
      <c r="N27" s="641">
        <v>0</v>
      </c>
      <c r="O27" s="577">
        <f>ROUND(E29*N27,2)</f>
        <v>0</v>
      </c>
    </row>
    <row r="28" spans="1:16" hidden="1">
      <c r="A28" s="668"/>
      <c r="B28" s="670"/>
      <c r="C28" s="333" t="str">
        <f>'Invoice Summary'!$C$24</f>
        <v>[Other Entity] Share</v>
      </c>
      <c r="D28" s="225">
        <v>0</v>
      </c>
      <c r="E28" s="226">
        <v>0</v>
      </c>
      <c r="F28" s="226">
        <v>0</v>
      </c>
      <c r="G28" s="638">
        <f>ROUND(D28,0)-ROUND(F28,2)</f>
        <v>0</v>
      </c>
      <c r="H28" s="639"/>
      <c r="I28" s="578"/>
      <c r="J28" s="640"/>
      <c r="K28" s="580"/>
      <c r="L28" s="640"/>
      <c r="M28" s="580"/>
      <c r="N28" s="640"/>
      <c r="O28" s="578"/>
    </row>
    <row r="29" spans="1:16" ht="15.75" thickBot="1">
      <c r="A29" s="669"/>
      <c r="B29" s="672"/>
      <c r="C29" s="181" t="s">
        <v>267</v>
      </c>
      <c r="D29" s="147">
        <v>0</v>
      </c>
      <c r="E29" s="98">
        <v>0</v>
      </c>
      <c r="F29" s="98">
        <v>0</v>
      </c>
      <c r="G29" s="195">
        <f t="shared" si="0"/>
        <v>0</v>
      </c>
      <c r="H29" s="585"/>
      <c r="I29" s="579"/>
      <c r="J29" s="584"/>
      <c r="K29" s="583"/>
      <c r="L29" s="584"/>
      <c r="M29" s="583"/>
      <c r="N29" s="584"/>
      <c r="O29" s="579"/>
    </row>
    <row r="30" spans="1:16">
      <c r="A30" s="667"/>
      <c r="B30" s="671" t="s">
        <v>279</v>
      </c>
      <c r="C30" s="180" t="s">
        <v>266</v>
      </c>
      <c r="D30" s="125">
        <v>0</v>
      </c>
      <c r="E30" s="97">
        <v>0</v>
      </c>
      <c r="F30" s="97">
        <v>0</v>
      </c>
      <c r="G30" s="194">
        <f t="shared" si="0"/>
        <v>0</v>
      </c>
      <c r="H30" s="646" t="s">
        <v>274</v>
      </c>
      <c r="I30" s="577">
        <f>IF(H30="Yes",ROUND(E30,2),0)</f>
        <v>0</v>
      </c>
      <c r="J30" s="641">
        <v>0</v>
      </c>
      <c r="K30" s="582">
        <f>ROUND(E30*J30,2)</f>
        <v>0</v>
      </c>
      <c r="L30" s="641">
        <v>0</v>
      </c>
      <c r="M30" s="582">
        <f>ROUND(E31*L30,2)</f>
        <v>0</v>
      </c>
      <c r="N30" s="641">
        <v>0</v>
      </c>
      <c r="O30" s="577">
        <f>ROUND(E32*N30,2)</f>
        <v>0</v>
      </c>
    </row>
    <row r="31" spans="1:16" hidden="1">
      <c r="A31" s="668"/>
      <c r="B31" s="670"/>
      <c r="C31" s="333" t="str">
        <f>'Invoice Summary'!$C$24</f>
        <v>[Other Entity] Share</v>
      </c>
      <c r="D31" s="225">
        <v>0</v>
      </c>
      <c r="E31" s="226">
        <v>0</v>
      </c>
      <c r="F31" s="226">
        <v>0</v>
      </c>
      <c r="G31" s="638">
        <f>ROUND(D31,0)-ROUND(F31,2)</f>
        <v>0</v>
      </c>
      <c r="H31" s="639"/>
      <c r="I31" s="578"/>
      <c r="J31" s="640"/>
      <c r="K31" s="580"/>
      <c r="L31" s="640"/>
      <c r="M31" s="580"/>
      <c r="N31" s="640"/>
      <c r="O31" s="578"/>
    </row>
    <row r="32" spans="1:16" ht="15.75" thickBot="1">
      <c r="A32" s="669"/>
      <c r="B32" s="672"/>
      <c r="C32" s="181" t="s">
        <v>267</v>
      </c>
      <c r="D32" s="147">
        <v>0</v>
      </c>
      <c r="E32" s="98">
        <v>0</v>
      </c>
      <c r="F32" s="98">
        <v>0</v>
      </c>
      <c r="G32" s="195">
        <f t="shared" si="0"/>
        <v>0</v>
      </c>
      <c r="H32" s="585"/>
      <c r="I32" s="579"/>
      <c r="J32" s="584"/>
      <c r="K32" s="583"/>
      <c r="L32" s="584"/>
      <c r="M32" s="583"/>
      <c r="N32" s="584"/>
      <c r="O32" s="579"/>
    </row>
    <row r="33" spans="1:16">
      <c r="A33" s="667"/>
      <c r="B33" s="671" t="s">
        <v>280</v>
      </c>
      <c r="C33" s="180" t="s">
        <v>266</v>
      </c>
      <c r="D33" s="125">
        <v>0</v>
      </c>
      <c r="E33" s="97">
        <v>0</v>
      </c>
      <c r="F33" s="97">
        <v>0</v>
      </c>
      <c r="G33" s="194">
        <f t="shared" si="0"/>
        <v>0</v>
      </c>
      <c r="H33" s="646" t="s">
        <v>274</v>
      </c>
      <c r="I33" s="577">
        <f>IF(H33="Yes",ROUND(E33,2),0)</f>
        <v>0</v>
      </c>
      <c r="J33" s="641">
        <v>0</v>
      </c>
      <c r="K33" s="582">
        <f>ROUND(E33*J33,2)</f>
        <v>0</v>
      </c>
      <c r="L33" s="641">
        <v>0</v>
      </c>
      <c r="M33" s="582">
        <f>ROUND(E34*L33,2)</f>
        <v>0</v>
      </c>
      <c r="N33" s="641">
        <v>0</v>
      </c>
      <c r="O33" s="577">
        <f>ROUND(E35*N33,2)</f>
        <v>0</v>
      </c>
    </row>
    <row r="34" spans="1:16" hidden="1">
      <c r="A34" s="668"/>
      <c r="B34" s="670"/>
      <c r="C34" s="333" t="str">
        <f>'Invoice Summary'!$C$24</f>
        <v>[Other Entity] Share</v>
      </c>
      <c r="D34" s="225">
        <v>0</v>
      </c>
      <c r="E34" s="226">
        <v>0</v>
      </c>
      <c r="F34" s="226">
        <v>0</v>
      </c>
      <c r="G34" s="638">
        <f>ROUND(D34,0)-ROUND(F34,2)</f>
        <v>0</v>
      </c>
      <c r="H34" s="639"/>
      <c r="I34" s="578"/>
      <c r="J34" s="640"/>
      <c r="K34" s="580"/>
      <c r="L34" s="640"/>
      <c r="M34" s="580"/>
      <c r="N34" s="640"/>
      <c r="O34" s="578"/>
    </row>
    <row r="35" spans="1:16" ht="15.75" thickBot="1">
      <c r="A35" s="669"/>
      <c r="B35" s="672"/>
      <c r="C35" s="181" t="s">
        <v>267</v>
      </c>
      <c r="D35" s="147">
        <v>0</v>
      </c>
      <c r="E35" s="98">
        <v>0</v>
      </c>
      <c r="F35" s="98">
        <v>0</v>
      </c>
      <c r="G35" s="195">
        <f t="shared" si="0"/>
        <v>0</v>
      </c>
      <c r="H35" s="585"/>
      <c r="I35" s="579"/>
      <c r="J35" s="584"/>
      <c r="K35" s="583"/>
      <c r="L35" s="584"/>
      <c r="M35" s="583"/>
      <c r="N35" s="584"/>
      <c r="O35" s="579"/>
    </row>
    <row r="36" spans="1:16" hidden="1">
      <c r="A36" s="667"/>
      <c r="B36" s="671" t="s">
        <v>281</v>
      </c>
      <c r="C36" s="180" t="s">
        <v>266</v>
      </c>
      <c r="D36" s="125">
        <v>0</v>
      </c>
      <c r="E36" s="97">
        <v>0</v>
      </c>
      <c r="F36" s="97">
        <v>0</v>
      </c>
      <c r="G36" s="194">
        <f t="shared" si="0"/>
        <v>0</v>
      </c>
      <c r="H36" s="646" t="s">
        <v>274</v>
      </c>
      <c r="I36" s="577">
        <f>IF(H36="Yes",ROUND(E36,2),0)</f>
        <v>0</v>
      </c>
      <c r="J36" s="641">
        <v>0</v>
      </c>
      <c r="K36" s="582">
        <f>ROUND(E36*J36,2)</f>
        <v>0</v>
      </c>
      <c r="L36" s="641">
        <v>0</v>
      </c>
      <c r="M36" s="582">
        <f>ROUND(E37*L36,2)</f>
        <v>0</v>
      </c>
      <c r="N36" s="641">
        <v>0</v>
      </c>
      <c r="O36" s="577">
        <f>ROUND(E38*N36,2)</f>
        <v>0</v>
      </c>
    </row>
    <row r="37" spans="1:16" hidden="1">
      <c r="A37" s="668"/>
      <c r="B37" s="670"/>
      <c r="C37" s="333" t="str">
        <f>'Invoice Summary'!$C$24</f>
        <v>[Other Entity] Share</v>
      </c>
      <c r="D37" s="225">
        <v>0</v>
      </c>
      <c r="E37" s="226">
        <v>0</v>
      </c>
      <c r="F37" s="226">
        <v>0</v>
      </c>
      <c r="G37" s="638">
        <f>ROUND(D37,0)-ROUND(F37,2)</f>
        <v>0</v>
      </c>
      <c r="H37" s="639"/>
      <c r="I37" s="578"/>
      <c r="J37" s="640"/>
      <c r="K37" s="580"/>
      <c r="L37" s="640"/>
      <c r="M37" s="580"/>
      <c r="N37" s="640"/>
      <c r="O37" s="578"/>
    </row>
    <row r="38" spans="1:16" ht="15.75" hidden="1" thickBot="1">
      <c r="A38" s="669"/>
      <c r="B38" s="672"/>
      <c r="C38" s="181" t="s">
        <v>267</v>
      </c>
      <c r="D38" s="147">
        <v>0</v>
      </c>
      <c r="E38" s="98">
        <v>0</v>
      </c>
      <c r="F38" s="98">
        <v>0</v>
      </c>
      <c r="G38" s="195">
        <f t="shared" si="0"/>
        <v>0</v>
      </c>
      <c r="H38" s="585"/>
      <c r="I38" s="579"/>
      <c r="J38" s="584"/>
      <c r="K38" s="583"/>
      <c r="L38" s="584"/>
      <c r="M38" s="583"/>
      <c r="N38" s="584"/>
      <c r="O38" s="579"/>
    </row>
    <row r="39" spans="1:16" hidden="1">
      <c r="A39" s="667"/>
      <c r="B39" s="671" t="s">
        <v>282</v>
      </c>
      <c r="C39" s="180" t="s">
        <v>266</v>
      </c>
      <c r="D39" s="125">
        <v>0</v>
      </c>
      <c r="E39" s="97">
        <v>0</v>
      </c>
      <c r="F39" s="97">
        <v>0</v>
      </c>
      <c r="G39" s="194">
        <f t="shared" si="0"/>
        <v>0</v>
      </c>
      <c r="H39" s="646" t="s">
        <v>274</v>
      </c>
      <c r="I39" s="577">
        <f>IF(H39="Yes",ROUND(E39,2),0)</f>
        <v>0</v>
      </c>
      <c r="J39" s="641">
        <v>0</v>
      </c>
      <c r="K39" s="582">
        <f>ROUND(E39*J39,2)</f>
        <v>0</v>
      </c>
      <c r="L39" s="641">
        <v>0</v>
      </c>
      <c r="M39" s="582">
        <f>ROUND(E40*L39,2)</f>
        <v>0</v>
      </c>
      <c r="N39" s="641">
        <v>0</v>
      </c>
      <c r="O39" s="577">
        <f>ROUND(E41*N39,2)</f>
        <v>0</v>
      </c>
    </row>
    <row r="40" spans="1:16" hidden="1">
      <c r="A40" s="668"/>
      <c r="B40" s="670"/>
      <c r="C40" s="333" t="str">
        <f>'Invoice Summary'!$C$24</f>
        <v>[Other Entity] Share</v>
      </c>
      <c r="D40" s="225">
        <v>0</v>
      </c>
      <c r="E40" s="226">
        <v>0</v>
      </c>
      <c r="F40" s="226">
        <v>0</v>
      </c>
      <c r="G40" s="638">
        <f>ROUND(D40,0)-ROUND(F40,2)</f>
        <v>0</v>
      </c>
      <c r="H40" s="639"/>
      <c r="I40" s="578"/>
      <c r="J40" s="640"/>
      <c r="K40" s="580"/>
      <c r="L40" s="640"/>
      <c r="M40" s="580"/>
      <c r="N40" s="640"/>
      <c r="O40" s="578"/>
    </row>
    <row r="41" spans="1:16" ht="15.75" hidden="1" thickBot="1">
      <c r="A41" s="669"/>
      <c r="B41" s="672"/>
      <c r="C41" s="181" t="s">
        <v>267</v>
      </c>
      <c r="D41" s="147">
        <v>0</v>
      </c>
      <c r="E41" s="98">
        <v>0</v>
      </c>
      <c r="F41" s="98">
        <v>0</v>
      </c>
      <c r="G41" s="195">
        <f t="shared" si="0"/>
        <v>0</v>
      </c>
      <c r="H41" s="585"/>
      <c r="I41" s="579"/>
      <c r="J41" s="584"/>
      <c r="K41" s="583"/>
      <c r="L41" s="584"/>
      <c r="M41" s="583"/>
      <c r="N41" s="584"/>
      <c r="O41" s="579"/>
    </row>
    <row r="42" spans="1:16" hidden="1">
      <c r="A42" s="667"/>
      <c r="B42" s="671" t="s">
        <v>283</v>
      </c>
      <c r="C42" s="180" t="s">
        <v>266</v>
      </c>
      <c r="D42" s="125">
        <v>0</v>
      </c>
      <c r="E42" s="97">
        <v>0</v>
      </c>
      <c r="F42" s="97">
        <v>0</v>
      </c>
      <c r="G42" s="194">
        <f t="shared" si="0"/>
        <v>0</v>
      </c>
      <c r="H42" s="646" t="s">
        <v>274</v>
      </c>
      <c r="I42" s="577">
        <f>IF(H42="Yes",ROUND(E42,2),0)</f>
        <v>0</v>
      </c>
      <c r="J42" s="641">
        <v>0</v>
      </c>
      <c r="K42" s="582">
        <f>ROUND(E42*J42,2)</f>
        <v>0</v>
      </c>
      <c r="L42" s="641">
        <v>0</v>
      </c>
      <c r="M42" s="582">
        <f>ROUND(E43*L42,2)</f>
        <v>0</v>
      </c>
      <c r="N42" s="641">
        <v>0</v>
      </c>
      <c r="O42" s="577">
        <f>ROUND(E44*N42,2)</f>
        <v>0</v>
      </c>
      <c r="P42" s="18"/>
    </row>
    <row r="43" spans="1:16" hidden="1">
      <c r="A43" s="668"/>
      <c r="B43" s="670"/>
      <c r="C43" s="333" t="str">
        <f>'Invoice Summary'!$C$24</f>
        <v>[Other Entity] Share</v>
      </c>
      <c r="D43" s="225">
        <v>0</v>
      </c>
      <c r="E43" s="226">
        <v>0</v>
      </c>
      <c r="F43" s="226">
        <v>0</v>
      </c>
      <c r="G43" s="638">
        <f>ROUND(D43,0)-ROUND(F43,2)</f>
        <v>0</v>
      </c>
      <c r="H43" s="639"/>
      <c r="I43" s="578"/>
      <c r="J43" s="640"/>
      <c r="K43" s="580"/>
      <c r="L43" s="640"/>
      <c r="M43" s="580"/>
      <c r="N43" s="640"/>
      <c r="O43" s="578"/>
      <c r="P43" s="18"/>
    </row>
    <row r="44" spans="1:16" ht="15.75" hidden="1" thickBot="1">
      <c r="A44" s="669"/>
      <c r="B44" s="672"/>
      <c r="C44" s="181" t="s">
        <v>267</v>
      </c>
      <c r="D44" s="147">
        <v>0</v>
      </c>
      <c r="E44" s="98">
        <v>0</v>
      </c>
      <c r="F44" s="98">
        <v>0</v>
      </c>
      <c r="G44" s="195">
        <f t="shared" si="0"/>
        <v>0</v>
      </c>
      <c r="H44" s="585"/>
      <c r="I44" s="579"/>
      <c r="J44" s="584"/>
      <c r="K44" s="583"/>
      <c r="L44" s="584"/>
      <c r="M44" s="583"/>
      <c r="N44" s="584"/>
      <c r="O44" s="579"/>
    </row>
    <row r="45" spans="1:16" hidden="1">
      <c r="A45" s="667"/>
      <c r="B45" s="671" t="s">
        <v>284</v>
      </c>
      <c r="C45" s="180" t="s">
        <v>266</v>
      </c>
      <c r="D45" s="125">
        <v>0</v>
      </c>
      <c r="E45" s="97">
        <v>0</v>
      </c>
      <c r="F45" s="97">
        <v>0</v>
      </c>
      <c r="G45" s="194">
        <f t="shared" si="0"/>
        <v>0</v>
      </c>
      <c r="H45" s="646" t="s">
        <v>274</v>
      </c>
      <c r="I45" s="577">
        <f>IF(H45="Yes",ROUND(E45,2),0)</f>
        <v>0</v>
      </c>
      <c r="J45" s="641">
        <v>0</v>
      </c>
      <c r="K45" s="582">
        <f>ROUND(E45*J45,2)</f>
        <v>0</v>
      </c>
      <c r="L45" s="641">
        <v>0</v>
      </c>
      <c r="M45" s="582">
        <f>ROUND(E46*L45,2)</f>
        <v>0</v>
      </c>
      <c r="N45" s="641">
        <v>0</v>
      </c>
      <c r="O45" s="577">
        <f>ROUND(E47*N45,2)</f>
        <v>0</v>
      </c>
    </row>
    <row r="46" spans="1:16" hidden="1">
      <c r="A46" s="668"/>
      <c r="B46" s="670"/>
      <c r="C46" s="333" t="str">
        <f>'Invoice Summary'!$C$24</f>
        <v>[Other Entity] Share</v>
      </c>
      <c r="D46" s="225">
        <v>0</v>
      </c>
      <c r="E46" s="226">
        <v>0</v>
      </c>
      <c r="F46" s="226">
        <v>0</v>
      </c>
      <c r="G46" s="638">
        <f>ROUND(D46,0)-ROUND(F46,2)</f>
        <v>0</v>
      </c>
      <c r="H46" s="639"/>
      <c r="I46" s="578"/>
      <c r="J46" s="640"/>
      <c r="K46" s="580"/>
      <c r="L46" s="640"/>
      <c r="M46" s="580"/>
      <c r="N46" s="640"/>
      <c r="O46" s="578"/>
    </row>
    <row r="47" spans="1:16" ht="15.75" hidden="1" thickBot="1">
      <c r="A47" s="669"/>
      <c r="B47" s="672"/>
      <c r="C47" s="181" t="s">
        <v>267</v>
      </c>
      <c r="D47" s="147">
        <v>0</v>
      </c>
      <c r="E47" s="98">
        <v>0</v>
      </c>
      <c r="F47" s="98">
        <v>0</v>
      </c>
      <c r="G47" s="195">
        <f t="shared" si="0"/>
        <v>0</v>
      </c>
      <c r="H47" s="585"/>
      <c r="I47" s="579"/>
      <c r="J47" s="584"/>
      <c r="K47" s="583"/>
      <c r="L47" s="584"/>
      <c r="M47" s="583"/>
      <c r="N47" s="584"/>
      <c r="O47" s="579"/>
    </row>
    <row r="48" spans="1:16" hidden="1">
      <c r="A48" s="667"/>
      <c r="B48" s="671" t="s">
        <v>285</v>
      </c>
      <c r="C48" s="180" t="s">
        <v>266</v>
      </c>
      <c r="D48" s="125">
        <v>0</v>
      </c>
      <c r="E48" s="97">
        <v>0</v>
      </c>
      <c r="F48" s="97">
        <v>0</v>
      </c>
      <c r="G48" s="194">
        <f t="shared" si="0"/>
        <v>0</v>
      </c>
      <c r="H48" s="646" t="s">
        <v>274</v>
      </c>
      <c r="I48" s="577">
        <f>IF(H48="Yes",ROUND(E48,2),0)</f>
        <v>0</v>
      </c>
      <c r="J48" s="641">
        <v>0</v>
      </c>
      <c r="K48" s="582">
        <f>ROUND(E48*J48,2)</f>
        <v>0</v>
      </c>
      <c r="L48" s="641">
        <v>0</v>
      </c>
      <c r="M48" s="582">
        <f>ROUND(E49*L48,2)</f>
        <v>0</v>
      </c>
      <c r="N48" s="641">
        <v>0</v>
      </c>
      <c r="O48" s="577">
        <f>ROUND(E50*N48,2)</f>
        <v>0</v>
      </c>
    </row>
    <row r="49" spans="1:16" hidden="1">
      <c r="A49" s="668"/>
      <c r="B49" s="670"/>
      <c r="C49" s="333" t="str">
        <f>'Invoice Summary'!$C$24</f>
        <v>[Other Entity] Share</v>
      </c>
      <c r="D49" s="225">
        <v>0</v>
      </c>
      <c r="E49" s="226">
        <v>0</v>
      </c>
      <c r="F49" s="226">
        <v>0</v>
      </c>
      <c r="G49" s="638">
        <f>ROUND(D49,0)-ROUND(F49,2)</f>
        <v>0</v>
      </c>
      <c r="H49" s="639"/>
      <c r="I49" s="578"/>
      <c r="J49" s="640"/>
      <c r="K49" s="580"/>
      <c r="L49" s="640"/>
      <c r="M49" s="580"/>
      <c r="N49" s="640"/>
      <c r="O49" s="578"/>
    </row>
    <row r="50" spans="1:16" ht="15.75" hidden="1" thickBot="1">
      <c r="A50" s="669"/>
      <c r="B50" s="672"/>
      <c r="C50" s="181" t="s">
        <v>267</v>
      </c>
      <c r="D50" s="147">
        <v>0</v>
      </c>
      <c r="E50" s="98">
        <v>0</v>
      </c>
      <c r="F50" s="98">
        <v>0</v>
      </c>
      <c r="G50" s="195">
        <f t="shared" si="0"/>
        <v>0</v>
      </c>
      <c r="H50" s="585"/>
      <c r="I50" s="579"/>
      <c r="J50" s="584"/>
      <c r="K50" s="583"/>
      <c r="L50" s="584"/>
      <c r="M50" s="583"/>
      <c r="N50" s="584"/>
      <c r="O50" s="579"/>
    </row>
    <row r="51" spans="1:16" hidden="1">
      <c r="A51" s="667"/>
      <c r="B51" s="671" t="s">
        <v>286</v>
      </c>
      <c r="C51" s="180" t="s">
        <v>266</v>
      </c>
      <c r="D51" s="125">
        <v>0</v>
      </c>
      <c r="E51" s="97">
        <v>0</v>
      </c>
      <c r="F51" s="97">
        <v>0</v>
      </c>
      <c r="G51" s="194">
        <f t="shared" si="0"/>
        <v>0</v>
      </c>
      <c r="H51" s="646" t="s">
        <v>274</v>
      </c>
      <c r="I51" s="577">
        <f>IF(H51="Yes",ROUND(E51,2),0)</f>
        <v>0</v>
      </c>
      <c r="J51" s="641">
        <v>0</v>
      </c>
      <c r="K51" s="582">
        <f>ROUND(E51*J51,2)</f>
        <v>0</v>
      </c>
      <c r="L51" s="641">
        <v>0</v>
      </c>
      <c r="M51" s="582">
        <f>ROUND(E52*L51,2)</f>
        <v>0</v>
      </c>
      <c r="N51" s="641">
        <v>0</v>
      </c>
      <c r="O51" s="577">
        <f>ROUND(E53*N51,2)</f>
        <v>0</v>
      </c>
    </row>
    <row r="52" spans="1:16" hidden="1">
      <c r="A52" s="668"/>
      <c r="B52" s="670"/>
      <c r="C52" s="333" t="str">
        <f>'Invoice Summary'!$C$24</f>
        <v>[Other Entity] Share</v>
      </c>
      <c r="D52" s="225">
        <v>0</v>
      </c>
      <c r="E52" s="226">
        <v>0</v>
      </c>
      <c r="F52" s="226">
        <v>0</v>
      </c>
      <c r="G52" s="638">
        <f>ROUND(D52,0)-ROUND(F52,2)</f>
        <v>0</v>
      </c>
      <c r="H52" s="639"/>
      <c r="I52" s="578"/>
      <c r="J52" s="640"/>
      <c r="K52" s="580"/>
      <c r="L52" s="640"/>
      <c r="M52" s="580"/>
      <c r="N52" s="640"/>
      <c r="O52" s="578"/>
    </row>
    <row r="53" spans="1:16" ht="15.75" hidden="1" thickBot="1">
      <c r="A53" s="669"/>
      <c r="B53" s="672"/>
      <c r="C53" s="181" t="s">
        <v>267</v>
      </c>
      <c r="D53" s="147">
        <v>0</v>
      </c>
      <c r="E53" s="98">
        <v>0</v>
      </c>
      <c r="F53" s="98">
        <v>0</v>
      </c>
      <c r="G53" s="195">
        <f t="shared" si="0"/>
        <v>0</v>
      </c>
      <c r="H53" s="585"/>
      <c r="I53" s="579"/>
      <c r="J53" s="584"/>
      <c r="K53" s="583"/>
      <c r="L53" s="584"/>
      <c r="M53" s="583"/>
      <c r="N53" s="584"/>
      <c r="O53" s="579"/>
    </row>
    <row r="54" spans="1:16" hidden="1">
      <c r="A54" s="667"/>
      <c r="B54" s="671" t="s">
        <v>287</v>
      </c>
      <c r="C54" s="180" t="s">
        <v>266</v>
      </c>
      <c r="D54" s="125">
        <v>0</v>
      </c>
      <c r="E54" s="97">
        <v>0</v>
      </c>
      <c r="F54" s="97">
        <v>0</v>
      </c>
      <c r="G54" s="194">
        <f t="shared" si="0"/>
        <v>0</v>
      </c>
      <c r="H54" s="646" t="s">
        <v>274</v>
      </c>
      <c r="I54" s="577">
        <f>IF(H54="Yes",ROUND(E54,2),0)</f>
        <v>0</v>
      </c>
      <c r="J54" s="641">
        <v>0</v>
      </c>
      <c r="K54" s="582">
        <f>ROUND(E54*J54,2)</f>
        <v>0</v>
      </c>
      <c r="L54" s="641">
        <v>0</v>
      </c>
      <c r="M54" s="582">
        <f>ROUND(E55*L54,2)</f>
        <v>0</v>
      </c>
      <c r="N54" s="641">
        <v>0</v>
      </c>
      <c r="O54" s="577">
        <f>ROUND(E56*N54,2)</f>
        <v>0</v>
      </c>
    </row>
    <row r="55" spans="1:16" hidden="1">
      <c r="A55" s="668"/>
      <c r="B55" s="670"/>
      <c r="C55" s="333" t="str">
        <f>'Invoice Summary'!$C$24</f>
        <v>[Other Entity] Share</v>
      </c>
      <c r="D55" s="225">
        <v>0</v>
      </c>
      <c r="E55" s="226">
        <v>0</v>
      </c>
      <c r="F55" s="226">
        <v>0</v>
      </c>
      <c r="G55" s="638">
        <f>ROUND(D55,0)-ROUND(F55,2)</f>
        <v>0</v>
      </c>
      <c r="H55" s="639"/>
      <c r="I55" s="578"/>
      <c r="J55" s="640"/>
      <c r="K55" s="580"/>
      <c r="L55" s="640"/>
      <c r="M55" s="580"/>
      <c r="N55" s="640"/>
      <c r="O55" s="578"/>
    </row>
    <row r="56" spans="1:16" ht="15.75" hidden="1" thickBot="1">
      <c r="A56" s="669"/>
      <c r="B56" s="672"/>
      <c r="C56" s="181" t="s">
        <v>267</v>
      </c>
      <c r="D56" s="147">
        <v>0</v>
      </c>
      <c r="E56" s="98">
        <v>0</v>
      </c>
      <c r="F56" s="98">
        <v>0</v>
      </c>
      <c r="G56" s="195">
        <f t="shared" si="0"/>
        <v>0</v>
      </c>
      <c r="H56" s="585"/>
      <c r="I56" s="579"/>
      <c r="J56" s="584"/>
      <c r="K56" s="583"/>
      <c r="L56" s="584"/>
      <c r="M56" s="583"/>
      <c r="N56" s="584"/>
      <c r="O56" s="579"/>
    </row>
    <row r="57" spans="1:16" hidden="1">
      <c r="A57" s="667"/>
      <c r="B57" s="671" t="s">
        <v>288</v>
      </c>
      <c r="C57" s="180" t="s">
        <v>266</v>
      </c>
      <c r="D57" s="125">
        <v>0</v>
      </c>
      <c r="E57" s="97">
        <v>0</v>
      </c>
      <c r="F57" s="97">
        <v>0</v>
      </c>
      <c r="G57" s="194">
        <f t="shared" si="0"/>
        <v>0</v>
      </c>
      <c r="H57" s="646" t="s">
        <v>274</v>
      </c>
      <c r="I57" s="577">
        <f>IF(H57="Yes",ROUND(E57,2),0)</f>
        <v>0</v>
      </c>
      <c r="J57" s="641">
        <v>0</v>
      </c>
      <c r="K57" s="582">
        <f>ROUND(E57*J57,2)</f>
        <v>0</v>
      </c>
      <c r="L57" s="641">
        <v>0</v>
      </c>
      <c r="M57" s="582">
        <f>ROUND(E58*L57,2)</f>
        <v>0</v>
      </c>
      <c r="N57" s="641">
        <v>0</v>
      </c>
      <c r="O57" s="577">
        <f>ROUND(E59*N57,2)</f>
        <v>0</v>
      </c>
    </row>
    <row r="58" spans="1:16" hidden="1">
      <c r="A58" s="668"/>
      <c r="B58" s="670"/>
      <c r="C58" s="333" t="str">
        <f>'Invoice Summary'!$C$24</f>
        <v>[Other Entity] Share</v>
      </c>
      <c r="D58" s="225">
        <v>0</v>
      </c>
      <c r="E58" s="226">
        <v>0</v>
      </c>
      <c r="F58" s="226">
        <v>0</v>
      </c>
      <c r="G58" s="638">
        <f>ROUND(D58,0)-ROUND(F58,2)</f>
        <v>0</v>
      </c>
      <c r="H58" s="639"/>
      <c r="I58" s="578"/>
      <c r="J58" s="640"/>
      <c r="K58" s="580"/>
      <c r="L58" s="640"/>
      <c r="M58" s="580"/>
      <c r="N58" s="640"/>
      <c r="O58" s="578"/>
    </row>
    <row r="59" spans="1:16" ht="15.75" hidden="1" thickBot="1">
      <c r="A59" s="669"/>
      <c r="B59" s="672"/>
      <c r="C59" s="181" t="s">
        <v>267</v>
      </c>
      <c r="D59" s="147">
        <v>0</v>
      </c>
      <c r="E59" s="98">
        <v>0</v>
      </c>
      <c r="F59" s="98">
        <v>0</v>
      </c>
      <c r="G59" s="195">
        <f t="shared" si="0"/>
        <v>0</v>
      </c>
      <c r="H59" s="585"/>
      <c r="I59" s="579"/>
      <c r="J59" s="584"/>
      <c r="K59" s="583"/>
      <c r="L59" s="584"/>
      <c r="M59" s="583"/>
      <c r="N59" s="584"/>
      <c r="O59" s="579"/>
    </row>
    <row r="60" spans="1:16" hidden="1">
      <c r="A60" s="667"/>
      <c r="B60" s="671" t="s">
        <v>289</v>
      </c>
      <c r="C60" s="180" t="s">
        <v>266</v>
      </c>
      <c r="D60" s="125">
        <v>0</v>
      </c>
      <c r="E60" s="97">
        <v>0</v>
      </c>
      <c r="F60" s="97">
        <v>0</v>
      </c>
      <c r="G60" s="194">
        <f t="shared" si="0"/>
        <v>0</v>
      </c>
      <c r="H60" s="646" t="s">
        <v>274</v>
      </c>
      <c r="I60" s="577">
        <f>IF(H60="Yes",ROUND(E60,2),0)</f>
        <v>0</v>
      </c>
      <c r="J60" s="641">
        <v>0</v>
      </c>
      <c r="K60" s="582">
        <f>ROUND(E60*J60,2)</f>
        <v>0</v>
      </c>
      <c r="L60" s="641">
        <v>0</v>
      </c>
      <c r="M60" s="582">
        <f>ROUND(E61*L60,2)</f>
        <v>0</v>
      </c>
      <c r="N60" s="641">
        <v>0</v>
      </c>
      <c r="O60" s="577">
        <f>ROUND(E62*N60,2)</f>
        <v>0</v>
      </c>
    </row>
    <row r="61" spans="1:16" hidden="1">
      <c r="A61" s="668"/>
      <c r="B61" s="670"/>
      <c r="C61" s="333" t="str">
        <f>'Invoice Summary'!$C$24</f>
        <v>[Other Entity] Share</v>
      </c>
      <c r="D61" s="225">
        <v>0</v>
      </c>
      <c r="E61" s="226">
        <v>0</v>
      </c>
      <c r="F61" s="226">
        <v>0</v>
      </c>
      <c r="G61" s="638">
        <f>ROUND(D61,0)-ROUND(F61,2)</f>
        <v>0</v>
      </c>
      <c r="H61" s="639"/>
      <c r="I61" s="578"/>
      <c r="J61" s="640"/>
      <c r="K61" s="580"/>
      <c r="L61" s="640"/>
      <c r="M61" s="580"/>
      <c r="N61" s="640"/>
      <c r="O61" s="578"/>
    </row>
    <row r="62" spans="1:16" ht="15.75" hidden="1" thickBot="1">
      <c r="A62" s="669"/>
      <c r="B62" s="672"/>
      <c r="C62" s="181" t="s">
        <v>267</v>
      </c>
      <c r="D62" s="147">
        <v>0</v>
      </c>
      <c r="E62" s="98">
        <v>0</v>
      </c>
      <c r="F62" s="98">
        <v>0</v>
      </c>
      <c r="G62" s="195">
        <f t="shared" si="0"/>
        <v>0</v>
      </c>
      <c r="H62" s="585"/>
      <c r="I62" s="579"/>
      <c r="J62" s="584"/>
      <c r="K62" s="583"/>
      <c r="L62" s="584"/>
      <c r="M62" s="583"/>
      <c r="N62" s="584"/>
      <c r="O62" s="579"/>
    </row>
    <row r="63" spans="1:16" hidden="1">
      <c r="A63" s="667"/>
      <c r="B63" s="671" t="s">
        <v>290</v>
      </c>
      <c r="C63" s="180" t="s">
        <v>266</v>
      </c>
      <c r="D63" s="125">
        <v>0</v>
      </c>
      <c r="E63" s="97">
        <v>0</v>
      </c>
      <c r="F63" s="97">
        <v>0</v>
      </c>
      <c r="G63" s="194">
        <f t="shared" si="0"/>
        <v>0</v>
      </c>
      <c r="H63" s="646" t="s">
        <v>274</v>
      </c>
      <c r="I63" s="577">
        <f>IF(H63="Yes",ROUND(E63,2),0)</f>
        <v>0</v>
      </c>
      <c r="J63" s="641">
        <v>0</v>
      </c>
      <c r="K63" s="582">
        <f>ROUND(E63*J63,2)</f>
        <v>0</v>
      </c>
      <c r="L63" s="641">
        <v>0</v>
      </c>
      <c r="M63" s="582">
        <f>ROUND(E64*L63,2)</f>
        <v>0</v>
      </c>
      <c r="N63" s="641">
        <v>0</v>
      </c>
      <c r="O63" s="577">
        <f>ROUND(E65*N63,2)</f>
        <v>0</v>
      </c>
      <c r="P63" s="18"/>
    </row>
    <row r="64" spans="1:16" hidden="1">
      <c r="A64" s="668"/>
      <c r="B64" s="670"/>
      <c r="C64" s="333" t="str">
        <f>'Invoice Summary'!$C$24</f>
        <v>[Other Entity] Share</v>
      </c>
      <c r="D64" s="225">
        <v>0</v>
      </c>
      <c r="E64" s="226">
        <v>0</v>
      </c>
      <c r="F64" s="226">
        <v>0</v>
      </c>
      <c r="G64" s="638">
        <f>ROUND(D64,0)-ROUND(F64,2)</f>
        <v>0</v>
      </c>
      <c r="H64" s="639"/>
      <c r="I64" s="578"/>
      <c r="J64" s="640"/>
      <c r="K64" s="580"/>
      <c r="L64" s="640"/>
      <c r="M64" s="580"/>
      <c r="N64" s="640"/>
      <c r="O64" s="578"/>
      <c r="P64" s="18"/>
    </row>
    <row r="65" spans="1:15" ht="15.75" hidden="1" thickBot="1">
      <c r="A65" s="669"/>
      <c r="B65" s="672"/>
      <c r="C65" s="181" t="s">
        <v>267</v>
      </c>
      <c r="D65" s="147">
        <v>0</v>
      </c>
      <c r="E65" s="98">
        <v>0</v>
      </c>
      <c r="F65" s="98">
        <v>0</v>
      </c>
      <c r="G65" s="195">
        <f t="shared" si="0"/>
        <v>0</v>
      </c>
      <c r="H65" s="585"/>
      <c r="I65" s="579"/>
      <c r="J65" s="584"/>
      <c r="K65" s="583"/>
      <c r="L65" s="584"/>
      <c r="M65" s="583"/>
      <c r="N65" s="584"/>
      <c r="O65" s="579"/>
    </row>
    <row r="66" spans="1:15" hidden="1">
      <c r="A66" s="667"/>
      <c r="B66" s="671" t="s">
        <v>291</v>
      </c>
      <c r="C66" s="180" t="s">
        <v>266</v>
      </c>
      <c r="D66" s="125">
        <v>0</v>
      </c>
      <c r="E66" s="97">
        <v>0</v>
      </c>
      <c r="F66" s="97">
        <v>0</v>
      </c>
      <c r="G66" s="194">
        <f t="shared" si="0"/>
        <v>0</v>
      </c>
      <c r="H66" s="646" t="s">
        <v>274</v>
      </c>
      <c r="I66" s="577">
        <f>IF(H66="Yes",ROUND(E66,2),0)</f>
        <v>0</v>
      </c>
      <c r="J66" s="641">
        <v>0</v>
      </c>
      <c r="K66" s="582">
        <f>ROUND(E66*J66,2)</f>
        <v>0</v>
      </c>
      <c r="L66" s="641">
        <v>0</v>
      </c>
      <c r="M66" s="582">
        <f>ROUND(E67*L66,2)</f>
        <v>0</v>
      </c>
      <c r="N66" s="641">
        <v>0</v>
      </c>
      <c r="O66" s="577">
        <f>ROUND(E68*N66,2)</f>
        <v>0</v>
      </c>
    </row>
    <row r="67" spans="1:15" hidden="1">
      <c r="A67" s="668"/>
      <c r="B67" s="670"/>
      <c r="C67" s="333" t="str">
        <f>'Invoice Summary'!$C$24</f>
        <v>[Other Entity] Share</v>
      </c>
      <c r="D67" s="225">
        <v>0</v>
      </c>
      <c r="E67" s="226">
        <v>0</v>
      </c>
      <c r="F67" s="226">
        <v>0</v>
      </c>
      <c r="G67" s="638">
        <f>ROUND(D67,0)-ROUND(F67,2)</f>
        <v>0</v>
      </c>
      <c r="H67" s="639"/>
      <c r="I67" s="578"/>
      <c r="J67" s="640"/>
      <c r="K67" s="580"/>
      <c r="L67" s="640"/>
      <c r="M67" s="580"/>
      <c r="N67" s="640"/>
      <c r="O67" s="578"/>
    </row>
    <row r="68" spans="1:15" ht="15.75" hidden="1" thickBot="1">
      <c r="A68" s="669"/>
      <c r="B68" s="672"/>
      <c r="C68" s="181" t="s">
        <v>267</v>
      </c>
      <c r="D68" s="147">
        <v>0</v>
      </c>
      <c r="E68" s="98">
        <v>0</v>
      </c>
      <c r="F68" s="98">
        <v>0</v>
      </c>
      <c r="G68" s="195">
        <f t="shared" si="0"/>
        <v>0</v>
      </c>
      <c r="H68" s="585"/>
      <c r="I68" s="579"/>
      <c r="J68" s="584"/>
      <c r="K68" s="583"/>
      <c r="L68" s="584"/>
      <c r="M68" s="583"/>
      <c r="N68" s="584"/>
      <c r="O68" s="579"/>
    </row>
    <row r="69" spans="1:15" hidden="1">
      <c r="A69" s="667"/>
      <c r="B69" s="671" t="s">
        <v>292</v>
      </c>
      <c r="C69" s="180" t="s">
        <v>266</v>
      </c>
      <c r="D69" s="125">
        <v>0</v>
      </c>
      <c r="E69" s="97">
        <v>0</v>
      </c>
      <c r="F69" s="97">
        <v>0</v>
      </c>
      <c r="G69" s="194">
        <f t="shared" si="0"/>
        <v>0</v>
      </c>
      <c r="H69" s="646" t="s">
        <v>274</v>
      </c>
      <c r="I69" s="577">
        <f>IF(H69="Yes",ROUND(E69,2),0)</f>
        <v>0</v>
      </c>
      <c r="J69" s="641">
        <v>0</v>
      </c>
      <c r="K69" s="582">
        <f>ROUND(E69*J69,2)</f>
        <v>0</v>
      </c>
      <c r="L69" s="641">
        <v>0</v>
      </c>
      <c r="M69" s="582">
        <f>ROUND(E70*L69,2)</f>
        <v>0</v>
      </c>
      <c r="N69" s="641">
        <v>0</v>
      </c>
      <c r="O69" s="577">
        <f>ROUND(E71*N69,2)</f>
        <v>0</v>
      </c>
    </row>
    <row r="70" spans="1:15" hidden="1">
      <c r="A70" s="668"/>
      <c r="B70" s="670"/>
      <c r="C70" s="333" t="str">
        <f>'Invoice Summary'!$C$24</f>
        <v>[Other Entity] Share</v>
      </c>
      <c r="D70" s="225">
        <v>0</v>
      </c>
      <c r="E70" s="226">
        <v>0</v>
      </c>
      <c r="F70" s="226">
        <v>0</v>
      </c>
      <c r="G70" s="638">
        <f>ROUND(D70,0)-ROUND(F70,2)</f>
        <v>0</v>
      </c>
      <c r="H70" s="639"/>
      <c r="I70" s="578"/>
      <c r="J70" s="640"/>
      <c r="K70" s="580"/>
      <c r="L70" s="640"/>
      <c r="M70" s="580"/>
      <c r="N70" s="640"/>
      <c r="O70" s="578"/>
    </row>
    <row r="71" spans="1:15" ht="15.75" hidden="1" thickBot="1">
      <c r="A71" s="669"/>
      <c r="B71" s="672"/>
      <c r="C71" s="181" t="s">
        <v>267</v>
      </c>
      <c r="D71" s="147">
        <v>0</v>
      </c>
      <c r="E71" s="98">
        <v>0</v>
      </c>
      <c r="F71" s="98">
        <v>0</v>
      </c>
      <c r="G71" s="195">
        <f t="shared" si="0"/>
        <v>0</v>
      </c>
      <c r="H71" s="585"/>
      <c r="I71" s="579"/>
      <c r="J71" s="584"/>
      <c r="K71" s="583"/>
      <c r="L71" s="584"/>
      <c r="M71" s="583"/>
      <c r="N71" s="584"/>
      <c r="O71" s="579"/>
    </row>
    <row r="72" spans="1:15" hidden="1">
      <c r="A72" s="667"/>
      <c r="B72" s="671" t="s">
        <v>293</v>
      </c>
      <c r="C72" s="180" t="s">
        <v>266</v>
      </c>
      <c r="D72" s="125">
        <v>0</v>
      </c>
      <c r="E72" s="97">
        <v>0</v>
      </c>
      <c r="F72" s="97">
        <v>0</v>
      </c>
      <c r="G72" s="194">
        <f t="shared" si="0"/>
        <v>0</v>
      </c>
      <c r="H72" s="646" t="s">
        <v>274</v>
      </c>
      <c r="I72" s="577">
        <f>IF(H72="Yes",ROUND(E72,2),0)</f>
        <v>0</v>
      </c>
      <c r="J72" s="641">
        <v>0</v>
      </c>
      <c r="K72" s="582">
        <f>ROUND(E72*J72,2)</f>
        <v>0</v>
      </c>
      <c r="L72" s="641">
        <v>0</v>
      </c>
      <c r="M72" s="582">
        <f>ROUND(E73*L72,2)</f>
        <v>0</v>
      </c>
      <c r="N72" s="641">
        <v>0</v>
      </c>
      <c r="O72" s="577">
        <f>ROUND(E74*N72,2)</f>
        <v>0</v>
      </c>
    </row>
    <row r="73" spans="1:15" hidden="1">
      <c r="A73" s="668"/>
      <c r="B73" s="670"/>
      <c r="C73" s="333" t="str">
        <f>'Invoice Summary'!$C$24</f>
        <v>[Other Entity] Share</v>
      </c>
      <c r="D73" s="225">
        <v>0</v>
      </c>
      <c r="E73" s="226">
        <v>0</v>
      </c>
      <c r="F73" s="226">
        <v>0</v>
      </c>
      <c r="G73" s="638">
        <f>ROUND(D73,0)-ROUND(F73,2)</f>
        <v>0</v>
      </c>
      <c r="H73" s="639"/>
      <c r="I73" s="578"/>
      <c r="J73" s="640"/>
      <c r="K73" s="580"/>
      <c r="L73" s="640"/>
      <c r="M73" s="580"/>
      <c r="N73" s="640"/>
      <c r="O73" s="578"/>
    </row>
    <row r="74" spans="1:15" ht="15.75" hidden="1" thickBot="1">
      <c r="A74" s="669"/>
      <c r="B74" s="672"/>
      <c r="C74" s="181" t="s">
        <v>267</v>
      </c>
      <c r="D74" s="147">
        <v>0</v>
      </c>
      <c r="E74" s="98">
        <v>0</v>
      </c>
      <c r="F74" s="98">
        <v>0</v>
      </c>
      <c r="G74" s="195">
        <f t="shared" si="0"/>
        <v>0</v>
      </c>
      <c r="H74" s="585"/>
      <c r="I74" s="579"/>
      <c r="J74" s="584"/>
      <c r="K74" s="583"/>
      <c r="L74" s="584"/>
      <c r="M74" s="583"/>
      <c r="N74" s="584"/>
      <c r="O74" s="579"/>
    </row>
    <row r="75" spans="1:15" hidden="1">
      <c r="A75" s="667"/>
      <c r="B75" s="671" t="s">
        <v>294</v>
      </c>
      <c r="C75" s="180" t="s">
        <v>266</v>
      </c>
      <c r="D75" s="125">
        <v>0</v>
      </c>
      <c r="E75" s="97">
        <v>0</v>
      </c>
      <c r="F75" s="97">
        <v>0</v>
      </c>
      <c r="G75" s="194">
        <f t="shared" si="0"/>
        <v>0</v>
      </c>
      <c r="H75" s="646" t="s">
        <v>274</v>
      </c>
      <c r="I75" s="577">
        <f>IF(H75="Yes",ROUND(E75,2),0)</f>
        <v>0</v>
      </c>
      <c r="J75" s="641">
        <v>0</v>
      </c>
      <c r="K75" s="582">
        <f>ROUND(E75*J75,2)</f>
        <v>0</v>
      </c>
      <c r="L75" s="641">
        <v>0</v>
      </c>
      <c r="M75" s="582">
        <f>ROUND(E76*L75,2)</f>
        <v>0</v>
      </c>
      <c r="N75" s="641">
        <v>0</v>
      </c>
      <c r="O75" s="577">
        <f>ROUND(E77*N75,2)</f>
        <v>0</v>
      </c>
    </row>
    <row r="76" spans="1:15" hidden="1">
      <c r="A76" s="668"/>
      <c r="B76" s="670"/>
      <c r="C76" s="333" t="str">
        <f>'Invoice Summary'!$C$24</f>
        <v>[Other Entity] Share</v>
      </c>
      <c r="D76" s="225">
        <v>0</v>
      </c>
      <c r="E76" s="226">
        <v>0</v>
      </c>
      <c r="F76" s="226">
        <v>0</v>
      </c>
      <c r="G76" s="638">
        <f>ROUND(D76,0)-ROUND(F76,2)</f>
        <v>0</v>
      </c>
      <c r="H76" s="639"/>
      <c r="I76" s="578"/>
      <c r="J76" s="640"/>
      <c r="K76" s="580"/>
      <c r="L76" s="640"/>
      <c r="M76" s="580"/>
      <c r="N76" s="640"/>
      <c r="O76" s="578"/>
    </row>
    <row r="77" spans="1:15" ht="15.75" hidden="1" thickBot="1">
      <c r="A77" s="669"/>
      <c r="B77" s="672"/>
      <c r="C77" s="181" t="s">
        <v>267</v>
      </c>
      <c r="D77" s="147">
        <v>0</v>
      </c>
      <c r="E77" s="98">
        <v>0</v>
      </c>
      <c r="F77" s="98">
        <v>0</v>
      </c>
      <c r="G77" s="195">
        <f t="shared" si="0"/>
        <v>0</v>
      </c>
      <c r="H77" s="585"/>
      <c r="I77" s="579"/>
      <c r="J77" s="584"/>
      <c r="K77" s="583"/>
      <c r="L77" s="584"/>
      <c r="M77" s="583"/>
      <c r="N77" s="584"/>
      <c r="O77" s="579"/>
    </row>
    <row r="78" spans="1:15" hidden="1">
      <c r="A78" s="667"/>
      <c r="B78" s="671" t="s">
        <v>295</v>
      </c>
      <c r="C78" s="180" t="s">
        <v>266</v>
      </c>
      <c r="D78" s="125">
        <v>0</v>
      </c>
      <c r="E78" s="97">
        <v>0</v>
      </c>
      <c r="F78" s="97">
        <v>0</v>
      </c>
      <c r="G78" s="194">
        <f t="shared" si="0"/>
        <v>0</v>
      </c>
      <c r="H78" s="646" t="s">
        <v>274</v>
      </c>
      <c r="I78" s="577">
        <f>IF(H78="Yes",ROUND(E78,2),0)</f>
        <v>0</v>
      </c>
      <c r="J78" s="641">
        <v>0</v>
      </c>
      <c r="K78" s="582">
        <f>ROUND(E78*J78,2)</f>
        <v>0</v>
      </c>
      <c r="L78" s="641">
        <v>0</v>
      </c>
      <c r="M78" s="582">
        <f>ROUND(E79*L78,2)</f>
        <v>0</v>
      </c>
      <c r="N78" s="641">
        <v>0</v>
      </c>
      <c r="O78" s="577">
        <f>ROUND(E80*N78,2)</f>
        <v>0</v>
      </c>
    </row>
    <row r="79" spans="1:15" hidden="1">
      <c r="A79" s="668"/>
      <c r="B79" s="670"/>
      <c r="C79" s="333" t="str">
        <f>'Invoice Summary'!$C$24</f>
        <v>[Other Entity] Share</v>
      </c>
      <c r="D79" s="225">
        <v>0</v>
      </c>
      <c r="E79" s="226">
        <v>0</v>
      </c>
      <c r="F79" s="226">
        <v>0</v>
      </c>
      <c r="G79" s="638">
        <f>ROUND(D79,0)-ROUND(F79,2)</f>
        <v>0</v>
      </c>
      <c r="H79" s="639"/>
      <c r="I79" s="578"/>
      <c r="J79" s="640"/>
      <c r="K79" s="580"/>
      <c r="L79" s="640"/>
      <c r="M79" s="580"/>
      <c r="N79" s="640"/>
      <c r="O79" s="578"/>
    </row>
    <row r="80" spans="1:15" ht="15.75" hidden="1" thickBot="1">
      <c r="A80" s="669"/>
      <c r="B80" s="672"/>
      <c r="C80" s="181" t="s">
        <v>267</v>
      </c>
      <c r="D80" s="147">
        <v>0</v>
      </c>
      <c r="E80" s="98">
        <v>0</v>
      </c>
      <c r="F80" s="98">
        <v>0</v>
      </c>
      <c r="G80" s="195">
        <f t="shared" si="0"/>
        <v>0</v>
      </c>
      <c r="H80" s="585"/>
      <c r="I80" s="579"/>
      <c r="J80" s="584"/>
      <c r="K80" s="583"/>
      <c r="L80" s="584"/>
      <c r="M80" s="583"/>
      <c r="N80" s="584"/>
      <c r="O80" s="579"/>
    </row>
    <row r="81" spans="1:16" hidden="1">
      <c r="A81" s="667"/>
      <c r="B81" s="671" t="s">
        <v>296</v>
      </c>
      <c r="C81" s="180" t="s">
        <v>266</v>
      </c>
      <c r="D81" s="125">
        <v>0</v>
      </c>
      <c r="E81" s="97">
        <v>0</v>
      </c>
      <c r="F81" s="97">
        <v>0</v>
      </c>
      <c r="G81" s="194">
        <f t="shared" si="0"/>
        <v>0</v>
      </c>
      <c r="H81" s="646" t="s">
        <v>274</v>
      </c>
      <c r="I81" s="577">
        <f>IF(H81="Yes",ROUND(E81,2),0)</f>
        <v>0</v>
      </c>
      <c r="J81" s="641">
        <v>0</v>
      </c>
      <c r="K81" s="582">
        <f>ROUND(E81*J81,2)</f>
        <v>0</v>
      </c>
      <c r="L81" s="641">
        <v>0</v>
      </c>
      <c r="M81" s="582">
        <f>ROUND(E82*L81,2)</f>
        <v>0</v>
      </c>
      <c r="N81" s="641">
        <v>0</v>
      </c>
      <c r="O81" s="577">
        <f>ROUND(E83*N81,2)</f>
        <v>0</v>
      </c>
    </row>
    <row r="82" spans="1:16" hidden="1">
      <c r="A82" s="668"/>
      <c r="B82" s="670"/>
      <c r="C82" s="333" t="str">
        <f>'Invoice Summary'!$C$24</f>
        <v>[Other Entity] Share</v>
      </c>
      <c r="D82" s="225">
        <v>0</v>
      </c>
      <c r="E82" s="226">
        <v>0</v>
      </c>
      <c r="F82" s="226">
        <v>0</v>
      </c>
      <c r="G82" s="638">
        <f>ROUND(D82,0)-ROUND(F82,2)</f>
        <v>0</v>
      </c>
      <c r="H82" s="639"/>
      <c r="I82" s="578"/>
      <c r="J82" s="640"/>
      <c r="K82" s="580"/>
      <c r="L82" s="640"/>
      <c r="M82" s="580"/>
      <c r="N82" s="640"/>
      <c r="O82" s="578"/>
    </row>
    <row r="83" spans="1:16" ht="15.75" hidden="1" thickBot="1">
      <c r="A83" s="669"/>
      <c r="B83" s="672"/>
      <c r="C83" s="181" t="s">
        <v>267</v>
      </c>
      <c r="D83" s="147">
        <v>0</v>
      </c>
      <c r="E83" s="98">
        <v>0</v>
      </c>
      <c r="F83" s="98">
        <v>0</v>
      </c>
      <c r="G83" s="195">
        <f t="shared" si="0"/>
        <v>0</v>
      </c>
      <c r="H83" s="585"/>
      <c r="I83" s="579"/>
      <c r="J83" s="584"/>
      <c r="K83" s="583"/>
      <c r="L83" s="584"/>
      <c r="M83" s="583"/>
      <c r="N83" s="584"/>
      <c r="O83" s="579"/>
    </row>
    <row r="84" spans="1:16" hidden="1">
      <c r="A84" s="667"/>
      <c r="B84" s="671" t="s">
        <v>297</v>
      </c>
      <c r="C84" s="180" t="s">
        <v>266</v>
      </c>
      <c r="D84" s="125">
        <v>0</v>
      </c>
      <c r="E84" s="97">
        <v>0</v>
      </c>
      <c r="F84" s="97">
        <v>0</v>
      </c>
      <c r="G84" s="194">
        <f t="shared" si="0"/>
        <v>0</v>
      </c>
      <c r="H84" s="646" t="s">
        <v>274</v>
      </c>
      <c r="I84" s="577">
        <f>IF(H84="Yes",ROUND(E84,2),0)</f>
        <v>0</v>
      </c>
      <c r="J84" s="641">
        <v>0</v>
      </c>
      <c r="K84" s="582">
        <f>ROUND(E84*J84,2)</f>
        <v>0</v>
      </c>
      <c r="L84" s="641">
        <v>0</v>
      </c>
      <c r="M84" s="582">
        <f>ROUND(E85*L84,2)</f>
        <v>0</v>
      </c>
      <c r="N84" s="641">
        <v>0</v>
      </c>
      <c r="O84" s="577">
        <f>ROUND(E86*N84,2)</f>
        <v>0</v>
      </c>
      <c r="P84" s="18"/>
    </row>
    <row r="85" spans="1:16" hidden="1">
      <c r="A85" s="668"/>
      <c r="B85" s="670"/>
      <c r="C85" s="333" t="str">
        <f>'Invoice Summary'!$C$24</f>
        <v>[Other Entity] Share</v>
      </c>
      <c r="D85" s="225">
        <v>0</v>
      </c>
      <c r="E85" s="226">
        <v>0</v>
      </c>
      <c r="F85" s="226">
        <v>0</v>
      </c>
      <c r="G85" s="638">
        <f>ROUND(D85,0)-ROUND(F85,2)</f>
        <v>0</v>
      </c>
      <c r="H85" s="639"/>
      <c r="I85" s="578"/>
      <c r="J85" s="640"/>
      <c r="K85" s="580"/>
      <c r="L85" s="640"/>
      <c r="M85" s="580"/>
      <c r="N85" s="640"/>
      <c r="O85" s="578"/>
      <c r="P85" s="18"/>
    </row>
    <row r="86" spans="1:16" ht="15.75" hidden="1" thickBot="1">
      <c r="A86" s="669"/>
      <c r="B86" s="672"/>
      <c r="C86" s="181" t="s">
        <v>267</v>
      </c>
      <c r="D86" s="147">
        <v>0</v>
      </c>
      <c r="E86" s="98">
        <v>0</v>
      </c>
      <c r="F86" s="98">
        <v>0</v>
      </c>
      <c r="G86" s="195">
        <f t="shared" si="0"/>
        <v>0</v>
      </c>
      <c r="H86" s="585"/>
      <c r="I86" s="579"/>
      <c r="J86" s="584"/>
      <c r="K86" s="583"/>
      <c r="L86" s="584"/>
      <c r="M86" s="583"/>
      <c r="N86" s="584"/>
      <c r="O86" s="579"/>
    </row>
    <row r="87" spans="1:16" hidden="1">
      <c r="A87" s="667"/>
      <c r="B87" s="671" t="s">
        <v>298</v>
      </c>
      <c r="C87" s="180" t="s">
        <v>266</v>
      </c>
      <c r="D87" s="125">
        <v>0</v>
      </c>
      <c r="E87" s="97">
        <v>0</v>
      </c>
      <c r="F87" s="97">
        <v>0</v>
      </c>
      <c r="G87" s="194">
        <f t="shared" si="0"/>
        <v>0</v>
      </c>
      <c r="H87" s="646" t="s">
        <v>274</v>
      </c>
      <c r="I87" s="577">
        <f>IF(H87="Yes",ROUND(E87,2),0)</f>
        <v>0</v>
      </c>
      <c r="J87" s="641">
        <v>0</v>
      </c>
      <c r="K87" s="582">
        <f>ROUND(E87*J87,2)</f>
        <v>0</v>
      </c>
      <c r="L87" s="641">
        <v>0</v>
      </c>
      <c r="M87" s="582">
        <f>ROUND(E88*L87,2)</f>
        <v>0</v>
      </c>
      <c r="N87" s="641">
        <v>0</v>
      </c>
      <c r="O87" s="577">
        <f>ROUND(E89*N87,2)</f>
        <v>0</v>
      </c>
    </row>
    <row r="88" spans="1:16" hidden="1">
      <c r="A88" s="668"/>
      <c r="B88" s="670"/>
      <c r="C88" s="333" t="str">
        <f>'Invoice Summary'!$C$24</f>
        <v>[Other Entity] Share</v>
      </c>
      <c r="D88" s="225">
        <v>0</v>
      </c>
      <c r="E88" s="226">
        <v>0</v>
      </c>
      <c r="F88" s="226">
        <v>0</v>
      </c>
      <c r="G88" s="638">
        <f>ROUND(D88,0)-ROUND(F88,2)</f>
        <v>0</v>
      </c>
      <c r="H88" s="639"/>
      <c r="I88" s="578"/>
      <c r="J88" s="640"/>
      <c r="K88" s="580"/>
      <c r="L88" s="640"/>
      <c r="M88" s="580"/>
      <c r="N88" s="640"/>
      <c r="O88" s="578"/>
    </row>
    <row r="89" spans="1:16" ht="15.75" hidden="1" thickBot="1">
      <c r="A89" s="669"/>
      <c r="B89" s="672"/>
      <c r="C89" s="181" t="s">
        <v>267</v>
      </c>
      <c r="D89" s="147">
        <v>0</v>
      </c>
      <c r="E89" s="98">
        <v>0</v>
      </c>
      <c r="F89" s="98">
        <v>0</v>
      </c>
      <c r="G89" s="195">
        <f t="shared" si="0"/>
        <v>0</v>
      </c>
      <c r="H89" s="585"/>
      <c r="I89" s="579"/>
      <c r="J89" s="584"/>
      <c r="K89" s="583"/>
      <c r="L89" s="584"/>
      <c r="M89" s="583"/>
      <c r="N89" s="584"/>
      <c r="O89" s="579"/>
    </row>
    <row r="90" spans="1:16" hidden="1">
      <c r="A90" s="667"/>
      <c r="B90" s="671" t="s">
        <v>299</v>
      </c>
      <c r="C90" s="180" t="s">
        <v>266</v>
      </c>
      <c r="D90" s="125">
        <v>0</v>
      </c>
      <c r="E90" s="97">
        <v>0</v>
      </c>
      <c r="F90" s="97">
        <v>0</v>
      </c>
      <c r="G90" s="194">
        <f t="shared" si="0"/>
        <v>0</v>
      </c>
      <c r="H90" s="646" t="s">
        <v>274</v>
      </c>
      <c r="I90" s="577">
        <f>IF(H90="Yes",ROUND(E90,2),0)</f>
        <v>0</v>
      </c>
      <c r="J90" s="641">
        <v>0</v>
      </c>
      <c r="K90" s="582">
        <f>ROUND(E90*J90,2)</f>
        <v>0</v>
      </c>
      <c r="L90" s="641">
        <v>0</v>
      </c>
      <c r="M90" s="582">
        <f>ROUND(E91*L90,2)</f>
        <v>0</v>
      </c>
      <c r="N90" s="641">
        <v>0</v>
      </c>
      <c r="O90" s="577">
        <f>ROUND(E92*N90,2)</f>
        <v>0</v>
      </c>
    </row>
    <row r="91" spans="1:16" hidden="1">
      <c r="A91" s="668"/>
      <c r="B91" s="670"/>
      <c r="C91" s="333" t="str">
        <f>'Invoice Summary'!$C$24</f>
        <v>[Other Entity] Share</v>
      </c>
      <c r="D91" s="225">
        <v>0</v>
      </c>
      <c r="E91" s="226">
        <v>0</v>
      </c>
      <c r="F91" s="226">
        <v>0</v>
      </c>
      <c r="G91" s="638">
        <f>ROUND(D91,0)-ROUND(F91,2)</f>
        <v>0</v>
      </c>
      <c r="H91" s="639"/>
      <c r="I91" s="578"/>
      <c r="J91" s="640"/>
      <c r="K91" s="580"/>
      <c r="L91" s="640"/>
      <c r="M91" s="580"/>
      <c r="N91" s="640"/>
      <c r="O91" s="578"/>
    </row>
    <row r="92" spans="1:16" ht="15.75" hidden="1" thickBot="1">
      <c r="A92" s="669"/>
      <c r="B92" s="672"/>
      <c r="C92" s="181" t="s">
        <v>267</v>
      </c>
      <c r="D92" s="147">
        <v>0</v>
      </c>
      <c r="E92" s="98">
        <v>0</v>
      </c>
      <c r="F92" s="98">
        <v>0</v>
      </c>
      <c r="G92" s="195">
        <f t="shared" si="0"/>
        <v>0</v>
      </c>
      <c r="H92" s="585"/>
      <c r="I92" s="579"/>
      <c r="J92" s="584"/>
      <c r="K92" s="583"/>
      <c r="L92" s="584"/>
      <c r="M92" s="583"/>
      <c r="N92" s="584"/>
      <c r="O92" s="579"/>
    </row>
    <row r="93" spans="1:16" hidden="1">
      <c r="A93" s="667"/>
      <c r="B93" s="671" t="s">
        <v>300</v>
      </c>
      <c r="C93" s="180" t="s">
        <v>266</v>
      </c>
      <c r="D93" s="125">
        <v>0</v>
      </c>
      <c r="E93" s="97">
        <v>0</v>
      </c>
      <c r="F93" s="97">
        <v>0</v>
      </c>
      <c r="G93" s="194">
        <f t="shared" si="0"/>
        <v>0</v>
      </c>
      <c r="H93" s="646" t="s">
        <v>274</v>
      </c>
      <c r="I93" s="577">
        <f>IF(H93="Yes",ROUND(E93,2),0)</f>
        <v>0</v>
      </c>
      <c r="J93" s="641">
        <v>0</v>
      </c>
      <c r="K93" s="582">
        <f>ROUND(E93*J93,2)</f>
        <v>0</v>
      </c>
      <c r="L93" s="641">
        <v>0</v>
      </c>
      <c r="M93" s="582">
        <f>ROUND(E94*L93,2)</f>
        <v>0</v>
      </c>
      <c r="N93" s="641">
        <v>0</v>
      </c>
      <c r="O93" s="577">
        <f>ROUND(E95*N93,2)</f>
        <v>0</v>
      </c>
    </row>
    <row r="94" spans="1:16" hidden="1">
      <c r="A94" s="668"/>
      <c r="B94" s="670"/>
      <c r="C94" s="333" t="str">
        <f>'Invoice Summary'!$C$24</f>
        <v>[Other Entity] Share</v>
      </c>
      <c r="D94" s="225">
        <v>0</v>
      </c>
      <c r="E94" s="226">
        <v>0</v>
      </c>
      <c r="F94" s="226">
        <v>0</v>
      </c>
      <c r="G94" s="638">
        <f>ROUND(D94,0)-ROUND(F94,2)</f>
        <v>0</v>
      </c>
      <c r="H94" s="639"/>
      <c r="I94" s="578"/>
      <c r="J94" s="640"/>
      <c r="K94" s="580"/>
      <c r="L94" s="640"/>
      <c r="M94" s="580"/>
      <c r="N94" s="640"/>
      <c r="O94" s="578"/>
    </row>
    <row r="95" spans="1:16" ht="15.75" hidden="1" thickBot="1">
      <c r="A95" s="669"/>
      <c r="B95" s="672"/>
      <c r="C95" s="181" t="s">
        <v>267</v>
      </c>
      <c r="D95" s="147">
        <v>0</v>
      </c>
      <c r="E95" s="98">
        <v>0</v>
      </c>
      <c r="F95" s="98">
        <v>0</v>
      </c>
      <c r="G95" s="195">
        <f t="shared" si="0"/>
        <v>0</v>
      </c>
      <c r="H95" s="585"/>
      <c r="I95" s="579"/>
      <c r="J95" s="584"/>
      <c r="K95" s="583"/>
      <c r="L95" s="584"/>
      <c r="M95" s="583"/>
      <c r="N95" s="584"/>
      <c r="O95" s="579"/>
    </row>
    <row r="96" spans="1:16" hidden="1">
      <c r="A96" s="667"/>
      <c r="B96" s="671" t="s">
        <v>301</v>
      </c>
      <c r="C96" s="180" t="s">
        <v>266</v>
      </c>
      <c r="D96" s="125">
        <v>0</v>
      </c>
      <c r="E96" s="97">
        <v>0</v>
      </c>
      <c r="F96" s="97">
        <v>0</v>
      </c>
      <c r="G96" s="194">
        <f t="shared" si="0"/>
        <v>0</v>
      </c>
      <c r="H96" s="646" t="s">
        <v>274</v>
      </c>
      <c r="I96" s="577">
        <f>IF(H96="Yes",ROUND(E96,2),0)</f>
        <v>0</v>
      </c>
      <c r="J96" s="641">
        <v>0</v>
      </c>
      <c r="K96" s="582">
        <f>ROUND(E96*J96,2)</f>
        <v>0</v>
      </c>
      <c r="L96" s="641">
        <v>0</v>
      </c>
      <c r="M96" s="582">
        <f>ROUND(E97*L96,2)</f>
        <v>0</v>
      </c>
      <c r="N96" s="641">
        <v>0</v>
      </c>
      <c r="O96" s="577">
        <f>ROUND(E98*N96,2)</f>
        <v>0</v>
      </c>
    </row>
    <row r="97" spans="1:16" hidden="1">
      <c r="A97" s="668"/>
      <c r="B97" s="670"/>
      <c r="C97" s="333" t="str">
        <f>'Invoice Summary'!$C$24</f>
        <v>[Other Entity] Share</v>
      </c>
      <c r="D97" s="225">
        <v>0</v>
      </c>
      <c r="E97" s="226">
        <v>0</v>
      </c>
      <c r="F97" s="226">
        <v>0</v>
      </c>
      <c r="G97" s="638">
        <f>ROUND(D97,0)-ROUND(F97,2)</f>
        <v>0</v>
      </c>
      <c r="H97" s="639"/>
      <c r="I97" s="578"/>
      <c r="J97" s="640"/>
      <c r="K97" s="580"/>
      <c r="L97" s="640"/>
      <c r="M97" s="580"/>
      <c r="N97" s="640"/>
      <c r="O97" s="578"/>
    </row>
    <row r="98" spans="1:16" ht="15.75" hidden="1" thickBot="1">
      <c r="A98" s="669"/>
      <c r="B98" s="672"/>
      <c r="C98" s="181" t="s">
        <v>267</v>
      </c>
      <c r="D98" s="147">
        <v>0</v>
      </c>
      <c r="E98" s="98">
        <v>0</v>
      </c>
      <c r="F98" s="98">
        <v>0</v>
      </c>
      <c r="G98" s="195">
        <f t="shared" si="0"/>
        <v>0</v>
      </c>
      <c r="H98" s="585"/>
      <c r="I98" s="579"/>
      <c r="J98" s="584"/>
      <c r="K98" s="583"/>
      <c r="L98" s="584"/>
      <c r="M98" s="583"/>
      <c r="N98" s="584"/>
      <c r="O98" s="579"/>
    </row>
    <row r="99" spans="1:16" hidden="1">
      <c r="A99" s="667"/>
      <c r="B99" s="671" t="s">
        <v>302</v>
      </c>
      <c r="C99" s="180" t="s">
        <v>266</v>
      </c>
      <c r="D99" s="125">
        <v>0</v>
      </c>
      <c r="E99" s="97">
        <v>0</v>
      </c>
      <c r="F99" s="97">
        <v>0</v>
      </c>
      <c r="G99" s="194">
        <f t="shared" si="0"/>
        <v>0</v>
      </c>
      <c r="H99" s="646" t="s">
        <v>274</v>
      </c>
      <c r="I99" s="577">
        <f>IF(H99="Yes",ROUND(E99,2),0)</f>
        <v>0</v>
      </c>
      <c r="J99" s="641">
        <v>0</v>
      </c>
      <c r="K99" s="582">
        <f>ROUND(E99*J99,2)</f>
        <v>0</v>
      </c>
      <c r="L99" s="641">
        <v>0</v>
      </c>
      <c r="M99" s="582">
        <f>ROUND(E100*L99,2)</f>
        <v>0</v>
      </c>
      <c r="N99" s="641">
        <v>0</v>
      </c>
      <c r="O99" s="577">
        <f>ROUND(E101*N99,2)</f>
        <v>0</v>
      </c>
    </row>
    <row r="100" spans="1:16" hidden="1">
      <c r="A100" s="668"/>
      <c r="B100" s="670"/>
      <c r="C100" s="333" t="str">
        <f>'Invoice Summary'!$C$24</f>
        <v>[Other Entity] Share</v>
      </c>
      <c r="D100" s="225">
        <v>0</v>
      </c>
      <c r="E100" s="226">
        <v>0</v>
      </c>
      <c r="F100" s="226">
        <v>0</v>
      </c>
      <c r="G100" s="638">
        <f>ROUND(D100,0)-ROUND(F100,2)</f>
        <v>0</v>
      </c>
      <c r="H100" s="639"/>
      <c r="I100" s="578"/>
      <c r="J100" s="640"/>
      <c r="K100" s="580"/>
      <c r="L100" s="640"/>
      <c r="M100" s="580"/>
      <c r="N100" s="640"/>
      <c r="O100" s="578"/>
    </row>
    <row r="101" spans="1:16" ht="15.75" hidden="1" thickBot="1">
      <c r="A101" s="669"/>
      <c r="B101" s="672"/>
      <c r="C101" s="181" t="s">
        <v>267</v>
      </c>
      <c r="D101" s="147">
        <v>0</v>
      </c>
      <c r="E101" s="98">
        <v>0</v>
      </c>
      <c r="F101" s="98">
        <v>0</v>
      </c>
      <c r="G101" s="195">
        <f t="shared" si="0"/>
        <v>0</v>
      </c>
      <c r="H101" s="585"/>
      <c r="I101" s="579"/>
      <c r="J101" s="584"/>
      <c r="K101" s="583"/>
      <c r="L101" s="584"/>
      <c r="M101" s="583"/>
      <c r="N101" s="584"/>
      <c r="O101" s="579"/>
    </row>
    <row r="102" spans="1:16" hidden="1">
      <c r="A102" s="667"/>
      <c r="B102" s="671" t="s">
        <v>303</v>
      </c>
      <c r="C102" s="180" t="s">
        <v>266</v>
      </c>
      <c r="D102" s="125">
        <v>0</v>
      </c>
      <c r="E102" s="97">
        <v>0</v>
      </c>
      <c r="F102" s="97">
        <v>0</v>
      </c>
      <c r="G102" s="194">
        <f t="shared" si="0"/>
        <v>0</v>
      </c>
      <c r="H102" s="646" t="s">
        <v>274</v>
      </c>
      <c r="I102" s="577">
        <f>IF(H102="Yes",ROUND(E102,2),0)</f>
        <v>0</v>
      </c>
      <c r="J102" s="641">
        <v>0</v>
      </c>
      <c r="K102" s="582">
        <f>ROUND(E102*J102,2)</f>
        <v>0</v>
      </c>
      <c r="L102" s="641">
        <v>0</v>
      </c>
      <c r="M102" s="582">
        <f>ROUND(E103*L102,2)</f>
        <v>0</v>
      </c>
      <c r="N102" s="641">
        <v>0</v>
      </c>
      <c r="O102" s="577">
        <f>ROUND(E104*N102,2)</f>
        <v>0</v>
      </c>
    </row>
    <row r="103" spans="1:16" hidden="1">
      <c r="A103" s="668"/>
      <c r="B103" s="670"/>
      <c r="C103" s="333" t="str">
        <f>'Invoice Summary'!$C$24</f>
        <v>[Other Entity] Share</v>
      </c>
      <c r="D103" s="225">
        <v>0</v>
      </c>
      <c r="E103" s="226">
        <v>0</v>
      </c>
      <c r="F103" s="226">
        <v>0</v>
      </c>
      <c r="G103" s="638">
        <f>ROUND(D103,0)-ROUND(F103,2)</f>
        <v>0</v>
      </c>
      <c r="H103" s="639"/>
      <c r="I103" s="578"/>
      <c r="J103" s="640"/>
      <c r="K103" s="580"/>
      <c r="L103" s="640"/>
      <c r="M103" s="580"/>
      <c r="N103" s="640"/>
      <c r="O103" s="578"/>
    </row>
    <row r="104" spans="1:16" ht="15.75" hidden="1" thickBot="1">
      <c r="A104" s="669"/>
      <c r="B104" s="672"/>
      <c r="C104" s="181" t="s">
        <v>267</v>
      </c>
      <c r="D104" s="147">
        <v>0</v>
      </c>
      <c r="E104" s="98">
        <v>0</v>
      </c>
      <c r="F104" s="98">
        <v>0</v>
      </c>
      <c r="G104" s="195">
        <f t="shared" ref="G104:G156" si="1">ROUND(D104,0)-ROUND(F104,2)</f>
        <v>0</v>
      </c>
      <c r="H104" s="585"/>
      <c r="I104" s="579"/>
      <c r="J104" s="584"/>
      <c r="K104" s="583"/>
      <c r="L104" s="584"/>
      <c r="M104" s="583"/>
      <c r="N104" s="584"/>
      <c r="O104" s="579"/>
    </row>
    <row r="105" spans="1:16" hidden="1">
      <c r="A105" s="667"/>
      <c r="B105" s="671" t="s">
        <v>304</v>
      </c>
      <c r="C105" s="180" t="s">
        <v>266</v>
      </c>
      <c r="D105" s="125">
        <v>0</v>
      </c>
      <c r="E105" s="97">
        <v>0</v>
      </c>
      <c r="F105" s="97">
        <v>0</v>
      </c>
      <c r="G105" s="194">
        <f t="shared" si="1"/>
        <v>0</v>
      </c>
      <c r="H105" s="646" t="s">
        <v>274</v>
      </c>
      <c r="I105" s="577">
        <f>IF(H105="Yes",ROUND(E105,2),0)</f>
        <v>0</v>
      </c>
      <c r="J105" s="641">
        <v>0</v>
      </c>
      <c r="K105" s="582">
        <f>ROUND(E105*J105,2)</f>
        <v>0</v>
      </c>
      <c r="L105" s="641">
        <v>0</v>
      </c>
      <c r="M105" s="582">
        <f>ROUND(E106*L105,2)</f>
        <v>0</v>
      </c>
      <c r="N105" s="641">
        <v>0</v>
      </c>
      <c r="O105" s="577">
        <f>ROUND(E107*N105,2)</f>
        <v>0</v>
      </c>
      <c r="P105" s="18"/>
    </row>
    <row r="106" spans="1:16" hidden="1">
      <c r="A106" s="668"/>
      <c r="B106" s="670"/>
      <c r="C106" s="333" t="str">
        <f>'Invoice Summary'!$C$24</f>
        <v>[Other Entity] Share</v>
      </c>
      <c r="D106" s="225">
        <v>0</v>
      </c>
      <c r="E106" s="226">
        <v>0</v>
      </c>
      <c r="F106" s="226">
        <v>0</v>
      </c>
      <c r="G106" s="638">
        <f>ROUND(D106,0)-ROUND(F106,2)</f>
        <v>0</v>
      </c>
      <c r="H106" s="639"/>
      <c r="I106" s="578"/>
      <c r="J106" s="640"/>
      <c r="K106" s="580"/>
      <c r="L106" s="640"/>
      <c r="M106" s="580"/>
      <c r="N106" s="640"/>
      <c r="O106" s="578"/>
      <c r="P106" s="18"/>
    </row>
    <row r="107" spans="1:16" ht="15.75" hidden="1" thickBot="1">
      <c r="A107" s="669"/>
      <c r="B107" s="672"/>
      <c r="C107" s="181" t="s">
        <v>267</v>
      </c>
      <c r="D107" s="147">
        <v>0</v>
      </c>
      <c r="E107" s="98">
        <v>0</v>
      </c>
      <c r="F107" s="98">
        <v>0</v>
      </c>
      <c r="G107" s="195">
        <f t="shared" si="1"/>
        <v>0</v>
      </c>
      <c r="H107" s="585"/>
      <c r="I107" s="579"/>
      <c r="J107" s="584"/>
      <c r="K107" s="583"/>
      <c r="L107" s="584"/>
      <c r="M107" s="583"/>
      <c r="N107" s="584"/>
      <c r="O107" s="579"/>
    </row>
    <row r="108" spans="1:16" hidden="1">
      <c r="A108" s="667"/>
      <c r="B108" s="671" t="s">
        <v>305</v>
      </c>
      <c r="C108" s="180" t="s">
        <v>266</v>
      </c>
      <c r="D108" s="125">
        <v>0</v>
      </c>
      <c r="E108" s="97">
        <v>0</v>
      </c>
      <c r="F108" s="97">
        <v>0</v>
      </c>
      <c r="G108" s="194">
        <f t="shared" si="1"/>
        <v>0</v>
      </c>
      <c r="H108" s="646" t="s">
        <v>274</v>
      </c>
      <c r="I108" s="577">
        <f>IF(H108="Yes",ROUND(E108,2),0)</f>
        <v>0</v>
      </c>
      <c r="J108" s="641">
        <v>0</v>
      </c>
      <c r="K108" s="582">
        <f>ROUND(E108*J108,2)</f>
        <v>0</v>
      </c>
      <c r="L108" s="641">
        <v>0</v>
      </c>
      <c r="M108" s="582">
        <f>ROUND(E109*L108,2)</f>
        <v>0</v>
      </c>
      <c r="N108" s="641">
        <v>0</v>
      </c>
      <c r="O108" s="577">
        <f>ROUND(E110*N108,2)</f>
        <v>0</v>
      </c>
    </row>
    <row r="109" spans="1:16" hidden="1">
      <c r="A109" s="668"/>
      <c r="B109" s="670"/>
      <c r="C109" s="333" t="str">
        <f>'Invoice Summary'!$C$24</f>
        <v>[Other Entity] Share</v>
      </c>
      <c r="D109" s="225">
        <v>0</v>
      </c>
      <c r="E109" s="226">
        <v>0</v>
      </c>
      <c r="F109" s="226">
        <v>0</v>
      </c>
      <c r="G109" s="638">
        <f>ROUND(D109,0)-ROUND(F109,2)</f>
        <v>0</v>
      </c>
      <c r="H109" s="639"/>
      <c r="I109" s="578"/>
      <c r="J109" s="640"/>
      <c r="K109" s="580"/>
      <c r="L109" s="640"/>
      <c r="M109" s="580"/>
      <c r="N109" s="640"/>
      <c r="O109" s="578"/>
    </row>
    <row r="110" spans="1:16" ht="15.75" hidden="1" thickBot="1">
      <c r="A110" s="669"/>
      <c r="B110" s="672"/>
      <c r="C110" s="181" t="s">
        <v>267</v>
      </c>
      <c r="D110" s="147">
        <v>0</v>
      </c>
      <c r="E110" s="98">
        <v>0</v>
      </c>
      <c r="F110" s="98">
        <v>0</v>
      </c>
      <c r="G110" s="195">
        <f t="shared" si="1"/>
        <v>0</v>
      </c>
      <c r="H110" s="585"/>
      <c r="I110" s="579"/>
      <c r="J110" s="584"/>
      <c r="K110" s="583"/>
      <c r="L110" s="584"/>
      <c r="M110" s="583"/>
      <c r="N110" s="584"/>
      <c r="O110" s="579"/>
    </row>
    <row r="111" spans="1:16" hidden="1">
      <c r="A111" s="667"/>
      <c r="B111" s="671" t="s">
        <v>306</v>
      </c>
      <c r="C111" s="180" t="s">
        <v>266</v>
      </c>
      <c r="D111" s="125">
        <v>0</v>
      </c>
      <c r="E111" s="97">
        <v>0</v>
      </c>
      <c r="F111" s="97">
        <v>0</v>
      </c>
      <c r="G111" s="194">
        <f t="shared" si="1"/>
        <v>0</v>
      </c>
      <c r="H111" s="646" t="s">
        <v>274</v>
      </c>
      <c r="I111" s="577">
        <f>IF(H111="Yes",ROUND(E111,2),0)</f>
        <v>0</v>
      </c>
      <c r="J111" s="641">
        <v>0</v>
      </c>
      <c r="K111" s="582">
        <f>ROUND(E111*J111,2)</f>
        <v>0</v>
      </c>
      <c r="L111" s="641">
        <v>0</v>
      </c>
      <c r="M111" s="582">
        <f>ROUND(E112*L111,2)</f>
        <v>0</v>
      </c>
      <c r="N111" s="641">
        <v>0</v>
      </c>
      <c r="O111" s="577">
        <f>ROUND(E113*N111,2)</f>
        <v>0</v>
      </c>
    </row>
    <row r="112" spans="1:16" hidden="1">
      <c r="A112" s="668"/>
      <c r="B112" s="670"/>
      <c r="C112" s="333" t="str">
        <f>'Invoice Summary'!$C$24</f>
        <v>[Other Entity] Share</v>
      </c>
      <c r="D112" s="225">
        <v>0</v>
      </c>
      <c r="E112" s="226">
        <v>0</v>
      </c>
      <c r="F112" s="226">
        <v>0</v>
      </c>
      <c r="G112" s="638">
        <f>ROUND(D112,0)-ROUND(F112,2)</f>
        <v>0</v>
      </c>
      <c r="H112" s="639"/>
      <c r="I112" s="578"/>
      <c r="J112" s="640"/>
      <c r="K112" s="580"/>
      <c r="L112" s="640"/>
      <c r="M112" s="580"/>
      <c r="N112" s="640"/>
      <c r="O112" s="578"/>
    </row>
    <row r="113" spans="1:16" ht="15.75" hidden="1" thickBot="1">
      <c r="A113" s="669"/>
      <c r="B113" s="672"/>
      <c r="C113" s="181" t="s">
        <v>267</v>
      </c>
      <c r="D113" s="147">
        <v>0</v>
      </c>
      <c r="E113" s="98">
        <v>0</v>
      </c>
      <c r="F113" s="98">
        <v>0</v>
      </c>
      <c r="G113" s="195">
        <f t="shared" si="1"/>
        <v>0</v>
      </c>
      <c r="H113" s="585"/>
      <c r="I113" s="579"/>
      <c r="J113" s="584"/>
      <c r="K113" s="583"/>
      <c r="L113" s="584"/>
      <c r="M113" s="583"/>
      <c r="N113" s="584"/>
      <c r="O113" s="579"/>
    </row>
    <row r="114" spans="1:16" hidden="1">
      <c r="A114" s="667"/>
      <c r="B114" s="671" t="s">
        <v>307</v>
      </c>
      <c r="C114" s="180" t="s">
        <v>266</v>
      </c>
      <c r="D114" s="125">
        <v>0</v>
      </c>
      <c r="E114" s="97">
        <v>0</v>
      </c>
      <c r="F114" s="97">
        <v>0</v>
      </c>
      <c r="G114" s="194">
        <f t="shared" si="1"/>
        <v>0</v>
      </c>
      <c r="H114" s="646" t="s">
        <v>274</v>
      </c>
      <c r="I114" s="577">
        <f>IF(H114="Yes",ROUND(E114,2),0)</f>
        <v>0</v>
      </c>
      <c r="J114" s="641">
        <v>0</v>
      </c>
      <c r="K114" s="582">
        <f>ROUND(E114*J114,2)</f>
        <v>0</v>
      </c>
      <c r="L114" s="641">
        <v>0</v>
      </c>
      <c r="M114" s="582">
        <f>ROUND(E115*L114,2)</f>
        <v>0</v>
      </c>
      <c r="N114" s="641">
        <v>0</v>
      </c>
      <c r="O114" s="577">
        <f>ROUND(E116*N114,2)</f>
        <v>0</v>
      </c>
    </row>
    <row r="115" spans="1:16" hidden="1">
      <c r="A115" s="668"/>
      <c r="B115" s="670"/>
      <c r="C115" s="333" t="str">
        <f>'Invoice Summary'!$C$24</f>
        <v>[Other Entity] Share</v>
      </c>
      <c r="D115" s="225">
        <v>0</v>
      </c>
      <c r="E115" s="226">
        <v>0</v>
      </c>
      <c r="F115" s="226">
        <v>0</v>
      </c>
      <c r="G115" s="638">
        <f>ROUND(D115,0)-ROUND(F115,2)</f>
        <v>0</v>
      </c>
      <c r="H115" s="639"/>
      <c r="I115" s="578"/>
      <c r="J115" s="640"/>
      <c r="K115" s="580"/>
      <c r="L115" s="640"/>
      <c r="M115" s="580"/>
      <c r="N115" s="640"/>
      <c r="O115" s="578"/>
    </row>
    <row r="116" spans="1:16" ht="15.75" hidden="1" thickBot="1">
      <c r="A116" s="669"/>
      <c r="B116" s="672"/>
      <c r="C116" s="181" t="s">
        <v>267</v>
      </c>
      <c r="D116" s="147">
        <v>0</v>
      </c>
      <c r="E116" s="98">
        <v>0</v>
      </c>
      <c r="F116" s="98">
        <v>0</v>
      </c>
      <c r="G116" s="195">
        <f t="shared" si="1"/>
        <v>0</v>
      </c>
      <c r="H116" s="585"/>
      <c r="I116" s="579"/>
      <c r="J116" s="584"/>
      <c r="K116" s="583"/>
      <c r="L116" s="584"/>
      <c r="M116" s="583"/>
      <c r="N116" s="584"/>
      <c r="O116" s="579"/>
    </row>
    <row r="117" spans="1:16" hidden="1">
      <c r="A117" s="667"/>
      <c r="B117" s="671" t="s">
        <v>308</v>
      </c>
      <c r="C117" s="180" t="s">
        <v>266</v>
      </c>
      <c r="D117" s="125">
        <v>0</v>
      </c>
      <c r="E117" s="97">
        <v>0</v>
      </c>
      <c r="F117" s="97">
        <v>0</v>
      </c>
      <c r="G117" s="194">
        <f t="shared" si="1"/>
        <v>0</v>
      </c>
      <c r="H117" s="646" t="s">
        <v>274</v>
      </c>
      <c r="I117" s="577">
        <f>IF(H117="Yes",ROUND(E117,2),0)</f>
        <v>0</v>
      </c>
      <c r="J117" s="641">
        <v>0</v>
      </c>
      <c r="K117" s="582">
        <f>ROUND(E117*J117,2)</f>
        <v>0</v>
      </c>
      <c r="L117" s="641">
        <v>0</v>
      </c>
      <c r="M117" s="582">
        <f>ROUND(E118*L117,2)</f>
        <v>0</v>
      </c>
      <c r="N117" s="641">
        <v>0</v>
      </c>
      <c r="O117" s="577">
        <f>ROUND(E119*N117,2)</f>
        <v>0</v>
      </c>
    </row>
    <row r="118" spans="1:16" hidden="1">
      <c r="A118" s="668"/>
      <c r="B118" s="670"/>
      <c r="C118" s="333" t="str">
        <f>'Invoice Summary'!$C$24</f>
        <v>[Other Entity] Share</v>
      </c>
      <c r="D118" s="225">
        <v>0</v>
      </c>
      <c r="E118" s="226">
        <v>0</v>
      </c>
      <c r="F118" s="226">
        <v>0</v>
      </c>
      <c r="G118" s="638">
        <f>ROUND(D118,0)-ROUND(F118,2)</f>
        <v>0</v>
      </c>
      <c r="H118" s="639"/>
      <c r="I118" s="578"/>
      <c r="J118" s="640"/>
      <c r="K118" s="580"/>
      <c r="L118" s="640"/>
      <c r="M118" s="580"/>
      <c r="N118" s="640"/>
      <c r="O118" s="578"/>
    </row>
    <row r="119" spans="1:16" ht="15.75" hidden="1" thickBot="1">
      <c r="A119" s="669"/>
      <c r="B119" s="672"/>
      <c r="C119" s="181" t="s">
        <v>267</v>
      </c>
      <c r="D119" s="147">
        <v>0</v>
      </c>
      <c r="E119" s="98">
        <v>0</v>
      </c>
      <c r="F119" s="98">
        <v>0</v>
      </c>
      <c r="G119" s="195">
        <f t="shared" si="1"/>
        <v>0</v>
      </c>
      <c r="H119" s="585"/>
      <c r="I119" s="579"/>
      <c r="J119" s="584"/>
      <c r="K119" s="583"/>
      <c r="L119" s="584"/>
      <c r="M119" s="583"/>
      <c r="N119" s="584"/>
      <c r="O119" s="579"/>
    </row>
    <row r="120" spans="1:16" hidden="1">
      <c r="A120" s="667"/>
      <c r="B120" s="671" t="s">
        <v>309</v>
      </c>
      <c r="C120" s="180" t="s">
        <v>266</v>
      </c>
      <c r="D120" s="125">
        <v>0</v>
      </c>
      <c r="E120" s="97">
        <v>0</v>
      </c>
      <c r="F120" s="97">
        <v>0</v>
      </c>
      <c r="G120" s="194">
        <f t="shared" si="1"/>
        <v>0</v>
      </c>
      <c r="H120" s="646" t="s">
        <v>274</v>
      </c>
      <c r="I120" s="577">
        <f>IF(H120="Yes",ROUND(E120,2),0)</f>
        <v>0</v>
      </c>
      <c r="J120" s="641">
        <v>0</v>
      </c>
      <c r="K120" s="582">
        <f>ROUND(E120*J120,2)</f>
        <v>0</v>
      </c>
      <c r="L120" s="641">
        <v>0</v>
      </c>
      <c r="M120" s="582">
        <f>ROUND(E121*L120,2)</f>
        <v>0</v>
      </c>
      <c r="N120" s="641">
        <v>0</v>
      </c>
      <c r="O120" s="577">
        <f>ROUND(E122*N120,2)</f>
        <v>0</v>
      </c>
    </row>
    <row r="121" spans="1:16" hidden="1">
      <c r="A121" s="668"/>
      <c r="B121" s="670"/>
      <c r="C121" s="333" t="str">
        <f>'Invoice Summary'!$C$24</f>
        <v>[Other Entity] Share</v>
      </c>
      <c r="D121" s="225">
        <v>0</v>
      </c>
      <c r="E121" s="226">
        <v>0</v>
      </c>
      <c r="F121" s="226">
        <v>0</v>
      </c>
      <c r="G121" s="638">
        <f>ROUND(D121,0)-ROUND(F121,2)</f>
        <v>0</v>
      </c>
      <c r="H121" s="639"/>
      <c r="I121" s="578"/>
      <c r="J121" s="640"/>
      <c r="K121" s="580"/>
      <c r="L121" s="640"/>
      <c r="M121" s="580"/>
      <c r="N121" s="640"/>
      <c r="O121" s="578"/>
    </row>
    <row r="122" spans="1:16" ht="15.75" hidden="1" thickBot="1">
      <c r="A122" s="669"/>
      <c r="B122" s="672"/>
      <c r="C122" s="181" t="s">
        <v>267</v>
      </c>
      <c r="D122" s="147">
        <v>0</v>
      </c>
      <c r="E122" s="98">
        <v>0</v>
      </c>
      <c r="F122" s="98">
        <v>0</v>
      </c>
      <c r="G122" s="195">
        <f t="shared" si="1"/>
        <v>0</v>
      </c>
      <c r="H122" s="585"/>
      <c r="I122" s="579"/>
      <c r="J122" s="584"/>
      <c r="K122" s="583"/>
      <c r="L122" s="584"/>
      <c r="M122" s="583"/>
      <c r="N122" s="584"/>
      <c r="O122" s="579"/>
    </row>
    <row r="123" spans="1:16" hidden="1">
      <c r="A123" s="667"/>
      <c r="B123" s="671" t="s">
        <v>310</v>
      </c>
      <c r="C123" s="180" t="s">
        <v>266</v>
      </c>
      <c r="D123" s="125">
        <v>0</v>
      </c>
      <c r="E123" s="97">
        <v>0</v>
      </c>
      <c r="F123" s="97">
        <v>0</v>
      </c>
      <c r="G123" s="194">
        <f t="shared" si="1"/>
        <v>0</v>
      </c>
      <c r="H123" s="646" t="s">
        <v>274</v>
      </c>
      <c r="I123" s="577">
        <f>IF(H123="Yes",ROUND(E123,2),0)</f>
        <v>0</v>
      </c>
      <c r="J123" s="641">
        <v>0</v>
      </c>
      <c r="K123" s="582">
        <f>ROUND(E123*J123,2)</f>
        <v>0</v>
      </c>
      <c r="L123" s="641">
        <v>0</v>
      </c>
      <c r="M123" s="582">
        <f>ROUND(E124*L123,2)</f>
        <v>0</v>
      </c>
      <c r="N123" s="641">
        <v>0</v>
      </c>
      <c r="O123" s="577">
        <f>ROUND(E125*N123,2)</f>
        <v>0</v>
      </c>
    </row>
    <row r="124" spans="1:16" hidden="1">
      <c r="A124" s="668"/>
      <c r="B124" s="670"/>
      <c r="C124" s="333" t="str">
        <f>'Invoice Summary'!$C$24</f>
        <v>[Other Entity] Share</v>
      </c>
      <c r="D124" s="225">
        <v>0</v>
      </c>
      <c r="E124" s="226">
        <v>0</v>
      </c>
      <c r="F124" s="226">
        <v>0</v>
      </c>
      <c r="G124" s="638">
        <f>ROUND(D124,0)-ROUND(F124,2)</f>
        <v>0</v>
      </c>
      <c r="H124" s="639"/>
      <c r="I124" s="578"/>
      <c r="J124" s="640"/>
      <c r="K124" s="580"/>
      <c r="L124" s="640"/>
      <c r="M124" s="580"/>
      <c r="N124" s="640"/>
      <c r="O124" s="578"/>
    </row>
    <row r="125" spans="1:16" ht="15.75" hidden="1" thickBot="1">
      <c r="A125" s="669"/>
      <c r="B125" s="672"/>
      <c r="C125" s="181" t="s">
        <v>267</v>
      </c>
      <c r="D125" s="147">
        <v>0</v>
      </c>
      <c r="E125" s="98">
        <v>0</v>
      </c>
      <c r="F125" s="98">
        <v>0</v>
      </c>
      <c r="G125" s="195">
        <f t="shared" si="1"/>
        <v>0</v>
      </c>
      <c r="H125" s="585"/>
      <c r="I125" s="579"/>
      <c r="J125" s="584"/>
      <c r="K125" s="583"/>
      <c r="L125" s="584"/>
      <c r="M125" s="583"/>
      <c r="N125" s="584"/>
      <c r="O125" s="579"/>
    </row>
    <row r="126" spans="1:16" hidden="1">
      <c r="A126" s="667"/>
      <c r="B126" s="671" t="s">
        <v>311</v>
      </c>
      <c r="C126" s="180" t="s">
        <v>266</v>
      </c>
      <c r="D126" s="125">
        <v>0</v>
      </c>
      <c r="E126" s="97">
        <v>0</v>
      </c>
      <c r="F126" s="97">
        <v>0</v>
      </c>
      <c r="G126" s="194">
        <f t="shared" si="1"/>
        <v>0</v>
      </c>
      <c r="H126" s="646" t="s">
        <v>274</v>
      </c>
      <c r="I126" s="577">
        <f>IF(H126="Yes",ROUND(E126,2),0)</f>
        <v>0</v>
      </c>
      <c r="J126" s="641">
        <v>0</v>
      </c>
      <c r="K126" s="582">
        <f>ROUND(E126*J126,2)</f>
        <v>0</v>
      </c>
      <c r="L126" s="641">
        <v>0</v>
      </c>
      <c r="M126" s="582">
        <f>ROUND(E127*L126,2)</f>
        <v>0</v>
      </c>
      <c r="N126" s="641">
        <v>0</v>
      </c>
      <c r="O126" s="577">
        <f>ROUND(E128*N126,2)</f>
        <v>0</v>
      </c>
      <c r="P126" s="18"/>
    </row>
    <row r="127" spans="1:16" hidden="1">
      <c r="A127" s="668"/>
      <c r="B127" s="670"/>
      <c r="C127" s="333" t="str">
        <f>'Invoice Summary'!$C$24</f>
        <v>[Other Entity] Share</v>
      </c>
      <c r="D127" s="225">
        <v>0</v>
      </c>
      <c r="E127" s="226">
        <v>0</v>
      </c>
      <c r="F127" s="226">
        <v>0</v>
      </c>
      <c r="G127" s="638">
        <f>ROUND(D127,0)-ROUND(F127,2)</f>
        <v>0</v>
      </c>
      <c r="H127" s="639"/>
      <c r="I127" s="578"/>
      <c r="J127" s="640"/>
      <c r="K127" s="580"/>
      <c r="L127" s="640"/>
      <c r="M127" s="580"/>
      <c r="N127" s="640"/>
      <c r="O127" s="578"/>
      <c r="P127" s="18"/>
    </row>
    <row r="128" spans="1:16" ht="15.75" hidden="1" thickBot="1">
      <c r="A128" s="669"/>
      <c r="B128" s="672"/>
      <c r="C128" s="181" t="s">
        <v>267</v>
      </c>
      <c r="D128" s="147">
        <v>0</v>
      </c>
      <c r="E128" s="98">
        <v>0</v>
      </c>
      <c r="F128" s="98">
        <v>0</v>
      </c>
      <c r="G128" s="195">
        <f t="shared" si="1"/>
        <v>0</v>
      </c>
      <c r="H128" s="585"/>
      <c r="I128" s="579"/>
      <c r="J128" s="584"/>
      <c r="K128" s="583"/>
      <c r="L128" s="584"/>
      <c r="M128" s="583"/>
      <c r="N128" s="584"/>
      <c r="O128" s="579"/>
    </row>
    <row r="129" spans="1:15" hidden="1">
      <c r="A129" s="667"/>
      <c r="B129" s="671" t="s">
        <v>312</v>
      </c>
      <c r="C129" s="180" t="s">
        <v>266</v>
      </c>
      <c r="D129" s="125">
        <v>0</v>
      </c>
      <c r="E129" s="97">
        <v>0</v>
      </c>
      <c r="F129" s="97">
        <v>0</v>
      </c>
      <c r="G129" s="194">
        <f t="shared" si="1"/>
        <v>0</v>
      </c>
      <c r="H129" s="646" t="s">
        <v>274</v>
      </c>
      <c r="I129" s="577">
        <f>IF(H129="Yes",ROUND(E129,2),0)</f>
        <v>0</v>
      </c>
      <c r="J129" s="641">
        <v>0</v>
      </c>
      <c r="K129" s="582">
        <f>ROUND(E129*J129,2)</f>
        <v>0</v>
      </c>
      <c r="L129" s="641">
        <v>0</v>
      </c>
      <c r="M129" s="582">
        <f>ROUND(E130*L129,2)</f>
        <v>0</v>
      </c>
      <c r="N129" s="641">
        <v>0</v>
      </c>
      <c r="O129" s="577">
        <f>ROUND(E131*N129,2)</f>
        <v>0</v>
      </c>
    </row>
    <row r="130" spans="1:15" hidden="1">
      <c r="A130" s="668"/>
      <c r="B130" s="670"/>
      <c r="C130" s="333" t="str">
        <f>'Invoice Summary'!$C$24</f>
        <v>[Other Entity] Share</v>
      </c>
      <c r="D130" s="225">
        <v>0</v>
      </c>
      <c r="E130" s="226">
        <v>0</v>
      </c>
      <c r="F130" s="226">
        <v>0</v>
      </c>
      <c r="G130" s="638">
        <f>ROUND(D130,0)-ROUND(F130,2)</f>
        <v>0</v>
      </c>
      <c r="H130" s="639"/>
      <c r="I130" s="578"/>
      <c r="J130" s="640"/>
      <c r="K130" s="580"/>
      <c r="L130" s="640"/>
      <c r="M130" s="580"/>
      <c r="N130" s="640"/>
      <c r="O130" s="578"/>
    </row>
    <row r="131" spans="1:15" ht="15.75" hidden="1" thickBot="1">
      <c r="A131" s="669"/>
      <c r="B131" s="672"/>
      <c r="C131" s="181" t="s">
        <v>267</v>
      </c>
      <c r="D131" s="147">
        <v>0</v>
      </c>
      <c r="E131" s="98">
        <v>0</v>
      </c>
      <c r="F131" s="98">
        <v>0</v>
      </c>
      <c r="G131" s="195">
        <f t="shared" si="1"/>
        <v>0</v>
      </c>
      <c r="H131" s="585"/>
      <c r="I131" s="579"/>
      <c r="J131" s="584"/>
      <c r="K131" s="583"/>
      <c r="L131" s="584"/>
      <c r="M131" s="583"/>
      <c r="N131" s="584"/>
      <c r="O131" s="579"/>
    </row>
    <row r="132" spans="1:15" hidden="1">
      <c r="A132" s="667"/>
      <c r="B132" s="671" t="s">
        <v>313</v>
      </c>
      <c r="C132" s="180" t="s">
        <v>266</v>
      </c>
      <c r="D132" s="125">
        <v>0</v>
      </c>
      <c r="E132" s="97">
        <v>0</v>
      </c>
      <c r="F132" s="97">
        <v>0</v>
      </c>
      <c r="G132" s="194">
        <f t="shared" si="1"/>
        <v>0</v>
      </c>
      <c r="H132" s="646" t="s">
        <v>274</v>
      </c>
      <c r="I132" s="577">
        <f>IF(H132="Yes",ROUND(E132,2),0)</f>
        <v>0</v>
      </c>
      <c r="J132" s="641">
        <v>0</v>
      </c>
      <c r="K132" s="582">
        <f>ROUND(E132*J132,2)</f>
        <v>0</v>
      </c>
      <c r="L132" s="641">
        <v>0</v>
      </c>
      <c r="M132" s="582">
        <f>ROUND(E133*L132,2)</f>
        <v>0</v>
      </c>
      <c r="N132" s="641">
        <v>0</v>
      </c>
      <c r="O132" s="577">
        <f>ROUND(E134*N132,2)</f>
        <v>0</v>
      </c>
    </row>
    <row r="133" spans="1:15" hidden="1">
      <c r="A133" s="668"/>
      <c r="B133" s="670"/>
      <c r="C133" s="333" t="str">
        <f>'Invoice Summary'!$C$24</f>
        <v>[Other Entity] Share</v>
      </c>
      <c r="D133" s="225">
        <v>0</v>
      </c>
      <c r="E133" s="226">
        <v>0</v>
      </c>
      <c r="F133" s="226">
        <v>0</v>
      </c>
      <c r="G133" s="638">
        <f>ROUND(D133,0)-ROUND(F133,2)</f>
        <v>0</v>
      </c>
      <c r="H133" s="639"/>
      <c r="I133" s="578"/>
      <c r="J133" s="640"/>
      <c r="K133" s="580"/>
      <c r="L133" s="640"/>
      <c r="M133" s="580"/>
      <c r="N133" s="640"/>
      <c r="O133" s="578"/>
    </row>
    <row r="134" spans="1:15" ht="15.75" hidden="1" thickBot="1">
      <c r="A134" s="669"/>
      <c r="B134" s="672"/>
      <c r="C134" s="181" t="s">
        <v>267</v>
      </c>
      <c r="D134" s="147">
        <v>0</v>
      </c>
      <c r="E134" s="98">
        <v>0</v>
      </c>
      <c r="F134" s="98">
        <v>0</v>
      </c>
      <c r="G134" s="195">
        <f t="shared" si="1"/>
        <v>0</v>
      </c>
      <c r="H134" s="585"/>
      <c r="I134" s="579"/>
      <c r="J134" s="584"/>
      <c r="K134" s="583"/>
      <c r="L134" s="584"/>
      <c r="M134" s="583"/>
      <c r="N134" s="584"/>
      <c r="O134" s="579"/>
    </row>
    <row r="135" spans="1:15" hidden="1">
      <c r="A135" s="667"/>
      <c r="B135" s="671" t="s">
        <v>314</v>
      </c>
      <c r="C135" s="180" t="s">
        <v>266</v>
      </c>
      <c r="D135" s="125">
        <v>0</v>
      </c>
      <c r="E135" s="97">
        <v>0</v>
      </c>
      <c r="F135" s="97">
        <v>0</v>
      </c>
      <c r="G135" s="194">
        <f t="shared" si="1"/>
        <v>0</v>
      </c>
      <c r="H135" s="646" t="s">
        <v>274</v>
      </c>
      <c r="I135" s="577">
        <f>IF(H135="Yes",ROUND(E135,2),0)</f>
        <v>0</v>
      </c>
      <c r="J135" s="641">
        <v>0</v>
      </c>
      <c r="K135" s="582">
        <f>ROUND(E135*J135,2)</f>
        <v>0</v>
      </c>
      <c r="L135" s="641">
        <v>0</v>
      </c>
      <c r="M135" s="582">
        <f>ROUND(E136*L135,2)</f>
        <v>0</v>
      </c>
      <c r="N135" s="641">
        <v>0</v>
      </c>
      <c r="O135" s="577">
        <f>ROUND(E137*N135,2)</f>
        <v>0</v>
      </c>
    </row>
    <row r="136" spans="1:15" hidden="1">
      <c r="A136" s="668"/>
      <c r="B136" s="670"/>
      <c r="C136" s="333" t="str">
        <f>'Invoice Summary'!$C$24</f>
        <v>[Other Entity] Share</v>
      </c>
      <c r="D136" s="225">
        <v>0</v>
      </c>
      <c r="E136" s="226">
        <v>0</v>
      </c>
      <c r="F136" s="226">
        <v>0</v>
      </c>
      <c r="G136" s="638">
        <f>ROUND(D136,0)-ROUND(F136,2)</f>
        <v>0</v>
      </c>
      <c r="H136" s="639"/>
      <c r="I136" s="578"/>
      <c r="J136" s="640"/>
      <c r="K136" s="580"/>
      <c r="L136" s="640"/>
      <c r="M136" s="580"/>
      <c r="N136" s="640"/>
      <c r="O136" s="578"/>
    </row>
    <row r="137" spans="1:15" ht="15.75" hidden="1" thickBot="1">
      <c r="A137" s="669"/>
      <c r="B137" s="672"/>
      <c r="C137" s="181" t="s">
        <v>267</v>
      </c>
      <c r="D137" s="147">
        <v>0</v>
      </c>
      <c r="E137" s="98">
        <v>0</v>
      </c>
      <c r="F137" s="98">
        <v>0</v>
      </c>
      <c r="G137" s="195">
        <f t="shared" si="1"/>
        <v>0</v>
      </c>
      <c r="H137" s="585"/>
      <c r="I137" s="579"/>
      <c r="J137" s="584"/>
      <c r="K137" s="583"/>
      <c r="L137" s="584"/>
      <c r="M137" s="583"/>
      <c r="N137" s="584"/>
      <c r="O137" s="579"/>
    </row>
    <row r="138" spans="1:15" hidden="1">
      <c r="A138" s="667"/>
      <c r="B138" s="671" t="s">
        <v>315</v>
      </c>
      <c r="C138" s="180" t="s">
        <v>266</v>
      </c>
      <c r="D138" s="125">
        <v>0</v>
      </c>
      <c r="E138" s="97">
        <v>0</v>
      </c>
      <c r="F138" s="97">
        <v>0</v>
      </c>
      <c r="G138" s="194">
        <f t="shared" si="1"/>
        <v>0</v>
      </c>
      <c r="H138" s="646" t="s">
        <v>274</v>
      </c>
      <c r="I138" s="577">
        <f>IF(H138="Yes",ROUND(E138,2),0)</f>
        <v>0</v>
      </c>
      <c r="J138" s="641">
        <v>0</v>
      </c>
      <c r="K138" s="582">
        <f>ROUND(E138*J138,2)</f>
        <v>0</v>
      </c>
      <c r="L138" s="641">
        <v>0</v>
      </c>
      <c r="M138" s="582">
        <f>ROUND(E139*L138,2)</f>
        <v>0</v>
      </c>
      <c r="N138" s="641">
        <v>0</v>
      </c>
      <c r="O138" s="577">
        <f>ROUND(E140*N138,2)</f>
        <v>0</v>
      </c>
    </row>
    <row r="139" spans="1:15" hidden="1">
      <c r="A139" s="668"/>
      <c r="B139" s="670"/>
      <c r="C139" s="333" t="str">
        <f>'Invoice Summary'!$C$24</f>
        <v>[Other Entity] Share</v>
      </c>
      <c r="D139" s="225">
        <v>0</v>
      </c>
      <c r="E139" s="226">
        <v>0</v>
      </c>
      <c r="F139" s="226">
        <v>0</v>
      </c>
      <c r="G139" s="638">
        <f>ROUND(D139,0)-ROUND(F139,2)</f>
        <v>0</v>
      </c>
      <c r="H139" s="639"/>
      <c r="I139" s="578"/>
      <c r="J139" s="640"/>
      <c r="K139" s="580"/>
      <c r="L139" s="640"/>
      <c r="M139" s="580"/>
      <c r="N139" s="640"/>
      <c r="O139" s="578"/>
    </row>
    <row r="140" spans="1:15" ht="15.75" hidden="1" thickBot="1">
      <c r="A140" s="669"/>
      <c r="B140" s="672"/>
      <c r="C140" s="181" t="s">
        <v>267</v>
      </c>
      <c r="D140" s="147">
        <v>0</v>
      </c>
      <c r="E140" s="98">
        <v>0</v>
      </c>
      <c r="F140" s="98">
        <v>0</v>
      </c>
      <c r="G140" s="195">
        <f t="shared" si="1"/>
        <v>0</v>
      </c>
      <c r="H140" s="585"/>
      <c r="I140" s="579"/>
      <c r="J140" s="584"/>
      <c r="K140" s="583"/>
      <c r="L140" s="584"/>
      <c r="M140" s="583"/>
      <c r="N140" s="584"/>
      <c r="O140" s="579"/>
    </row>
    <row r="141" spans="1:15" hidden="1">
      <c r="A141" s="667"/>
      <c r="B141" s="671" t="s">
        <v>316</v>
      </c>
      <c r="C141" s="180" t="s">
        <v>266</v>
      </c>
      <c r="D141" s="125">
        <v>0</v>
      </c>
      <c r="E141" s="97">
        <v>0</v>
      </c>
      <c r="F141" s="97">
        <v>0</v>
      </c>
      <c r="G141" s="194">
        <f t="shared" si="1"/>
        <v>0</v>
      </c>
      <c r="H141" s="646" t="s">
        <v>274</v>
      </c>
      <c r="I141" s="577">
        <f>IF(H141="Yes",ROUND(E141,2),0)</f>
        <v>0</v>
      </c>
      <c r="J141" s="641">
        <v>0</v>
      </c>
      <c r="K141" s="582">
        <f>ROUND(E141*J141,2)</f>
        <v>0</v>
      </c>
      <c r="L141" s="641">
        <v>0</v>
      </c>
      <c r="M141" s="582">
        <f>ROUND(E142*L141,2)</f>
        <v>0</v>
      </c>
      <c r="N141" s="641">
        <v>0</v>
      </c>
      <c r="O141" s="577">
        <f>ROUND(E143*N141,2)</f>
        <v>0</v>
      </c>
    </row>
    <row r="142" spans="1:15" hidden="1">
      <c r="A142" s="668"/>
      <c r="B142" s="670"/>
      <c r="C142" s="333" t="str">
        <f>'Invoice Summary'!$C$24</f>
        <v>[Other Entity] Share</v>
      </c>
      <c r="D142" s="225">
        <v>0</v>
      </c>
      <c r="E142" s="226">
        <v>0</v>
      </c>
      <c r="F142" s="226">
        <v>0</v>
      </c>
      <c r="G142" s="638">
        <f>ROUND(D142,0)-ROUND(F142,2)</f>
        <v>0</v>
      </c>
      <c r="H142" s="639"/>
      <c r="I142" s="578"/>
      <c r="J142" s="640"/>
      <c r="K142" s="580"/>
      <c r="L142" s="640"/>
      <c r="M142" s="580"/>
      <c r="N142" s="640"/>
      <c r="O142" s="578"/>
    </row>
    <row r="143" spans="1:15" ht="15.75" hidden="1" thickBot="1">
      <c r="A143" s="669"/>
      <c r="B143" s="672"/>
      <c r="C143" s="181" t="s">
        <v>267</v>
      </c>
      <c r="D143" s="147">
        <v>0</v>
      </c>
      <c r="E143" s="98">
        <v>0</v>
      </c>
      <c r="F143" s="98">
        <v>0</v>
      </c>
      <c r="G143" s="195">
        <f t="shared" si="1"/>
        <v>0</v>
      </c>
      <c r="H143" s="585"/>
      <c r="I143" s="579"/>
      <c r="J143" s="584"/>
      <c r="K143" s="583"/>
      <c r="L143" s="584"/>
      <c r="M143" s="583"/>
      <c r="N143" s="584"/>
      <c r="O143" s="579"/>
    </row>
    <row r="144" spans="1:15" hidden="1">
      <c r="A144" s="667"/>
      <c r="B144" s="671" t="s">
        <v>317</v>
      </c>
      <c r="C144" s="180" t="s">
        <v>266</v>
      </c>
      <c r="D144" s="125">
        <v>0</v>
      </c>
      <c r="E144" s="97">
        <v>0</v>
      </c>
      <c r="F144" s="97">
        <v>0</v>
      </c>
      <c r="G144" s="194">
        <f t="shared" si="1"/>
        <v>0</v>
      </c>
      <c r="H144" s="646" t="s">
        <v>274</v>
      </c>
      <c r="I144" s="577">
        <f>IF(H144="Yes",ROUND(E144,2),0)</f>
        <v>0</v>
      </c>
      <c r="J144" s="641">
        <v>0</v>
      </c>
      <c r="K144" s="582">
        <f>ROUND(E144*J144,2)</f>
        <v>0</v>
      </c>
      <c r="L144" s="641">
        <v>0</v>
      </c>
      <c r="M144" s="582">
        <f>ROUND(E145*L144,2)</f>
        <v>0</v>
      </c>
      <c r="N144" s="641">
        <v>0</v>
      </c>
      <c r="O144" s="577">
        <f>ROUND(E146*N144,2)</f>
        <v>0</v>
      </c>
    </row>
    <row r="145" spans="1:16" hidden="1">
      <c r="A145" s="668"/>
      <c r="B145" s="670"/>
      <c r="C145" s="333" t="str">
        <f>'Invoice Summary'!$C$24</f>
        <v>[Other Entity] Share</v>
      </c>
      <c r="D145" s="225">
        <v>0</v>
      </c>
      <c r="E145" s="226">
        <v>0</v>
      </c>
      <c r="F145" s="226">
        <v>0</v>
      </c>
      <c r="G145" s="638">
        <f>ROUND(D145,0)-ROUND(F145,2)</f>
        <v>0</v>
      </c>
      <c r="H145" s="639"/>
      <c r="I145" s="578"/>
      <c r="J145" s="640"/>
      <c r="K145" s="580"/>
      <c r="L145" s="640"/>
      <c r="M145" s="580"/>
      <c r="N145" s="640"/>
      <c r="O145" s="578"/>
    </row>
    <row r="146" spans="1:16" ht="15.75" hidden="1" thickBot="1">
      <c r="A146" s="669"/>
      <c r="B146" s="672"/>
      <c r="C146" s="181" t="s">
        <v>267</v>
      </c>
      <c r="D146" s="147">
        <v>0</v>
      </c>
      <c r="E146" s="98">
        <v>0</v>
      </c>
      <c r="F146" s="98">
        <v>0</v>
      </c>
      <c r="G146" s="195">
        <f t="shared" si="1"/>
        <v>0</v>
      </c>
      <c r="H146" s="585"/>
      <c r="I146" s="579"/>
      <c r="J146" s="584"/>
      <c r="K146" s="583"/>
      <c r="L146" s="584"/>
      <c r="M146" s="583"/>
      <c r="N146" s="584"/>
      <c r="O146" s="579"/>
    </row>
    <row r="147" spans="1:16" hidden="1">
      <c r="A147" s="667"/>
      <c r="B147" s="671" t="s">
        <v>318</v>
      </c>
      <c r="C147" s="180" t="s">
        <v>266</v>
      </c>
      <c r="D147" s="125">
        <v>0</v>
      </c>
      <c r="E147" s="97">
        <v>0</v>
      </c>
      <c r="F147" s="97">
        <v>0</v>
      </c>
      <c r="G147" s="194">
        <f t="shared" si="1"/>
        <v>0</v>
      </c>
      <c r="H147" s="646" t="s">
        <v>274</v>
      </c>
      <c r="I147" s="577">
        <f>IF(H147="Yes",ROUND(E147,2),0)</f>
        <v>0</v>
      </c>
      <c r="J147" s="641">
        <v>0</v>
      </c>
      <c r="K147" s="582">
        <f>ROUND(E147*J147,2)</f>
        <v>0</v>
      </c>
      <c r="L147" s="641">
        <v>0</v>
      </c>
      <c r="M147" s="582">
        <f>ROUND(E148*L147,2)</f>
        <v>0</v>
      </c>
      <c r="N147" s="641">
        <v>0</v>
      </c>
      <c r="O147" s="577">
        <f>ROUND(E149*N147,2)</f>
        <v>0</v>
      </c>
      <c r="P147" s="18"/>
    </row>
    <row r="148" spans="1:16" hidden="1">
      <c r="A148" s="668"/>
      <c r="B148" s="670"/>
      <c r="C148" s="333" t="str">
        <f>'Invoice Summary'!$C$24</f>
        <v>[Other Entity] Share</v>
      </c>
      <c r="D148" s="225">
        <v>0</v>
      </c>
      <c r="E148" s="226">
        <v>0</v>
      </c>
      <c r="F148" s="226">
        <v>0</v>
      </c>
      <c r="G148" s="638">
        <f>ROUND(D148,0)-ROUND(F148,2)</f>
        <v>0</v>
      </c>
      <c r="H148" s="639"/>
      <c r="I148" s="578"/>
      <c r="J148" s="640"/>
      <c r="K148" s="580"/>
      <c r="L148" s="640"/>
      <c r="M148" s="580"/>
      <c r="N148" s="640"/>
      <c r="O148" s="578"/>
      <c r="P148" s="18"/>
    </row>
    <row r="149" spans="1:16" ht="15.75" hidden="1" thickBot="1">
      <c r="A149" s="669"/>
      <c r="B149" s="672"/>
      <c r="C149" s="181" t="s">
        <v>267</v>
      </c>
      <c r="D149" s="147">
        <v>0</v>
      </c>
      <c r="E149" s="98">
        <v>0</v>
      </c>
      <c r="F149" s="98">
        <v>0</v>
      </c>
      <c r="G149" s="195">
        <f t="shared" si="1"/>
        <v>0</v>
      </c>
      <c r="H149" s="585"/>
      <c r="I149" s="579"/>
      <c r="J149" s="584"/>
      <c r="K149" s="583"/>
      <c r="L149" s="584"/>
      <c r="M149" s="583"/>
      <c r="N149" s="584"/>
      <c r="O149" s="579"/>
    </row>
    <row r="150" spans="1:16" ht="15.75" hidden="1">
      <c r="A150" s="673" t="s">
        <v>319</v>
      </c>
      <c r="B150" s="671" t="s">
        <v>320</v>
      </c>
      <c r="C150" s="180" t="s">
        <v>266</v>
      </c>
      <c r="D150" s="125">
        <v>0</v>
      </c>
      <c r="E150" s="97">
        <v>0</v>
      </c>
      <c r="F150" s="97">
        <v>0</v>
      </c>
      <c r="G150" s="194">
        <f t="shared" si="1"/>
        <v>0</v>
      </c>
      <c r="H150" s="646" t="s">
        <v>274</v>
      </c>
      <c r="I150" s="577">
        <f>IF(H150="Yes",ROUND(E150,2),0)</f>
        <v>0</v>
      </c>
      <c r="J150" s="641">
        <v>0</v>
      </c>
      <c r="K150" s="582">
        <f>ROUND(E150*J150,2)</f>
        <v>0</v>
      </c>
      <c r="L150" s="641">
        <v>0</v>
      </c>
      <c r="M150" s="582">
        <f>ROUND(E151*L150,2)</f>
        <v>0</v>
      </c>
      <c r="N150" s="641">
        <v>0</v>
      </c>
      <c r="O150" s="577">
        <f>ROUND(E152*N150,2)</f>
        <v>0</v>
      </c>
    </row>
    <row r="151" spans="1:16" hidden="1">
      <c r="A151" s="668"/>
      <c r="B151" s="670"/>
      <c r="C151" s="333" t="str">
        <f>'Invoice Summary'!$C$24</f>
        <v>[Other Entity] Share</v>
      </c>
      <c r="D151" s="225">
        <v>0</v>
      </c>
      <c r="E151" s="226">
        <v>0</v>
      </c>
      <c r="F151" s="226">
        <v>0</v>
      </c>
      <c r="G151" s="638">
        <f>ROUND(D151,0)-ROUND(F151,2)</f>
        <v>0</v>
      </c>
      <c r="H151" s="639"/>
      <c r="I151" s="578"/>
      <c r="J151" s="640"/>
      <c r="K151" s="580"/>
      <c r="L151" s="640"/>
      <c r="M151" s="580"/>
      <c r="N151" s="640"/>
      <c r="O151" s="578"/>
    </row>
    <row r="152" spans="1:16" ht="15.75" hidden="1" thickBot="1">
      <c r="A152" s="669"/>
      <c r="B152" s="672"/>
      <c r="C152" s="181" t="s">
        <v>267</v>
      </c>
      <c r="D152" s="147">
        <v>0</v>
      </c>
      <c r="E152" s="98">
        <v>0</v>
      </c>
      <c r="F152" s="98">
        <v>0</v>
      </c>
      <c r="G152" s="195">
        <f t="shared" si="1"/>
        <v>0</v>
      </c>
      <c r="H152" s="585"/>
      <c r="I152" s="579"/>
      <c r="J152" s="584"/>
      <c r="K152" s="583"/>
      <c r="L152" s="584"/>
      <c r="M152" s="583"/>
      <c r="N152" s="584"/>
      <c r="O152" s="579"/>
    </row>
    <row r="153" spans="1:16" ht="15.75" hidden="1">
      <c r="A153" s="673" t="s">
        <v>319</v>
      </c>
      <c r="B153" s="671" t="s">
        <v>321</v>
      </c>
      <c r="C153" s="180" t="s">
        <v>266</v>
      </c>
      <c r="D153" s="125">
        <v>0</v>
      </c>
      <c r="E153" s="97">
        <v>0</v>
      </c>
      <c r="F153" s="97">
        <v>0</v>
      </c>
      <c r="G153" s="194">
        <f t="shared" si="1"/>
        <v>0</v>
      </c>
      <c r="H153" s="646" t="s">
        <v>274</v>
      </c>
      <c r="I153" s="577">
        <f>IF(H153="Yes",ROUND(E153,2),0)</f>
        <v>0</v>
      </c>
      <c r="J153" s="641">
        <v>0</v>
      </c>
      <c r="K153" s="582">
        <f>ROUND(E153*J153,2)</f>
        <v>0</v>
      </c>
      <c r="L153" s="641">
        <v>0</v>
      </c>
      <c r="M153" s="582">
        <f>ROUND(E154*L153,2)</f>
        <v>0</v>
      </c>
      <c r="N153" s="641">
        <v>0</v>
      </c>
      <c r="O153" s="577">
        <f>ROUND(E155*N153,2)</f>
        <v>0</v>
      </c>
    </row>
    <row r="154" spans="1:16" hidden="1">
      <c r="A154" s="668"/>
      <c r="B154" s="670"/>
      <c r="C154" s="333" t="str">
        <f>'Invoice Summary'!$C$24</f>
        <v>[Other Entity] Share</v>
      </c>
      <c r="D154" s="225">
        <v>0</v>
      </c>
      <c r="E154" s="226">
        <v>0</v>
      </c>
      <c r="F154" s="226">
        <v>0</v>
      </c>
      <c r="G154" s="638">
        <f>ROUND(D154,0)-ROUND(F154,2)</f>
        <v>0</v>
      </c>
      <c r="H154" s="639"/>
      <c r="I154" s="578"/>
      <c r="J154" s="640"/>
      <c r="K154" s="580"/>
      <c r="L154" s="640"/>
      <c r="M154" s="580"/>
      <c r="N154" s="640"/>
      <c r="O154" s="578"/>
    </row>
    <row r="155" spans="1:16" ht="15.75" hidden="1" thickBot="1">
      <c r="A155" s="669"/>
      <c r="B155" s="672"/>
      <c r="C155" s="181" t="s">
        <v>267</v>
      </c>
      <c r="D155" s="232">
        <v>0</v>
      </c>
      <c r="E155" s="233">
        <v>0</v>
      </c>
      <c r="F155" s="233">
        <v>0</v>
      </c>
      <c r="G155" s="242">
        <f t="shared" si="1"/>
        <v>0</v>
      </c>
      <c r="H155" s="585"/>
      <c r="I155" s="579"/>
      <c r="J155" s="584"/>
      <c r="K155" s="583"/>
      <c r="L155" s="584"/>
      <c r="M155" s="583"/>
      <c r="N155" s="584"/>
      <c r="O155" s="579"/>
    </row>
    <row r="156" spans="1:16" ht="16.5" thickBot="1">
      <c r="C156" s="234" t="s">
        <v>266</v>
      </c>
      <c r="D156" s="236">
        <f>ROUND(D6,0)+ROUND(D9,0)+ROUND(D12,0)+ROUND(D15,0)+ROUND(D18,0)+ROUND(D21,0)+ROUND(D24,0)+ROUND(D27,0)+ROUND(D30,0)+ROUND(D33,0)+ROUND(D36,0)+ROUND(D39,0)+ROUND(D42,0)+ROUND(D45,0)+ROUND(D48,0)+ROUND(D51,0)+ROUND(D54,0)+ROUND(D57,0)+ROUND(D60,0)+ROUND(D63,0)+ROUND(D66,0)+ROUND(D69,0)+ROUND(D72,0)+ROUND(D75,0)+ROUND(D78,0)+ROUND(D81,0)+ROUND(D84,0)+ROUND(D87,0)+ROUND(D90,0)+ROUND(D93,0)+ROUND(D96,0)+ROUND(D99,0)+ROUND(D102,0)+ROUND(D105,0)+ROUND(D108,0)+ROUND(D111,0)+ROUND(D114,0)+ROUND(D117,0)+ROUND(D120,0)+ROUND(D123,0)+ROUND(D126,0)+ROUND(D129,0)+ROUND(D132,0)+ROUND(D135,0)+ROUND(D138,0)+ROUND(D141,0)+ROUND(D144,0)+ROUND(D147,0)+ROUND(D150,0)+ROUND(D153,0)</f>
        <v>380000</v>
      </c>
      <c r="E156" s="99">
        <f t="shared" ref="E156:F158" si="2">ROUND(E6,2)+ROUND(E9,2)+ROUND(E12,2)+ROUND(E15,2)+ROUND(E18,2)+ROUND(E21,2)+ROUND(E24,2)+ROUND(E27,2)+ROUND(E30,2)+ROUND(E33,2)+ROUND(E36,2)+ROUND(E39,2)+ROUND(E42,2)+ROUND(E45,2)+ROUND(E48,2)+ROUND(E51,2)+ROUND(E54,2)+ROUND(E57,2)+ROUND(E60,2)+ROUND(E63,2)+ROUND(E66,2)+ROUND(E69,2)+ROUND(E72,2)+ROUND(E75,2)+ROUND(E78,2)+ROUND(E81,2)+ROUND(E84,2)+ROUND(E87,2)+ROUND(E90,2)+ROUND(E93,2)+ROUND(E96,2)+ROUND(E99,2)+ROUND(E102,2)+ROUND(E105,2)+ROUND(E108,2)+ROUND(E111,2)+ROUND(E114,2)+ROUND(E117,2)+ROUND(E120,2)+ROUND(E123,2)+ROUND(E126,2)+ROUND(E129,2)+ROUND(E132,2)+ROUND(E135,2)+ROUND(E138,2)+ROUND(E141,2)+ROUND(E144,2)+ROUND(E147,2)+ROUND(E150,2)+ROUND(E153,2)</f>
        <v>34868.31</v>
      </c>
      <c r="F156" s="99">
        <f t="shared" si="2"/>
        <v>120004.4</v>
      </c>
      <c r="G156" s="100">
        <f t="shared" si="1"/>
        <v>259995.6</v>
      </c>
      <c r="H156" s="241" t="s">
        <v>322</v>
      </c>
      <c r="I156" s="198">
        <f>SUM(I6:I155)</f>
        <v>25611.05</v>
      </c>
      <c r="J156" s="287" t="s">
        <v>322</v>
      </c>
      <c r="K156" s="198">
        <f>SUM(K6:K155)</f>
        <v>10420.83</v>
      </c>
      <c r="L156" s="287" t="s">
        <v>322</v>
      </c>
      <c r="M156" s="198">
        <f>SUM(M6:M155)</f>
        <v>0</v>
      </c>
      <c r="N156" s="287" t="s">
        <v>322</v>
      </c>
      <c r="O156" s="198">
        <f>SUM(O6:O155)</f>
        <v>5964.3499999999995</v>
      </c>
    </row>
    <row r="157" spans="1:16" ht="15.75" hidden="1">
      <c r="A157" s="589" t="s">
        <v>323</v>
      </c>
      <c r="B157" s="589"/>
      <c r="C157" s="588" t="str">
        <f>'Invoice Summary'!$C$24</f>
        <v>[Other Entity] Share</v>
      </c>
      <c r="D157" s="237">
        <f>ROUND(D7,0)+ROUND(D10,0)+ROUND(D13,0)+ROUND(D16,0)+ROUND(D19,0)+ROUND(D22,0)+ROUND(D25,0)+ROUND(D28,0)+ROUND(D31,0)+ROUND(D34,0)+ROUND(D37,0)+ROUND(D40,0)+ROUND(D43,0)+ROUND(D46,0)+ROUND(D49,0)+ROUND(D52,0)+ROUND(D55,0)+ROUND(D58,0)+ROUND(D61,0)+ROUND(D64,0)+ROUND(D67,0)+ROUND(D70,0)+ROUND(D73,0)+ROUND(D76,0)+ROUND(D79,0)+ROUND(D82,0)+ROUND(D85,0)+ROUND(D88,0)+ROUND(D91,0)+ROUND(D94,0)+ROUND(D97,0)+ROUND(D100,0)+ROUND(D103,0)+ROUND(D106,0)+ROUND(D109,0)+ROUND(D112,0)+ROUND(D115,0)+ROUND(D118,0)+ROUND(D121,0)+ROUND(D124,0)+ROUND(D127,0)+ROUND(D130,0)+ROUND(D133,0)+ROUND(D136,0)+ROUND(D139,0)+ROUND(D142,0)+ROUND(D145,0)+ROUND(D148,0)+ROUND(D151,0)+ROUND(D154,0)</f>
        <v>0</v>
      </c>
      <c r="E157" s="133">
        <f t="shared" si="2"/>
        <v>0</v>
      </c>
      <c r="F157" s="133">
        <f t="shared" si="2"/>
        <v>0</v>
      </c>
      <c r="G157" s="238">
        <f t="shared" ref="G157" si="3">ROUND(D157,0)-ROUND(F157,2)</f>
        <v>0</v>
      </c>
      <c r="H157" s="240"/>
      <c r="I157" s="193"/>
    </row>
    <row r="158" spans="1:16" ht="16.5" thickBot="1">
      <c r="A158" s="586"/>
      <c r="B158" s="587"/>
      <c r="C158" s="235" t="s">
        <v>267</v>
      </c>
      <c r="D158" s="239">
        <f>ROUND(D8,0)+ROUND(D11,0)+ROUND(D14,0)+ROUND(D17,0)+ROUND(D20,0)+ROUND(D23,0)+ROUND(D26,0)+ROUND(D29,0)+ROUND(D32,0)+ROUND(D35,0)+ROUND(D38,0)+ROUND(D41,0)+ROUND(D44,0)+ROUND(D47,0)+ROUND(D50,0)+ROUND(D53,0)+ROUND(D56,0)+ROUND(D59,0)+ROUND(D62,0)+ROUND(D65,0)+ROUND(D68,0)+ROUND(D71,0)+ROUND(D74,0)+ROUND(D77,0)+ROUND(D80,0)+ROUND(D83,0)+ROUND(D86,0)+ROUND(D89,0)+ROUND(D92,0)+ROUND(D95,0)+ROUND(D98,0)+ROUND(D101,0)+ROUND(D104,0)+ROUND(D107,0)+ROUND(D110,0)+ROUND(D113,0)+ROUND(D116,0)+ROUND(D119,0)+ROUND(D122,0)+ROUND(D125,0)+ROUND(D128,0)+ROUND(D131,0)+ROUND(D134,0)+ROUND(D137,0)+ROUND(D140,0)+ROUND(D143,0)+ROUND(D146,0)+ROUND(D149,0)+ROUND(D152,0)+ROUND(D155,0)</f>
        <v>170000</v>
      </c>
      <c r="E158" s="101">
        <f t="shared" si="2"/>
        <v>31259.4</v>
      </c>
      <c r="F158" s="101">
        <f t="shared" si="2"/>
        <v>41545.97</v>
      </c>
      <c r="G158" s="102">
        <f>ROUND(D158,0)-ROUND(F158,2)</f>
        <v>128454.03</v>
      </c>
      <c r="I158" s="193"/>
    </row>
    <row r="159" spans="1:16" ht="16.5" thickBot="1">
      <c r="A159" s="93"/>
      <c r="B159" s="93"/>
      <c r="C159" s="6"/>
      <c r="D159" s="94"/>
      <c r="E159" s="94"/>
      <c r="F159" s="94"/>
      <c r="G159" s="94"/>
    </row>
    <row r="160" spans="1:16" ht="18.75" thickBot="1">
      <c r="A160" s="553"/>
      <c r="B160" s="435"/>
      <c r="C160" s="435"/>
      <c r="D160" s="435"/>
      <c r="E160" s="435" t="s">
        <v>324</v>
      </c>
      <c r="F160" s="435"/>
      <c r="G160" s="435"/>
      <c r="H160" s="435"/>
      <c r="I160" s="436"/>
      <c r="J160" s="427" t="s">
        <v>126</v>
      </c>
      <c r="K160" s="429"/>
      <c r="L160" s="497" t="str">
        <f>'Invoice Summary'!$C$24</f>
        <v>[Other Entity] Share</v>
      </c>
      <c r="M160" s="437"/>
      <c r="N160" s="482" t="s">
        <v>127</v>
      </c>
      <c r="O160" s="483"/>
    </row>
    <row r="161" spans="1:15" ht="63.75" thickBot="1">
      <c r="A161" s="679" t="s">
        <v>184</v>
      </c>
      <c r="B161" s="270" t="s">
        <v>325</v>
      </c>
      <c r="C161" s="271" t="s">
        <v>257</v>
      </c>
      <c r="D161" s="271" t="s">
        <v>326</v>
      </c>
      <c r="E161" s="271" t="s">
        <v>327</v>
      </c>
      <c r="F161" s="271" t="s">
        <v>328</v>
      </c>
      <c r="G161" s="272" t="s">
        <v>329</v>
      </c>
      <c r="H161" s="273" t="s">
        <v>262</v>
      </c>
      <c r="I161" s="284" t="s">
        <v>263</v>
      </c>
      <c r="J161" s="42" t="s">
        <v>143</v>
      </c>
      <c r="K161" s="43" t="s">
        <v>144</v>
      </c>
      <c r="L161" s="42" t="s">
        <v>143</v>
      </c>
      <c r="M161" s="43" t="s">
        <v>144</v>
      </c>
      <c r="N161" s="42" t="s">
        <v>143</v>
      </c>
      <c r="O161" s="43" t="s">
        <v>144</v>
      </c>
    </row>
    <row r="162" spans="1:15" ht="15.6" customHeight="1">
      <c r="A162" s="667" t="s">
        <v>330</v>
      </c>
      <c r="B162" s="671" t="s">
        <v>331</v>
      </c>
      <c r="C162" s="178" t="s">
        <v>266</v>
      </c>
      <c r="D162" s="125">
        <v>150000</v>
      </c>
      <c r="E162" s="97">
        <v>19382.36</v>
      </c>
      <c r="F162" s="97">
        <v>32793.449999999997</v>
      </c>
      <c r="G162" s="218">
        <f>ROUND(D162,0)-ROUND(F162,2)</f>
        <v>117206.55</v>
      </c>
      <c r="H162" s="646" t="s">
        <v>270</v>
      </c>
      <c r="I162" s="577">
        <f>IF(H162="Yes",ROUND(E162,2),0)</f>
        <v>19382.36</v>
      </c>
      <c r="J162" s="641">
        <v>0.5</v>
      </c>
      <c r="K162" s="582">
        <f>ROUND(E162*J162,2)</f>
        <v>9691.18</v>
      </c>
      <c r="L162" s="641">
        <v>0</v>
      </c>
      <c r="M162" s="582">
        <f>ROUND(E163*L162,2)</f>
        <v>0</v>
      </c>
      <c r="N162" s="641">
        <v>1</v>
      </c>
      <c r="O162" s="577">
        <f>ROUND(E164*N162,2)</f>
        <v>1893.9</v>
      </c>
    </row>
    <row r="163" spans="1:15" hidden="1">
      <c r="A163" s="668"/>
      <c r="B163" s="670"/>
      <c r="C163" s="339" t="str">
        <f>'Invoice Summary'!$C$24</f>
        <v>[Other Entity] Share</v>
      </c>
      <c r="D163" s="225">
        <v>0</v>
      </c>
      <c r="E163" s="226">
        <v>0</v>
      </c>
      <c r="F163" s="226">
        <v>0</v>
      </c>
      <c r="G163" s="217">
        <f>ROUND(D163,0)-ROUND(F163,2)</f>
        <v>0</v>
      </c>
      <c r="H163" s="639"/>
      <c r="I163" s="578"/>
      <c r="J163" s="640"/>
      <c r="K163" s="580"/>
      <c r="L163" s="640"/>
      <c r="M163" s="580"/>
      <c r="N163" s="640"/>
      <c r="O163" s="578"/>
    </row>
    <row r="164" spans="1:15" ht="15.75" thickBot="1">
      <c r="A164" s="669"/>
      <c r="B164" s="672"/>
      <c r="C164" s="179" t="s">
        <v>267</v>
      </c>
      <c r="D164" s="147">
        <v>50000</v>
      </c>
      <c r="E164" s="98">
        <v>1893.9</v>
      </c>
      <c r="F164" s="98">
        <v>8569.1200000000008</v>
      </c>
      <c r="G164" s="219">
        <f>ROUND(D164,0)-ROUND(F164,2)</f>
        <v>41430.879999999997</v>
      </c>
      <c r="H164" s="585"/>
      <c r="I164" s="579"/>
      <c r="J164" s="584"/>
      <c r="K164" s="583"/>
      <c r="L164" s="584"/>
      <c r="M164" s="583"/>
      <c r="N164" s="584"/>
      <c r="O164" s="579"/>
    </row>
    <row r="165" spans="1:15">
      <c r="A165" s="667"/>
      <c r="B165" s="671" t="s">
        <v>332</v>
      </c>
      <c r="C165" s="178" t="s">
        <v>266</v>
      </c>
      <c r="D165" s="125">
        <v>0</v>
      </c>
      <c r="E165" s="97">
        <v>0</v>
      </c>
      <c r="F165" s="97">
        <v>0</v>
      </c>
      <c r="G165" s="218">
        <f t="shared" ref="G165:G258" si="4">ROUND(D165,0)-ROUND(F165,2)</f>
        <v>0</v>
      </c>
      <c r="H165" s="646" t="s">
        <v>274</v>
      </c>
      <c r="I165" s="577">
        <f>IF(H165="Yes",ROUND(E165,2),0)</f>
        <v>0</v>
      </c>
      <c r="J165" s="641">
        <v>0</v>
      </c>
      <c r="K165" s="582">
        <f>ROUND(E165*J165,2)</f>
        <v>0</v>
      </c>
      <c r="L165" s="641">
        <v>0</v>
      </c>
      <c r="M165" s="582">
        <f>ROUND(E166*L165,2)</f>
        <v>0</v>
      </c>
      <c r="N165" s="641">
        <v>0</v>
      </c>
      <c r="O165" s="577">
        <f>ROUND(E167*N165,2)</f>
        <v>0</v>
      </c>
    </row>
    <row r="166" spans="1:15" hidden="1">
      <c r="A166" s="668"/>
      <c r="B166" s="670"/>
      <c r="C166" s="333" t="str">
        <f>'Invoice Summary'!$C$24</f>
        <v>[Other Entity] Share</v>
      </c>
      <c r="D166" s="225">
        <v>0</v>
      </c>
      <c r="E166" s="226">
        <v>0</v>
      </c>
      <c r="F166" s="226">
        <v>0</v>
      </c>
      <c r="G166" s="217">
        <f>ROUND(D166,0)-ROUND(F166,2)</f>
        <v>0</v>
      </c>
      <c r="H166" s="639"/>
      <c r="I166" s="578"/>
      <c r="J166" s="640"/>
      <c r="K166" s="580"/>
      <c r="L166" s="640"/>
      <c r="M166" s="580"/>
      <c r="N166" s="640"/>
      <c r="O166" s="578"/>
    </row>
    <row r="167" spans="1:15" ht="15.75" thickBot="1">
      <c r="A167" s="669"/>
      <c r="B167" s="672"/>
      <c r="C167" s="179" t="s">
        <v>267</v>
      </c>
      <c r="D167" s="147">
        <v>0</v>
      </c>
      <c r="E167" s="98">
        <v>0</v>
      </c>
      <c r="F167" s="98">
        <v>0</v>
      </c>
      <c r="G167" s="219">
        <f t="shared" si="4"/>
        <v>0</v>
      </c>
      <c r="H167" s="585"/>
      <c r="I167" s="579"/>
      <c r="J167" s="584"/>
      <c r="K167" s="583"/>
      <c r="L167" s="584"/>
      <c r="M167" s="583"/>
      <c r="N167" s="584"/>
      <c r="O167" s="579"/>
    </row>
    <row r="168" spans="1:15">
      <c r="A168" s="667"/>
      <c r="B168" s="671" t="s">
        <v>333</v>
      </c>
      <c r="C168" s="178" t="s">
        <v>266</v>
      </c>
      <c r="D168" s="125">
        <v>0</v>
      </c>
      <c r="E168" s="97">
        <v>0</v>
      </c>
      <c r="F168" s="97">
        <v>0</v>
      </c>
      <c r="G168" s="218">
        <f t="shared" si="4"/>
        <v>0</v>
      </c>
      <c r="H168" s="646" t="s">
        <v>274</v>
      </c>
      <c r="I168" s="577">
        <f>IF(H168="Yes",ROUND(E168,2),0)</f>
        <v>0</v>
      </c>
      <c r="J168" s="641">
        <v>0</v>
      </c>
      <c r="K168" s="582">
        <f>ROUND(E168*J168,2)</f>
        <v>0</v>
      </c>
      <c r="L168" s="641">
        <v>0</v>
      </c>
      <c r="M168" s="582">
        <f>ROUND(E169*L168,2)</f>
        <v>0</v>
      </c>
      <c r="N168" s="641">
        <v>0</v>
      </c>
      <c r="O168" s="577">
        <f>ROUND(E170*N168,2)</f>
        <v>0</v>
      </c>
    </row>
    <row r="169" spans="1:15" hidden="1">
      <c r="A169" s="668"/>
      <c r="B169" s="670"/>
      <c r="C169" s="333" t="str">
        <f>'Invoice Summary'!$C$24</f>
        <v>[Other Entity] Share</v>
      </c>
      <c r="D169" s="225">
        <v>0</v>
      </c>
      <c r="E169" s="226">
        <v>0</v>
      </c>
      <c r="F169" s="226">
        <v>0</v>
      </c>
      <c r="G169" s="217">
        <f>ROUND(D169,0)-ROUND(F169,2)</f>
        <v>0</v>
      </c>
      <c r="H169" s="639"/>
      <c r="I169" s="578"/>
      <c r="J169" s="640"/>
      <c r="K169" s="580"/>
      <c r="L169" s="640"/>
      <c r="M169" s="580"/>
      <c r="N169" s="640"/>
      <c r="O169" s="578"/>
    </row>
    <row r="170" spans="1:15" ht="15.75" thickBot="1">
      <c r="A170" s="669"/>
      <c r="B170" s="672"/>
      <c r="C170" s="179" t="s">
        <v>267</v>
      </c>
      <c r="D170" s="147">
        <v>0</v>
      </c>
      <c r="E170" s="98">
        <v>0</v>
      </c>
      <c r="F170" s="98">
        <v>0</v>
      </c>
      <c r="G170" s="219">
        <f t="shared" si="4"/>
        <v>0</v>
      </c>
      <c r="H170" s="585"/>
      <c r="I170" s="579"/>
      <c r="J170" s="584"/>
      <c r="K170" s="583"/>
      <c r="L170" s="584"/>
      <c r="M170" s="583"/>
      <c r="N170" s="584"/>
      <c r="O170" s="579"/>
    </row>
    <row r="171" spans="1:15">
      <c r="A171" s="667"/>
      <c r="B171" s="671" t="s">
        <v>334</v>
      </c>
      <c r="C171" s="178" t="s">
        <v>266</v>
      </c>
      <c r="D171" s="125">
        <v>0</v>
      </c>
      <c r="E171" s="97">
        <v>0</v>
      </c>
      <c r="F171" s="97">
        <v>0</v>
      </c>
      <c r="G171" s="218">
        <f t="shared" si="4"/>
        <v>0</v>
      </c>
      <c r="H171" s="646" t="s">
        <v>274</v>
      </c>
      <c r="I171" s="577">
        <f>IF(H171="Yes",ROUND(E171,2),0)</f>
        <v>0</v>
      </c>
      <c r="J171" s="641">
        <v>0</v>
      </c>
      <c r="K171" s="582">
        <f>ROUND(E171*J171,2)</f>
        <v>0</v>
      </c>
      <c r="L171" s="641">
        <v>0</v>
      </c>
      <c r="M171" s="582">
        <f>ROUND(E172*L171,2)</f>
        <v>0</v>
      </c>
      <c r="N171" s="641">
        <v>0</v>
      </c>
      <c r="O171" s="577">
        <f>ROUND(E173*N171,2)</f>
        <v>0</v>
      </c>
    </row>
    <row r="172" spans="1:15" hidden="1">
      <c r="A172" s="668"/>
      <c r="B172" s="670"/>
      <c r="C172" s="333" t="str">
        <f>'Invoice Summary'!$C$24</f>
        <v>[Other Entity] Share</v>
      </c>
      <c r="D172" s="225">
        <v>0</v>
      </c>
      <c r="E172" s="226">
        <v>0</v>
      </c>
      <c r="F172" s="226">
        <v>0</v>
      </c>
      <c r="G172" s="217">
        <f>ROUND(D172,0)-ROUND(F172,2)</f>
        <v>0</v>
      </c>
      <c r="H172" s="639"/>
      <c r="I172" s="578"/>
      <c r="J172" s="640"/>
      <c r="K172" s="580"/>
      <c r="L172" s="640"/>
      <c r="M172" s="580"/>
      <c r="N172" s="640"/>
      <c r="O172" s="578"/>
    </row>
    <row r="173" spans="1:15" ht="15.75" thickBot="1">
      <c r="A173" s="669"/>
      <c r="B173" s="672"/>
      <c r="C173" s="179" t="s">
        <v>267</v>
      </c>
      <c r="D173" s="147">
        <v>0</v>
      </c>
      <c r="E173" s="98">
        <v>0</v>
      </c>
      <c r="F173" s="98">
        <v>0</v>
      </c>
      <c r="G173" s="219">
        <f t="shared" si="4"/>
        <v>0</v>
      </c>
      <c r="H173" s="585"/>
      <c r="I173" s="579"/>
      <c r="J173" s="584"/>
      <c r="K173" s="583"/>
      <c r="L173" s="584"/>
      <c r="M173" s="583"/>
      <c r="N173" s="584"/>
      <c r="O173" s="579"/>
    </row>
    <row r="174" spans="1:15">
      <c r="A174" s="667"/>
      <c r="B174" s="671" t="s">
        <v>335</v>
      </c>
      <c r="C174" s="178" t="s">
        <v>266</v>
      </c>
      <c r="D174" s="125">
        <v>0</v>
      </c>
      <c r="E174" s="97">
        <v>0</v>
      </c>
      <c r="F174" s="97">
        <v>0</v>
      </c>
      <c r="G174" s="218">
        <f t="shared" si="4"/>
        <v>0</v>
      </c>
      <c r="H174" s="646" t="s">
        <v>274</v>
      </c>
      <c r="I174" s="577">
        <f>IF(H174="Yes",ROUND(E174,2),0)</f>
        <v>0</v>
      </c>
      <c r="J174" s="641">
        <v>0</v>
      </c>
      <c r="K174" s="582">
        <f>ROUND(E174*J174,2)</f>
        <v>0</v>
      </c>
      <c r="L174" s="641">
        <v>0</v>
      </c>
      <c r="M174" s="582">
        <f>ROUND(E175*L174,2)</f>
        <v>0</v>
      </c>
      <c r="N174" s="641">
        <v>0</v>
      </c>
      <c r="O174" s="577">
        <f>ROUND(E176*N174,2)</f>
        <v>0</v>
      </c>
    </row>
    <row r="175" spans="1:15" hidden="1">
      <c r="A175" s="668"/>
      <c r="B175" s="670"/>
      <c r="C175" s="333" t="str">
        <f>'Invoice Summary'!$C$24</f>
        <v>[Other Entity] Share</v>
      </c>
      <c r="D175" s="225">
        <v>0</v>
      </c>
      <c r="E175" s="226">
        <v>0</v>
      </c>
      <c r="F175" s="226">
        <v>0</v>
      </c>
      <c r="G175" s="217">
        <f>ROUND(D175,0)-ROUND(F175,2)</f>
        <v>0</v>
      </c>
      <c r="H175" s="639"/>
      <c r="I175" s="578"/>
      <c r="J175" s="640"/>
      <c r="K175" s="580"/>
      <c r="L175" s="640"/>
      <c r="M175" s="580"/>
      <c r="N175" s="640"/>
      <c r="O175" s="578"/>
    </row>
    <row r="176" spans="1:15" ht="15.75" thickBot="1">
      <c r="A176" s="669"/>
      <c r="B176" s="672"/>
      <c r="C176" s="179" t="s">
        <v>267</v>
      </c>
      <c r="D176" s="147">
        <v>0</v>
      </c>
      <c r="E176" s="98">
        <v>0</v>
      </c>
      <c r="F176" s="98">
        <v>0</v>
      </c>
      <c r="G176" s="219">
        <f t="shared" si="4"/>
        <v>0</v>
      </c>
      <c r="H176" s="585"/>
      <c r="I176" s="579"/>
      <c r="J176" s="584"/>
      <c r="K176" s="583"/>
      <c r="L176" s="584"/>
      <c r="M176" s="583"/>
      <c r="N176" s="584"/>
      <c r="O176" s="579"/>
    </row>
    <row r="177" spans="1:15">
      <c r="A177" s="667"/>
      <c r="B177" s="671" t="s">
        <v>336</v>
      </c>
      <c r="C177" s="178" t="s">
        <v>266</v>
      </c>
      <c r="D177" s="125">
        <v>0</v>
      </c>
      <c r="E177" s="97">
        <v>0</v>
      </c>
      <c r="F177" s="97">
        <v>0</v>
      </c>
      <c r="G177" s="218">
        <f t="shared" si="4"/>
        <v>0</v>
      </c>
      <c r="H177" s="646" t="s">
        <v>274</v>
      </c>
      <c r="I177" s="577">
        <f>IF(H177="Yes",ROUND(E177,2),0)</f>
        <v>0</v>
      </c>
      <c r="J177" s="641">
        <v>0</v>
      </c>
      <c r="K177" s="582">
        <f>ROUND(E177*J177,2)</f>
        <v>0</v>
      </c>
      <c r="L177" s="641">
        <v>0</v>
      </c>
      <c r="M177" s="582">
        <f>ROUND(E178*L177,2)</f>
        <v>0</v>
      </c>
      <c r="N177" s="641">
        <v>0</v>
      </c>
      <c r="O177" s="577">
        <f>ROUND(E179*N177,2)</f>
        <v>0</v>
      </c>
    </row>
    <row r="178" spans="1:15" hidden="1">
      <c r="A178" s="668"/>
      <c r="B178" s="670"/>
      <c r="C178" s="333" t="str">
        <f>'Invoice Summary'!$C$24</f>
        <v>[Other Entity] Share</v>
      </c>
      <c r="D178" s="225">
        <v>0</v>
      </c>
      <c r="E178" s="226">
        <v>0</v>
      </c>
      <c r="F178" s="226">
        <v>0</v>
      </c>
      <c r="G178" s="217">
        <f>ROUND(D178,0)-ROUND(F178,2)</f>
        <v>0</v>
      </c>
      <c r="H178" s="639"/>
      <c r="I178" s="578"/>
      <c r="J178" s="640"/>
      <c r="K178" s="580"/>
      <c r="L178" s="640"/>
      <c r="M178" s="580"/>
      <c r="N178" s="640"/>
      <c r="O178" s="578"/>
    </row>
    <row r="179" spans="1:15" ht="15.75" thickBot="1">
      <c r="A179" s="669"/>
      <c r="B179" s="672"/>
      <c r="C179" s="179" t="s">
        <v>267</v>
      </c>
      <c r="D179" s="147">
        <v>0</v>
      </c>
      <c r="E179" s="98">
        <v>0</v>
      </c>
      <c r="F179" s="98">
        <v>0</v>
      </c>
      <c r="G179" s="219">
        <f t="shared" si="4"/>
        <v>0</v>
      </c>
      <c r="H179" s="585"/>
      <c r="I179" s="579"/>
      <c r="J179" s="584"/>
      <c r="K179" s="583"/>
      <c r="L179" s="584"/>
      <c r="M179" s="583"/>
      <c r="N179" s="584"/>
      <c r="O179" s="579"/>
    </row>
    <row r="180" spans="1:15">
      <c r="A180" s="667"/>
      <c r="B180" s="671" t="s">
        <v>337</v>
      </c>
      <c r="C180" s="178" t="s">
        <v>266</v>
      </c>
      <c r="D180" s="125">
        <v>0</v>
      </c>
      <c r="E180" s="97">
        <v>0</v>
      </c>
      <c r="F180" s="97">
        <v>0</v>
      </c>
      <c r="G180" s="218">
        <f t="shared" si="4"/>
        <v>0</v>
      </c>
      <c r="H180" s="646" t="s">
        <v>274</v>
      </c>
      <c r="I180" s="577">
        <f>IF(H180="Yes",ROUND(E180,2),0)</f>
        <v>0</v>
      </c>
      <c r="J180" s="641">
        <v>0</v>
      </c>
      <c r="K180" s="582">
        <f>ROUND(E180*J180,2)</f>
        <v>0</v>
      </c>
      <c r="L180" s="641">
        <v>0</v>
      </c>
      <c r="M180" s="582">
        <f>ROUND(E181*L180,2)</f>
        <v>0</v>
      </c>
      <c r="N180" s="641">
        <v>0</v>
      </c>
      <c r="O180" s="577">
        <f>ROUND(E182*N180,2)</f>
        <v>0</v>
      </c>
    </row>
    <row r="181" spans="1:15" hidden="1">
      <c r="A181" s="668"/>
      <c r="B181" s="670"/>
      <c r="C181" s="333" t="str">
        <f>'Invoice Summary'!$C$24</f>
        <v>[Other Entity] Share</v>
      </c>
      <c r="D181" s="225">
        <v>0</v>
      </c>
      <c r="E181" s="226">
        <v>0</v>
      </c>
      <c r="F181" s="226">
        <v>0</v>
      </c>
      <c r="G181" s="217">
        <f>ROUND(D181,0)-ROUND(F181,2)</f>
        <v>0</v>
      </c>
      <c r="H181" s="639"/>
      <c r="I181" s="578"/>
      <c r="J181" s="640"/>
      <c r="K181" s="580"/>
      <c r="L181" s="640"/>
      <c r="M181" s="580"/>
      <c r="N181" s="640"/>
      <c r="O181" s="578"/>
    </row>
    <row r="182" spans="1:15" ht="15.75" thickBot="1">
      <c r="A182" s="669"/>
      <c r="B182" s="672"/>
      <c r="C182" s="179" t="s">
        <v>267</v>
      </c>
      <c r="D182" s="147">
        <v>0</v>
      </c>
      <c r="E182" s="98">
        <v>0</v>
      </c>
      <c r="F182" s="98">
        <v>0</v>
      </c>
      <c r="G182" s="219">
        <f t="shared" si="4"/>
        <v>0</v>
      </c>
      <c r="H182" s="585"/>
      <c r="I182" s="579"/>
      <c r="J182" s="584"/>
      <c r="K182" s="583"/>
      <c r="L182" s="584"/>
      <c r="M182" s="583"/>
      <c r="N182" s="584"/>
      <c r="O182" s="579"/>
    </row>
    <row r="183" spans="1:15">
      <c r="A183" s="667"/>
      <c r="B183" s="671" t="s">
        <v>338</v>
      </c>
      <c r="C183" s="178" t="s">
        <v>266</v>
      </c>
      <c r="D183" s="125">
        <v>0</v>
      </c>
      <c r="E183" s="97">
        <v>0</v>
      </c>
      <c r="F183" s="97">
        <v>0</v>
      </c>
      <c r="G183" s="218">
        <f t="shared" si="4"/>
        <v>0</v>
      </c>
      <c r="H183" s="646" t="s">
        <v>274</v>
      </c>
      <c r="I183" s="577">
        <f>IF(H183="Yes",ROUND(E183,2),0)</f>
        <v>0</v>
      </c>
      <c r="J183" s="641">
        <v>0</v>
      </c>
      <c r="K183" s="582">
        <f>ROUND(E183*J183,2)</f>
        <v>0</v>
      </c>
      <c r="L183" s="641">
        <v>0</v>
      </c>
      <c r="M183" s="582">
        <f>ROUND(E184*L183,2)</f>
        <v>0</v>
      </c>
      <c r="N183" s="641">
        <v>0</v>
      </c>
      <c r="O183" s="577">
        <f>ROUND(E185*N183,2)</f>
        <v>0</v>
      </c>
    </row>
    <row r="184" spans="1:15" hidden="1">
      <c r="A184" s="668"/>
      <c r="B184" s="670"/>
      <c r="C184" s="333" t="str">
        <f>'Invoice Summary'!$C$24</f>
        <v>[Other Entity] Share</v>
      </c>
      <c r="D184" s="225">
        <v>0</v>
      </c>
      <c r="E184" s="226">
        <v>0</v>
      </c>
      <c r="F184" s="226">
        <v>0</v>
      </c>
      <c r="G184" s="217">
        <f>ROUND(D184,0)-ROUND(F184,2)</f>
        <v>0</v>
      </c>
      <c r="H184" s="639"/>
      <c r="I184" s="578"/>
      <c r="J184" s="640"/>
      <c r="K184" s="580"/>
      <c r="L184" s="640"/>
      <c r="M184" s="580"/>
      <c r="N184" s="640"/>
      <c r="O184" s="578"/>
    </row>
    <row r="185" spans="1:15" ht="15.75" thickBot="1">
      <c r="A185" s="669"/>
      <c r="B185" s="672"/>
      <c r="C185" s="179" t="s">
        <v>267</v>
      </c>
      <c r="D185" s="147">
        <v>0</v>
      </c>
      <c r="E185" s="98">
        <v>0</v>
      </c>
      <c r="F185" s="98">
        <v>0</v>
      </c>
      <c r="G185" s="219">
        <f t="shared" si="4"/>
        <v>0</v>
      </c>
      <c r="H185" s="585"/>
      <c r="I185" s="579"/>
      <c r="J185" s="584"/>
      <c r="K185" s="583"/>
      <c r="L185" s="584"/>
      <c r="M185" s="583"/>
      <c r="N185" s="584"/>
      <c r="O185" s="579"/>
    </row>
    <row r="186" spans="1:15">
      <c r="A186" s="667"/>
      <c r="B186" s="671" t="s">
        <v>339</v>
      </c>
      <c r="C186" s="178" t="s">
        <v>266</v>
      </c>
      <c r="D186" s="125">
        <v>0</v>
      </c>
      <c r="E186" s="97">
        <v>0</v>
      </c>
      <c r="F186" s="97">
        <v>0</v>
      </c>
      <c r="G186" s="218">
        <f t="shared" si="4"/>
        <v>0</v>
      </c>
      <c r="H186" s="646" t="s">
        <v>274</v>
      </c>
      <c r="I186" s="577">
        <f>IF(H186="Yes",ROUND(E186,2),0)</f>
        <v>0</v>
      </c>
      <c r="J186" s="641">
        <v>0</v>
      </c>
      <c r="K186" s="582">
        <f>ROUND(E186*J186,2)</f>
        <v>0</v>
      </c>
      <c r="L186" s="641">
        <v>0</v>
      </c>
      <c r="M186" s="582">
        <f>ROUND(E187*L186,2)</f>
        <v>0</v>
      </c>
      <c r="N186" s="641">
        <v>0</v>
      </c>
      <c r="O186" s="577">
        <f>ROUND(E188*N186,2)</f>
        <v>0</v>
      </c>
    </row>
    <row r="187" spans="1:15" hidden="1">
      <c r="A187" s="668"/>
      <c r="B187" s="670"/>
      <c r="C187" s="333" t="str">
        <f>'Invoice Summary'!$C$24</f>
        <v>[Other Entity] Share</v>
      </c>
      <c r="D187" s="225">
        <v>0</v>
      </c>
      <c r="E187" s="226">
        <v>0</v>
      </c>
      <c r="F187" s="226">
        <v>0</v>
      </c>
      <c r="G187" s="217">
        <f>ROUND(D187,0)-ROUND(F187,2)</f>
        <v>0</v>
      </c>
      <c r="H187" s="639"/>
      <c r="I187" s="578"/>
      <c r="J187" s="640"/>
      <c r="K187" s="580"/>
      <c r="L187" s="640"/>
      <c r="M187" s="580"/>
      <c r="N187" s="640"/>
      <c r="O187" s="578"/>
    </row>
    <row r="188" spans="1:15" ht="15.75" thickBot="1">
      <c r="A188" s="669"/>
      <c r="B188" s="672"/>
      <c r="C188" s="179" t="s">
        <v>267</v>
      </c>
      <c r="D188" s="147">
        <v>0</v>
      </c>
      <c r="E188" s="98">
        <v>0</v>
      </c>
      <c r="F188" s="98">
        <v>0</v>
      </c>
      <c r="G188" s="219">
        <f t="shared" si="4"/>
        <v>0</v>
      </c>
      <c r="H188" s="585"/>
      <c r="I188" s="579"/>
      <c r="J188" s="584"/>
      <c r="K188" s="583"/>
      <c r="L188" s="584"/>
      <c r="M188" s="583"/>
      <c r="N188" s="584"/>
      <c r="O188" s="579"/>
    </row>
    <row r="189" spans="1:15">
      <c r="A189" s="667"/>
      <c r="B189" s="671" t="s">
        <v>340</v>
      </c>
      <c r="C189" s="178" t="s">
        <v>266</v>
      </c>
      <c r="D189" s="125">
        <v>0</v>
      </c>
      <c r="E189" s="97">
        <v>0</v>
      </c>
      <c r="F189" s="97">
        <v>0</v>
      </c>
      <c r="G189" s="218">
        <f t="shared" si="4"/>
        <v>0</v>
      </c>
      <c r="H189" s="646" t="s">
        <v>274</v>
      </c>
      <c r="I189" s="577">
        <f>IF(H189="Yes",ROUND(E189,2),0)</f>
        <v>0</v>
      </c>
      <c r="J189" s="641">
        <v>0</v>
      </c>
      <c r="K189" s="582">
        <f>ROUND(E189*J189,2)</f>
        <v>0</v>
      </c>
      <c r="L189" s="641">
        <v>0</v>
      </c>
      <c r="M189" s="582">
        <f>ROUND(E190*L189,2)</f>
        <v>0</v>
      </c>
      <c r="N189" s="641">
        <v>0</v>
      </c>
      <c r="O189" s="577">
        <f>ROUND(E191*N189,2)</f>
        <v>0</v>
      </c>
    </row>
    <row r="190" spans="1:15" hidden="1">
      <c r="A190" s="668"/>
      <c r="B190" s="670"/>
      <c r="C190" s="333" t="str">
        <f>'Invoice Summary'!$C$24</f>
        <v>[Other Entity] Share</v>
      </c>
      <c r="D190" s="225">
        <v>0</v>
      </c>
      <c r="E190" s="226">
        <v>0</v>
      </c>
      <c r="F190" s="226">
        <v>0</v>
      </c>
      <c r="G190" s="217">
        <f>ROUND(D190,0)-ROUND(F190,2)</f>
        <v>0</v>
      </c>
      <c r="H190" s="639"/>
      <c r="I190" s="578"/>
      <c r="J190" s="640"/>
      <c r="K190" s="580"/>
      <c r="L190" s="640"/>
      <c r="M190" s="580"/>
      <c r="N190" s="640"/>
      <c r="O190" s="578"/>
    </row>
    <row r="191" spans="1:15" ht="15.75" thickBot="1">
      <c r="A191" s="669"/>
      <c r="B191" s="672"/>
      <c r="C191" s="179" t="s">
        <v>267</v>
      </c>
      <c r="D191" s="147">
        <v>0</v>
      </c>
      <c r="E191" s="98">
        <v>0</v>
      </c>
      <c r="F191" s="98">
        <v>0</v>
      </c>
      <c r="G191" s="219">
        <f t="shared" si="4"/>
        <v>0</v>
      </c>
      <c r="H191" s="585"/>
      <c r="I191" s="579"/>
      <c r="J191" s="584"/>
      <c r="K191" s="583"/>
      <c r="L191" s="584"/>
      <c r="M191" s="583"/>
      <c r="N191" s="584"/>
      <c r="O191" s="579"/>
    </row>
    <row r="192" spans="1:15" hidden="1">
      <c r="A192" s="667"/>
      <c r="B192" s="671" t="s">
        <v>341</v>
      </c>
      <c r="C192" s="178" t="s">
        <v>266</v>
      </c>
      <c r="D192" s="125">
        <v>0</v>
      </c>
      <c r="E192" s="97">
        <v>0</v>
      </c>
      <c r="F192" s="97">
        <v>0</v>
      </c>
      <c r="G192" s="218">
        <f t="shared" si="4"/>
        <v>0</v>
      </c>
      <c r="H192" s="646" t="s">
        <v>274</v>
      </c>
      <c r="I192" s="577">
        <f>IF(H192="Yes",ROUND(E192,2),0)</f>
        <v>0</v>
      </c>
      <c r="J192" s="641">
        <v>0</v>
      </c>
      <c r="K192" s="582">
        <f>ROUND(E192*J192,2)</f>
        <v>0</v>
      </c>
      <c r="L192" s="641">
        <v>0</v>
      </c>
      <c r="M192" s="582">
        <f>ROUND(E193*L192,2)</f>
        <v>0</v>
      </c>
      <c r="N192" s="641">
        <v>0</v>
      </c>
      <c r="O192" s="577">
        <f>ROUND(E194*N192,2)</f>
        <v>0</v>
      </c>
    </row>
    <row r="193" spans="1:16" hidden="1">
      <c r="A193" s="668"/>
      <c r="B193" s="670"/>
      <c r="C193" s="333" t="str">
        <f>'Invoice Summary'!$C$24</f>
        <v>[Other Entity] Share</v>
      </c>
      <c r="D193" s="225">
        <v>0</v>
      </c>
      <c r="E193" s="226">
        <v>0</v>
      </c>
      <c r="F193" s="226">
        <v>0</v>
      </c>
      <c r="G193" s="217">
        <f>ROUND(D193,0)-ROUND(F193,2)</f>
        <v>0</v>
      </c>
      <c r="H193" s="639"/>
      <c r="I193" s="578"/>
      <c r="J193" s="640"/>
      <c r="K193" s="580"/>
      <c r="L193" s="640"/>
      <c r="M193" s="580"/>
      <c r="N193" s="640"/>
      <c r="O193" s="578"/>
    </row>
    <row r="194" spans="1:16" ht="15.75" hidden="1" thickBot="1">
      <c r="A194" s="669"/>
      <c r="B194" s="672"/>
      <c r="C194" s="179" t="s">
        <v>267</v>
      </c>
      <c r="D194" s="147">
        <v>0</v>
      </c>
      <c r="E194" s="98">
        <v>0</v>
      </c>
      <c r="F194" s="98">
        <v>0</v>
      </c>
      <c r="G194" s="219">
        <f t="shared" si="4"/>
        <v>0</v>
      </c>
      <c r="H194" s="585"/>
      <c r="I194" s="579"/>
      <c r="J194" s="584"/>
      <c r="K194" s="583"/>
      <c r="L194" s="584"/>
      <c r="M194" s="583"/>
      <c r="N194" s="584"/>
      <c r="O194" s="579"/>
    </row>
    <row r="195" spans="1:16" hidden="1">
      <c r="A195" s="667"/>
      <c r="B195" s="671" t="s">
        <v>342</v>
      </c>
      <c r="C195" s="178" t="s">
        <v>266</v>
      </c>
      <c r="D195" s="125">
        <v>0</v>
      </c>
      <c r="E195" s="97">
        <v>0</v>
      </c>
      <c r="F195" s="97">
        <v>0</v>
      </c>
      <c r="G195" s="218">
        <f t="shared" si="4"/>
        <v>0</v>
      </c>
      <c r="H195" s="646" t="s">
        <v>274</v>
      </c>
      <c r="I195" s="577">
        <f>IF(H195="Yes",ROUND(E195,2),0)</f>
        <v>0</v>
      </c>
      <c r="J195" s="641">
        <v>0</v>
      </c>
      <c r="K195" s="582">
        <f>ROUND(E195*J195,2)</f>
        <v>0</v>
      </c>
      <c r="L195" s="641">
        <v>0</v>
      </c>
      <c r="M195" s="582">
        <f>ROUND(E196*L195,2)</f>
        <v>0</v>
      </c>
      <c r="N195" s="641">
        <v>0</v>
      </c>
      <c r="O195" s="577">
        <f>ROUND(E197*N195,2)</f>
        <v>0</v>
      </c>
    </row>
    <row r="196" spans="1:16" hidden="1">
      <c r="A196" s="668"/>
      <c r="B196" s="670"/>
      <c r="C196" s="333" t="str">
        <f>'Invoice Summary'!$C$24</f>
        <v>[Other Entity] Share</v>
      </c>
      <c r="D196" s="225">
        <v>0</v>
      </c>
      <c r="E196" s="226">
        <v>0</v>
      </c>
      <c r="F196" s="226">
        <v>0</v>
      </c>
      <c r="G196" s="217">
        <f>ROUND(D196,0)-ROUND(F196,2)</f>
        <v>0</v>
      </c>
      <c r="H196" s="639"/>
      <c r="I196" s="578"/>
      <c r="J196" s="640"/>
      <c r="K196" s="580"/>
      <c r="L196" s="640"/>
      <c r="M196" s="580"/>
      <c r="N196" s="640"/>
      <c r="O196" s="578"/>
    </row>
    <row r="197" spans="1:16" ht="15.75" hidden="1" thickBot="1">
      <c r="A197" s="669"/>
      <c r="B197" s="672"/>
      <c r="C197" s="179" t="s">
        <v>267</v>
      </c>
      <c r="D197" s="147">
        <v>0</v>
      </c>
      <c r="E197" s="98">
        <v>0</v>
      </c>
      <c r="F197" s="98">
        <v>0</v>
      </c>
      <c r="G197" s="219">
        <f t="shared" si="4"/>
        <v>0</v>
      </c>
      <c r="H197" s="585"/>
      <c r="I197" s="579"/>
      <c r="J197" s="584"/>
      <c r="K197" s="583"/>
      <c r="L197" s="584"/>
      <c r="M197" s="583"/>
      <c r="N197" s="584"/>
      <c r="O197" s="579"/>
    </row>
    <row r="198" spans="1:16" hidden="1">
      <c r="A198" s="667"/>
      <c r="B198" s="671" t="s">
        <v>343</v>
      </c>
      <c r="C198" s="178" t="s">
        <v>266</v>
      </c>
      <c r="D198" s="125">
        <v>0</v>
      </c>
      <c r="E198" s="97">
        <v>0</v>
      </c>
      <c r="F198" s="97">
        <v>0</v>
      </c>
      <c r="G198" s="218">
        <f t="shared" si="4"/>
        <v>0</v>
      </c>
      <c r="H198" s="646" t="s">
        <v>274</v>
      </c>
      <c r="I198" s="577">
        <f>IF(H198="Yes",ROUND(E198,2),0)</f>
        <v>0</v>
      </c>
      <c r="J198" s="641">
        <v>0</v>
      </c>
      <c r="K198" s="582">
        <f>ROUND(E198*J198,2)</f>
        <v>0</v>
      </c>
      <c r="L198" s="641">
        <v>0</v>
      </c>
      <c r="M198" s="582">
        <f>ROUND(E199*L198,2)</f>
        <v>0</v>
      </c>
      <c r="N198" s="641">
        <v>0</v>
      </c>
      <c r="O198" s="577">
        <f>ROUND(E200*N198,2)</f>
        <v>0</v>
      </c>
      <c r="P198" s="18"/>
    </row>
    <row r="199" spans="1:16" hidden="1">
      <c r="A199" s="668"/>
      <c r="B199" s="670"/>
      <c r="C199" s="333" t="str">
        <f>'Invoice Summary'!$C$24</f>
        <v>[Other Entity] Share</v>
      </c>
      <c r="D199" s="225">
        <v>0</v>
      </c>
      <c r="E199" s="226">
        <v>0</v>
      </c>
      <c r="F199" s="226">
        <v>0</v>
      </c>
      <c r="G199" s="217">
        <f>ROUND(D199,0)-ROUND(F199,2)</f>
        <v>0</v>
      </c>
      <c r="H199" s="639"/>
      <c r="I199" s="578"/>
      <c r="J199" s="640"/>
      <c r="K199" s="580"/>
      <c r="L199" s="640"/>
      <c r="M199" s="580"/>
      <c r="N199" s="640"/>
      <c r="O199" s="578"/>
      <c r="P199" s="18"/>
    </row>
    <row r="200" spans="1:16" ht="15.75" hidden="1" thickBot="1">
      <c r="A200" s="669"/>
      <c r="B200" s="672"/>
      <c r="C200" s="179" t="s">
        <v>267</v>
      </c>
      <c r="D200" s="147">
        <v>0</v>
      </c>
      <c r="E200" s="98">
        <v>0</v>
      </c>
      <c r="F200" s="98">
        <v>0</v>
      </c>
      <c r="G200" s="219">
        <f t="shared" si="4"/>
        <v>0</v>
      </c>
      <c r="H200" s="585"/>
      <c r="I200" s="579"/>
      <c r="J200" s="584"/>
      <c r="K200" s="583"/>
      <c r="L200" s="584"/>
      <c r="M200" s="583"/>
      <c r="N200" s="584"/>
      <c r="O200" s="579"/>
    </row>
    <row r="201" spans="1:16" hidden="1">
      <c r="A201" s="667"/>
      <c r="B201" s="671" t="s">
        <v>344</v>
      </c>
      <c r="C201" s="178" t="s">
        <v>266</v>
      </c>
      <c r="D201" s="125">
        <v>0</v>
      </c>
      <c r="E201" s="97">
        <v>0</v>
      </c>
      <c r="F201" s="97">
        <v>0</v>
      </c>
      <c r="G201" s="218">
        <f t="shared" si="4"/>
        <v>0</v>
      </c>
      <c r="H201" s="646" t="s">
        <v>274</v>
      </c>
      <c r="I201" s="577">
        <f>IF(H201="Yes",ROUND(E201,2),0)</f>
        <v>0</v>
      </c>
      <c r="J201" s="641">
        <v>0</v>
      </c>
      <c r="K201" s="582">
        <f>ROUND(E201*J201,2)</f>
        <v>0</v>
      </c>
      <c r="L201" s="641">
        <v>0</v>
      </c>
      <c r="M201" s="582">
        <f>ROUND(E202*L201,2)</f>
        <v>0</v>
      </c>
      <c r="N201" s="641">
        <v>0</v>
      </c>
      <c r="O201" s="577">
        <f>ROUND(E203*N201,2)</f>
        <v>0</v>
      </c>
    </row>
    <row r="202" spans="1:16" hidden="1">
      <c r="A202" s="668"/>
      <c r="B202" s="670"/>
      <c r="C202" s="333" t="str">
        <f>'Invoice Summary'!$C$24</f>
        <v>[Other Entity] Share</v>
      </c>
      <c r="D202" s="225">
        <v>0</v>
      </c>
      <c r="E202" s="226">
        <v>0</v>
      </c>
      <c r="F202" s="226">
        <v>0</v>
      </c>
      <c r="G202" s="217">
        <f>ROUND(D202,0)-ROUND(F202,2)</f>
        <v>0</v>
      </c>
      <c r="H202" s="639"/>
      <c r="I202" s="578"/>
      <c r="J202" s="640"/>
      <c r="K202" s="580"/>
      <c r="L202" s="640"/>
      <c r="M202" s="580"/>
      <c r="N202" s="640"/>
      <c r="O202" s="578"/>
    </row>
    <row r="203" spans="1:16" ht="15.75" hidden="1" thickBot="1">
      <c r="A203" s="669"/>
      <c r="B203" s="672"/>
      <c r="C203" s="179" t="s">
        <v>267</v>
      </c>
      <c r="D203" s="147">
        <v>0</v>
      </c>
      <c r="E203" s="98">
        <v>0</v>
      </c>
      <c r="F203" s="98">
        <v>0</v>
      </c>
      <c r="G203" s="219">
        <f t="shared" si="4"/>
        <v>0</v>
      </c>
      <c r="H203" s="585"/>
      <c r="I203" s="579"/>
      <c r="J203" s="584"/>
      <c r="K203" s="583"/>
      <c r="L203" s="584"/>
      <c r="M203" s="583"/>
      <c r="N203" s="584"/>
      <c r="O203" s="579"/>
    </row>
    <row r="204" spans="1:16" hidden="1">
      <c r="A204" s="667"/>
      <c r="B204" s="671" t="s">
        <v>345</v>
      </c>
      <c r="C204" s="178" t="s">
        <v>266</v>
      </c>
      <c r="D204" s="125">
        <v>0</v>
      </c>
      <c r="E204" s="97">
        <v>0</v>
      </c>
      <c r="F204" s="97">
        <v>0</v>
      </c>
      <c r="G204" s="218">
        <f t="shared" si="4"/>
        <v>0</v>
      </c>
      <c r="H204" s="646" t="s">
        <v>274</v>
      </c>
      <c r="I204" s="577">
        <f>IF(H204="Yes",ROUND(E204,2),0)</f>
        <v>0</v>
      </c>
      <c r="J204" s="641">
        <v>0</v>
      </c>
      <c r="K204" s="582">
        <f>ROUND(E204*J204,2)</f>
        <v>0</v>
      </c>
      <c r="L204" s="641">
        <v>0</v>
      </c>
      <c r="M204" s="582">
        <f>ROUND(E205*L204,2)</f>
        <v>0</v>
      </c>
      <c r="N204" s="641">
        <v>0</v>
      </c>
      <c r="O204" s="577">
        <f>ROUND(E206*N204,2)</f>
        <v>0</v>
      </c>
    </row>
    <row r="205" spans="1:16" hidden="1">
      <c r="A205" s="668"/>
      <c r="B205" s="670"/>
      <c r="C205" s="333" t="str">
        <f>'Invoice Summary'!$C$24</f>
        <v>[Other Entity] Share</v>
      </c>
      <c r="D205" s="225">
        <v>0</v>
      </c>
      <c r="E205" s="226">
        <v>0</v>
      </c>
      <c r="F205" s="226">
        <v>0</v>
      </c>
      <c r="G205" s="217">
        <f>ROUND(D205,0)-ROUND(F205,2)</f>
        <v>0</v>
      </c>
      <c r="H205" s="639"/>
      <c r="I205" s="578"/>
      <c r="J205" s="640"/>
      <c r="K205" s="580"/>
      <c r="L205" s="640"/>
      <c r="M205" s="580"/>
      <c r="N205" s="640"/>
      <c r="O205" s="578"/>
    </row>
    <row r="206" spans="1:16" ht="15.75" hidden="1" thickBot="1">
      <c r="A206" s="669"/>
      <c r="B206" s="672"/>
      <c r="C206" s="179" t="s">
        <v>267</v>
      </c>
      <c r="D206" s="147">
        <v>0</v>
      </c>
      <c r="E206" s="98">
        <v>0</v>
      </c>
      <c r="F206" s="98">
        <v>0</v>
      </c>
      <c r="G206" s="219">
        <f t="shared" si="4"/>
        <v>0</v>
      </c>
      <c r="H206" s="585"/>
      <c r="I206" s="579"/>
      <c r="J206" s="584"/>
      <c r="K206" s="583"/>
      <c r="L206" s="584"/>
      <c r="M206" s="583"/>
      <c r="N206" s="584"/>
      <c r="O206" s="579"/>
    </row>
    <row r="207" spans="1:16" hidden="1">
      <c r="A207" s="667"/>
      <c r="B207" s="671" t="s">
        <v>346</v>
      </c>
      <c r="C207" s="178" t="s">
        <v>266</v>
      </c>
      <c r="D207" s="125">
        <v>0</v>
      </c>
      <c r="E207" s="97">
        <v>0</v>
      </c>
      <c r="F207" s="97">
        <v>0</v>
      </c>
      <c r="G207" s="218">
        <f t="shared" si="4"/>
        <v>0</v>
      </c>
      <c r="H207" s="646" t="s">
        <v>274</v>
      </c>
      <c r="I207" s="577">
        <f>IF(H207="Yes",ROUND(E207,2),0)</f>
        <v>0</v>
      </c>
      <c r="J207" s="641">
        <v>0</v>
      </c>
      <c r="K207" s="582">
        <f>ROUND(E207*J207,2)</f>
        <v>0</v>
      </c>
      <c r="L207" s="641">
        <v>0</v>
      </c>
      <c r="M207" s="582">
        <f>ROUND(E208*L207,2)</f>
        <v>0</v>
      </c>
      <c r="N207" s="641">
        <v>0</v>
      </c>
      <c r="O207" s="577">
        <f>ROUND(E209*N207,2)</f>
        <v>0</v>
      </c>
    </row>
    <row r="208" spans="1:16" hidden="1">
      <c r="A208" s="668"/>
      <c r="B208" s="670"/>
      <c r="C208" s="333" t="str">
        <f>'Invoice Summary'!$C$24</f>
        <v>[Other Entity] Share</v>
      </c>
      <c r="D208" s="225">
        <v>0</v>
      </c>
      <c r="E208" s="226">
        <v>0</v>
      </c>
      <c r="F208" s="226">
        <v>0</v>
      </c>
      <c r="G208" s="217">
        <f>ROUND(D208,0)-ROUND(F208,2)</f>
        <v>0</v>
      </c>
      <c r="H208" s="639"/>
      <c r="I208" s="578"/>
      <c r="J208" s="640"/>
      <c r="K208" s="580"/>
      <c r="L208" s="640"/>
      <c r="M208" s="580"/>
      <c r="N208" s="640"/>
      <c r="O208" s="578"/>
    </row>
    <row r="209" spans="1:16" ht="15.75" hidden="1" thickBot="1">
      <c r="A209" s="669"/>
      <c r="B209" s="672"/>
      <c r="C209" s="179" t="s">
        <v>267</v>
      </c>
      <c r="D209" s="147">
        <v>0</v>
      </c>
      <c r="E209" s="98">
        <v>0</v>
      </c>
      <c r="F209" s="98">
        <v>0</v>
      </c>
      <c r="G209" s="219">
        <f t="shared" si="4"/>
        <v>0</v>
      </c>
      <c r="H209" s="585"/>
      <c r="I209" s="579"/>
      <c r="J209" s="584"/>
      <c r="K209" s="583"/>
      <c r="L209" s="584"/>
      <c r="M209" s="583"/>
      <c r="N209" s="584"/>
      <c r="O209" s="579"/>
    </row>
    <row r="210" spans="1:16" hidden="1">
      <c r="A210" s="667"/>
      <c r="B210" s="671" t="s">
        <v>347</v>
      </c>
      <c r="C210" s="178" t="s">
        <v>266</v>
      </c>
      <c r="D210" s="125">
        <v>0</v>
      </c>
      <c r="E210" s="97">
        <v>0</v>
      </c>
      <c r="F210" s="97">
        <v>0</v>
      </c>
      <c r="G210" s="218">
        <f t="shared" si="4"/>
        <v>0</v>
      </c>
      <c r="H210" s="646" t="s">
        <v>274</v>
      </c>
      <c r="I210" s="577">
        <f>IF(H210="Yes",ROUND(E210,2),0)</f>
        <v>0</v>
      </c>
      <c r="J210" s="641">
        <v>0</v>
      </c>
      <c r="K210" s="582">
        <f>ROUND(E210*J210,2)</f>
        <v>0</v>
      </c>
      <c r="L210" s="641">
        <v>0</v>
      </c>
      <c r="M210" s="582">
        <f>ROUND(E211*L210,2)</f>
        <v>0</v>
      </c>
      <c r="N210" s="641">
        <v>0</v>
      </c>
      <c r="O210" s="577">
        <f>ROUND(E212*N210,2)</f>
        <v>0</v>
      </c>
    </row>
    <row r="211" spans="1:16" hidden="1">
      <c r="A211" s="668"/>
      <c r="B211" s="670"/>
      <c r="C211" s="333" t="str">
        <f>'Invoice Summary'!$C$24</f>
        <v>[Other Entity] Share</v>
      </c>
      <c r="D211" s="225">
        <v>0</v>
      </c>
      <c r="E211" s="226">
        <v>0</v>
      </c>
      <c r="F211" s="226">
        <v>0</v>
      </c>
      <c r="G211" s="217">
        <f>ROUND(D211,0)-ROUND(F211,2)</f>
        <v>0</v>
      </c>
      <c r="H211" s="639"/>
      <c r="I211" s="578"/>
      <c r="J211" s="640"/>
      <c r="K211" s="580"/>
      <c r="L211" s="640"/>
      <c r="M211" s="580"/>
      <c r="N211" s="640"/>
      <c r="O211" s="578"/>
    </row>
    <row r="212" spans="1:16" ht="15.75" hidden="1" thickBot="1">
      <c r="A212" s="669"/>
      <c r="B212" s="672"/>
      <c r="C212" s="179" t="s">
        <v>267</v>
      </c>
      <c r="D212" s="147">
        <v>0</v>
      </c>
      <c r="E212" s="98">
        <v>0</v>
      </c>
      <c r="F212" s="98">
        <v>0</v>
      </c>
      <c r="G212" s="219">
        <f t="shared" si="4"/>
        <v>0</v>
      </c>
      <c r="H212" s="585"/>
      <c r="I212" s="579"/>
      <c r="J212" s="584"/>
      <c r="K212" s="583"/>
      <c r="L212" s="584"/>
      <c r="M212" s="583"/>
      <c r="N212" s="584"/>
      <c r="O212" s="579"/>
    </row>
    <row r="213" spans="1:16" hidden="1">
      <c r="A213" s="667"/>
      <c r="B213" s="671" t="s">
        <v>348</v>
      </c>
      <c r="C213" s="178" t="s">
        <v>266</v>
      </c>
      <c r="D213" s="125">
        <v>0</v>
      </c>
      <c r="E213" s="97">
        <v>0</v>
      </c>
      <c r="F213" s="97">
        <v>0</v>
      </c>
      <c r="G213" s="218">
        <f t="shared" si="4"/>
        <v>0</v>
      </c>
      <c r="H213" s="646" t="s">
        <v>274</v>
      </c>
      <c r="I213" s="577">
        <f>IF(H213="Yes",ROUND(E213,2),0)</f>
        <v>0</v>
      </c>
      <c r="J213" s="641">
        <v>0</v>
      </c>
      <c r="K213" s="582">
        <f>ROUND(E213*J213,2)</f>
        <v>0</v>
      </c>
      <c r="L213" s="641">
        <v>0</v>
      </c>
      <c r="M213" s="582">
        <f>ROUND(E214*L213,2)</f>
        <v>0</v>
      </c>
      <c r="N213" s="641">
        <v>0</v>
      </c>
      <c r="O213" s="577">
        <f>ROUND(E215*N213,2)</f>
        <v>0</v>
      </c>
    </row>
    <row r="214" spans="1:16" hidden="1">
      <c r="A214" s="668"/>
      <c r="B214" s="670"/>
      <c r="C214" s="333" t="str">
        <f>'Invoice Summary'!$C$24</f>
        <v>[Other Entity] Share</v>
      </c>
      <c r="D214" s="225">
        <v>0</v>
      </c>
      <c r="E214" s="226">
        <v>0</v>
      </c>
      <c r="F214" s="226">
        <v>0</v>
      </c>
      <c r="G214" s="217">
        <f>ROUND(D214,0)-ROUND(F214,2)</f>
        <v>0</v>
      </c>
      <c r="H214" s="639"/>
      <c r="I214" s="578"/>
      <c r="J214" s="640"/>
      <c r="K214" s="580"/>
      <c r="L214" s="640"/>
      <c r="M214" s="580"/>
      <c r="N214" s="640"/>
      <c r="O214" s="578"/>
    </row>
    <row r="215" spans="1:16" ht="15.75" hidden="1" thickBot="1">
      <c r="A215" s="669"/>
      <c r="B215" s="672"/>
      <c r="C215" s="179" t="s">
        <v>267</v>
      </c>
      <c r="D215" s="147">
        <v>0</v>
      </c>
      <c r="E215" s="98">
        <v>0</v>
      </c>
      <c r="F215" s="98">
        <v>0</v>
      </c>
      <c r="G215" s="219">
        <f t="shared" si="4"/>
        <v>0</v>
      </c>
      <c r="H215" s="585"/>
      <c r="I215" s="579"/>
      <c r="J215" s="584"/>
      <c r="K215" s="583"/>
      <c r="L215" s="584"/>
      <c r="M215" s="583"/>
      <c r="N215" s="584"/>
      <c r="O215" s="579"/>
    </row>
    <row r="216" spans="1:16" hidden="1">
      <c r="A216" s="667"/>
      <c r="B216" s="671" t="s">
        <v>349</v>
      </c>
      <c r="C216" s="178" t="s">
        <v>266</v>
      </c>
      <c r="D216" s="125">
        <v>0</v>
      </c>
      <c r="E216" s="97">
        <v>0</v>
      </c>
      <c r="F216" s="97">
        <v>0</v>
      </c>
      <c r="G216" s="218">
        <f t="shared" si="4"/>
        <v>0</v>
      </c>
      <c r="H216" s="646" t="s">
        <v>274</v>
      </c>
      <c r="I216" s="577">
        <f>IF(H216="Yes",ROUND(E216,2),0)</f>
        <v>0</v>
      </c>
      <c r="J216" s="641">
        <v>0</v>
      </c>
      <c r="K216" s="582">
        <f>ROUND(E216*J216,2)</f>
        <v>0</v>
      </c>
      <c r="L216" s="641">
        <v>0</v>
      </c>
      <c r="M216" s="582">
        <f>ROUND(E217*L216,2)</f>
        <v>0</v>
      </c>
      <c r="N216" s="641">
        <v>0</v>
      </c>
      <c r="O216" s="577">
        <f>ROUND(E218*N216,2)</f>
        <v>0</v>
      </c>
    </row>
    <row r="217" spans="1:16" hidden="1">
      <c r="A217" s="668"/>
      <c r="B217" s="670"/>
      <c r="C217" s="333" t="str">
        <f>'Invoice Summary'!$C$24</f>
        <v>[Other Entity] Share</v>
      </c>
      <c r="D217" s="225">
        <v>0</v>
      </c>
      <c r="E217" s="226">
        <v>0</v>
      </c>
      <c r="F217" s="226">
        <v>0</v>
      </c>
      <c r="G217" s="217">
        <f>ROUND(D217,0)-ROUND(F217,2)</f>
        <v>0</v>
      </c>
      <c r="H217" s="639"/>
      <c r="I217" s="578"/>
      <c r="J217" s="640"/>
      <c r="K217" s="580"/>
      <c r="L217" s="640"/>
      <c r="M217" s="580"/>
      <c r="N217" s="640"/>
      <c r="O217" s="578"/>
    </row>
    <row r="218" spans="1:16" ht="15.75" hidden="1" thickBot="1">
      <c r="A218" s="669"/>
      <c r="B218" s="672"/>
      <c r="C218" s="179" t="s">
        <v>267</v>
      </c>
      <c r="D218" s="147">
        <v>0</v>
      </c>
      <c r="E218" s="98">
        <v>0</v>
      </c>
      <c r="F218" s="98">
        <v>0</v>
      </c>
      <c r="G218" s="219">
        <f t="shared" si="4"/>
        <v>0</v>
      </c>
      <c r="H218" s="585"/>
      <c r="I218" s="579"/>
      <c r="J218" s="584"/>
      <c r="K218" s="583"/>
      <c r="L218" s="584"/>
      <c r="M218" s="583"/>
      <c r="N218" s="584"/>
      <c r="O218" s="579"/>
    </row>
    <row r="219" spans="1:16" hidden="1">
      <c r="A219" s="667"/>
      <c r="B219" s="671" t="s">
        <v>350</v>
      </c>
      <c r="C219" s="178" t="s">
        <v>266</v>
      </c>
      <c r="D219" s="125">
        <v>0</v>
      </c>
      <c r="E219" s="97">
        <v>0</v>
      </c>
      <c r="F219" s="97">
        <v>0</v>
      </c>
      <c r="G219" s="218">
        <f t="shared" si="4"/>
        <v>0</v>
      </c>
      <c r="H219" s="646" t="s">
        <v>274</v>
      </c>
      <c r="I219" s="577">
        <f>IF(H219="Yes",ROUND(E219,2),0)</f>
        <v>0</v>
      </c>
      <c r="J219" s="641">
        <v>0</v>
      </c>
      <c r="K219" s="582">
        <f>ROUND(E219*J219,2)</f>
        <v>0</v>
      </c>
      <c r="L219" s="641">
        <v>0</v>
      </c>
      <c r="M219" s="582">
        <f>ROUND(E220*L219,2)</f>
        <v>0</v>
      </c>
      <c r="N219" s="641">
        <v>0</v>
      </c>
      <c r="O219" s="577">
        <f>ROUND(E221*N219,2)</f>
        <v>0</v>
      </c>
      <c r="P219" s="18"/>
    </row>
    <row r="220" spans="1:16" hidden="1">
      <c r="A220" s="668"/>
      <c r="B220" s="670"/>
      <c r="C220" s="333" t="str">
        <f>'Invoice Summary'!$C$24</f>
        <v>[Other Entity] Share</v>
      </c>
      <c r="D220" s="225">
        <v>0</v>
      </c>
      <c r="E220" s="226">
        <v>0</v>
      </c>
      <c r="F220" s="226">
        <v>0</v>
      </c>
      <c r="G220" s="217">
        <f>ROUND(D220,0)-ROUND(F220,2)</f>
        <v>0</v>
      </c>
      <c r="H220" s="639"/>
      <c r="I220" s="578"/>
      <c r="J220" s="640"/>
      <c r="K220" s="580"/>
      <c r="L220" s="640"/>
      <c r="M220" s="580"/>
      <c r="N220" s="640"/>
      <c r="O220" s="578"/>
      <c r="P220" s="18"/>
    </row>
    <row r="221" spans="1:16" ht="15.75" hidden="1" thickBot="1">
      <c r="A221" s="669"/>
      <c r="B221" s="672"/>
      <c r="C221" s="179" t="s">
        <v>267</v>
      </c>
      <c r="D221" s="147">
        <v>0</v>
      </c>
      <c r="E221" s="98">
        <v>0</v>
      </c>
      <c r="F221" s="98">
        <v>0</v>
      </c>
      <c r="G221" s="219">
        <f t="shared" si="4"/>
        <v>0</v>
      </c>
      <c r="H221" s="585"/>
      <c r="I221" s="579"/>
      <c r="J221" s="584"/>
      <c r="K221" s="583"/>
      <c r="L221" s="584"/>
      <c r="M221" s="583"/>
      <c r="N221" s="584"/>
      <c r="O221" s="579"/>
    </row>
    <row r="222" spans="1:16" hidden="1">
      <c r="A222" s="667"/>
      <c r="B222" s="671" t="s">
        <v>351</v>
      </c>
      <c r="C222" s="178" t="s">
        <v>266</v>
      </c>
      <c r="D222" s="125">
        <v>0</v>
      </c>
      <c r="E222" s="97">
        <v>0</v>
      </c>
      <c r="F222" s="97">
        <v>0</v>
      </c>
      <c r="G222" s="218">
        <f t="shared" si="4"/>
        <v>0</v>
      </c>
      <c r="H222" s="646" t="s">
        <v>274</v>
      </c>
      <c r="I222" s="577">
        <f>IF(H222="Yes",ROUND(E222,2),0)</f>
        <v>0</v>
      </c>
      <c r="J222" s="641">
        <v>0</v>
      </c>
      <c r="K222" s="582">
        <f>ROUND(E222*J222,2)</f>
        <v>0</v>
      </c>
      <c r="L222" s="641">
        <v>0</v>
      </c>
      <c r="M222" s="582">
        <f>ROUND(E223*L222,2)</f>
        <v>0</v>
      </c>
      <c r="N222" s="641">
        <v>0</v>
      </c>
      <c r="O222" s="577">
        <f>ROUND(E224*N222,2)</f>
        <v>0</v>
      </c>
    </row>
    <row r="223" spans="1:16" hidden="1">
      <c r="A223" s="668"/>
      <c r="B223" s="670"/>
      <c r="C223" s="333" t="str">
        <f>'Invoice Summary'!$C$24</f>
        <v>[Other Entity] Share</v>
      </c>
      <c r="D223" s="225">
        <v>0</v>
      </c>
      <c r="E223" s="226">
        <v>0</v>
      </c>
      <c r="F223" s="226">
        <v>0</v>
      </c>
      <c r="G223" s="217">
        <f>ROUND(D223,0)-ROUND(F223,2)</f>
        <v>0</v>
      </c>
      <c r="H223" s="639"/>
      <c r="I223" s="578"/>
      <c r="J223" s="640"/>
      <c r="K223" s="580"/>
      <c r="L223" s="640"/>
      <c r="M223" s="580"/>
      <c r="N223" s="640"/>
      <c r="O223" s="578"/>
    </row>
    <row r="224" spans="1:16" ht="15.75" hidden="1" thickBot="1">
      <c r="A224" s="669"/>
      <c r="B224" s="672"/>
      <c r="C224" s="179" t="s">
        <v>267</v>
      </c>
      <c r="D224" s="147">
        <v>0</v>
      </c>
      <c r="E224" s="98">
        <v>0</v>
      </c>
      <c r="F224" s="98">
        <v>0</v>
      </c>
      <c r="G224" s="219">
        <f t="shared" si="4"/>
        <v>0</v>
      </c>
      <c r="H224" s="585"/>
      <c r="I224" s="579"/>
      <c r="J224" s="584"/>
      <c r="K224" s="583"/>
      <c r="L224" s="584"/>
      <c r="M224" s="583"/>
      <c r="N224" s="584"/>
      <c r="O224" s="579"/>
    </row>
    <row r="225" spans="1:16" hidden="1">
      <c r="A225" s="667"/>
      <c r="B225" s="671" t="s">
        <v>352</v>
      </c>
      <c r="C225" s="178" t="s">
        <v>266</v>
      </c>
      <c r="D225" s="125">
        <v>0</v>
      </c>
      <c r="E225" s="97">
        <v>0</v>
      </c>
      <c r="F225" s="97">
        <v>0</v>
      </c>
      <c r="G225" s="218">
        <f t="shared" si="4"/>
        <v>0</v>
      </c>
      <c r="H225" s="646" t="s">
        <v>274</v>
      </c>
      <c r="I225" s="577">
        <f>IF(H225="Yes",ROUND(E225,2),0)</f>
        <v>0</v>
      </c>
      <c r="J225" s="641">
        <v>0</v>
      </c>
      <c r="K225" s="582">
        <f>ROUND(E225*J225,2)</f>
        <v>0</v>
      </c>
      <c r="L225" s="641">
        <v>0</v>
      </c>
      <c r="M225" s="582">
        <f>ROUND(E226*L225,2)</f>
        <v>0</v>
      </c>
      <c r="N225" s="641">
        <v>0</v>
      </c>
      <c r="O225" s="577">
        <f>ROUND(E227*N225,2)</f>
        <v>0</v>
      </c>
    </row>
    <row r="226" spans="1:16" hidden="1">
      <c r="A226" s="668"/>
      <c r="B226" s="670"/>
      <c r="C226" s="333" t="str">
        <f>'Invoice Summary'!$C$24</f>
        <v>[Other Entity] Share</v>
      </c>
      <c r="D226" s="225">
        <v>0</v>
      </c>
      <c r="E226" s="226">
        <v>0</v>
      </c>
      <c r="F226" s="226">
        <v>0</v>
      </c>
      <c r="G226" s="217">
        <f>ROUND(D226,0)-ROUND(F226,2)</f>
        <v>0</v>
      </c>
      <c r="H226" s="639"/>
      <c r="I226" s="578"/>
      <c r="J226" s="640"/>
      <c r="K226" s="580"/>
      <c r="L226" s="640"/>
      <c r="M226" s="580"/>
      <c r="N226" s="640"/>
      <c r="O226" s="578"/>
    </row>
    <row r="227" spans="1:16" ht="15.75" hidden="1" thickBot="1">
      <c r="A227" s="669"/>
      <c r="B227" s="672"/>
      <c r="C227" s="179" t="s">
        <v>267</v>
      </c>
      <c r="D227" s="147">
        <v>0</v>
      </c>
      <c r="E227" s="98">
        <v>0</v>
      </c>
      <c r="F227" s="98">
        <v>0</v>
      </c>
      <c r="G227" s="219">
        <f t="shared" si="4"/>
        <v>0</v>
      </c>
      <c r="H227" s="585"/>
      <c r="I227" s="579"/>
      <c r="J227" s="584"/>
      <c r="K227" s="583"/>
      <c r="L227" s="584"/>
      <c r="M227" s="583"/>
      <c r="N227" s="584"/>
      <c r="O227" s="579"/>
    </row>
    <row r="228" spans="1:16" hidden="1">
      <c r="A228" s="667"/>
      <c r="B228" s="671" t="s">
        <v>353</v>
      </c>
      <c r="C228" s="178" t="s">
        <v>266</v>
      </c>
      <c r="D228" s="125">
        <v>0</v>
      </c>
      <c r="E228" s="97">
        <v>0</v>
      </c>
      <c r="F228" s="97">
        <v>0</v>
      </c>
      <c r="G228" s="218">
        <f t="shared" si="4"/>
        <v>0</v>
      </c>
      <c r="H228" s="646" t="s">
        <v>274</v>
      </c>
      <c r="I228" s="577">
        <f>IF(H228="Yes",ROUND(E228,2),0)</f>
        <v>0</v>
      </c>
      <c r="J228" s="641">
        <v>0</v>
      </c>
      <c r="K228" s="582">
        <f>ROUND(E228*J228,2)</f>
        <v>0</v>
      </c>
      <c r="L228" s="641">
        <v>0</v>
      </c>
      <c r="M228" s="582">
        <f>ROUND(E229*L228,2)</f>
        <v>0</v>
      </c>
      <c r="N228" s="641">
        <v>0</v>
      </c>
      <c r="O228" s="577">
        <f>ROUND(E230*N228,2)</f>
        <v>0</v>
      </c>
    </row>
    <row r="229" spans="1:16" hidden="1">
      <c r="A229" s="668"/>
      <c r="B229" s="670"/>
      <c r="C229" s="333" t="str">
        <f>'Invoice Summary'!$C$24</f>
        <v>[Other Entity] Share</v>
      </c>
      <c r="D229" s="225">
        <v>0</v>
      </c>
      <c r="E229" s="226">
        <v>0</v>
      </c>
      <c r="F229" s="226">
        <v>0</v>
      </c>
      <c r="G229" s="217">
        <f>ROUND(D229,0)-ROUND(F229,2)</f>
        <v>0</v>
      </c>
      <c r="H229" s="639"/>
      <c r="I229" s="578"/>
      <c r="J229" s="640"/>
      <c r="K229" s="580"/>
      <c r="L229" s="640"/>
      <c r="M229" s="580"/>
      <c r="N229" s="640"/>
      <c r="O229" s="578"/>
    </row>
    <row r="230" spans="1:16" ht="15.75" hidden="1" thickBot="1">
      <c r="A230" s="669"/>
      <c r="B230" s="672"/>
      <c r="C230" s="179" t="s">
        <v>267</v>
      </c>
      <c r="D230" s="147">
        <v>0</v>
      </c>
      <c r="E230" s="98">
        <v>0</v>
      </c>
      <c r="F230" s="98">
        <v>0</v>
      </c>
      <c r="G230" s="219">
        <f t="shared" si="4"/>
        <v>0</v>
      </c>
      <c r="H230" s="585"/>
      <c r="I230" s="579"/>
      <c r="J230" s="584"/>
      <c r="K230" s="583"/>
      <c r="L230" s="584"/>
      <c r="M230" s="583"/>
      <c r="N230" s="584"/>
      <c r="O230" s="579"/>
    </row>
    <row r="231" spans="1:16" hidden="1">
      <c r="A231" s="667"/>
      <c r="B231" s="671" t="s">
        <v>354</v>
      </c>
      <c r="C231" s="178" t="s">
        <v>266</v>
      </c>
      <c r="D231" s="125">
        <v>0</v>
      </c>
      <c r="E231" s="97">
        <v>0</v>
      </c>
      <c r="F231" s="97">
        <v>0</v>
      </c>
      <c r="G231" s="218">
        <f t="shared" si="4"/>
        <v>0</v>
      </c>
      <c r="H231" s="646" t="s">
        <v>274</v>
      </c>
      <c r="I231" s="577">
        <f>IF(H231="Yes",ROUND(E231,2),0)</f>
        <v>0</v>
      </c>
      <c r="J231" s="641">
        <v>0</v>
      </c>
      <c r="K231" s="582">
        <f>ROUND(E231*J231,2)</f>
        <v>0</v>
      </c>
      <c r="L231" s="641">
        <v>0</v>
      </c>
      <c r="M231" s="582">
        <f>ROUND(E232*L231,2)</f>
        <v>0</v>
      </c>
      <c r="N231" s="641">
        <v>0</v>
      </c>
      <c r="O231" s="577">
        <f>ROUND(E233*N231,2)</f>
        <v>0</v>
      </c>
    </row>
    <row r="232" spans="1:16" hidden="1">
      <c r="A232" s="668"/>
      <c r="B232" s="670"/>
      <c r="C232" s="333" t="str">
        <f>'Invoice Summary'!$C$24</f>
        <v>[Other Entity] Share</v>
      </c>
      <c r="D232" s="225">
        <v>0</v>
      </c>
      <c r="E232" s="226">
        <v>0</v>
      </c>
      <c r="F232" s="226">
        <v>0</v>
      </c>
      <c r="G232" s="217">
        <f>ROUND(D232,0)-ROUND(F232,2)</f>
        <v>0</v>
      </c>
      <c r="H232" s="639"/>
      <c r="I232" s="578"/>
      <c r="J232" s="640"/>
      <c r="K232" s="580"/>
      <c r="L232" s="640"/>
      <c r="M232" s="580"/>
      <c r="N232" s="640"/>
      <c r="O232" s="578"/>
    </row>
    <row r="233" spans="1:16" ht="15.75" hidden="1" thickBot="1">
      <c r="A233" s="669"/>
      <c r="B233" s="672"/>
      <c r="C233" s="179" t="s">
        <v>267</v>
      </c>
      <c r="D233" s="147">
        <v>0</v>
      </c>
      <c r="E233" s="98">
        <v>0</v>
      </c>
      <c r="F233" s="98">
        <v>0</v>
      </c>
      <c r="G233" s="219">
        <f t="shared" si="4"/>
        <v>0</v>
      </c>
      <c r="H233" s="585"/>
      <c r="I233" s="579"/>
      <c r="J233" s="584"/>
      <c r="K233" s="583"/>
      <c r="L233" s="584"/>
      <c r="M233" s="583"/>
      <c r="N233" s="584"/>
      <c r="O233" s="579"/>
    </row>
    <row r="234" spans="1:16" hidden="1">
      <c r="A234" s="667"/>
      <c r="B234" s="671" t="s">
        <v>355</v>
      </c>
      <c r="C234" s="178" t="s">
        <v>266</v>
      </c>
      <c r="D234" s="125">
        <v>0</v>
      </c>
      <c r="E234" s="97">
        <v>0</v>
      </c>
      <c r="F234" s="97">
        <v>0</v>
      </c>
      <c r="G234" s="218">
        <f t="shared" si="4"/>
        <v>0</v>
      </c>
      <c r="H234" s="646" t="s">
        <v>274</v>
      </c>
      <c r="I234" s="577">
        <f>IF(H234="Yes",ROUND(E234,2),0)</f>
        <v>0</v>
      </c>
      <c r="J234" s="641">
        <v>0</v>
      </c>
      <c r="K234" s="582">
        <f>ROUND(E234*J234,2)</f>
        <v>0</v>
      </c>
      <c r="L234" s="641">
        <v>0</v>
      </c>
      <c r="M234" s="582">
        <f>ROUND(E235*L234,2)</f>
        <v>0</v>
      </c>
      <c r="N234" s="641">
        <v>0</v>
      </c>
      <c r="O234" s="577">
        <f>ROUND(E236*N234,2)</f>
        <v>0</v>
      </c>
    </row>
    <row r="235" spans="1:16" hidden="1">
      <c r="A235" s="668"/>
      <c r="B235" s="670"/>
      <c r="C235" s="333" t="str">
        <f>'Invoice Summary'!$C$24</f>
        <v>[Other Entity] Share</v>
      </c>
      <c r="D235" s="225">
        <v>0</v>
      </c>
      <c r="E235" s="226">
        <v>0</v>
      </c>
      <c r="F235" s="226">
        <v>0</v>
      </c>
      <c r="G235" s="217">
        <f>ROUND(D235,0)-ROUND(F235,2)</f>
        <v>0</v>
      </c>
      <c r="H235" s="639"/>
      <c r="I235" s="578"/>
      <c r="J235" s="640"/>
      <c r="K235" s="580"/>
      <c r="L235" s="640"/>
      <c r="M235" s="580"/>
      <c r="N235" s="640"/>
      <c r="O235" s="578"/>
    </row>
    <row r="236" spans="1:16" ht="15.75" hidden="1" thickBot="1">
      <c r="A236" s="669"/>
      <c r="B236" s="672"/>
      <c r="C236" s="179" t="s">
        <v>267</v>
      </c>
      <c r="D236" s="147">
        <v>0</v>
      </c>
      <c r="E236" s="98">
        <v>0</v>
      </c>
      <c r="F236" s="98">
        <v>0</v>
      </c>
      <c r="G236" s="219">
        <f t="shared" si="4"/>
        <v>0</v>
      </c>
      <c r="H236" s="585"/>
      <c r="I236" s="579"/>
      <c r="J236" s="584"/>
      <c r="K236" s="583"/>
      <c r="L236" s="584"/>
      <c r="M236" s="583"/>
      <c r="N236" s="584"/>
      <c r="O236" s="579"/>
    </row>
    <row r="237" spans="1:16" hidden="1">
      <c r="A237" s="667"/>
      <c r="B237" s="671" t="s">
        <v>356</v>
      </c>
      <c r="C237" s="178" t="s">
        <v>266</v>
      </c>
      <c r="D237" s="125">
        <v>0</v>
      </c>
      <c r="E237" s="97">
        <v>0</v>
      </c>
      <c r="F237" s="97">
        <v>0</v>
      </c>
      <c r="G237" s="218">
        <f t="shared" si="4"/>
        <v>0</v>
      </c>
      <c r="H237" s="646" t="s">
        <v>274</v>
      </c>
      <c r="I237" s="577">
        <f>IF(H237="Yes",ROUND(E237,2),0)</f>
        <v>0</v>
      </c>
      <c r="J237" s="641">
        <v>0</v>
      </c>
      <c r="K237" s="582">
        <f>ROUND(E237*J237,2)</f>
        <v>0</v>
      </c>
      <c r="L237" s="641">
        <v>0</v>
      </c>
      <c r="M237" s="582">
        <f>ROUND(E238*L237,2)</f>
        <v>0</v>
      </c>
      <c r="N237" s="641">
        <v>0</v>
      </c>
      <c r="O237" s="577">
        <f>ROUND(E239*N237,2)</f>
        <v>0</v>
      </c>
    </row>
    <row r="238" spans="1:16" hidden="1">
      <c r="A238" s="668"/>
      <c r="B238" s="670"/>
      <c r="C238" s="333" t="str">
        <f>'Invoice Summary'!$C$24</f>
        <v>[Other Entity] Share</v>
      </c>
      <c r="D238" s="225">
        <v>0</v>
      </c>
      <c r="E238" s="226">
        <v>0</v>
      </c>
      <c r="F238" s="226">
        <v>0</v>
      </c>
      <c r="G238" s="217">
        <f>ROUND(D238,0)-ROUND(F238,2)</f>
        <v>0</v>
      </c>
      <c r="H238" s="639"/>
      <c r="I238" s="578"/>
      <c r="J238" s="640"/>
      <c r="K238" s="580"/>
      <c r="L238" s="640"/>
      <c r="M238" s="580"/>
      <c r="N238" s="640"/>
      <c r="O238" s="578"/>
    </row>
    <row r="239" spans="1:16" ht="15.75" hidden="1" thickBot="1">
      <c r="A239" s="669"/>
      <c r="B239" s="672"/>
      <c r="C239" s="179" t="s">
        <v>267</v>
      </c>
      <c r="D239" s="147">
        <v>0</v>
      </c>
      <c r="E239" s="98">
        <v>0</v>
      </c>
      <c r="F239" s="98">
        <v>0</v>
      </c>
      <c r="G239" s="219">
        <f t="shared" si="4"/>
        <v>0</v>
      </c>
      <c r="H239" s="585"/>
      <c r="I239" s="579"/>
      <c r="J239" s="584"/>
      <c r="K239" s="583"/>
      <c r="L239" s="584"/>
      <c r="M239" s="583"/>
      <c r="N239" s="584"/>
      <c r="O239" s="579"/>
    </row>
    <row r="240" spans="1:16" hidden="1">
      <c r="A240" s="667"/>
      <c r="B240" s="671" t="s">
        <v>357</v>
      </c>
      <c r="C240" s="178" t="s">
        <v>266</v>
      </c>
      <c r="D240" s="125">
        <v>0</v>
      </c>
      <c r="E240" s="97">
        <v>0</v>
      </c>
      <c r="F240" s="97">
        <v>0</v>
      </c>
      <c r="G240" s="218">
        <f t="shared" si="4"/>
        <v>0</v>
      </c>
      <c r="H240" s="646" t="s">
        <v>274</v>
      </c>
      <c r="I240" s="577">
        <f>IF(H240="Yes",ROUND(E240,2),0)</f>
        <v>0</v>
      </c>
      <c r="J240" s="641">
        <v>0</v>
      </c>
      <c r="K240" s="582">
        <f>ROUND(E240*J240,2)</f>
        <v>0</v>
      </c>
      <c r="L240" s="641">
        <v>0</v>
      </c>
      <c r="M240" s="582">
        <f>ROUND(E241*L240,2)</f>
        <v>0</v>
      </c>
      <c r="N240" s="641">
        <v>0</v>
      </c>
      <c r="O240" s="577">
        <f>ROUND(E242*N240,2)</f>
        <v>0</v>
      </c>
      <c r="P240" s="18"/>
    </row>
    <row r="241" spans="1:16" hidden="1">
      <c r="A241" s="668"/>
      <c r="B241" s="670"/>
      <c r="C241" s="333" t="str">
        <f>'Invoice Summary'!$C$24</f>
        <v>[Other Entity] Share</v>
      </c>
      <c r="D241" s="225">
        <v>0</v>
      </c>
      <c r="E241" s="226">
        <v>0</v>
      </c>
      <c r="F241" s="226">
        <v>0</v>
      </c>
      <c r="G241" s="217">
        <f>ROUND(D241,0)-ROUND(F241,2)</f>
        <v>0</v>
      </c>
      <c r="H241" s="639"/>
      <c r="I241" s="578"/>
      <c r="J241" s="640"/>
      <c r="K241" s="580"/>
      <c r="L241" s="640"/>
      <c r="M241" s="580"/>
      <c r="N241" s="640"/>
      <c r="O241" s="578"/>
      <c r="P241" s="18"/>
    </row>
    <row r="242" spans="1:16" ht="15.75" hidden="1" thickBot="1">
      <c r="A242" s="669"/>
      <c r="B242" s="672"/>
      <c r="C242" s="179" t="s">
        <v>267</v>
      </c>
      <c r="D242" s="147">
        <v>0</v>
      </c>
      <c r="E242" s="98">
        <v>0</v>
      </c>
      <c r="F242" s="98">
        <v>0</v>
      </c>
      <c r="G242" s="219">
        <f t="shared" si="4"/>
        <v>0</v>
      </c>
      <c r="H242" s="585"/>
      <c r="I242" s="579"/>
      <c r="J242" s="584"/>
      <c r="K242" s="583"/>
      <c r="L242" s="584"/>
      <c r="M242" s="583"/>
      <c r="N242" s="584"/>
      <c r="O242" s="579"/>
    </row>
    <row r="243" spans="1:16" hidden="1">
      <c r="A243" s="667"/>
      <c r="B243" s="671" t="s">
        <v>358</v>
      </c>
      <c r="C243" s="178" t="s">
        <v>266</v>
      </c>
      <c r="D243" s="125">
        <v>0</v>
      </c>
      <c r="E243" s="97">
        <v>0</v>
      </c>
      <c r="F243" s="97">
        <v>0</v>
      </c>
      <c r="G243" s="218">
        <f t="shared" si="4"/>
        <v>0</v>
      </c>
      <c r="H243" s="646" t="s">
        <v>274</v>
      </c>
      <c r="I243" s="577">
        <f>IF(H243="Yes",ROUND(E243,2),0)</f>
        <v>0</v>
      </c>
      <c r="J243" s="641">
        <v>0</v>
      </c>
      <c r="K243" s="582">
        <f>ROUND(E243*J243,2)</f>
        <v>0</v>
      </c>
      <c r="L243" s="641">
        <v>0</v>
      </c>
      <c r="M243" s="582">
        <f>ROUND(E244*L243,2)</f>
        <v>0</v>
      </c>
      <c r="N243" s="641">
        <v>0</v>
      </c>
      <c r="O243" s="577">
        <f>ROUND(E245*N243,2)</f>
        <v>0</v>
      </c>
    </row>
    <row r="244" spans="1:16" hidden="1">
      <c r="A244" s="668"/>
      <c r="B244" s="670"/>
      <c r="C244" s="333" t="str">
        <f>'Invoice Summary'!$C$24</f>
        <v>[Other Entity] Share</v>
      </c>
      <c r="D244" s="225">
        <v>0</v>
      </c>
      <c r="E244" s="226">
        <v>0</v>
      </c>
      <c r="F244" s="226">
        <v>0</v>
      </c>
      <c r="G244" s="217">
        <f>ROUND(D244,0)-ROUND(F244,2)</f>
        <v>0</v>
      </c>
      <c r="H244" s="639"/>
      <c r="I244" s="578"/>
      <c r="J244" s="640"/>
      <c r="K244" s="580"/>
      <c r="L244" s="640"/>
      <c r="M244" s="580"/>
      <c r="N244" s="640"/>
      <c r="O244" s="578"/>
    </row>
    <row r="245" spans="1:16" ht="15.75" hidden="1" thickBot="1">
      <c r="A245" s="669"/>
      <c r="B245" s="672"/>
      <c r="C245" s="179" t="s">
        <v>267</v>
      </c>
      <c r="D245" s="147">
        <v>0</v>
      </c>
      <c r="E245" s="98">
        <v>0</v>
      </c>
      <c r="F245" s="98">
        <v>0</v>
      </c>
      <c r="G245" s="219">
        <f t="shared" si="4"/>
        <v>0</v>
      </c>
      <c r="H245" s="585"/>
      <c r="I245" s="579"/>
      <c r="J245" s="584"/>
      <c r="K245" s="583"/>
      <c r="L245" s="584"/>
      <c r="M245" s="583"/>
      <c r="N245" s="584"/>
      <c r="O245" s="579"/>
    </row>
    <row r="246" spans="1:16" hidden="1">
      <c r="A246" s="667"/>
      <c r="B246" s="671" t="s">
        <v>359</v>
      </c>
      <c r="C246" s="178" t="s">
        <v>266</v>
      </c>
      <c r="D246" s="125">
        <v>0</v>
      </c>
      <c r="E246" s="97">
        <v>0</v>
      </c>
      <c r="F246" s="97">
        <v>0</v>
      </c>
      <c r="G246" s="218">
        <f t="shared" si="4"/>
        <v>0</v>
      </c>
      <c r="H246" s="646" t="s">
        <v>274</v>
      </c>
      <c r="I246" s="577">
        <f>IF(H246="Yes",ROUND(E246,2),0)</f>
        <v>0</v>
      </c>
      <c r="J246" s="641">
        <v>0</v>
      </c>
      <c r="K246" s="582">
        <f>ROUND(E246*J246,2)</f>
        <v>0</v>
      </c>
      <c r="L246" s="641">
        <v>0</v>
      </c>
      <c r="M246" s="582">
        <f>ROUND(E247*L246,2)</f>
        <v>0</v>
      </c>
      <c r="N246" s="641">
        <v>0</v>
      </c>
      <c r="O246" s="577">
        <f>ROUND(E248*N246,2)</f>
        <v>0</v>
      </c>
    </row>
    <row r="247" spans="1:16" hidden="1">
      <c r="A247" s="668"/>
      <c r="B247" s="670"/>
      <c r="C247" s="333" t="str">
        <f>'Invoice Summary'!$C$24</f>
        <v>[Other Entity] Share</v>
      </c>
      <c r="D247" s="225">
        <v>0</v>
      </c>
      <c r="E247" s="226">
        <v>0</v>
      </c>
      <c r="F247" s="226">
        <v>0</v>
      </c>
      <c r="G247" s="217">
        <f>ROUND(D247,0)-ROUND(F247,2)</f>
        <v>0</v>
      </c>
      <c r="H247" s="639"/>
      <c r="I247" s="578"/>
      <c r="J247" s="640"/>
      <c r="K247" s="580"/>
      <c r="L247" s="640"/>
      <c r="M247" s="580"/>
      <c r="N247" s="640"/>
      <c r="O247" s="578"/>
    </row>
    <row r="248" spans="1:16" ht="15.75" hidden="1" thickBot="1">
      <c r="A248" s="669"/>
      <c r="B248" s="672"/>
      <c r="C248" s="179" t="s">
        <v>267</v>
      </c>
      <c r="D248" s="147">
        <v>0</v>
      </c>
      <c r="E248" s="98">
        <v>0</v>
      </c>
      <c r="F248" s="98">
        <v>0</v>
      </c>
      <c r="G248" s="219">
        <f t="shared" si="4"/>
        <v>0</v>
      </c>
      <c r="H248" s="585"/>
      <c r="I248" s="579"/>
      <c r="J248" s="584"/>
      <c r="K248" s="583"/>
      <c r="L248" s="584"/>
      <c r="M248" s="583"/>
      <c r="N248" s="584"/>
      <c r="O248" s="579"/>
    </row>
    <row r="249" spans="1:16" hidden="1">
      <c r="A249" s="667"/>
      <c r="B249" s="671" t="s">
        <v>360</v>
      </c>
      <c r="C249" s="178" t="s">
        <v>266</v>
      </c>
      <c r="D249" s="125">
        <v>0</v>
      </c>
      <c r="E249" s="97">
        <v>0</v>
      </c>
      <c r="F249" s="97">
        <v>0</v>
      </c>
      <c r="G249" s="218">
        <f t="shared" si="4"/>
        <v>0</v>
      </c>
      <c r="H249" s="646" t="s">
        <v>274</v>
      </c>
      <c r="I249" s="577">
        <f>IF(H249="Yes",ROUND(E249,2),0)</f>
        <v>0</v>
      </c>
      <c r="J249" s="641">
        <v>0</v>
      </c>
      <c r="K249" s="582">
        <f>ROUND(E249*J249,2)</f>
        <v>0</v>
      </c>
      <c r="L249" s="641">
        <v>0</v>
      </c>
      <c r="M249" s="582">
        <f>ROUND(E250*L249,2)</f>
        <v>0</v>
      </c>
      <c r="N249" s="641">
        <v>0</v>
      </c>
      <c r="O249" s="577">
        <f>ROUND(E251*N249,2)</f>
        <v>0</v>
      </c>
    </row>
    <row r="250" spans="1:16" hidden="1">
      <c r="A250" s="668"/>
      <c r="B250" s="670"/>
      <c r="C250" s="333" t="str">
        <f>'Invoice Summary'!$C$24</f>
        <v>[Other Entity] Share</v>
      </c>
      <c r="D250" s="225">
        <v>0</v>
      </c>
      <c r="E250" s="226">
        <v>0</v>
      </c>
      <c r="F250" s="226">
        <v>0</v>
      </c>
      <c r="G250" s="217">
        <f>ROUND(D250,0)-ROUND(F250,2)</f>
        <v>0</v>
      </c>
      <c r="H250" s="639"/>
      <c r="I250" s="578"/>
      <c r="J250" s="640"/>
      <c r="K250" s="580"/>
      <c r="L250" s="640"/>
      <c r="M250" s="580"/>
      <c r="N250" s="640"/>
      <c r="O250" s="578"/>
    </row>
    <row r="251" spans="1:16" ht="15.75" hidden="1" thickBot="1">
      <c r="A251" s="669"/>
      <c r="B251" s="672"/>
      <c r="C251" s="179" t="s">
        <v>267</v>
      </c>
      <c r="D251" s="147">
        <v>0</v>
      </c>
      <c r="E251" s="98">
        <v>0</v>
      </c>
      <c r="F251" s="98">
        <v>0</v>
      </c>
      <c r="G251" s="219">
        <f t="shared" si="4"/>
        <v>0</v>
      </c>
      <c r="H251" s="585"/>
      <c r="I251" s="579"/>
      <c r="J251" s="584"/>
      <c r="K251" s="583"/>
      <c r="L251" s="584"/>
      <c r="M251" s="583"/>
      <c r="N251" s="584"/>
      <c r="O251" s="579"/>
    </row>
    <row r="252" spans="1:16" hidden="1">
      <c r="A252" s="667"/>
      <c r="B252" s="671" t="s">
        <v>361</v>
      </c>
      <c r="C252" s="178" t="s">
        <v>266</v>
      </c>
      <c r="D252" s="125">
        <v>0</v>
      </c>
      <c r="E252" s="97">
        <v>0</v>
      </c>
      <c r="F252" s="97">
        <v>0</v>
      </c>
      <c r="G252" s="218">
        <f t="shared" si="4"/>
        <v>0</v>
      </c>
      <c r="H252" s="646" t="s">
        <v>274</v>
      </c>
      <c r="I252" s="577">
        <f>IF(H252="Yes",ROUND(E252,2),0)</f>
        <v>0</v>
      </c>
      <c r="J252" s="641">
        <v>0</v>
      </c>
      <c r="K252" s="582">
        <f>ROUND(E252*J252,2)</f>
        <v>0</v>
      </c>
      <c r="L252" s="641">
        <v>0</v>
      </c>
      <c r="M252" s="582">
        <f>ROUND(E253*L252,2)</f>
        <v>0</v>
      </c>
      <c r="N252" s="641">
        <v>0</v>
      </c>
      <c r="O252" s="577">
        <f>ROUND(E254*N252,2)</f>
        <v>0</v>
      </c>
    </row>
    <row r="253" spans="1:16" hidden="1">
      <c r="A253" s="668"/>
      <c r="B253" s="670"/>
      <c r="C253" s="333" t="str">
        <f>'Invoice Summary'!$C$24</f>
        <v>[Other Entity] Share</v>
      </c>
      <c r="D253" s="225">
        <v>0</v>
      </c>
      <c r="E253" s="226">
        <v>0</v>
      </c>
      <c r="F253" s="226">
        <v>0</v>
      </c>
      <c r="G253" s="217">
        <f>ROUND(D253,0)-ROUND(F253,2)</f>
        <v>0</v>
      </c>
      <c r="H253" s="639"/>
      <c r="I253" s="578"/>
      <c r="J253" s="640"/>
      <c r="K253" s="580"/>
      <c r="L253" s="640"/>
      <c r="M253" s="580"/>
      <c r="N253" s="640"/>
      <c r="O253" s="578"/>
    </row>
    <row r="254" spans="1:16" ht="15.75" hidden="1" thickBot="1">
      <c r="A254" s="669"/>
      <c r="B254" s="672"/>
      <c r="C254" s="179" t="s">
        <v>267</v>
      </c>
      <c r="D254" s="147">
        <v>0</v>
      </c>
      <c r="E254" s="98">
        <v>0</v>
      </c>
      <c r="F254" s="98">
        <v>0</v>
      </c>
      <c r="G254" s="219">
        <f t="shared" si="4"/>
        <v>0</v>
      </c>
      <c r="H254" s="585"/>
      <c r="I254" s="579"/>
      <c r="J254" s="584"/>
      <c r="K254" s="583"/>
      <c r="L254" s="584"/>
      <c r="M254" s="583"/>
      <c r="N254" s="584"/>
      <c r="O254" s="579"/>
    </row>
    <row r="255" spans="1:16" hidden="1">
      <c r="A255" s="667"/>
      <c r="B255" s="671" t="s">
        <v>362</v>
      </c>
      <c r="C255" s="178" t="s">
        <v>266</v>
      </c>
      <c r="D255" s="125">
        <v>0</v>
      </c>
      <c r="E255" s="97">
        <v>0</v>
      </c>
      <c r="F255" s="97">
        <v>0</v>
      </c>
      <c r="G255" s="218">
        <f t="shared" si="4"/>
        <v>0</v>
      </c>
      <c r="H255" s="646" t="s">
        <v>274</v>
      </c>
      <c r="I255" s="577">
        <f>IF(H255="Yes",ROUND(E255,2),0)</f>
        <v>0</v>
      </c>
      <c r="J255" s="641">
        <v>0</v>
      </c>
      <c r="K255" s="582">
        <f>ROUND(E255*J255,2)</f>
        <v>0</v>
      </c>
      <c r="L255" s="641">
        <v>0</v>
      </c>
      <c r="M255" s="582">
        <f>ROUND(E256*L255,2)</f>
        <v>0</v>
      </c>
      <c r="N255" s="641">
        <v>0</v>
      </c>
      <c r="O255" s="577">
        <f>ROUND(E257*N255,2)</f>
        <v>0</v>
      </c>
    </row>
    <row r="256" spans="1:16" hidden="1">
      <c r="A256" s="668"/>
      <c r="B256" s="670"/>
      <c r="C256" s="333" t="str">
        <f>'Invoice Summary'!$C$24</f>
        <v>[Other Entity] Share</v>
      </c>
      <c r="D256" s="225">
        <v>0</v>
      </c>
      <c r="E256" s="226">
        <v>0</v>
      </c>
      <c r="F256" s="226">
        <v>0</v>
      </c>
      <c r="G256" s="217">
        <f>ROUND(D256,0)-ROUND(F256,2)</f>
        <v>0</v>
      </c>
      <c r="H256" s="639"/>
      <c r="I256" s="578"/>
      <c r="J256" s="640"/>
      <c r="K256" s="580"/>
      <c r="L256" s="640"/>
      <c r="M256" s="580"/>
      <c r="N256" s="640"/>
      <c r="O256" s="578"/>
    </row>
    <row r="257" spans="1:16" ht="15.75" hidden="1" thickBot="1">
      <c r="A257" s="669"/>
      <c r="B257" s="672"/>
      <c r="C257" s="179" t="s">
        <v>267</v>
      </c>
      <c r="D257" s="147">
        <v>0</v>
      </c>
      <c r="E257" s="98">
        <v>0</v>
      </c>
      <c r="F257" s="98">
        <v>0</v>
      </c>
      <c r="G257" s="219">
        <f t="shared" si="4"/>
        <v>0</v>
      </c>
      <c r="H257" s="585"/>
      <c r="I257" s="579"/>
      <c r="J257" s="584"/>
      <c r="K257" s="583"/>
      <c r="L257" s="584"/>
      <c r="M257" s="583"/>
      <c r="N257" s="584"/>
      <c r="O257" s="579"/>
    </row>
    <row r="258" spans="1:16" hidden="1">
      <c r="A258" s="667"/>
      <c r="B258" s="671" t="s">
        <v>363</v>
      </c>
      <c r="C258" s="178" t="s">
        <v>266</v>
      </c>
      <c r="D258" s="125">
        <v>0</v>
      </c>
      <c r="E258" s="97">
        <v>0</v>
      </c>
      <c r="F258" s="97">
        <v>0</v>
      </c>
      <c r="G258" s="218">
        <f t="shared" si="4"/>
        <v>0</v>
      </c>
      <c r="H258" s="646" t="s">
        <v>274</v>
      </c>
      <c r="I258" s="577">
        <f>IF(H258="Yes",ROUND(E258,2),0)</f>
        <v>0</v>
      </c>
      <c r="J258" s="641">
        <v>0</v>
      </c>
      <c r="K258" s="582">
        <f>ROUND(E258*J258,2)</f>
        <v>0</v>
      </c>
      <c r="L258" s="641">
        <v>0</v>
      </c>
      <c r="M258" s="582">
        <f>ROUND(E259*L258,2)</f>
        <v>0</v>
      </c>
      <c r="N258" s="641">
        <v>0</v>
      </c>
      <c r="O258" s="577">
        <f>ROUND(E260*N258,2)</f>
        <v>0</v>
      </c>
    </row>
    <row r="259" spans="1:16" hidden="1">
      <c r="A259" s="668"/>
      <c r="B259" s="670"/>
      <c r="C259" s="333" t="str">
        <f>'Invoice Summary'!$C$24</f>
        <v>[Other Entity] Share</v>
      </c>
      <c r="D259" s="225">
        <v>0</v>
      </c>
      <c r="E259" s="226">
        <v>0</v>
      </c>
      <c r="F259" s="226">
        <v>0</v>
      </c>
      <c r="G259" s="217">
        <f>ROUND(D259,0)-ROUND(F259,2)</f>
        <v>0</v>
      </c>
      <c r="H259" s="639"/>
      <c r="I259" s="578"/>
      <c r="J259" s="640"/>
      <c r="K259" s="580"/>
      <c r="L259" s="640"/>
      <c r="M259" s="580"/>
      <c r="N259" s="640"/>
      <c r="O259" s="578"/>
    </row>
    <row r="260" spans="1:16" ht="15.75" hidden="1" thickBot="1">
      <c r="A260" s="669"/>
      <c r="B260" s="672"/>
      <c r="C260" s="179" t="s">
        <v>267</v>
      </c>
      <c r="D260" s="147">
        <v>0</v>
      </c>
      <c r="E260" s="98">
        <v>0</v>
      </c>
      <c r="F260" s="98">
        <v>0</v>
      </c>
      <c r="G260" s="219">
        <f t="shared" ref="G260:G313" si="5">ROUND(D260,0)-ROUND(F260,2)</f>
        <v>0</v>
      </c>
      <c r="H260" s="585"/>
      <c r="I260" s="579"/>
      <c r="J260" s="584"/>
      <c r="K260" s="583"/>
      <c r="L260" s="584"/>
      <c r="M260" s="583"/>
      <c r="N260" s="584"/>
      <c r="O260" s="579"/>
    </row>
    <row r="261" spans="1:16" hidden="1">
      <c r="A261" s="667"/>
      <c r="B261" s="671" t="s">
        <v>364</v>
      </c>
      <c r="C261" s="178" t="s">
        <v>266</v>
      </c>
      <c r="D261" s="125">
        <v>0</v>
      </c>
      <c r="E261" s="97">
        <v>0</v>
      </c>
      <c r="F261" s="97">
        <v>0</v>
      </c>
      <c r="G261" s="218">
        <f t="shared" si="5"/>
        <v>0</v>
      </c>
      <c r="H261" s="646" t="s">
        <v>274</v>
      </c>
      <c r="I261" s="577">
        <f>IF(H261="Yes",ROUND(E261,2),0)</f>
        <v>0</v>
      </c>
      <c r="J261" s="641">
        <v>0</v>
      </c>
      <c r="K261" s="582">
        <f>ROUND(E261*J261,2)</f>
        <v>0</v>
      </c>
      <c r="L261" s="641">
        <v>0</v>
      </c>
      <c r="M261" s="582">
        <f>ROUND(E262*L261,2)</f>
        <v>0</v>
      </c>
      <c r="N261" s="641">
        <v>0</v>
      </c>
      <c r="O261" s="577">
        <f>ROUND(E263*N261,2)</f>
        <v>0</v>
      </c>
      <c r="P261" s="18"/>
    </row>
    <row r="262" spans="1:16" hidden="1">
      <c r="A262" s="668"/>
      <c r="B262" s="670"/>
      <c r="C262" s="333" t="str">
        <f>'Invoice Summary'!$C$24</f>
        <v>[Other Entity] Share</v>
      </c>
      <c r="D262" s="225">
        <v>0</v>
      </c>
      <c r="E262" s="226">
        <v>0</v>
      </c>
      <c r="F262" s="226">
        <v>0</v>
      </c>
      <c r="G262" s="217">
        <f>ROUND(D262,0)-ROUND(F262,2)</f>
        <v>0</v>
      </c>
      <c r="H262" s="639"/>
      <c r="I262" s="578"/>
      <c r="J262" s="640"/>
      <c r="K262" s="580"/>
      <c r="L262" s="640"/>
      <c r="M262" s="580"/>
      <c r="N262" s="640"/>
      <c r="O262" s="578"/>
      <c r="P262" s="18"/>
    </row>
    <row r="263" spans="1:16" ht="15.75" hidden="1" thickBot="1">
      <c r="A263" s="669"/>
      <c r="B263" s="672"/>
      <c r="C263" s="179" t="s">
        <v>267</v>
      </c>
      <c r="D263" s="147">
        <v>0</v>
      </c>
      <c r="E263" s="98">
        <v>0</v>
      </c>
      <c r="F263" s="98">
        <v>0</v>
      </c>
      <c r="G263" s="219">
        <f t="shared" si="5"/>
        <v>0</v>
      </c>
      <c r="H263" s="585"/>
      <c r="I263" s="579"/>
      <c r="J263" s="584"/>
      <c r="K263" s="583"/>
      <c r="L263" s="584"/>
      <c r="M263" s="583"/>
      <c r="N263" s="584"/>
      <c r="O263" s="579"/>
    </row>
    <row r="264" spans="1:16" hidden="1">
      <c r="A264" s="667"/>
      <c r="B264" s="671" t="s">
        <v>365</v>
      </c>
      <c r="C264" s="178" t="s">
        <v>266</v>
      </c>
      <c r="D264" s="125">
        <v>0</v>
      </c>
      <c r="E264" s="97">
        <v>0</v>
      </c>
      <c r="F264" s="97">
        <v>0</v>
      </c>
      <c r="G264" s="218">
        <f t="shared" si="5"/>
        <v>0</v>
      </c>
      <c r="H264" s="646" t="s">
        <v>274</v>
      </c>
      <c r="I264" s="577">
        <f>IF(H264="Yes",ROUND(E264,2),0)</f>
        <v>0</v>
      </c>
      <c r="J264" s="641">
        <v>0</v>
      </c>
      <c r="K264" s="582">
        <f>ROUND(E264*J264,2)</f>
        <v>0</v>
      </c>
      <c r="L264" s="641">
        <v>0</v>
      </c>
      <c r="M264" s="582">
        <f>ROUND(E265*L264,2)</f>
        <v>0</v>
      </c>
      <c r="N264" s="641">
        <v>0</v>
      </c>
      <c r="O264" s="577">
        <f>ROUND(E266*N264,2)</f>
        <v>0</v>
      </c>
    </row>
    <row r="265" spans="1:16" hidden="1">
      <c r="A265" s="668"/>
      <c r="B265" s="670"/>
      <c r="C265" s="333" t="str">
        <f>'Invoice Summary'!$C$24</f>
        <v>[Other Entity] Share</v>
      </c>
      <c r="D265" s="225">
        <v>0</v>
      </c>
      <c r="E265" s="226">
        <v>0</v>
      </c>
      <c r="F265" s="226">
        <v>0</v>
      </c>
      <c r="G265" s="217">
        <f>ROUND(D265,0)-ROUND(F265,2)</f>
        <v>0</v>
      </c>
      <c r="H265" s="639"/>
      <c r="I265" s="578"/>
      <c r="J265" s="640"/>
      <c r="K265" s="580"/>
      <c r="L265" s="640"/>
      <c r="M265" s="580"/>
      <c r="N265" s="640"/>
      <c r="O265" s="578"/>
    </row>
    <row r="266" spans="1:16" ht="15.75" hidden="1" thickBot="1">
      <c r="A266" s="669"/>
      <c r="B266" s="672"/>
      <c r="C266" s="179" t="s">
        <v>267</v>
      </c>
      <c r="D266" s="147">
        <v>0</v>
      </c>
      <c r="E266" s="98">
        <v>0</v>
      </c>
      <c r="F266" s="98">
        <v>0</v>
      </c>
      <c r="G266" s="219">
        <f t="shared" si="5"/>
        <v>0</v>
      </c>
      <c r="H266" s="585"/>
      <c r="I266" s="579"/>
      <c r="J266" s="584"/>
      <c r="K266" s="583"/>
      <c r="L266" s="584"/>
      <c r="M266" s="583"/>
      <c r="N266" s="584"/>
      <c r="O266" s="579"/>
    </row>
    <row r="267" spans="1:16" hidden="1">
      <c r="A267" s="667"/>
      <c r="B267" s="671" t="s">
        <v>366</v>
      </c>
      <c r="C267" s="178" t="s">
        <v>266</v>
      </c>
      <c r="D267" s="125">
        <v>0</v>
      </c>
      <c r="E267" s="97">
        <v>0</v>
      </c>
      <c r="F267" s="97">
        <v>0</v>
      </c>
      <c r="G267" s="218">
        <f t="shared" si="5"/>
        <v>0</v>
      </c>
      <c r="H267" s="646" t="s">
        <v>274</v>
      </c>
      <c r="I267" s="577">
        <f>IF(H267="Yes",ROUND(E267,2),0)</f>
        <v>0</v>
      </c>
      <c r="J267" s="641">
        <v>0</v>
      </c>
      <c r="K267" s="582">
        <f>ROUND(E267*J267,2)</f>
        <v>0</v>
      </c>
      <c r="L267" s="641">
        <v>0</v>
      </c>
      <c r="M267" s="582">
        <f>ROUND(E268*L267,2)</f>
        <v>0</v>
      </c>
      <c r="N267" s="641">
        <v>0</v>
      </c>
      <c r="O267" s="577">
        <f>ROUND(E269*N267,2)</f>
        <v>0</v>
      </c>
    </row>
    <row r="268" spans="1:16" hidden="1">
      <c r="A268" s="668"/>
      <c r="B268" s="670"/>
      <c r="C268" s="333" t="str">
        <f>'Invoice Summary'!$C$24</f>
        <v>[Other Entity] Share</v>
      </c>
      <c r="D268" s="225">
        <v>0</v>
      </c>
      <c r="E268" s="226">
        <v>0</v>
      </c>
      <c r="F268" s="226">
        <v>0</v>
      </c>
      <c r="G268" s="217">
        <f>ROUND(D268,0)-ROUND(F268,2)</f>
        <v>0</v>
      </c>
      <c r="H268" s="639"/>
      <c r="I268" s="578"/>
      <c r="J268" s="640"/>
      <c r="K268" s="580"/>
      <c r="L268" s="640"/>
      <c r="M268" s="580"/>
      <c r="N268" s="640"/>
      <c r="O268" s="578"/>
    </row>
    <row r="269" spans="1:16" ht="15.75" hidden="1" thickBot="1">
      <c r="A269" s="669"/>
      <c r="B269" s="672"/>
      <c r="C269" s="179" t="s">
        <v>267</v>
      </c>
      <c r="D269" s="147">
        <v>0</v>
      </c>
      <c r="E269" s="98">
        <v>0</v>
      </c>
      <c r="F269" s="98">
        <v>0</v>
      </c>
      <c r="G269" s="219">
        <f t="shared" si="5"/>
        <v>0</v>
      </c>
      <c r="H269" s="585"/>
      <c r="I269" s="579"/>
      <c r="J269" s="584"/>
      <c r="K269" s="583"/>
      <c r="L269" s="584"/>
      <c r="M269" s="583"/>
      <c r="N269" s="584"/>
      <c r="O269" s="579"/>
    </row>
    <row r="270" spans="1:16" hidden="1">
      <c r="A270" s="667"/>
      <c r="B270" s="671" t="s">
        <v>367</v>
      </c>
      <c r="C270" s="178" t="s">
        <v>266</v>
      </c>
      <c r="D270" s="125">
        <v>0</v>
      </c>
      <c r="E270" s="97">
        <v>0</v>
      </c>
      <c r="F270" s="97">
        <v>0</v>
      </c>
      <c r="G270" s="218">
        <f t="shared" si="5"/>
        <v>0</v>
      </c>
      <c r="H270" s="646" t="s">
        <v>274</v>
      </c>
      <c r="I270" s="577">
        <f>IF(H270="Yes",ROUND(E270,2),0)</f>
        <v>0</v>
      </c>
      <c r="J270" s="641">
        <v>0</v>
      </c>
      <c r="K270" s="582">
        <f>ROUND(E270*J270,2)</f>
        <v>0</v>
      </c>
      <c r="L270" s="641">
        <v>0</v>
      </c>
      <c r="M270" s="582">
        <f>ROUND(E271*L270,2)</f>
        <v>0</v>
      </c>
      <c r="N270" s="641">
        <v>0</v>
      </c>
      <c r="O270" s="577">
        <f>ROUND(E272*N270,2)</f>
        <v>0</v>
      </c>
    </row>
    <row r="271" spans="1:16" hidden="1">
      <c r="A271" s="668"/>
      <c r="B271" s="670"/>
      <c r="C271" s="333" t="str">
        <f>'Invoice Summary'!$C$24</f>
        <v>[Other Entity] Share</v>
      </c>
      <c r="D271" s="225">
        <v>0</v>
      </c>
      <c r="E271" s="226">
        <v>0</v>
      </c>
      <c r="F271" s="226">
        <v>0</v>
      </c>
      <c r="G271" s="217">
        <f>ROUND(D271,0)-ROUND(F271,2)</f>
        <v>0</v>
      </c>
      <c r="H271" s="639"/>
      <c r="I271" s="578"/>
      <c r="J271" s="640"/>
      <c r="K271" s="580"/>
      <c r="L271" s="640"/>
      <c r="M271" s="580"/>
      <c r="N271" s="640"/>
      <c r="O271" s="578"/>
    </row>
    <row r="272" spans="1:16" ht="15.75" hidden="1" thickBot="1">
      <c r="A272" s="669"/>
      <c r="B272" s="672"/>
      <c r="C272" s="179" t="s">
        <v>267</v>
      </c>
      <c r="D272" s="147">
        <v>0</v>
      </c>
      <c r="E272" s="98">
        <v>0</v>
      </c>
      <c r="F272" s="98">
        <v>0</v>
      </c>
      <c r="G272" s="219">
        <f t="shared" si="5"/>
        <v>0</v>
      </c>
      <c r="H272" s="585"/>
      <c r="I272" s="579"/>
      <c r="J272" s="584"/>
      <c r="K272" s="583"/>
      <c r="L272" s="584"/>
      <c r="M272" s="583"/>
      <c r="N272" s="584"/>
      <c r="O272" s="579"/>
    </row>
    <row r="273" spans="1:16" hidden="1">
      <c r="A273" s="667"/>
      <c r="B273" s="671" t="s">
        <v>368</v>
      </c>
      <c r="C273" s="178" t="s">
        <v>266</v>
      </c>
      <c r="D273" s="125">
        <v>0</v>
      </c>
      <c r="E273" s="97">
        <v>0</v>
      </c>
      <c r="F273" s="97">
        <v>0</v>
      </c>
      <c r="G273" s="218">
        <f t="shared" si="5"/>
        <v>0</v>
      </c>
      <c r="H273" s="646" t="s">
        <v>274</v>
      </c>
      <c r="I273" s="577">
        <f>IF(H273="Yes",ROUND(E273,2),0)</f>
        <v>0</v>
      </c>
      <c r="J273" s="641">
        <v>0</v>
      </c>
      <c r="K273" s="582">
        <f>ROUND(E273*J273,2)</f>
        <v>0</v>
      </c>
      <c r="L273" s="641">
        <v>0</v>
      </c>
      <c r="M273" s="582">
        <f>ROUND(E274*L273,2)</f>
        <v>0</v>
      </c>
      <c r="N273" s="641">
        <v>0</v>
      </c>
      <c r="O273" s="577">
        <f>ROUND(E275*N273,2)</f>
        <v>0</v>
      </c>
    </row>
    <row r="274" spans="1:16" hidden="1">
      <c r="A274" s="668"/>
      <c r="B274" s="670"/>
      <c r="C274" s="333" t="str">
        <f>'Invoice Summary'!$C$24</f>
        <v>[Other Entity] Share</v>
      </c>
      <c r="D274" s="225">
        <v>0</v>
      </c>
      <c r="E274" s="226">
        <v>0</v>
      </c>
      <c r="F274" s="226">
        <v>0</v>
      </c>
      <c r="G274" s="217">
        <f>ROUND(D274,0)-ROUND(F274,2)</f>
        <v>0</v>
      </c>
      <c r="H274" s="639"/>
      <c r="I274" s="578"/>
      <c r="J274" s="640"/>
      <c r="K274" s="580"/>
      <c r="L274" s="640"/>
      <c r="M274" s="580"/>
      <c r="N274" s="640"/>
      <c r="O274" s="578"/>
    </row>
    <row r="275" spans="1:16" ht="15.75" hidden="1" thickBot="1">
      <c r="A275" s="669"/>
      <c r="B275" s="672"/>
      <c r="C275" s="179" t="s">
        <v>267</v>
      </c>
      <c r="D275" s="147">
        <v>0</v>
      </c>
      <c r="E275" s="98">
        <v>0</v>
      </c>
      <c r="F275" s="98">
        <v>0</v>
      </c>
      <c r="G275" s="219">
        <f t="shared" si="5"/>
        <v>0</v>
      </c>
      <c r="H275" s="585"/>
      <c r="I275" s="579"/>
      <c r="J275" s="584"/>
      <c r="K275" s="583"/>
      <c r="L275" s="584"/>
      <c r="M275" s="583"/>
      <c r="N275" s="584"/>
      <c r="O275" s="579"/>
    </row>
    <row r="276" spans="1:16" hidden="1">
      <c r="A276" s="667"/>
      <c r="B276" s="671" t="s">
        <v>369</v>
      </c>
      <c r="C276" s="178" t="s">
        <v>266</v>
      </c>
      <c r="D276" s="125">
        <v>0</v>
      </c>
      <c r="E276" s="97">
        <v>0</v>
      </c>
      <c r="F276" s="97">
        <v>0</v>
      </c>
      <c r="G276" s="218">
        <f t="shared" si="5"/>
        <v>0</v>
      </c>
      <c r="H276" s="646" t="s">
        <v>274</v>
      </c>
      <c r="I276" s="577">
        <f>IF(H276="Yes",ROUND(E276,2),0)</f>
        <v>0</v>
      </c>
      <c r="J276" s="641">
        <v>0</v>
      </c>
      <c r="K276" s="582">
        <f>ROUND(E276*J276,2)</f>
        <v>0</v>
      </c>
      <c r="L276" s="641">
        <v>0</v>
      </c>
      <c r="M276" s="582">
        <f>ROUND(E277*L276,2)</f>
        <v>0</v>
      </c>
      <c r="N276" s="641">
        <v>0</v>
      </c>
      <c r="O276" s="577">
        <f>ROUND(E278*N276,2)</f>
        <v>0</v>
      </c>
    </row>
    <row r="277" spans="1:16" hidden="1">
      <c r="A277" s="668"/>
      <c r="B277" s="670"/>
      <c r="C277" s="333" t="str">
        <f>'Invoice Summary'!$C$24</f>
        <v>[Other Entity] Share</v>
      </c>
      <c r="D277" s="225">
        <v>0</v>
      </c>
      <c r="E277" s="226">
        <v>0</v>
      </c>
      <c r="F277" s="226">
        <v>0</v>
      </c>
      <c r="G277" s="217">
        <f>ROUND(D277,0)-ROUND(F277,2)</f>
        <v>0</v>
      </c>
      <c r="H277" s="639"/>
      <c r="I277" s="578"/>
      <c r="J277" s="640"/>
      <c r="K277" s="580"/>
      <c r="L277" s="640"/>
      <c r="M277" s="580"/>
      <c r="N277" s="640"/>
      <c r="O277" s="578"/>
    </row>
    <row r="278" spans="1:16" ht="15.75" hidden="1" thickBot="1">
      <c r="A278" s="669"/>
      <c r="B278" s="672"/>
      <c r="C278" s="179" t="s">
        <v>267</v>
      </c>
      <c r="D278" s="147">
        <v>0</v>
      </c>
      <c r="E278" s="98">
        <v>0</v>
      </c>
      <c r="F278" s="98">
        <v>0</v>
      </c>
      <c r="G278" s="219">
        <f t="shared" si="5"/>
        <v>0</v>
      </c>
      <c r="H278" s="585"/>
      <c r="I278" s="579"/>
      <c r="J278" s="584"/>
      <c r="K278" s="583"/>
      <c r="L278" s="584"/>
      <c r="M278" s="583"/>
      <c r="N278" s="584"/>
      <c r="O278" s="579"/>
    </row>
    <row r="279" spans="1:16" hidden="1">
      <c r="A279" s="667"/>
      <c r="B279" s="671" t="s">
        <v>370</v>
      </c>
      <c r="C279" s="178" t="s">
        <v>266</v>
      </c>
      <c r="D279" s="125">
        <v>0</v>
      </c>
      <c r="E279" s="97">
        <v>0</v>
      </c>
      <c r="F279" s="97">
        <v>0</v>
      </c>
      <c r="G279" s="218">
        <f t="shared" si="5"/>
        <v>0</v>
      </c>
      <c r="H279" s="646" t="s">
        <v>274</v>
      </c>
      <c r="I279" s="577">
        <f>IF(H279="Yes",ROUND(E279,2),0)</f>
        <v>0</v>
      </c>
      <c r="J279" s="641">
        <v>0</v>
      </c>
      <c r="K279" s="582">
        <f>ROUND(E279*J279,2)</f>
        <v>0</v>
      </c>
      <c r="L279" s="641">
        <v>0</v>
      </c>
      <c r="M279" s="582">
        <f>ROUND(E280*L279,2)</f>
        <v>0</v>
      </c>
      <c r="N279" s="641">
        <v>0</v>
      </c>
      <c r="O279" s="577">
        <f>ROUND(E281*N279,2)</f>
        <v>0</v>
      </c>
    </row>
    <row r="280" spans="1:16" hidden="1">
      <c r="A280" s="668"/>
      <c r="B280" s="670"/>
      <c r="C280" s="333" t="str">
        <f>'Invoice Summary'!$C$24</f>
        <v>[Other Entity] Share</v>
      </c>
      <c r="D280" s="225">
        <v>0</v>
      </c>
      <c r="E280" s="226">
        <v>0</v>
      </c>
      <c r="F280" s="226">
        <v>0</v>
      </c>
      <c r="G280" s="217">
        <f>ROUND(D280,0)-ROUND(F280,2)</f>
        <v>0</v>
      </c>
      <c r="H280" s="639"/>
      <c r="I280" s="578"/>
      <c r="J280" s="640"/>
      <c r="K280" s="580"/>
      <c r="L280" s="640"/>
      <c r="M280" s="580"/>
      <c r="N280" s="640"/>
      <c r="O280" s="578"/>
    </row>
    <row r="281" spans="1:16" ht="15.75" hidden="1" thickBot="1">
      <c r="A281" s="669"/>
      <c r="B281" s="672"/>
      <c r="C281" s="179" t="s">
        <v>267</v>
      </c>
      <c r="D281" s="147">
        <v>0</v>
      </c>
      <c r="E281" s="98">
        <v>0</v>
      </c>
      <c r="F281" s="98">
        <v>0</v>
      </c>
      <c r="G281" s="219">
        <f t="shared" si="5"/>
        <v>0</v>
      </c>
      <c r="H281" s="585"/>
      <c r="I281" s="579"/>
      <c r="J281" s="584"/>
      <c r="K281" s="583"/>
      <c r="L281" s="584"/>
      <c r="M281" s="583"/>
      <c r="N281" s="584"/>
      <c r="O281" s="579"/>
    </row>
    <row r="282" spans="1:16" hidden="1">
      <c r="A282" s="667"/>
      <c r="B282" s="671" t="s">
        <v>371</v>
      </c>
      <c r="C282" s="178" t="s">
        <v>266</v>
      </c>
      <c r="D282" s="125">
        <v>0</v>
      </c>
      <c r="E282" s="97">
        <v>0</v>
      </c>
      <c r="F282" s="97">
        <v>0</v>
      </c>
      <c r="G282" s="218">
        <f t="shared" si="5"/>
        <v>0</v>
      </c>
      <c r="H282" s="646" t="s">
        <v>274</v>
      </c>
      <c r="I282" s="577">
        <f>IF(H282="Yes",ROUND(E282,2),0)</f>
        <v>0</v>
      </c>
      <c r="J282" s="641">
        <v>0</v>
      </c>
      <c r="K282" s="582">
        <f>ROUND(E282*J282,2)</f>
        <v>0</v>
      </c>
      <c r="L282" s="641">
        <v>0</v>
      </c>
      <c r="M282" s="582">
        <f>ROUND(E283*L282,2)</f>
        <v>0</v>
      </c>
      <c r="N282" s="641">
        <v>0</v>
      </c>
      <c r="O282" s="577">
        <f>ROUND(E284*N282,2)</f>
        <v>0</v>
      </c>
      <c r="P282" s="18"/>
    </row>
    <row r="283" spans="1:16" hidden="1">
      <c r="A283" s="668"/>
      <c r="B283" s="670"/>
      <c r="C283" s="333" t="str">
        <f>'Invoice Summary'!$C$24</f>
        <v>[Other Entity] Share</v>
      </c>
      <c r="D283" s="225">
        <v>0</v>
      </c>
      <c r="E283" s="226">
        <v>0</v>
      </c>
      <c r="F283" s="226">
        <v>0</v>
      </c>
      <c r="G283" s="217">
        <f>ROUND(D283,0)-ROUND(F283,2)</f>
        <v>0</v>
      </c>
      <c r="H283" s="639"/>
      <c r="I283" s="578"/>
      <c r="J283" s="640"/>
      <c r="K283" s="580"/>
      <c r="L283" s="640"/>
      <c r="M283" s="580"/>
      <c r="N283" s="640"/>
      <c r="O283" s="578"/>
      <c r="P283" s="18"/>
    </row>
    <row r="284" spans="1:16" ht="15.75" hidden="1" thickBot="1">
      <c r="A284" s="669"/>
      <c r="B284" s="672"/>
      <c r="C284" s="179" t="s">
        <v>267</v>
      </c>
      <c r="D284" s="147">
        <v>0</v>
      </c>
      <c r="E284" s="98">
        <v>0</v>
      </c>
      <c r="F284" s="98">
        <v>0</v>
      </c>
      <c r="G284" s="219">
        <f t="shared" si="5"/>
        <v>0</v>
      </c>
      <c r="H284" s="585"/>
      <c r="I284" s="579"/>
      <c r="J284" s="584"/>
      <c r="K284" s="583"/>
      <c r="L284" s="584"/>
      <c r="M284" s="583"/>
      <c r="N284" s="584"/>
      <c r="O284" s="579"/>
    </row>
    <row r="285" spans="1:16" hidden="1">
      <c r="A285" s="667"/>
      <c r="B285" s="671" t="s">
        <v>372</v>
      </c>
      <c r="C285" s="178" t="s">
        <v>266</v>
      </c>
      <c r="D285" s="125">
        <v>0</v>
      </c>
      <c r="E285" s="97">
        <v>0</v>
      </c>
      <c r="F285" s="97">
        <v>0</v>
      </c>
      <c r="G285" s="218">
        <f t="shared" si="5"/>
        <v>0</v>
      </c>
      <c r="H285" s="646" t="s">
        <v>274</v>
      </c>
      <c r="I285" s="577">
        <f>IF(H285="Yes",ROUND(E285,2),0)</f>
        <v>0</v>
      </c>
      <c r="J285" s="641">
        <v>0</v>
      </c>
      <c r="K285" s="582">
        <f>ROUND(E285*J285,2)</f>
        <v>0</v>
      </c>
      <c r="L285" s="641">
        <v>0</v>
      </c>
      <c r="M285" s="582">
        <f>ROUND(E286*L285,2)</f>
        <v>0</v>
      </c>
      <c r="N285" s="641">
        <v>0</v>
      </c>
      <c r="O285" s="577">
        <f>ROUND(E287*N285,2)</f>
        <v>0</v>
      </c>
    </row>
    <row r="286" spans="1:16" hidden="1">
      <c r="A286" s="668"/>
      <c r="B286" s="670"/>
      <c r="C286" s="333" t="str">
        <f>'Invoice Summary'!$C$24</f>
        <v>[Other Entity] Share</v>
      </c>
      <c r="D286" s="225">
        <v>0</v>
      </c>
      <c r="E286" s="226">
        <v>0</v>
      </c>
      <c r="F286" s="226">
        <v>0</v>
      </c>
      <c r="G286" s="217">
        <f>ROUND(D286,0)-ROUND(F286,2)</f>
        <v>0</v>
      </c>
      <c r="H286" s="639"/>
      <c r="I286" s="578"/>
      <c r="J286" s="640"/>
      <c r="K286" s="580"/>
      <c r="L286" s="640"/>
      <c r="M286" s="580"/>
      <c r="N286" s="640"/>
      <c r="O286" s="578"/>
    </row>
    <row r="287" spans="1:16" ht="15.75" hidden="1" thickBot="1">
      <c r="A287" s="669"/>
      <c r="B287" s="672"/>
      <c r="C287" s="179" t="s">
        <v>267</v>
      </c>
      <c r="D287" s="147">
        <v>0</v>
      </c>
      <c r="E287" s="98">
        <v>0</v>
      </c>
      <c r="F287" s="98">
        <v>0</v>
      </c>
      <c r="G287" s="219">
        <f t="shared" si="5"/>
        <v>0</v>
      </c>
      <c r="H287" s="585"/>
      <c r="I287" s="579"/>
      <c r="J287" s="584"/>
      <c r="K287" s="583"/>
      <c r="L287" s="584"/>
      <c r="M287" s="583"/>
      <c r="N287" s="584"/>
      <c r="O287" s="579"/>
    </row>
    <row r="288" spans="1:16" hidden="1">
      <c r="A288" s="667"/>
      <c r="B288" s="671" t="s">
        <v>373</v>
      </c>
      <c r="C288" s="178" t="s">
        <v>266</v>
      </c>
      <c r="D288" s="125">
        <v>0</v>
      </c>
      <c r="E288" s="97">
        <v>0</v>
      </c>
      <c r="F288" s="97">
        <v>0</v>
      </c>
      <c r="G288" s="218">
        <f t="shared" si="5"/>
        <v>0</v>
      </c>
      <c r="H288" s="646" t="s">
        <v>274</v>
      </c>
      <c r="I288" s="577">
        <f>IF(H288="Yes",ROUND(E288,2),0)</f>
        <v>0</v>
      </c>
      <c r="J288" s="641">
        <v>0</v>
      </c>
      <c r="K288" s="582">
        <f>ROUND(E288*J288,2)</f>
        <v>0</v>
      </c>
      <c r="L288" s="641">
        <v>0</v>
      </c>
      <c r="M288" s="582">
        <f>ROUND(E289*L288,2)</f>
        <v>0</v>
      </c>
      <c r="N288" s="641">
        <v>0</v>
      </c>
      <c r="O288" s="577">
        <f>ROUND(E290*N288,2)</f>
        <v>0</v>
      </c>
    </row>
    <row r="289" spans="1:16" hidden="1">
      <c r="A289" s="668"/>
      <c r="B289" s="670"/>
      <c r="C289" s="333" t="str">
        <f>'Invoice Summary'!$C$24</f>
        <v>[Other Entity] Share</v>
      </c>
      <c r="D289" s="225">
        <v>0</v>
      </c>
      <c r="E289" s="226">
        <v>0</v>
      </c>
      <c r="F289" s="226">
        <v>0</v>
      </c>
      <c r="G289" s="217">
        <f>ROUND(D289,0)-ROUND(F289,2)</f>
        <v>0</v>
      </c>
      <c r="H289" s="639"/>
      <c r="I289" s="578"/>
      <c r="J289" s="640"/>
      <c r="K289" s="580"/>
      <c r="L289" s="640"/>
      <c r="M289" s="580"/>
      <c r="N289" s="640"/>
      <c r="O289" s="578"/>
    </row>
    <row r="290" spans="1:16" ht="15.75" hidden="1" thickBot="1">
      <c r="A290" s="669"/>
      <c r="B290" s="672"/>
      <c r="C290" s="179" t="s">
        <v>267</v>
      </c>
      <c r="D290" s="147">
        <v>0</v>
      </c>
      <c r="E290" s="98">
        <v>0</v>
      </c>
      <c r="F290" s="98">
        <v>0</v>
      </c>
      <c r="G290" s="219">
        <f t="shared" si="5"/>
        <v>0</v>
      </c>
      <c r="H290" s="585"/>
      <c r="I290" s="579"/>
      <c r="J290" s="584"/>
      <c r="K290" s="583"/>
      <c r="L290" s="584"/>
      <c r="M290" s="583"/>
      <c r="N290" s="584"/>
      <c r="O290" s="579"/>
    </row>
    <row r="291" spans="1:16" hidden="1">
      <c r="A291" s="667"/>
      <c r="B291" s="671" t="s">
        <v>374</v>
      </c>
      <c r="C291" s="178" t="s">
        <v>266</v>
      </c>
      <c r="D291" s="125">
        <v>0</v>
      </c>
      <c r="E291" s="97">
        <v>0</v>
      </c>
      <c r="F291" s="97">
        <v>0</v>
      </c>
      <c r="G291" s="218">
        <f t="shared" si="5"/>
        <v>0</v>
      </c>
      <c r="H291" s="646" t="s">
        <v>274</v>
      </c>
      <c r="I291" s="577">
        <f>IF(H291="Yes",ROUND(E291,2),0)</f>
        <v>0</v>
      </c>
      <c r="J291" s="641">
        <v>0</v>
      </c>
      <c r="K291" s="582">
        <f>ROUND(E291*J291,2)</f>
        <v>0</v>
      </c>
      <c r="L291" s="641">
        <v>0</v>
      </c>
      <c r="M291" s="582">
        <f>ROUND(E292*L291,2)</f>
        <v>0</v>
      </c>
      <c r="N291" s="641">
        <v>0</v>
      </c>
      <c r="O291" s="577">
        <f>ROUND(E293*N291,2)</f>
        <v>0</v>
      </c>
    </row>
    <row r="292" spans="1:16" hidden="1">
      <c r="A292" s="668"/>
      <c r="B292" s="670"/>
      <c r="C292" s="333" t="str">
        <f>'Invoice Summary'!$C$24</f>
        <v>[Other Entity] Share</v>
      </c>
      <c r="D292" s="225">
        <v>0</v>
      </c>
      <c r="E292" s="226">
        <v>0</v>
      </c>
      <c r="F292" s="226">
        <v>0</v>
      </c>
      <c r="G292" s="217">
        <f>ROUND(D292,0)-ROUND(F292,2)</f>
        <v>0</v>
      </c>
      <c r="H292" s="639"/>
      <c r="I292" s="578"/>
      <c r="J292" s="640"/>
      <c r="K292" s="580"/>
      <c r="L292" s="640"/>
      <c r="M292" s="580"/>
      <c r="N292" s="640"/>
      <c r="O292" s="578"/>
    </row>
    <row r="293" spans="1:16" ht="15.75" hidden="1" thickBot="1">
      <c r="A293" s="669"/>
      <c r="B293" s="672"/>
      <c r="C293" s="179" t="s">
        <v>267</v>
      </c>
      <c r="D293" s="147">
        <v>0</v>
      </c>
      <c r="E293" s="98">
        <v>0</v>
      </c>
      <c r="F293" s="98">
        <v>0</v>
      </c>
      <c r="G293" s="219">
        <f t="shared" si="5"/>
        <v>0</v>
      </c>
      <c r="H293" s="585"/>
      <c r="I293" s="579"/>
      <c r="J293" s="584"/>
      <c r="K293" s="583"/>
      <c r="L293" s="584"/>
      <c r="M293" s="583"/>
      <c r="N293" s="584"/>
      <c r="O293" s="579"/>
    </row>
    <row r="294" spans="1:16" hidden="1">
      <c r="A294" s="667"/>
      <c r="B294" s="671" t="s">
        <v>375</v>
      </c>
      <c r="C294" s="178" t="s">
        <v>266</v>
      </c>
      <c r="D294" s="125">
        <v>0</v>
      </c>
      <c r="E294" s="97">
        <v>0</v>
      </c>
      <c r="F294" s="97">
        <v>0</v>
      </c>
      <c r="G294" s="218">
        <f t="shared" si="5"/>
        <v>0</v>
      </c>
      <c r="H294" s="646" t="s">
        <v>274</v>
      </c>
      <c r="I294" s="577">
        <f>IF(H294="Yes",ROUND(E294,2),0)</f>
        <v>0</v>
      </c>
      <c r="J294" s="641">
        <v>0</v>
      </c>
      <c r="K294" s="582">
        <f>ROUND(E294*J294,2)</f>
        <v>0</v>
      </c>
      <c r="L294" s="641">
        <v>0</v>
      </c>
      <c r="M294" s="582">
        <f>ROUND(E295*L294,2)</f>
        <v>0</v>
      </c>
      <c r="N294" s="641">
        <v>0</v>
      </c>
      <c r="O294" s="577">
        <f>ROUND(E296*N294,2)</f>
        <v>0</v>
      </c>
    </row>
    <row r="295" spans="1:16" hidden="1">
      <c r="A295" s="668"/>
      <c r="B295" s="670"/>
      <c r="C295" s="333" t="str">
        <f>'Invoice Summary'!$C$24</f>
        <v>[Other Entity] Share</v>
      </c>
      <c r="D295" s="225">
        <v>0</v>
      </c>
      <c r="E295" s="226">
        <v>0</v>
      </c>
      <c r="F295" s="226">
        <v>0</v>
      </c>
      <c r="G295" s="217">
        <f>ROUND(D295,0)-ROUND(F295,2)</f>
        <v>0</v>
      </c>
      <c r="H295" s="639"/>
      <c r="I295" s="578"/>
      <c r="J295" s="640"/>
      <c r="K295" s="580"/>
      <c r="L295" s="640"/>
      <c r="M295" s="580"/>
      <c r="N295" s="640"/>
      <c r="O295" s="578"/>
    </row>
    <row r="296" spans="1:16" ht="15.75" hidden="1" thickBot="1">
      <c r="A296" s="669"/>
      <c r="B296" s="672"/>
      <c r="C296" s="179" t="s">
        <v>267</v>
      </c>
      <c r="D296" s="147">
        <v>0</v>
      </c>
      <c r="E296" s="98">
        <v>0</v>
      </c>
      <c r="F296" s="98">
        <v>0</v>
      </c>
      <c r="G296" s="219">
        <f t="shared" si="5"/>
        <v>0</v>
      </c>
      <c r="H296" s="585"/>
      <c r="I296" s="579"/>
      <c r="J296" s="584"/>
      <c r="K296" s="583"/>
      <c r="L296" s="584"/>
      <c r="M296" s="583"/>
      <c r="N296" s="584"/>
      <c r="O296" s="579"/>
    </row>
    <row r="297" spans="1:16" hidden="1">
      <c r="A297" s="667"/>
      <c r="B297" s="671" t="s">
        <v>376</v>
      </c>
      <c r="C297" s="178" t="s">
        <v>266</v>
      </c>
      <c r="D297" s="125">
        <v>0</v>
      </c>
      <c r="E297" s="97">
        <v>0</v>
      </c>
      <c r="F297" s="97">
        <v>0</v>
      </c>
      <c r="G297" s="218">
        <f t="shared" si="5"/>
        <v>0</v>
      </c>
      <c r="H297" s="646" t="s">
        <v>274</v>
      </c>
      <c r="I297" s="577">
        <f>IF(H297="Yes",ROUND(E297,2),0)</f>
        <v>0</v>
      </c>
      <c r="J297" s="641">
        <v>0</v>
      </c>
      <c r="K297" s="582">
        <f>ROUND(E297*J297,2)</f>
        <v>0</v>
      </c>
      <c r="L297" s="641">
        <v>0</v>
      </c>
      <c r="M297" s="582">
        <f>ROUND(E298*L297,2)</f>
        <v>0</v>
      </c>
      <c r="N297" s="641">
        <v>0</v>
      </c>
      <c r="O297" s="577">
        <f>ROUND(E299*N297,2)</f>
        <v>0</v>
      </c>
    </row>
    <row r="298" spans="1:16" hidden="1">
      <c r="A298" s="668"/>
      <c r="B298" s="670"/>
      <c r="C298" s="333" t="str">
        <f>'Invoice Summary'!$C$24</f>
        <v>[Other Entity] Share</v>
      </c>
      <c r="D298" s="225">
        <v>0</v>
      </c>
      <c r="E298" s="226">
        <v>0</v>
      </c>
      <c r="F298" s="226">
        <v>0</v>
      </c>
      <c r="G298" s="217">
        <f>ROUND(D298,0)-ROUND(F298,2)</f>
        <v>0</v>
      </c>
      <c r="H298" s="639"/>
      <c r="I298" s="578"/>
      <c r="J298" s="640"/>
      <c r="K298" s="580"/>
      <c r="L298" s="640"/>
      <c r="M298" s="580"/>
      <c r="N298" s="640"/>
      <c r="O298" s="578"/>
    </row>
    <row r="299" spans="1:16" ht="15.75" hidden="1" thickBot="1">
      <c r="A299" s="669"/>
      <c r="B299" s="672"/>
      <c r="C299" s="179" t="s">
        <v>267</v>
      </c>
      <c r="D299" s="147">
        <v>0</v>
      </c>
      <c r="E299" s="98">
        <v>0</v>
      </c>
      <c r="F299" s="98">
        <v>0</v>
      </c>
      <c r="G299" s="219">
        <f t="shared" si="5"/>
        <v>0</v>
      </c>
      <c r="H299" s="585"/>
      <c r="I299" s="579"/>
      <c r="J299" s="584"/>
      <c r="K299" s="583"/>
      <c r="L299" s="584"/>
      <c r="M299" s="583"/>
      <c r="N299" s="584"/>
      <c r="O299" s="579"/>
    </row>
    <row r="300" spans="1:16" hidden="1">
      <c r="A300" s="667"/>
      <c r="B300" s="671" t="s">
        <v>377</v>
      </c>
      <c r="C300" s="178" t="s">
        <v>266</v>
      </c>
      <c r="D300" s="125">
        <v>0</v>
      </c>
      <c r="E300" s="97">
        <v>0</v>
      </c>
      <c r="F300" s="97">
        <v>0</v>
      </c>
      <c r="G300" s="218">
        <f t="shared" si="5"/>
        <v>0</v>
      </c>
      <c r="H300" s="646" t="s">
        <v>274</v>
      </c>
      <c r="I300" s="577">
        <f>IF(H300="Yes",ROUND(E300,2),0)</f>
        <v>0</v>
      </c>
      <c r="J300" s="641">
        <v>0</v>
      </c>
      <c r="K300" s="582">
        <f>ROUND(E300*J300,2)</f>
        <v>0</v>
      </c>
      <c r="L300" s="641">
        <v>0</v>
      </c>
      <c r="M300" s="582">
        <f>ROUND(E301*L300,2)</f>
        <v>0</v>
      </c>
      <c r="N300" s="641">
        <v>0</v>
      </c>
      <c r="O300" s="577">
        <f>ROUND(E302*N300,2)</f>
        <v>0</v>
      </c>
    </row>
    <row r="301" spans="1:16" hidden="1">
      <c r="A301" s="668"/>
      <c r="B301" s="670"/>
      <c r="C301" s="333" t="str">
        <f>'Invoice Summary'!$C$24</f>
        <v>[Other Entity] Share</v>
      </c>
      <c r="D301" s="225">
        <v>0</v>
      </c>
      <c r="E301" s="226">
        <v>0</v>
      </c>
      <c r="F301" s="226">
        <v>0</v>
      </c>
      <c r="G301" s="217">
        <f>ROUND(D301,0)-ROUND(F301,2)</f>
        <v>0</v>
      </c>
      <c r="H301" s="639"/>
      <c r="I301" s="578"/>
      <c r="J301" s="640"/>
      <c r="K301" s="580"/>
      <c r="L301" s="640"/>
      <c r="M301" s="580"/>
      <c r="N301" s="640"/>
      <c r="O301" s="578"/>
    </row>
    <row r="302" spans="1:16" ht="15.75" hidden="1" thickBot="1">
      <c r="A302" s="669"/>
      <c r="B302" s="672"/>
      <c r="C302" s="179" t="s">
        <v>267</v>
      </c>
      <c r="D302" s="147">
        <v>0</v>
      </c>
      <c r="E302" s="98">
        <v>0</v>
      </c>
      <c r="F302" s="98">
        <v>0</v>
      </c>
      <c r="G302" s="219">
        <f t="shared" si="5"/>
        <v>0</v>
      </c>
      <c r="H302" s="585"/>
      <c r="I302" s="579"/>
      <c r="J302" s="584"/>
      <c r="K302" s="583"/>
      <c r="L302" s="584"/>
      <c r="M302" s="583"/>
      <c r="N302" s="584"/>
      <c r="O302" s="579"/>
    </row>
    <row r="303" spans="1:16" hidden="1">
      <c r="A303" s="667"/>
      <c r="B303" s="671" t="s">
        <v>378</v>
      </c>
      <c r="C303" s="178" t="s">
        <v>266</v>
      </c>
      <c r="D303" s="125">
        <v>0</v>
      </c>
      <c r="E303" s="97">
        <v>0</v>
      </c>
      <c r="F303" s="97">
        <v>0</v>
      </c>
      <c r="G303" s="218">
        <f t="shared" si="5"/>
        <v>0</v>
      </c>
      <c r="H303" s="646" t="s">
        <v>274</v>
      </c>
      <c r="I303" s="577">
        <f>IF(H303="Yes",ROUND(E303,2),0)</f>
        <v>0</v>
      </c>
      <c r="J303" s="641">
        <v>0</v>
      </c>
      <c r="K303" s="582">
        <f>ROUND(E303*J303,2)</f>
        <v>0</v>
      </c>
      <c r="L303" s="641">
        <v>0</v>
      </c>
      <c r="M303" s="582">
        <f>ROUND(E304*L303,2)</f>
        <v>0</v>
      </c>
      <c r="N303" s="641">
        <v>0</v>
      </c>
      <c r="O303" s="577">
        <f>ROUND(E305*N303,2)</f>
        <v>0</v>
      </c>
      <c r="P303" s="18"/>
    </row>
    <row r="304" spans="1:16" hidden="1">
      <c r="A304" s="668"/>
      <c r="B304" s="670"/>
      <c r="C304" s="333" t="str">
        <f>'Invoice Summary'!$C$24</f>
        <v>[Other Entity] Share</v>
      </c>
      <c r="D304" s="225">
        <v>0</v>
      </c>
      <c r="E304" s="226">
        <v>0</v>
      </c>
      <c r="F304" s="226">
        <v>0</v>
      </c>
      <c r="G304" s="217">
        <f>ROUND(D304,0)-ROUND(F304,2)</f>
        <v>0</v>
      </c>
      <c r="H304" s="639"/>
      <c r="I304" s="578"/>
      <c r="J304" s="640"/>
      <c r="K304" s="580"/>
      <c r="L304" s="640"/>
      <c r="M304" s="580"/>
      <c r="N304" s="640"/>
      <c r="O304" s="578"/>
      <c r="P304" s="18"/>
    </row>
    <row r="305" spans="1:119" ht="15.75" hidden="1" thickBot="1">
      <c r="A305" s="669"/>
      <c r="B305" s="672"/>
      <c r="C305" s="179" t="s">
        <v>267</v>
      </c>
      <c r="D305" s="147">
        <v>0</v>
      </c>
      <c r="E305" s="98">
        <v>0</v>
      </c>
      <c r="F305" s="98">
        <v>0</v>
      </c>
      <c r="G305" s="219">
        <f t="shared" si="5"/>
        <v>0</v>
      </c>
      <c r="H305" s="585"/>
      <c r="I305" s="579"/>
      <c r="J305" s="584"/>
      <c r="K305" s="583"/>
      <c r="L305" s="584"/>
      <c r="M305" s="583"/>
      <c r="N305" s="584"/>
      <c r="O305" s="579"/>
    </row>
    <row r="306" spans="1:119" ht="15.6" hidden="1" customHeight="1">
      <c r="A306" s="673" t="s">
        <v>319</v>
      </c>
      <c r="B306" s="671" t="s">
        <v>379</v>
      </c>
      <c r="C306" s="178" t="s">
        <v>266</v>
      </c>
      <c r="D306" s="125">
        <v>0</v>
      </c>
      <c r="E306" s="97">
        <v>0</v>
      </c>
      <c r="F306" s="97">
        <v>0</v>
      </c>
      <c r="G306" s="218">
        <f t="shared" si="5"/>
        <v>0</v>
      </c>
      <c r="H306" s="646" t="s">
        <v>274</v>
      </c>
      <c r="I306" s="577">
        <f>IF(H306="Yes",ROUND(E306,2),0)</f>
        <v>0</v>
      </c>
      <c r="J306" s="641">
        <v>0</v>
      </c>
      <c r="K306" s="582">
        <f>ROUND(E306*J306,2)</f>
        <v>0</v>
      </c>
      <c r="L306" s="641">
        <v>0</v>
      </c>
      <c r="M306" s="582">
        <f>ROUND(E307*L306,2)</f>
        <v>0</v>
      </c>
      <c r="N306" s="641">
        <v>0</v>
      </c>
      <c r="O306" s="577">
        <f>ROUND(E308*N306,2)</f>
        <v>0</v>
      </c>
    </row>
    <row r="307" spans="1:119" hidden="1">
      <c r="A307" s="668"/>
      <c r="B307" s="670"/>
      <c r="C307" s="333" t="str">
        <f>'Invoice Summary'!$C$24</f>
        <v>[Other Entity] Share</v>
      </c>
      <c r="D307" s="225">
        <v>0</v>
      </c>
      <c r="E307" s="226">
        <v>0</v>
      </c>
      <c r="F307" s="226">
        <v>0</v>
      </c>
      <c r="G307" s="217">
        <f>ROUND(D307,0)-ROUND(F307,2)</f>
        <v>0</v>
      </c>
      <c r="H307" s="639"/>
      <c r="I307" s="578"/>
      <c r="J307" s="640"/>
      <c r="K307" s="580"/>
      <c r="L307" s="640"/>
      <c r="M307" s="580"/>
      <c r="N307" s="640"/>
      <c r="O307" s="578"/>
    </row>
    <row r="308" spans="1:119" ht="15.75" hidden="1" thickBot="1">
      <c r="A308" s="669"/>
      <c r="B308" s="672"/>
      <c r="C308" s="179" t="s">
        <v>267</v>
      </c>
      <c r="D308" s="147">
        <v>0</v>
      </c>
      <c r="E308" s="98">
        <v>0</v>
      </c>
      <c r="F308" s="98">
        <v>0</v>
      </c>
      <c r="G308" s="219">
        <f t="shared" si="5"/>
        <v>0</v>
      </c>
      <c r="H308" s="585"/>
      <c r="I308" s="579"/>
      <c r="J308" s="584"/>
      <c r="K308" s="583"/>
      <c r="L308" s="584"/>
      <c r="M308" s="583"/>
      <c r="N308" s="584"/>
      <c r="O308" s="579"/>
    </row>
    <row r="309" spans="1:119" ht="15.6" hidden="1" customHeight="1">
      <c r="A309" s="673" t="s">
        <v>319</v>
      </c>
      <c r="B309" s="671" t="s">
        <v>380</v>
      </c>
      <c r="C309" s="178" t="s">
        <v>266</v>
      </c>
      <c r="D309" s="125">
        <v>0</v>
      </c>
      <c r="E309" s="97">
        <v>0</v>
      </c>
      <c r="F309" s="97">
        <v>0</v>
      </c>
      <c r="G309" s="218">
        <f t="shared" si="5"/>
        <v>0</v>
      </c>
      <c r="H309" s="646" t="s">
        <v>274</v>
      </c>
      <c r="I309" s="577">
        <f>IF(H309="Yes",ROUND(E309,2),0)</f>
        <v>0</v>
      </c>
      <c r="J309" s="641">
        <v>0</v>
      </c>
      <c r="K309" s="582">
        <f>ROUND(E309*J309,2)</f>
        <v>0</v>
      </c>
      <c r="L309" s="641">
        <v>0</v>
      </c>
      <c r="M309" s="582">
        <f>ROUND(E310*L309,2)</f>
        <v>0</v>
      </c>
      <c r="N309" s="641">
        <v>0</v>
      </c>
      <c r="O309" s="577">
        <f>ROUND(E311*N309,2)</f>
        <v>0</v>
      </c>
    </row>
    <row r="310" spans="1:119" hidden="1">
      <c r="A310" s="668"/>
      <c r="B310" s="670"/>
      <c r="C310" s="333" t="str">
        <f>'Invoice Summary'!$C$24</f>
        <v>[Other Entity] Share</v>
      </c>
      <c r="D310" s="225">
        <v>0</v>
      </c>
      <c r="E310" s="226">
        <v>0</v>
      </c>
      <c r="F310" s="226">
        <v>0</v>
      </c>
      <c r="G310" s="217">
        <f>ROUND(D310,0)-ROUND(F310,2)</f>
        <v>0</v>
      </c>
      <c r="H310" s="639"/>
      <c r="I310" s="578"/>
      <c r="J310" s="640"/>
      <c r="K310" s="580"/>
      <c r="L310" s="640"/>
      <c r="M310" s="580"/>
      <c r="N310" s="640"/>
      <c r="O310" s="578"/>
    </row>
    <row r="311" spans="1:119" ht="15.75" hidden="1" thickBot="1">
      <c r="A311" s="669"/>
      <c r="B311" s="672"/>
      <c r="C311" s="179" t="s">
        <v>267</v>
      </c>
      <c r="D311" s="232">
        <v>0</v>
      </c>
      <c r="E311" s="233">
        <v>0</v>
      </c>
      <c r="F311" s="233">
        <v>0</v>
      </c>
      <c r="G311" s="141">
        <f t="shared" si="5"/>
        <v>0</v>
      </c>
      <c r="H311" s="585"/>
      <c r="I311" s="579"/>
      <c r="J311" s="584"/>
      <c r="K311" s="583"/>
      <c r="L311" s="584"/>
      <c r="M311" s="583"/>
      <c r="N311" s="584"/>
      <c r="O311" s="579"/>
    </row>
    <row r="312" spans="1:119" ht="16.5" thickBot="1">
      <c r="C312" s="234" t="s">
        <v>266</v>
      </c>
      <c r="D312" s="236">
        <f>ROUND(D162,0)+ROUND(D165,0)+ROUND(D168,0)+ROUND(D171,0)+ROUND(D174,0)+ROUND(D177,0)+ROUND(D180,0)+ROUND(D183,0)+ROUND(D186,0)+ROUND(D189,0)+ROUND(D192,0)+ROUND(D195,0)+ROUND(D198,0)+ROUND(D201,0)+ROUND(D204,0)+ROUND(D207,0)+ROUND(D210,0)+ROUND(D213,0)+ROUND(D216,0)+ROUND(D219,0)+ROUND(D222,0)+ROUND(D225,0)+ROUND(D228,0)+ROUND(D231,0)+ROUND(D234,0)+ROUND(D237,0)+ROUND(D240,0)+ROUND(D243,0)+ROUND(D246,0)+ROUND(D249,0)+ROUND(D252,0)+ROUND(D255,0)+ROUND(D258,0)+ROUND(D261,0)+ROUND(D264,0)+ROUND(D267,0)+ROUND(D270,0)+ROUND(D273,0)+ROUND(D276,0)+ROUND(D279,0)+ROUND(D282,0)+ROUND(D285,0)+ROUND(D288,0)+ROUND(D291,0)+ROUND(D294,0)+ROUND(D297,0)+ROUND(D300,0)+ROUND(D303,0)+ROUND(D306,0)+ROUND(D309,0)</f>
        <v>150000</v>
      </c>
      <c r="E312" s="99">
        <f>ROUND(E162,2)+ROUND(E165,2)+ROUND(E168,2)+ROUND(E171,2)+ROUND(E174,2)+ROUND(E177,2)+ROUND(E180,2)+ROUND(E183,2)+ROUND(E186,2)+ROUND(E189,2)+ROUND(E192,2)+ROUND(E195,2)+ROUND(E198,2)+ROUND(E201,2)+ROUND(E204,2)+ROUND(E207,2)+ROUND(E210,2)+ROUND(E213,2)+ROUND(E216,2)+ROUND(E219,2)+ROUND(E222,2)+ROUND(E225,2)+ROUND(E228,2)+ROUND(E231,2)+ROUND(E234,2)+ROUND(E237,2)+ROUND(E240,2)+ROUND(E243,2)+ROUND(E246,2)+ROUND(E249,2)+ROUND(E252,2)+ROUND(E255,2)+ROUND(E258,2)+ROUND(E261,2)+ROUND(E264,2)+ROUND(E267,2)+ROUND(E270,2)+ROUND(E273,2)+ROUND(E276,2)+ROUND(E279,2)+ROUND(E282,2)+ROUND(E285,2)+ROUND(E288,2)+ROUND(E291,2)+ROUND(E294,2)+ROUND(E297,2)+ROUND(E300,2)+ROUND(E303,2)+ROUND(E306,2)+ROUND(E309,2)</f>
        <v>19382.36</v>
      </c>
      <c r="F312" s="99">
        <f t="shared" ref="E312:F314" si="6">ROUND(F162,2)+ROUND(F165,2)+ROUND(F168,2)+ROUND(F171,2)+ROUND(F174,2)+ROUND(F177,2)+ROUND(F180,2)+ROUND(F183,2)+ROUND(F186,2)+ROUND(F189,2)+ROUND(F192,2)+ROUND(F195,2)+ROUND(F198,2)+ROUND(F201,2)+ROUND(F204,2)+ROUND(F207,2)+ROUND(F210,2)+ROUND(F213,2)+ROUND(F216,2)+ROUND(F219,2)+ROUND(F222,2)+ROUND(F225,2)+ROUND(F228,2)+ROUND(F231,2)+ROUND(F234,2)+ROUND(F237,2)+ROUND(F240,2)+ROUND(F243,2)+ROUND(F246,2)+ROUND(F249,2)+ROUND(F252,2)+ROUND(F255,2)+ROUND(F258,2)+ROUND(F261,2)+ROUND(F264,2)+ROUND(F267,2)+ROUND(F270,2)+ROUND(F273,2)+ROUND(F276,2)+ROUND(F279,2)+ROUND(F282,2)+ROUND(F285,2)+ROUND(F288,2)+ROUND(F291,2)+ROUND(F294,2)+ROUND(F297,2)+ROUND(F300,2)+ROUND(F303,2)+ROUND(F306,2)+ROUND(F309,2)</f>
        <v>32793.449999999997</v>
      </c>
      <c r="G312" s="100">
        <f t="shared" si="5"/>
        <v>117206.55</v>
      </c>
      <c r="H312" s="241" t="s">
        <v>322</v>
      </c>
      <c r="I312" s="198">
        <f>SUM(I162:I311)</f>
        <v>19382.36</v>
      </c>
      <c r="J312" s="285" t="s">
        <v>322</v>
      </c>
      <c r="K312" s="286">
        <f>SUM(K162:K311)</f>
        <v>9691.18</v>
      </c>
      <c r="L312" s="285" t="s">
        <v>322</v>
      </c>
      <c r="M312" s="286">
        <f>SUM(M162:M311)</f>
        <v>0</v>
      </c>
      <c r="N312" s="285" t="s">
        <v>322</v>
      </c>
      <c r="O312" s="286">
        <f>SUM(O162:O311)</f>
        <v>1893.9</v>
      </c>
    </row>
    <row r="313" spans="1:119" ht="15.75" hidden="1">
      <c r="A313" s="589" t="s">
        <v>381</v>
      </c>
      <c r="B313" s="589"/>
      <c r="C313" s="340" t="str">
        <f>'Invoice Summary'!$C$24</f>
        <v>[Other Entity] Share</v>
      </c>
      <c r="D313" s="237">
        <f>ROUND(D163,0)+ROUND(D166,0)+ROUND(D169,0)+ROUND(D172,0)+ROUND(D175,0)+ROUND(D178,0)+ROUND(D181,0)+ROUND(D184,0)+ROUND(D187,0)+ROUND(D190,0)+ROUND(D193,0)+ROUND(D196,0)+ROUND(D199,0)+ROUND(D202,0)+ROUND(D205,0)+ROUND(D208,0)+ROUND(D211,0)+ROUND(D214,0)+ROUND(D217,0)+ROUND(D220,0)+ROUND(D223,0)+ROUND(D226,0)+ROUND(D229,0)+ROUND(D232,0)+ROUND(D235,0)+ROUND(D238,0)+ROUND(D241,0)+ROUND(D244,0)+ROUND(D247,0)+ROUND(D250,0)+ROUND(D253,0)+ROUND(D256,0)+ROUND(D259,0)+ROUND(D262,0)+ROUND(D265,0)+ROUND(D268,0)+ROUND(D271,0)+ROUND(D274,0)+ROUND(D277,0)+ROUND(D280,0)+ROUND(D283,0)+ROUND(D286,0)+ROUND(D289,0)+ROUND(D292,0)+ROUND(D295,0)+ROUND(D298,0)+ROUND(D301,0)+ROUND(D304,0)+ROUND(D307,0)+ROUND(D310,0)</f>
        <v>0</v>
      </c>
      <c r="E313" s="133">
        <f t="shared" si="6"/>
        <v>0</v>
      </c>
      <c r="F313" s="133">
        <f t="shared" si="6"/>
        <v>0</v>
      </c>
      <c r="G313" s="238">
        <f t="shared" si="5"/>
        <v>0</v>
      </c>
    </row>
    <row r="314" spans="1:119" ht="16.5" thickBot="1">
      <c r="A314" s="586"/>
      <c r="B314" s="587"/>
      <c r="C314" s="235" t="s">
        <v>267</v>
      </c>
      <c r="D314" s="239">
        <f>ROUND(D164,0)+ROUND(D167,0)+ROUND(D170,0)+ROUND(D173,0)+ROUND(D176,0)+ROUND(D179,0)+ROUND(D182,0)+ROUND(D185,0)+ROUND(D188,0)+ROUND(D191,0)+ROUND(D194,0)+ROUND(D197,0)+ROUND(D200,0)+ROUND(D203,0)+ROUND(D206,0)+ROUND(D209,0)+ROUND(D212,0)+ROUND(D215,0)+ROUND(D218,0)+ROUND(D221,0)+ROUND(D224,0)+ROUND(D227,0)+ROUND(D230,0)+ROUND(D233,0)+ROUND(D236,0)+ROUND(D239,0)+ROUND(D242,0)+ROUND(D245,0)+ROUND(D248,0)+ROUND(D251,0)+ROUND(D254,0)+ROUND(D257,0)+ROUND(D260,0)+ROUND(D263,0)+ROUND(D266,0)+ROUND(D269,0)+ROUND(D272,0)+ROUND(D275,0)+ROUND(D278,0)+ROUND(D281,0)+ROUND(D284,0)+ROUND(D287,0)+ROUND(D290,0)+ROUND(D293,0)+ROUND(D296,0)+ROUND(D299,0)+ROUND(D302,0)+ROUND(D305,0)+ROUND(D308,0)+ROUND(D311,0)</f>
        <v>50000</v>
      </c>
      <c r="E314" s="101">
        <f t="shared" si="6"/>
        <v>1893.9</v>
      </c>
      <c r="F314" s="101">
        <f t="shared" si="6"/>
        <v>8569.1200000000008</v>
      </c>
      <c r="G314" s="102">
        <f>ROUND(D314,0)-ROUND(F314,2)</f>
        <v>41430.879999999997</v>
      </c>
    </row>
    <row r="315" spans="1:119" ht="16.5" thickBot="1">
      <c r="A315" s="93"/>
      <c r="B315" s="93"/>
      <c r="C315" s="6"/>
      <c r="D315" s="94"/>
      <c r="E315" s="94"/>
      <c r="F315" s="94"/>
      <c r="G315" s="94"/>
    </row>
    <row r="316" spans="1:119" s="169" customFormat="1" ht="16.5" thickBot="1">
      <c r="A316" s="599"/>
      <c r="B316" s="545"/>
      <c r="C316" s="545"/>
      <c r="D316" s="355" t="s">
        <v>382</v>
      </c>
      <c r="E316" s="545"/>
      <c r="F316" s="545"/>
      <c r="G316" s="546"/>
      <c r="T316" s="199"/>
      <c r="U316" s="199"/>
      <c r="V316" s="199"/>
      <c r="W316" s="199"/>
      <c r="X316" s="199"/>
      <c r="Y316" s="199"/>
      <c r="Z316" s="199"/>
      <c r="AA316" s="199"/>
      <c r="AB316" s="199"/>
      <c r="AC316" s="199"/>
      <c r="AD316" s="199"/>
      <c r="AE316" s="199"/>
      <c r="AF316" s="199"/>
      <c r="AG316" s="199"/>
      <c r="AH316" s="199"/>
      <c r="AI316" s="199"/>
      <c r="AJ316" s="199"/>
      <c r="AK316" s="199"/>
      <c r="AL316" s="199"/>
      <c r="AM316" s="199"/>
      <c r="AN316" s="199"/>
      <c r="AO316" s="199"/>
      <c r="AP316" s="199"/>
      <c r="AQ316" s="199"/>
      <c r="AR316" s="199"/>
      <c r="AS316" s="199"/>
      <c r="AT316" s="199"/>
      <c r="AU316" s="199"/>
      <c r="AV316" s="199"/>
      <c r="AW316" s="199"/>
      <c r="AX316" s="199"/>
      <c r="AY316" s="199"/>
      <c r="AZ316" s="199"/>
      <c r="BA316" s="199"/>
      <c r="BB316" s="199"/>
      <c r="BC316" s="199"/>
      <c r="BD316" s="199"/>
      <c r="BE316" s="199"/>
      <c r="BF316" s="199"/>
      <c r="BG316" s="199"/>
      <c r="BH316" s="199"/>
      <c r="BI316" s="199"/>
      <c r="BJ316" s="199"/>
      <c r="BK316" s="199"/>
      <c r="BL316" s="199"/>
      <c r="BM316" s="199"/>
      <c r="BN316" s="199"/>
      <c r="BO316" s="199"/>
      <c r="BP316" s="199"/>
      <c r="BQ316" s="199"/>
      <c r="BR316" s="199"/>
      <c r="BS316" s="199"/>
      <c r="BT316" s="199"/>
      <c r="BU316" s="199"/>
      <c r="BV316" s="199"/>
      <c r="BW316" s="199"/>
      <c r="BX316" s="199"/>
      <c r="BY316" s="199"/>
      <c r="BZ316" s="199"/>
      <c r="CA316" s="199"/>
      <c r="CB316" s="199"/>
      <c r="CC316" s="199"/>
      <c r="CD316" s="199"/>
      <c r="CE316" s="199"/>
      <c r="CF316" s="199"/>
      <c r="CG316" s="199"/>
      <c r="CH316" s="199"/>
      <c r="CI316" s="199"/>
      <c r="CJ316" s="199"/>
      <c r="CK316" s="199"/>
      <c r="CL316" s="199"/>
      <c r="CM316" s="199"/>
      <c r="CN316" s="199"/>
      <c r="CO316" s="199"/>
      <c r="CP316" s="199"/>
      <c r="CQ316" s="199"/>
      <c r="CR316" s="199"/>
      <c r="CS316" s="199"/>
      <c r="CT316" s="199"/>
      <c r="CU316" s="199"/>
      <c r="CV316" s="199"/>
      <c r="CW316" s="199"/>
      <c r="CX316" s="199"/>
      <c r="CY316" s="199"/>
      <c r="CZ316" s="199"/>
      <c r="DA316" s="199"/>
      <c r="DB316" s="199"/>
      <c r="DC316" s="199"/>
      <c r="DD316" s="199"/>
      <c r="DE316" s="199"/>
      <c r="DF316" s="199"/>
      <c r="DG316" s="199"/>
      <c r="DH316" s="199"/>
      <c r="DI316" s="199"/>
      <c r="DJ316" s="199"/>
      <c r="DK316" s="199"/>
      <c r="DL316" s="199"/>
      <c r="DM316" s="199"/>
      <c r="DN316" s="199"/>
      <c r="DO316" s="199"/>
    </row>
    <row r="317" spans="1:119" ht="48" thickBot="1">
      <c r="A317" s="647"/>
      <c r="B317" s="648"/>
      <c r="C317" s="649"/>
      <c r="D317" s="597" t="s">
        <v>383</v>
      </c>
      <c r="E317" s="270" t="s">
        <v>384</v>
      </c>
      <c r="F317" s="270" t="s">
        <v>385</v>
      </c>
      <c r="G317" s="598" t="s">
        <v>386</v>
      </c>
      <c r="I317" s="280" t="s">
        <v>387</v>
      </c>
      <c r="K317" s="279" t="s">
        <v>93</v>
      </c>
      <c r="L317" s="247"/>
      <c r="M317" s="247"/>
      <c r="N317" s="247"/>
    </row>
    <row r="318" spans="1:119" ht="16.5" thickBot="1">
      <c r="B318" s="593"/>
      <c r="C318" s="227" t="s">
        <v>266</v>
      </c>
      <c r="D318" s="182">
        <f t="shared" ref="D318:F320" si="7">D156+D312</f>
        <v>530000</v>
      </c>
      <c r="E318" s="183">
        <f>E156+E312</f>
        <v>54250.67</v>
      </c>
      <c r="F318" s="183">
        <f t="shared" si="7"/>
        <v>152797.84999999998</v>
      </c>
      <c r="G318" s="184">
        <f t="shared" ref="G318" si="8">ROUND(D318,0)-ROUND(F318,2)</f>
        <v>377202.15</v>
      </c>
      <c r="I318" s="334">
        <f t="shared" ref="I318" si="9">I156+I312</f>
        <v>44993.41</v>
      </c>
      <c r="J318" s="335" t="s">
        <v>266</v>
      </c>
      <c r="K318" s="306">
        <f>K156+K312</f>
        <v>20112.010000000002</v>
      </c>
    </row>
    <row r="319" spans="1:119" ht="31.5" hidden="1">
      <c r="A319" s="596" t="s">
        <v>112</v>
      </c>
      <c r="C319" s="341" t="str">
        <f>'Invoice Summary'!$C$24</f>
        <v>[Other Entity] Share</v>
      </c>
      <c r="D319" s="230">
        <f t="shared" si="7"/>
        <v>0</v>
      </c>
      <c r="E319" s="229">
        <f t="shared" si="7"/>
        <v>0</v>
      </c>
      <c r="F319" s="229">
        <f t="shared" si="7"/>
        <v>0</v>
      </c>
      <c r="G319" s="231">
        <f t="shared" ref="G319" si="10">ROUND(D319,0)-ROUND(F319,2)</f>
        <v>0</v>
      </c>
      <c r="J319" s="342" t="str">
        <f>'Invoice Summary'!$C$24</f>
        <v>[Other Entity] Share</v>
      </c>
      <c r="K319" s="306">
        <f>K157+M312</f>
        <v>0</v>
      </c>
    </row>
    <row r="320" spans="1:119" ht="16.5" thickBot="1">
      <c r="A320" s="594"/>
      <c r="B320" s="595"/>
      <c r="C320" s="228" t="s">
        <v>267</v>
      </c>
      <c r="D320" s="185">
        <f t="shared" si="7"/>
        <v>220000</v>
      </c>
      <c r="E320" s="186">
        <f t="shared" si="7"/>
        <v>33153.300000000003</v>
      </c>
      <c r="F320" s="186">
        <f t="shared" si="7"/>
        <v>50115.090000000004</v>
      </c>
      <c r="G320" s="187">
        <f>ROUND(D320,0)-ROUND(F320,2)</f>
        <v>169884.91</v>
      </c>
      <c r="J320" s="336" t="s">
        <v>267</v>
      </c>
      <c r="K320" s="307">
        <f>O156+O312</f>
        <v>7858.25</v>
      </c>
    </row>
    <row r="322" spans="1:15" ht="23.1" customHeight="1">
      <c r="A322" s="468" t="s">
        <v>177</v>
      </c>
      <c r="B322" s="469"/>
      <c r="C322" s="469"/>
      <c r="D322" s="469"/>
      <c r="E322" s="469"/>
      <c r="F322" s="469"/>
      <c r="G322" s="470"/>
      <c r="H322" s="249"/>
      <c r="I322" s="249"/>
      <c r="J322" s="249"/>
      <c r="K322" s="249"/>
      <c r="L322" s="249"/>
      <c r="M322" s="249"/>
      <c r="N322" s="249"/>
      <c r="O322" s="249"/>
    </row>
    <row r="323" spans="1:15" ht="15.6" customHeight="1">
      <c r="A323" s="502" t="s">
        <v>196</v>
      </c>
      <c r="B323" s="446"/>
      <c r="C323" s="446"/>
      <c r="D323" s="446"/>
      <c r="E323" s="446"/>
      <c r="F323" s="446"/>
      <c r="G323" s="451"/>
      <c r="H323" s="250"/>
      <c r="I323" s="250"/>
      <c r="J323" s="250"/>
      <c r="K323" s="250"/>
      <c r="L323" s="250"/>
      <c r="M323" s="250"/>
      <c r="N323" s="250"/>
      <c r="O323" s="250"/>
    </row>
    <row r="324" spans="1:15">
      <c r="A324" s="590" t="s">
        <v>388</v>
      </c>
      <c r="B324" s="475"/>
      <c r="C324" s="475"/>
      <c r="D324" s="475"/>
      <c r="E324" s="475"/>
      <c r="F324" s="475"/>
      <c r="G324" s="476"/>
    </row>
    <row r="325" spans="1:15">
      <c r="A325" s="591" t="s">
        <v>389</v>
      </c>
      <c r="B325" s="475"/>
      <c r="C325" s="475"/>
      <c r="D325" s="475"/>
      <c r="E325" s="475"/>
      <c r="F325" s="475"/>
      <c r="G325" s="476"/>
    </row>
    <row r="326" spans="1:15">
      <c r="A326" s="592" t="s">
        <v>390</v>
      </c>
      <c r="B326" s="478"/>
      <c r="C326" s="478"/>
      <c r="D326" s="478"/>
      <c r="E326" s="478"/>
      <c r="F326" s="478"/>
      <c r="G326" s="479"/>
    </row>
  </sheetData>
  <sheetProtection algorithmName="SHA-512" hashValue="RQEPZtC6j1uhzdShuq0SX2LfGoLlQWWR5rvyx82B6tnDwbNiwVBlrCWND7U38z61h4s0R9ePj6OYK+gPTeSXuw==" saltValue="B51dW04pjie4bcPgbPNEmg==" spinCount="100000" sheet="1" formatColumns="0" formatRows="0"/>
  <phoneticPr fontId="8" type="noConversion"/>
  <dataValidations count="16">
    <dataValidation allowBlank="1" showErrorMessage="1" prompt="Please enter the subrecipient's total C E C budget for this agreement" sqref="D6:D7 D306:D307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84 D186:D187 D189:D190 D192:D193 D195:D196 D198:D199 D201:D202 D204:D205 D207:D208 D210:D211 D213:D214 D216:D217 D219:D220 D309:D310 D222:D223 D228:D229 D231:D232 D234:D235 D237:D238 D240:D241 D243:D244 D246:D247 D249:D250 D252:D253 D255:D256 D258:D259 D261:D262 D264:D265 D267:D268 D270:D271 D273:D274 D276:D277 D279:D280 D282:D283 D285:D286 D288:D289 D291:D292 D294:D295 D297:D298 D300:D301 D303:D304 D153:D154 D163 D166 D169 D172 D175 D178 D181 D225:D226" xr:uid="{1E8E03BB-7AAE-4897-B7F7-E7C35E7AFE87}"/>
    <dataValidation allowBlank="1" showErrorMessage="1" prompt="Please enter the vendor's total C E C budget for this agreement" sqref="D180 D162 D165 D168 D171 D174 D177 D183" xr:uid="{594D9CDA-ED01-4858-BC62-4CE76AA1EF7C}"/>
    <dataValidation allowBlank="1" showErrorMessage="1" prompt="Please enter the vendor's C E C reimbursement amount to be billed this invoice period" sqref="E180 E162 E165 E168 E171 E174 E177 E183" xr:uid="{39111713-6E2A-404E-A4B3-3A3E27F00B55}"/>
    <dataValidation allowBlank="1" showErrorMessage="1" prompt="Please enter the Subrecipient Cumulative Expenses Billed to Date for match funds" sqref="F8 F11 F14 F17 F20 F23 F26 F29 F32 F35 F38 F41 F44 F47 F50 F53 F56 F59 F62 F65 F68 F71 F74 F77 F80 F83 F86 F89 F92 F95 F98 F101 F104 F107 F110 F113 F116 F119 F122 F125 F128 F131 F134 F137 F140 F143 F146 F149 F152 F155 F188 F191 F194 F197 F200 F203 F206 F209 F212 F215 F218 F221 F224 F227 F230 F233 F236 F239 F242 F245 F248 F251 F254 F257 F260 F263 F266 F269 F272 F275 F278 F281 F284 F287 F290 F293 F296 F299 F302 F305 F308 F311" xr:uid="{4BAEDCE6-ABEA-4E02-8421-5C9E8F559D26}"/>
    <dataValidation allowBlank="1" showErrorMessage="1" prompt="Training invoice subrecipients and vendors sheet" sqref="E2" xr:uid="{1010D3FB-BD33-4D8F-B197-1942580F7557}"/>
    <dataValidation allowBlank="1" showErrorMessage="1" prompt="Please enter the corresponding reference identification from the budget worksheet " sqref="A6 A12 A15 A18 A21 A24 A27 A30 A33 A87 A126 A153 A36 A162 A39 A42 A9 A45 A84 A123 A51 A90 A129 A54 A93 A132 A57 A96 A135 A60 A99 A138 A63 A102 A141 A66 A105 A144 A69 A108 A147 A72 A111 A75 A114 A78 A117 A81 A120 A48 A150 A165 A168 A171 A174 A177 A180 A183 A186 A189 A192 A195 A198 A201 A204 A207 A210 A213 A216 A219 A222 A225 A228 A231 A234 A237 A240 A243 A246 A249 A252 A255 A258 A261 A264 A267 A270 A273 A276 A279 A282 A285 A288 A291 A294 A297 A300 A303 A306 A309" xr:uid="{43028668-5AF5-4B0E-8198-07E798D4F1CB}"/>
    <dataValidation allowBlank="1" showErrorMessage="1" prompt="Please enter the subrecipient's total match budget for this agreement" sqref="D8 D11 D14 D17 D20 D23 D26 D29 D32 D35 D38 D41 D44 D47 D50 D53 D56 D59 D62 D65 D68 D71 D74 D77 D80 D83 D86 D89 D92 D95 D98 D101 D104 D107 D110 D113 D116 D119 D122 D125 D128 D131 D134 D137 D140 D143 D146 D149 D152 D155 D188 D191 D194 D197 D200 D203 D206 D209 D212 D215 D218 D221 D224 D227 D230 D233 D236 D239 D242 D245 D248 D251 D254 D257 D260 D263 D266 D269 D272 D275 D278 D281 D284 D287 D290 D293 D296 D299 D302 D305 D308 D311" xr:uid="{8C0E28A9-9BFF-4ECC-AB49-D146623BFF23}"/>
    <dataValidation allowBlank="1" showErrorMessage="1" prompt="Please enter the subrecipient's C E C reimbursement amount to be billed this invoice period" sqref="E6:E7 E306:E307 E9:E10 E12:E13 E15:E16 E18:E19 E21:E22 E24:E25 E27:E28 E30:E31 E33:E34 E36:E37 E39:E40 E42:E43 E45:E46 E48:E49 E51:E52 E54:E55 E57:E58 E60:E61 E63:E64 E66:E67 E69:E70 E72:E73 E75:E76 E78:E79 E81:E82 E84:E85 E87:E88 E90:E91 E93:E94 E96:E97 E99:E100 E102:E103 E105:E106 E108:E109 E111:E112 E114:E115 E117:E118 E120:E121 E123:E124 E126:E127 E129:E130 E132:E133 E135:E136 E138:E139 E141:E142 E144:E145 E147:E148 E150:E151 E184 E186:E187 E189:E190 E192:E193 E195:E196 E198:E199 E201:E202 E204:E205 E207:E208 E210:E211 E213:E214 E216:E217 E219:E220 E309:E310 E222:E223 E228:E229 E231:E232 E234:E235 E237:E238 E240:E241 E243:E244 E246:E247 E249:E250 E252:E253 E255:E256 E258:E259 E261:E262 E264:E265 E267:E268 E270:E271 E273:E274 E276:E277 E279:E280 E282:E283 E285:E286 E288:E289 E291:E292 E294:E295 E297:E298 E300:E301 E303:E304 E153:E154 E163 E166 E169 E172 E175 E178 E181 E225:E226" xr:uid="{D8A54FF6-A07F-42FF-81E4-01398BBD49D5}"/>
    <dataValidation allowBlank="1" showErrorMessage="1" prompt="Please enter the subrecipient's match reimbursement amount to be billed this invoice period" sqref="E8 E26 E23 E20 E17 E14 E11 E29 E47 E44 E41 E38 E35 E32 E50 E68 E65 E62 E59 E56 E53 E71 E89 E86 E83 E80 E77 E74 E92 E110 E107 E104 E101 E98 E95 E113 E131 E128 E125 E122 E119 E116 E134 E152 E149 E146 E143 E140 E137 E155 E203 E200 E197 E194 E191 E188 E206 E224 E221 E218 E215 E212 E209 E227 E245 E242 E239 E236 E233 E230 E248 E266 E263 E260 E257 E254 E251 E269 E287 E284 E281 E278 E275 E272 E290 E308 E305 E302 E299 E296 E293 E311" xr:uid="{4D19C706-BE5B-4EF1-B204-ABE28DF4B904}"/>
    <dataValidation allowBlank="1" showErrorMessage="1" prompt="Please enter the Subrecipient Cumulative Expenses Billed to Date for C E C funds" sqref="F6:F7 F306:F307 F9:F10 F12:F13 F15:F16 F18:F19 F21:F22 F24:F25 F27:F28 F30:F31 F33:F34 F36:F37 F39:F40 F42:F43 F45:F46 F48:F49 F51:F52 F54:F55 F57:F58 F60:F61 F63:F64 F66:F67 F69:F70 F72:F73 F75:F76 F78:F79 F81:F82 F84:F85 F87:F88 F90:F91 F93:F94 F96:F97 F99:F100 F102:F103 F105:F106 F108:F109 F111:F112 F114:F115 F117:F118 F120:F121 F123:F124 F126:F127 F129:F130 F132:F133 F135:F136 F138:F139 F141:F142 F144:F145 F147:F148 F150:F151 F184 F186:F187 F189:F190 F192:F193 F195:F196 F198:F199 F201:F202 F204:F205 F207:F208 F210:F211 F213:F214 F216:F217 F219:F220 F309:F310 F222:F223 F228:F229 F231:F232 F234:F235 F237:F238 F240:F241 F243:F244 F246:F247 F249:F250 F252:F253 F255:F256 F258:F259 F261:F262 F264:F265 F267:F268 F270:F271 F273:F274 F276:F277 F279:F280 F282:F283 F285:F286 F288:F289 F291:F292 F294:F295 F297:F298 F300:F301 F303:F304 F153:F154 F163 F166 F169 F172 F175 F178 F181 F225:F226" xr:uid="{4E5CD3AA-D99D-409C-A6FB-525ECD544E0E}"/>
    <dataValidation allowBlank="1" showErrorMessage="1" prompt="Please enter the vendor's total match budget for this agreement" sqref="D164 D182 D179 D176 D173 D170 D167 D185" xr:uid="{EF42E773-AF01-4FF0-93E7-D9316CF95038}"/>
    <dataValidation allowBlank="1" showErrorMessage="1" prompt="Please enter the vendor's match reimbursement amount to be billed this invoice period" sqref="E164 E182 E179 E176 E173 E170 E167 E185" xr:uid="{96D71E49-D9D7-4A15-8BD9-B9A407C0560D}"/>
    <dataValidation allowBlank="1" showErrorMessage="1" prompt="Please enter the vendors Cumulative Expenses Billed to Date for C E C funds" sqref="F180 F162 F165 F168 F171 F174 F177 F183" xr:uid="{721E8480-08D4-4A88-BC01-C200B45B19FD}"/>
    <dataValidation allowBlank="1" showErrorMessage="1" prompt="Please enter the vendors Cumulative Expenses Billed to Date for match funds" sqref="F164 F182 F179 F176 F173 F170 F167 F185" xr:uid="{C7399DCE-87F5-453A-9390-8C51026992FF}"/>
    <dataValidation allowBlank="1" showErrorMessage="1" prompt="Please enter the employee's actual fringe benefit percentage rate" sqref="J15 J309 J12 J6 J18 J21 J24 J27 J30 J33 J36 J39 J42 J45 J48 J51 J54 J57 J60 J63 J66 J69 J72 J75 J78 J81 J84 J87 J90 J93 J96 J99 J102 J105 J108 J111 J114 J117 J120 J123 J126 J129 J132 J135 J138 J141 J144 J147 J150 J9 J171 J165 J168 J153 J174 J177 J180 J183 J186 J189 J192 J195 J198 J201 J204 J207 J210 J213 J216 J219 J222 J225 J228 J231 J234 J237 J240 J243 J246 J249 J252 J255 J258 J261 J264 J267 J270 J273 J276 J279 J282 J285 J288 J291 J294 J297 J300 J303 J162 J306 N15 N12 N6 N18 N21 N24 N27 N30 N33 N36 N39 N42 N45 N48 N51 N54 N57 N60 N63 N66 N69 N72 N75 N78 N81 N84 N87 N90 N93 N96 N99 N102 N105 N108 N111 N114 N117 N120 N123 N126 N129 N132 N135 N138 N141 N144 N147 N150 N9 N153 N309 N171 L150 L9 N174 N177 N180 N183 N186 N189 N192 N195 N198 N201 N204 N207 N210 N213 N216 N219 N222 N225 N228 N231 N234 N237 N240 N243 N246 N249 N252 N255 N258 N261 N264 N267 N270 N273 N276 N279 N282 N285 N288 N291 N294 N297 N300 N303 L153 N306 L15 L12 L6 L18 L21 L24 L27 L30 L33 L36 L39 L42 L45 L48 L51 L54 L57 L60 L63 L66 L69 L72 L75 L78 L81 L84 L87 L90 L93 L96 L99 L102 L105 L108 L111 L114 L117 L120 L123 L126 L129 L132 L135 L138 L141 L144 L147 N168 N162 N165 L165 L168 L162 L171 L174 L177 L309 L180 L183 L186 L189 L192 L195 L198 L201 L204 L207 L210 L213 L216 L219 L222 L225 L228 L231 L234 L237 L240 L243 L246 L249 L252 L255 L258 L261 L264 L267 L270 L273 L276 L279 L282 L285 L288 L291 L294 L297 L300 L303 L306" xr:uid="{C8453C2F-2454-422E-9513-1217081D569C}"/>
    <dataValidation allowBlank="1" showErrorMessage="1" prompt="Please enter the subrecipient's name" sqref="B6:B155 B162:B311" xr:uid="{766B4EC1-E39C-4E1D-BDF9-C2E7DE045D0B}"/>
  </dataValidations>
  <printOptions horizontalCentered="1"/>
  <pageMargins left="0.25" right="0.25" top="0.75" bottom="0.75" header="0.25" footer="0.25"/>
  <pageSetup scale="89" fitToHeight="20" orientation="landscape" r:id="rId1"/>
  <headerFooter>
    <oddFooter>&amp;C&amp;10Page &amp;P of &amp;N</oddFooter>
  </headerFooter>
  <rowBreaks count="1" manualBreakCount="1">
    <brk id="159" max="9"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yes or no, as appropriate, depending on whether or not retention can be withheld from a subrecipient's expenses, depending upon the agreement's Terms and Conditions." xr:uid="{8EAEC300-75BD-41AB-88CE-68C1606C2DC7}">
          <x14:formula1>
            <xm:f>Lists!$A$21:$A$23</xm:f>
          </x14:formula1>
          <xm:sqref>H6 H9:H10 H12:H13 H15:H16 H18:H19 H21:H22 H24:H25 H27:H28 H30:H31 H33:H34 H36:H37 H39:H40 H42:H43 H45:H46 H48:H49 H51:H52 H54:H55 H57:H58 H60:H61 H63:H64 H66:H67 H69:H70 H72:H73 H75:H76 H78:H79 H81:H82 H84:H85 H87:H88 H90:H91 H93:H94 H96:H97 H99:H100 H102:H103 H105:H106 H108:H109 H111:H112 H114:H115 H117:H118 H120:H121 H123:H124 H126:H127 H129:H130 H132:H133 H135:H136 H138:H139 H141:H142 H144:H145 H147:H148 H150:H151 H162:H163 H165:H166 H168:H169 H171:H172 H174:H175 H177:H178 H180:H181 H183:H184 H186:H187 H189:H190 H192:H193 H195:H196 H198:H199 H201:H202 H204:H205 H207:H208 H210:H211 H213:H214 H216:H217 H219:H220 H222:H223 H225:H226 H228:H229 H231:H232 H234:H235 H237:H238 H240:H241 H243:H244 H246:H247 H249:H250 H252:H253 H255:H256 H258:H259 H261:H262 H264:H265 H267:H268 H270:H271 H273:H274 H276:H277 H279:H280 H282:H283 H285:H286 H288:H289 H291:H292 H294:H295 H297:H298 H300:H301 H303:H304 H306:H307 H153 H155 H309 H311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B27E-0FBD-4878-9BC9-BC324892E639}">
  <sheetPr codeName="Sheet9">
    <pageSetUpPr fitToPage="1"/>
  </sheetPr>
  <dimension ref="A1:DU165"/>
  <sheetViews>
    <sheetView tabSelected="1" zoomScaleNormal="100" zoomScaleSheetLayoutView="100" workbookViewId="0">
      <pane xSplit="2" ySplit="5" topLeftCell="C6" activePane="bottomRight" state="frozen"/>
      <selection pane="topRight" activeCell="A2" sqref="A2"/>
      <selection pane="bottomLeft" activeCell="A2" sqref="A2"/>
      <selection pane="bottomRight" activeCell="F14" sqref="F14:H19"/>
    </sheetView>
  </sheetViews>
  <sheetFormatPr defaultColWidth="8.88671875" defaultRowHeight="15"/>
  <cols>
    <col min="1" max="1" width="16.109375" style="115" customWidth="1"/>
    <col min="2" max="2" width="18.88671875" style="104" customWidth="1"/>
    <col min="3" max="3" width="14.5546875" style="104" customWidth="1"/>
    <col min="4" max="4" width="14.5546875" style="104" hidden="1" customWidth="1"/>
    <col min="5" max="5" width="14.5546875" style="104" customWidth="1"/>
    <col min="6" max="6" width="12.21875" style="104" customWidth="1"/>
    <col min="7" max="7" width="12.21875" style="104" hidden="1" customWidth="1"/>
    <col min="8" max="10" width="12.21875" style="104" customWidth="1"/>
    <col min="11" max="12" width="12.21875" style="103" customWidth="1"/>
    <col min="13" max="13" width="12.21875" style="103" hidden="1" customWidth="1"/>
    <col min="14" max="17" width="12.21875" style="103" customWidth="1"/>
    <col min="18" max="19" width="12.21875" style="103" hidden="1" customWidth="1"/>
    <col min="20" max="21" width="12.21875" style="103" customWidth="1"/>
    <col min="22" max="25" width="2.77734375" style="103" customWidth="1"/>
    <col min="26" max="31" width="11.88671875" style="199" customWidth="1"/>
    <col min="32" max="125" width="8.88671875" style="199"/>
    <col min="126" max="16384" width="8.88671875" style="103"/>
  </cols>
  <sheetData>
    <row r="1" spans="1:125">
      <c r="A1" s="574" t="str">
        <f>'Invoice Payment Cover Sheet'!$A$1</f>
        <v>Template Version 9/23/25</v>
      </c>
      <c r="B1" s="574"/>
      <c r="D1" s="574"/>
      <c r="E1" s="574"/>
      <c r="F1" s="574"/>
      <c r="G1" s="574"/>
      <c r="H1" s="574"/>
      <c r="I1" s="574"/>
      <c r="J1" s="574"/>
      <c r="K1" s="574"/>
      <c r="L1" s="574"/>
      <c r="M1" s="574"/>
      <c r="N1" s="574"/>
      <c r="O1" s="257" t="str">
        <f>CONCATENATE('Invoice Payment Cover Sheet'!$D$12,":  ",'Invoice Payment Cover Sheet'!$A$13)</f>
        <v>EPC-19-000:  Organization Name</v>
      </c>
      <c r="P1" s="257"/>
      <c r="Q1" s="257"/>
      <c r="R1" s="257"/>
      <c r="S1" s="257"/>
      <c r="T1" s="257"/>
      <c r="U1" s="257"/>
      <c r="Z1" s="202" t="s">
        <v>0</v>
      </c>
    </row>
    <row r="2" spans="1:125" ht="24.95" customHeight="1">
      <c r="A2" s="550"/>
      <c r="B2" s="550"/>
      <c r="C2" s="550"/>
      <c r="D2" s="550"/>
      <c r="E2" s="550"/>
      <c r="F2" s="550"/>
      <c r="G2" s="255" t="s">
        <v>123</v>
      </c>
      <c r="H2" s="550"/>
      <c r="I2" s="550"/>
      <c r="J2" s="550"/>
      <c r="K2" s="550"/>
      <c r="L2" s="550"/>
      <c r="M2" s="550"/>
      <c r="N2" s="550"/>
      <c r="O2" s="255"/>
      <c r="P2" s="255"/>
      <c r="Q2" s="255"/>
      <c r="R2" s="255"/>
      <c r="S2" s="255"/>
      <c r="T2" s="255"/>
      <c r="U2" s="255"/>
      <c r="Z2" s="207"/>
    </row>
    <row r="3" spans="1:125" s="104" customFormat="1" ht="21.95" customHeight="1" thickBot="1">
      <c r="B3" s="554"/>
      <c r="C3" s="554"/>
      <c r="D3" s="554"/>
      <c r="E3" s="554"/>
      <c r="F3" s="554"/>
      <c r="G3" s="555" t="s">
        <v>391</v>
      </c>
      <c r="H3" s="554"/>
      <c r="I3" s="554"/>
      <c r="J3" s="554"/>
      <c r="K3" s="554"/>
      <c r="L3" s="554"/>
      <c r="M3" s="554"/>
      <c r="N3" s="554"/>
      <c r="O3" s="554"/>
      <c r="P3" s="258"/>
      <c r="Q3" s="258"/>
      <c r="R3" s="258"/>
      <c r="S3" s="258"/>
      <c r="T3" s="258"/>
      <c r="U3" s="258"/>
      <c r="Z3" s="200"/>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row>
    <row r="4" spans="1:125" ht="21.95" customHeight="1" thickBot="1">
      <c r="A4" s="558"/>
      <c r="B4" s="556"/>
      <c r="C4" s="556"/>
      <c r="D4" s="556"/>
      <c r="E4" s="556"/>
      <c r="F4" s="556"/>
      <c r="G4" s="559" t="s">
        <v>392</v>
      </c>
      <c r="H4" s="556"/>
      <c r="I4" s="556"/>
      <c r="J4" s="556"/>
      <c r="K4" s="556"/>
      <c r="L4" s="556"/>
      <c r="M4" s="556"/>
      <c r="N4" s="556"/>
      <c r="O4" s="557"/>
      <c r="P4" s="428" t="s">
        <v>126</v>
      </c>
      <c r="Q4" s="429"/>
      <c r="R4" s="497" t="str">
        <f>'Invoice Summary'!$C$24</f>
        <v>[Other Entity] Share</v>
      </c>
      <c r="S4" s="437"/>
      <c r="T4" s="480" t="s">
        <v>127</v>
      </c>
      <c r="U4" s="481"/>
    </row>
    <row r="5" spans="1:125" s="106" customFormat="1" ht="95.25" thickBot="1">
      <c r="A5" s="602" t="s">
        <v>393</v>
      </c>
      <c r="B5" s="603" t="s">
        <v>394</v>
      </c>
      <c r="C5" s="603" t="s">
        <v>395</v>
      </c>
      <c r="D5" s="604" t="str">
        <f>"IDC Base "&amp;'Invoice Summary'!$C$24&amp;" Billed
This Period ($)"</f>
        <v>IDC Base [Other Entity] Share Billed
This Period ($)</v>
      </c>
      <c r="E5" s="603" t="s">
        <v>396</v>
      </c>
      <c r="F5" s="603" t="s">
        <v>397</v>
      </c>
      <c r="G5" s="604" t="str">
        <f>"Total IDC Base "&amp;'Invoice Summary'!$C$24&amp;" Billed This Period ($)"</f>
        <v>Total IDC Base [Other Entity] Share Billed This Period ($)</v>
      </c>
      <c r="H5" s="603" t="s">
        <v>398</v>
      </c>
      <c r="I5" s="603" t="s">
        <v>399</v>
      </c>
      <c r="J5" s="603" t="s">
        <v>400</v>
      </c>
      <c r="K5" s="270" t="s">
        <v>401</v>
      </c>
      <c r="L5" s="603" t="s">
        <v>234</v>
      </c>
      <c r="M5" s="604" t="str">
        <f>'Invoice Summary'!$C$24&amp;" Expenses"</f>
        <v>[Other Entity] Share Expenses</v>
      </c>
      <c r="N5" s="605" t="s">
        <v>190</v>
      </c>
      <c r="O5" s="606" t="s">
        <v>103</v>
      </c>
      <c r="P5" s="95" t="s">
        <v>143</v>
      </c>
      <c r="Q5" s="96" t="s">
        <v>144</v>
      </c>
      <c r="R5" s="95" t="s">
        <v>143</v>
      </c>
      <c r="S5" s="96" t="s">
        <v>144</v>
      </c>
      <c r="T5" s="95" t="s">
        <v>143</v>
      </c>
      <c r="U5" s="96" t="s">
        <v>144</v>
      </c>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row>
    <row r="6" spans="1:125" s="106" customFormat="1" ht="15" customHeight="1">
      <c r="A6" s="674"/>
      <c r="B6" s="600" t="s">
        <v>95</v>
      </c>
      <c r="C6" s="116">
        <v>8365.01</v>
      </c>
      <c r="D6" s="116">
        <v>0</v>
      </c>
      <c r="E6" s="607">
        <v>3392.1</v>
      </c>
      <c r="F6" s="626"/>
      <c r="G6" s="616"/>
      <c r="H6" s="616"/>
      <c r="I6" s="616"/>
      <c r="J6" s="617"/>
      <c r="K6" s="618"/>
      <c r="L6" s="617"/>
      <c r="M6" s="617"/>
      <c r="N6" s="617"/>
      <c r="O6" s="618"/>
      <c r="P6" s="617"/>
      <c r="Q6" s="618"/>
      <c r="R6" s="617"/>
      <c r="S6" s="618"/>
      <c r="T6" s="617"/>
      <c r="U6" s="61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row>
    <row r="7" spans="1:125" s="106" customFormat="1" ht="15" customHeight="1">
      <c r="A7" s="675"/>
      <c r="B7" s="356" t="s">
        <v>96</v>
      </c>
      <c r="C7" s="117">
        <v>3735.81</v>
      </c>
      <c r="D7" s="117">
        <v>0</v>
      </c>
      <c r="E7" s="608">
        <v>926.03</v>
      </c>
      <c r="F7" s="625"/>
      <c r="G7" s="611"/>
      <c r="H7" s="611"/>
      <c r="I7" s="611"/>
      <c r="J7" s="612"/>
      <c r="K7" s="613"/>
      <c r="L7" s="612"/>
      <c r="M7" s="612"/>
      <c r="N7" s="612"/>
      <c r="O7" s="613"/>
      <c r="P7" s="612"/>
      <c r="Q7" s="613"/>
      <c r="R7" s="612"/>
      <c r="S7" s="613"/>
      <c r="T7" s="612"/>
      <c r="U7" s="620"/>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row>
    <row r="8" spans="1:125" s="106" customFormat="1" ht="15" customHeight="1">
      <c r="A8" s="675"/>
      <c r="B8" s="356" t="s">
        <v>97</v>
      </c>
      <c r="C8" s="117">
        <v>78.63</v>
      </c>
      <c r="D8" s="117">
        <v>0</v>
      </c>
      <c r="E8" s="608">
        <v>21.56</v>
      </c>
      <c r="F8" s="625"/>
      <c r="G8" s="611"/>
      <c r="H8" s="611"/>
      <c r="I8" s="611"/>
      <c r="J8" s="612"/>
      <c r="K8" s="613"/>
      <c r="L8" s="612"/>
      <c r="M8" s="612"/>
      <c r="N8" s="612"/>
      <c r="O8" s="613"/>
      <c r="P8" s="612"/>
      <c r="Q8" s="613"/>
      <c r="R8" s="612"/>
      <c r="S8" s="613"/>
      <c r="T8" s="612"/>
      <c r="U8" s="620"/>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c r="DT8" s="199"/>
      <c r="DU8" s="199"/>
    </row>
    <row r="9" spans="1:125" s="106" customFormat="1" ht="15" customHeight="1">
      <c r="A9" s="675" t="s">
        <v>402</v>
      </c>
      <c r="B9" s="356" t="s">
        <v>98</v>
      </c>
      <c r="C9" s="117">
        <v>0</v>
      </c>
      <c r="D9" s="117">
        <v>0</v>
      </c>
      <c r="E9" s="608">
        <v>0</v>
      </c>
      <c r="F9" s="625">
        <f>SUM(ROUND(C6,2),ROUND(C7,2),ROUND(C8,2),ROUND(C9,2),ROUND(C10,2),ROUND(C11,2),ROUND(C12,2))</f>
        <v>117843.12</v>
      </c>
      <c r="G9" s="611">
        <f>SUM(ROUND(D6,2),ROUND(D7,2),ROUND(D8,2),ROUND(D9,2),ROUND(D10,2),ROUND(D11,2),ROUND(D12,2))</f>
        <v>0</v>
      </c>
      <c r="H9" s="611">
        <f>SUM(ROUND(E6,2),ROUND(E7,2),ROUND(E8,2),ROUND(E9,2),ROUND(E10,2),ROUND(E11,2),ROUND(E12,2))</f>
        <v>76906.700000000012</v>
      </c>
      <c r="I9" s="611">
        <f>SUM(F7:H12)</f>
        <v>194749.82</v>
      </c>
      <c r="J9" s="614">
        <v>0.18909999999999999</v>
      </c>
      <c r="K9" s="613">
        <f>ROUND($I9*J9,2)</f>
        <v>36827.19</v>
      </c>
      <c r="L9" s="615">
        <v>6136.54</v>
      </c>
      <c r="M9" s="615">
        <v>0</v>
      </c>
      <c r="N9" s="615">
        <v>1620</v>
      </c>
      <c r="O9" s="613">
        <f>ROUND($L9,2)+ROUND(M9,0)+ROUND($N9,2)</f>
        <v>7756.54</v>
      </c>
      <c r="P9" s="581">
        <v>0.5</v>
      </c>
      <c r="Q9" s="613">
        <f>ROUND(L9*P9,2)</f>
        <v>3068.27</v>
      </c>
      <c r="R9" s="581">
        <v>0</v>
      </c>
      <c r="S9" s="613">
        <f>ROUND(M9*R9,2)</f>
        <v>0</v>
      </c>
      <c r="T9" s="581">
        <v>0.5</v>
      </c>
      <c r="U9" s="620">
        <f>ROUND(N9*T9,2)</f>
        <v>810</v>
      </c>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row>
    <row r="10" spans="1:125" s="106" customFormat="1" ht="15" customHeight="1">
      <c r="A10" s="675"/>
      <c r="B10" s="356" t="s">
        <v>99</v>
      </c>
      <c r="C10" s="117">
        <v>51413</v>
      </c>
      <c r="D10" s="117">
        <v>0</v>
      </c>
      <c r="E10" s="608">
        <v>39413.82</v>
      </c>
      <c r="F10" s="625"/>
      <c r="G10" s="611"/>
      <c r="H10" s="611"/>
      <c r="I10" s="611"/>
      <c r="J10" s="612"/>
      <c r="K10" s="613"/>
      <c r="L10" s="612"/>
      <c r="M10" s="612"/>
      <c r="N10" s="612"/>
      <c r="O10" s="613"/>
      <c r="P10" s="612"/>
      <c r="Q10" s="613"/>
      <c r="R10" s="612"/>
      <c r="S10" s="613"/>
      <c r="T10" s="612"/>
      <c r="U10" s="620"/>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c r="DT10" s="201"/>
      <c r="DU10" s="201"/>
    </row>
    <row r="11" spans="1:125" s="106" customFormat="1" ht="15" customHeight="1">
      <c r="A11" s="675"/>
      <c r="B11" s="601" t="s">
        <v>403</v>
      </c>
      <c r="C11" s="220">
        <v>54250.67</v>
      </c>
      <c r="D11" s="220">
        <v>0</v>
      </c>
      <c r="E11" s="609">
        <v>33153.19</v>
      </c>
      <c r="F11" s="625"/>
      <c r="G11" s="611"/>
      <c r="H11" s="611"/>
      <c r="I11" s="611"/>
      <c r="J11" s="612"/>
      <c r="K11" s="613"/>
      <c r="L11" s="612"/>
      <c r="M11" s="612"/>
      <c r="N11" s="612"/>
      <c r="O11" s="613"/>
      <c r="P11" s="612"/>
      <c r="Q11" s="613"/>
      <c r="R11" s="612"/>
      <c r="S11" s="613"/>
      <c r="T11" s="612"/>
      <c r="U11" s="620"/>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c r="DT11" s="201"/>
      <c r="DU11" s="201"/>
    </row>
    <row r="12" spans="1:125" ht="14.25" customHeight="1" thickBot="1">
      <c r="A12" s="676"/>
      <c r="B12" s="357" t="s">
        <v>404</v>
      </c>
      <c r="C12" s="118">
        <v>0</v>
      </c>
      <c r="D12" s="118">
        <v>0</v>
      </c>
      <c r="E12" s="610">
        <v>0</v>
      </c>
      <c r="F12" s="627"/>
      <c r="G12" s="621"/>
      <c r="H12" s="621"/>
      <c r="I12" s="621"/>
      <c r="J12" s="622"/>
      <c r="K12" s="623"/>
      <c r="L12" s="622"/>
      <c r="M12" s="622"/>
      <c r="N12" s="622"/>
      <c r="O12" s="623"/>
      <c r="P12" s="622"/>
      <c r="Q12" s="623"/>
      <c r="R12" s="622"/>
      <c r="S12" s="623"/>
      <c r="T12" s="622"/>
      <c r="U12" s="624"/>
    </row>
    <row r="13" spans="1:125" ht="15" customHeight="1">
      <c r="A13" s="674"/>
      <c r="B13" s="109" t="s">
        <v>95</v>
      </c>
      <c r="C13" s="119">
        <v>100.49</v>
      </c>
      <c r="D13" s="119">
        <v>0</v>
      </c>
      <c r="E13" s="119">
        <v>100.49</v>
      </c>
      <c r="F13" s="625"/>
      <c r="G13" s="611"/>
      <c r="H13" s="611"/>
      <c r="I13" s="611"/>
      <c r="J13" s="612"/>
      <c r="K13" s="613"/>
      <c r="L13" s="612"/>
      <c r="M13" s="612"/>
      <c r="N13" s="612"/>
      <c r="O13" s="613"/>
      <c r="P13" s="612"/>
      <c r="Q13" s="613"/>
      <c r="R13" s="612"/>
      <c r="S13" s="613"/>
      <c r="T13" s="612"/>
      <c r="U13" s="620"/>
    </row>
    <row r="14" spans="1:125" ht="15" customHeight="1">
      <c r="A14" s="675"/>
      <c r="B14" s="108" t="s">
        <v>96</v>
      </c>
      <c r="C14" s="117">
        <v>100.49</v>
      </c>
      <c r="D14" s="117">
        <v>0</v>
      </c>
      <c r="E14" s="117">
        <v>100.49</v>
      </c>
      <c r="F14" s="625"/>
      <c r="G14" s="611"/>
      <c r="H14" s="611"/>
      <c r="I14" s="611"/>
      <c r="J14" s="612"/>
      <c r="K14" s="613"/>
      <c r="L14" s="612"/>
      <c r="M14" s="612"/>
      <c r="N14" s="612"/>
      <c r="O14" s="613"/>
      <c r="P14" s="612"/>
      <c r="Q14" s="613"/>
      <c r="R14" s="612"/>
      <c r="S14" s="613"/>
      <c r="T14" s="612"/>
      <c r="U14" s="620"/>
    </row>
    <row r="15" spans="1:125" ht="15" customHeight="1">
      <c r="A15" s="675"/>
      <c r="B15" s="108" t="s">
        <v>97</v>
      </c>
      <c r="C15" s="117">
        <v>0</v>
      </c>
      <c r="D15" s="117">
        <v>0</v>
      </c>
      <c r="E15" s="117">
        <v>0</v>
      </c>
      <c r="F15" s="625"/>
      <c r="G15" s="611"/>
      <c r="H15" s="611"/>
      <c r="I15" s="611"/>
      <c r="J15" s="612"/>
      <c r="K15" s="613"/>
      <c r="L15" s="612"/>
      <c r="M15" s="612"/>
      <c r="N15" s="612"/>
      <c r="O15" s="613"/>
      <c r="P15" s="612"/>
      <c r="Q15" s="613"/>
      <c r="R15" s="612"/>
      <c r="S15" s="613"/>
      <c r="T15" s="612"/>
      <c r="U15" s="620"/>
    </row>
    <row r="16" spans="1:125" s="106" customFormat="1" ht="15" customHeight="1">
      <c r="A16" s="675" t="s">
        <v>405</v>
      </c>
      <c r="B16" s="108" t="s">
        <v>98</v>
      </c>
      <c r="C16" s="117">
        <v>0</v>
      </c>
      <c r="D16" s="117">
        <v>0</v>
      </c>
      <c r="E16" s="117">
        <v>0</v>
      </c>
      <c r="F16" s="625">
        <f>SUM(ROUND(C13,2),ROUND(C14,2),ROUND(C15,2),ROUND(C16,2),ROUND(C17,2),ROUND(C18,2),ROUND(C19,2))</f>
        <v>200.98</v>
      </c>
      <c r="G16" s="611">
        <f>SUM(ROUND(D13,2),ROUND(D14,2),ROUND(D15,2),ROUND(D16,2),ROUND(D17,2),ROUND(D18,2),ROUND(D19,2))</f>
        <v>0</v>
      </c>
      <c r="H16" s="611">
        <f>SUM(ROUND(E13,2),ROUND(E14,2),ROUND(E15,2),ROUND(E16,2),ROUND(E17,2),ROUND(E18,2),ROUND(E19,2))</f>
        <v>200.98</v>
      </c>
      <c r="I16" s="611">
        <f>SUM(F14:H19)</f>
        <v>401.96</v>
      </c>
      <c r="J16" s="614">
        <v>8.9700000000000002E-2</v>
      </c>
      <c r="K16" s="613">
        <f>ROUND($I16*J16,2)</f>
        <v>36.06</v>
      </c>
      <c r="L16" s="615">
        <v>18.04</v>
      </c>
      <c r="M16" s="615">
        <v>0</v>
      </c>
      <c r="N16" s="615">
        <v>18.02</v>
      </c>
      <c r="O16" s="613">
        <f>ROUND($L16,2)+ROUND(M16,0)+ROUND($N16,2)</f>
        <v>36.06</v>
      </c>
      <c r="P16" s="581">
        <v>0</v>
      </c>
      <c r="Q16" s="613">
        <f>ROUND(L16*P16,2)</f>
        <v>0</v>
      </c>
      <c r="R16" s="581">
        <v>0</v>
      </c>
      <c r="S16" s="613">
        <f>ROUND(M16*R16,2)</f>
        <v>0</v>
      </c>
      <c r="T16" s="581">
        <v>0</v>
      </c>
      <c r="U16" s="620">
        <f>ROUND(N16*T16,2)</f>
        <v>0</v>
      </c>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row>
    <row r="17" spans="1:125" s="106" customFormat="1" ht="15" customHeight="1">
      <c r="A17" s="675"/>
      <c r="B17" s="108" t="s">
        <v>99</v>
      </c>
      <c r="C17" s="117">
        <v>0</v>
      </c>
      <c r="D17" s="117">
        <v>0</v>
      </c>
      <c r="E17" s="117">
        <v>0</v>
      </c>
      <c r="F17" s="625"/>
      <c r="G17" s="611"/>
      <c r="H17" s="611"/>
      <c r="I17" s="611"/>
      <c r="J17" s="612"/>
      <c r="K17" s="613"/>
      <c r="L17" s="612"/>
      <c r="M17" s="612"/>
      <c r="N17" s="612"/>
      <c r="O17" s="613"/>
      <c r="P17" s="612"/>
      <c r="Q17" s="613"/>
      <c r="R17" s="612"/>
      <c r="S17" s="613"/>
      <c r="T17" s="612"/>
      <c r="U17" s="620"/>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row>
    <row r="18" spans="1:125" ht="15" customHeight="1">
      <c r="A18" s="675"/>
      <c r="B18" s="108" t="s">
        <v>403</v>
      </c>
      <c r="C18" s="117">
        <v>0</v>
      </c>
      <c r="D18" s="117">
        <v>0</v>
      </c>
      <c r="E18" s="117">
        <v>0</v>
      </c>
      <c r="F18" s="625"/>
      <c r="G18" s="611"/>
      <c r="H18" s="611"/>
      <c r="I18" s="611"/>
      <c r="J18" s="612"/>
      <c r="K18" s="613"/>
      <c r="L18" s="612"/>
      <c r="M18" s="612"/>
      <c r="N18" s="612"/>
      <c r="O18" s="613"/>
      <c r="P18" s="612"/>
      <c r="Q18" s="613"/>
      <c r="R18" s="612"/>
      <c r="S18" s="613"/>
      <c r="T18" s="612"/>
      <c r="U18" s="620"/>
    </row>
    <row r="19" spans="1:125" s="106" customFormat="1" ht="15" customHeight="1" thickBot="1">
      <c r="A19" s="676"/>
      <c r="B19" s="110" t="s">
        <v>404</v>
      </c>
      <c r="C19" s="118">
        <v>0</v>
      </c>
      <c r="D19" s="118">
        <v>0</v>
      </c>
      <c r="E19" s="118">
        <v>0</v>
      </c>
      <c r="F19" s="627"/>
      <c r="G19" s="621"/>
      <c r="H19" s="621"/>
      <c r="I19" s="621"/>
      <c r="J19" s="622"/>
      <c r="K19" s="623"/>
      <c r="L19" s="622"/>
      <c r="M19" s="622"/>
      <c r="N19" s="622"/>
      <c r="O19" s="623"/>
      <c r="P19" s="622"/>
      <c r="Q19" s="623"/>
      <c r="R19" s="622"/>
      <c r="S19" s="623"/>
      <c r="T19" s="622"/>
      <c r="U19" s="624"/>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row>
    <row r="20" spans="1:125" ht="15" customHeight="1">
      <c r="A20" s="674"/>
      <c r="B20" s="107" t="s">
        <v>95</v>
      </c>
      <c r="C20" s="117">
        <v>0</v>
      </c>
      <c r="D20" s="119">
        <v>0</v>
      </c>
      <c r="E20" s="117">
        <v>0</v>
      </c>
      <c r="F20" s="626"/>
      <c r="G20" s="611"/>
      <c r="H20" s="611"/>
      <c r="I20" s="611"/>
      <c r="J20" s="612"/>
      <c r="K20" s="613"/>
      <c r="L20" s="612"/>
      <c r="M20" s="612"/>
      <c r="N20" s="612"/>
      <c r="O20" s="613"/>
      <c r="P20" s="612"/>
      <c r="Q20" s="613"/>
      <c r="R20" s="612"/>
      <c r="S20" s="613"/>
      <c r="T20" s="612"/>
      <c r="U20" s="620"/>
    </row>
    <row r="21" spans="1:125" ht="15" customHeight="1">
      <c r="A21" s="675"/>
      <c r="B21" s="108" t="s">
        <v>96</v>
      </c>
      <c r="C21" s="117">
        <v>0</v>
      </c>
      <c r="D21" s="117">
        <v>0</v>
      </c>
      <c r="E21" s="117">
        <v>0</v>
      </c>
      <c r="F21" s="625"/>
      <c r="G21" s="611"/>
      <c r="H21" s="611"/>
      <c r="I21" s="611"/>
      <c r="J21" s="612"/>
      <c r="K21" s="613"/>
      <c r="L21" s="612"/>
      <c r="M21" s="612"/>
      <c r="N21" s="612"/>
      <c r="O21" s="613"/>
      <c r="P21" s="612"/>
      <c r="Q21" s="613"/>
      <c r="R21" s="612"/>
      <c r="S21" s="613"/>
      <c r="T21" s="612"/>
      <c r="U21" s="620"/>
    </row>
    <row r="22" spans="1:125" ht="15" customHeight="1">
      <c r="A22" s="675"/>
      <c r="B22" s="108" t="s">
        <v>97</v>
      </c>
      <c r="C22" s="117">
        <v>0</v>
      </c>
      <c r="D22" s="117">
        <v>0</v>
      </c>
      <c r="E22" s="117">
        <v>0</v>
      </c>
      <c r="F22" s="625"/>
      <c r="G22" s="611"/>
      <c r="H22" s="611"/>
      <c r="I22" s="611"/>
      <c r="J22" s="612"/>
      <c r="K22" s="613"/>
      <c r="L22" s="612"/>
      <c r="M22" s="612"/>
      <c r="N22" s="612"/>
      <c r="O22" s="613"/>
      <c r="P22" s="612"/>
      <c r="Q22" s="613"/>
      <c r="R22" s="612"/>
      <c r="S22" s="613"/>
      <c r="T22" s="612"/>
      <c r="U22" s="620"/>
    </row>
    <row r="23" spans="1:125" ht="15" customHeight="1">
      <c r="A23" s="675"/>
      <c r="B23" s="108" t="s">
        <v>98</v>
      </c>
      <c r="C23" s="117">
        <v>0</v>
      </c>
      <c r="D23" s="117">
        <v>0</v>
      </c>
      <c r="E23" s="117">
        <v>0</v>
      </c>
      <c r="F23" s="625">
        <f>SUM(ROUND(C20,2),ROUND(C21,2),ROUND(C22,2),ROUND(C23,2),ROUND(C24,2),ROUND(C25,2),ROUND(C26,2))</f>
        <v>0</v>
      </c>
      <c r="G23" s="611">
        <f>SUM(ROUND(D20,2),ROUND(D21,2),ROUND(D22,2),ROUND(D23,2),ROUND(D24,2),ROUND(D25,2),ROUND(D26,2))</f>
        <v>0</v>
      </c>
      <c r="H23" s="611">
        <f>SUM(ROUND(E20,2),ROUND(E21,2),ROUND(E22,2),ROUND(E23,2),ROUND(E24,2),ROUND(E25,2),ROUND(E26,2))</f>
        <v>0</v>
      </c>
      <c r="I23" s="611">
        <f>SUM(F23:H29)</f>
        <v>0</v>
      </c>
      <c r="J23" s="614">
        <v>0</v>
      </c>
      <c r="K23" s="613">
        <f>ROUND($I23*J23,2)</f>
        <v>0</v>
      </c>
      <c r="L23" s="615">
        <v>0</v>
      </c>
      <c r="M23" s="615">
        <v>0</v>
      </c>
      <c r="N23" s="615">
        <v>0</v>
      </c>
      <c r="O23" s="613">
        <f>ROUND($L23,2)+ROUND(M23,0)+ROUND($N23,2)</f>
        <v>0</v>
      </c>
      <c r="P23" s="581">
        <v>0</v>
      </c>
      <c r="Q23" s="613">
        <f>ROUND(L23*P23,2)</f>
        <v>0</v>
      </c>
      <c r="R23" s="581">
        <v>0</v>
      </c>
      <c r="S23" s="613">
        <f>ROUND(M23*R23,2)</f>
        <v>0</v>
      </c>
      <c r="T23" s="581">
        <v>0</v>
      </c>
      <c r="U23" s="620">
        <f>ROUND(N23*T23,2)</f>
        <v>0</v>
      </c>
    </row>
    <row r="24" spans="1:125" ht="15" customHeight="1">
      <c r="A24" s="675"/>
      <c r="B24" s="108" t="s">
        <v>99</v>
      </c>
      <c r="C24" s="117">
        <v>0</v>
      </c>
      <c r="D24" s="117">
        <v>0</v>
      </c>
      <c r="E24" s="117">
        <v>0</v>
      </c>
      <c r="F24" s="625"/>
      <c r="G24" s="611"/>
      <c r="H24" s="611"/>
      <c r="I24" s="611"/>
      <c r="J24" s="612"/>
      <c r="K24" s="613"/>
      <c r="L24" s="612"/>
      <c r="M24" s="612"/>
      <c r="N24" s="612"/>
      <c r="O24" s="613"/>
      <c r="P24" s="612"/>
      <c r="Q24" s="613"/>
      <c r="R24" s="612"/>
      <c r="S24" s="613"/>
      <c r="T24" s="612"/>
      <c r="U24" s="620"/>
    </row>
    <row r="25" spans="1:125" ht="15" customHeight="1">
      <c r="A25" s="675"/>
      <c r="B25" s="108" t="s">
        <v>403</v>
      </c>
      <c r="C25" s="220">
        <v>0</v>
      </c>
      <c r="D25" s="117">
        <v>0</v>
      </c>
      <c r="E25" s="220">
        <v>0</v>
      </c>
      <c r="F25" s="625"/>
      <c r="G25" s="611"/>
      <c r="H25" s="611"/>
      <c r="I25" s="611"/>
      <c r="J25" s="612"/>
      <c r="K25" s="613"/>
      <c r="L25" s="612"/>
      <c r="M25" s="612"/>
      <c r="N25" s="612"/>
      <c r="O25" s="613"/>
      <c r="P25" s="612"/>
      <c r="Q25" s="613"/>
      <c r="R25" s="612"/>
      <c r="S25" s="613"/>
      <c r="T25" s="612"/>
      <c r="U25" s="620"/>
    </row>
    <row r="26" spans="1:125" ht="15" customHeight="1" thickBot="1">
      <c r="A26" s="676"/>
      <c r="B26" s="110" t="s">
        <v>404</v>
      </c>
      <c r="C26" s="118">
        <v>0</v>
      </c>
      <c r="D26" s="118">
        <v>0</v>
      </c>
      <c r="E26" s="118">
        <v>0</v>
      </c>
      <c r="F26" s="627"/>
      <c r="G26" s="621"/>
      <c r="H26" s="621"/>
      <c r="I26" s="621"/>
      <c r="J26" s="622"/>
      <c r="K26" s="623"/>
      <c r="L26" s="622"/>
      <c r="M26" s="622"/>
      <c r="N26" s="622"/>
      <c r="O26" s="623"/>
      <c r="P26" s="622"/>
      <c r="Q26" s="623"/>
      <c r="R26" s="622"/>
      <c r="S26" s="623"/>
      <c r="T26" s="622"/>
      <c r="U26" s="624"/>
    </row>
    <row r="27" spans="1:125" ht="15" hidden="1" customHeight="1">
      <c r="A27" s="674"/>
      <c r="B27" s="107" t="s">
        <v>95</v>
      </c>
      <c r="C27" s="117">
        <v>0</v>
      </c>
      <c r="D27" s="119">
        <v>0</v>
      </c>
      <c r="E27" s="117">
        <v>0</v>
      </c>
      <c r="F27" s="626"/>
      <c r="G27" s="611"/>
      <c r="H27" s="611"/>
      <c r="I27" s="611"/>
      <c r="J27" s="612"/>
      <c r="K27" s="613"/>
      <c r="L27" s="612"/>
      <c r="M27" s="612"/>
      <c r="N27" s="612"/>
      <c r="O27" s="613"/>
      <c r="P27" s="612"/>
      <c r="Q27" s="613"/>
      <c r="R27" s="612"/>
      <c r="S27" s="613"/>
      <c r="T27" s="612"/>
      <c r="U27" s="620"/>
    </row>
    <row r="28" spans="1:125" ht="15" hidden="1" customHeight="1">
      <c r="A28" s="675"/>
      <c r="B28" s="108" t="s">
        <v>96</v>
      </c>
      <c r="C28" s="117">
        <v>0</v>
      </c>
      <c r="D28" s="117">
        <v>0</v>
      </c>
      <c r="E28" s="117">
        <v>0</v>
      </c>
      <c r="F28" s="625"/>
      <c r="G28" s="611"/>
      <c r="H28" s="611"/>
      <c r="I28" s="611"/>
      <c r="J28" s="612"/>
      <c r="K28" s="613"/>
      <c r="L28" s="612"/>
      <c r="M28" s="612"/>
      <c r="N28" s="612"/>
      <c r="O28" s="613"/>
      <c r="P28" s="612"/>
      <c r="Q28" s="613"/>
      <c r="R28" s="612"/>
      <c r="S28" s="613"/>
      <c r="T28" s="612"/>
      <c r="U28" s="620"/>
    </row>
    <row r="29" spans="1:125" ht="15" hidden="1" customHeight="1">
      <c r="A29" s="675"/>
      <c r="B29" s="108" t="s">
        <v>97</v>
      </c>
      <c r="C29" s="117">
        <v>0</v>
      </c>
      <c r="D29" s="117">
        <v>0</v>
      </c>
      <c r="E29" s="117">
        <v>0</v>
      </c>
      <c r="F29" s="625"/>
      <c r="G29" s="611"/>
      <c r="H29" s="611"/>
      <c r="I29" s="611"/>
      <c r="J29" s="612"/>
      <c r="K29" s="613"/>
      <c r="L29" s="612"/>
      <c r="M29" s="612"/>
      <c r="N29" s="612"/>
      <c r="O29" s="613"/>
      <c r="P29" s="612"/>
      <c r="Q29" s="613"/>
      <c r="R29" s="612"/>
      <c r="S29" s="613"/>
      <c r="T29" s="612"/>
      <c r="U29" s="620"/>
    </row>
    <row r="30" spans="1:125" ht="15" hidden="1" customHeight="1">
      <c r="A30" s="675"/>
      <c r="B30" s="108" t="s">
        <v>98</v>
      </c>
      <c r="C30" s="117">
        <v>0</v>
      </c>
      <c r="D30" s="117">
        <v>0</v>
      </c>
      <c r="E30" s="117">
        <v>0</v>
      </c>
      <c r="F30" s="625">
        <f>SUM(ROUND(C27,2),ROUND(C28,2),ROUND(C29,2),ROUND(C30,2),ROUND(C31,2),ROUND(C32,2),ROUND(C33,2))</f>
        <v>0</v>
      </c>
      <c r="G30" s="611">
        <f>SUM(ROUND(D27,2),ROUND(D28,2),ROUND(D29,2),ROUND(D30,2),ROUND(D31,2),ROUND(D32,2),ROUND(D33,2))</f>
        <v>0</v>
      </c>
      <c r="H30" s="611">
        <f>SUM(ROUND(E27,2),ROUND(E28,2),ROUND(E29,2),ROUND(E30,2),ROUND(E31,2),ROUND(E32,2),ROUND(E33,2))</f>
        <v>0</v>
      </c>
      <c r="I30" s="611">
        <f>SUM(F30:H36)</f>
        <v>0</v>
      </c>
      <c r="J30" s="614">
        <v>0</v>
      </c>
      <c r="K30" s="613">
        <f>ROUND($I30*J30,2)</f>
        <v>0</v>
      </c>
      <c r="L30" s="615">
        <v>0</v>
      </c>
      <c r="M30" s="615">
        <v>0</v>
      </c>
      <c r="N30" s="615">
        <v>0</v>
      </c>
      <c r="O30" s="613">
        <f>ROUND($L30,2)+ROUND(M30,0)+ROUND($N30,2)</f>
        <v>0</v>
      </c>
      <c r="P30" s="581">
        <v>0</v>
      </c>
      <c r="Q30" s="613">
        <f>ROUND(L30*P30,2)</f>
        <v>0</v>
      </c>
      <c r="R30" s="581">
        <v>0</v>
      </c>
      <c r="S30" s="613">
        <f>ROUND(M30*R30,2)</f>
        <v>0</v>
      </c>
      <c r="T30" s="581">
        <v>0</v>
      </c>
      <c r="U30" s="620">
        <f>ROUND(N30*T30,2)</f>
        <v>0</v>
      </c>
    </row>
    <row r="31" spans="1:125" ht="15" hidden="1" customHeight="1">
      <c r="A31" s="675"/>
      <c r="B31" s="108" t="s">
        <v>99</v>
      </c>
      <c r="C31" s="117">
        <v>0</v>
      </c>
      <c r="D31" s="117">
        <v>0</v>
      </c>
      <c r="E31" s="117">
        <v>0</v>
      </c>
      <c r="F31" s="625"/>
      <c r="G31" s="611"/>
      <c r="H31" s="611"/>
      <c r="I31" s="611"/>
      <c r="J31" s="612"/>
      <c r="K31" s="613"/>
      <c r="L31" s="612"/>
      <c r="M31" s="612"/>
      <c r="N31" s="612"/>
      <c r="O31" s="613"/>
      <c r="P31" s="612"/>
      <c r="Q31" s="613"/>
      <c r="R31" s="612"/>
      <c r="S31" s="613"/>
      <c r="T31" s="612"/>
      <c r="U31" s="620"/>
    </row>
    <row r="32" spans="1:125" ht="15" hidden="1" customHeight="1">
      <c r="A32" s="675"/>
      <c r="B32" s="108" t="s">
        <v>403</v>
      </c>
      <c r="C32" s="220">
        <v>0</v>
      </c>
      <c r="D32" s="117">
        <v>0</v>
      </c>
      <c r="E32" s="220">
        <v>0</v>
      </c>
      <c r="F32" s="625"/>
      <c r="G32" s="611"/>
      <c r="H32" s="611"/>
      <c r="I32" s="611"/>
      <c r="J32" s="612"/>
      <c r="K32" s="613"/>
      <c r="L32" s="612"/>
      <c r="M32" s="612"/>
      <c r="N32" s="612"/>
      <c r="O32" s="613"/>
      <c r="P32" s="612"/>
      <c r="Q32" s="613"/>
      <c r="R32" s="612"/>
      <c r="S32" s="613"/>
      <c r="T32" s="612"/>
      <c r="U32" s="620"/>
    </row>
    <row r="33" spans="1:21" ht="15" hidden="1" customHeight="1" thickBot="1">
      <c r="A33" s="676"/>
      <c r="B33" s="110" t="s">
        <v>404</v>
      </c>
      <c r="C33" s="118">
        <v>0</v>
      </c>
      <c r="D33" s="118">
        <v>0</v>
      </c>
      <c r="E33" s="118">
        <v>0</v>
      </c>
      <c r="F33" s="627"/>
      <c r="G33" s="621"/>
      <c r="H33" s="621"/>
      <c r="I33" s="621"/>
      <c r="J33" s="622"/>
      <c r="K33" s="623"/>
      <c r="L33" s="622"/>
      <c r="M33" s="622"/>
      <c r="N33" s="622"/>
      <c r="O33" s="623"/>
      <c r="P33" s="622"/>
      <c r="Q33" s="623"/>
      <c r="R33" s="622"/>
      <c r="S33" s="623"/>
      <c r="T33" s="622"/>
      <c r="U33" s="624"/>
    </row>
    <row r="34" spans="1:21" ht="15" hidden="1" customHeight="1">
      <c r="A34" s="674"/>
      <c r="B34" s="107" t="s">
        <v>95</v>
      </c>
      <c r="C34" s="117">
        <v>0</v>
      </c>
      <c r="D34" s="119">
        <v>0</v>
      </c>
      <c r="E34" s="117">
        <v>0</v>
      </c>
      <c r="F34" s="626"/>
      <c r="G34" s="611"/>
      <c r="H34" s="611"/>
      <c r="I34" s="611"/>
      <c r="J34" s="612"/>
      <c r="K34" s="613"/>
      <c r="L34" s="612"/>
      <c r="M34" s="612"/>
      <c r="N34" s="612"/>
      <c r="O34" s="613"/>
      <c r="P34" s="612"/>
      <c r="Q34" s="613"/>
      <c r="R34" s="612"/>
      <c r="S34" s="613"/>
      <c r="T34" s="612"/>
      <c r="U34" s="620"/>
    </row>
    <row r="35" spans="1:21" ht="15" hidden="1" customHeight="1">
      <c r="A35" s="675"/>
      <c r="B35" s="108" t="s">
        <v>96</v>
      </c>
      <c r="C35" s="117">
        <v>0</v>
      </c>
      <c r="D35" s="117">
        <v>0</v>
      </c>
      <c r="E35" s="117">
        <v>0</v>
      </c>
      <c r="F35" s="625"/>
      <c r="G35" s="611"/>
      <c r="H35" s="611"/>
      <c r="I35" s="611"/>
      <c r="J35" s="612"/>
      <c r="K35" s="613"/>
      <c r="L35" s="612"/>
      <c r="M35" s="612"/>
      <c r="N35" s="612"/>
      <c r="O35" s="613"/>
      <c r="P35" s="612"/>
      <c r="Q35" s="613"/>
      <c r="R35" s="612"/>
      <c r="S35" s="613"/>
      <c r="T35" s="612"/>
      <c r="U35" s="620"/>
    </row>
    <row r="36" spans="1:21" ht="15" hidden="1" customHeight="1">
      <c r="A36" s="675"/>
      <c r="B36" s="108" t="s">
        <v>97</v>
      </c>
      <c r="C36" s="117">
        <v>0</v>
      </c>
      <c r="D36" s="117">
        <v>0</v>
      </c>
      <c r="E36" s="117">
        <v>0</v>
      </c>
      <c r="F36" s="625"/>
      <c r="G36" s="611"/>
      <c r="H36" s="611"/>
      <c r="I36" s="611"/>
      <c r="J36" s="612"/>
      <c r="K36" s="613"/>
      <c r="L36" s="612"/>
      <c r="M36" s="612"/>
      <c r="N36" s="612"/>
      <c r="O36" s="613"/>
      <c r="P36" s="612"/>
      <c r="Q36" s="613"/>
      <c r="R36" s="612"/>
      <c r="S36" s="613"/>
      <c r="T36" s="612"/>
      <c r="U36" s="620"/>
    </row>
    <row r="37" spans="1:21" ht="15" hidden="1" customHeight="1">
      <c r="A37" s="675"/>
      <c r="B37" s="108" t="s">
        <v>98</v>
      </c>
      <c r="C37" s="117">
        <v>0</v>
      </c>
      <c r="D37" s="117">
        <v>0</v>
      </c>
      <c r="E37" s="117">
        <v>0</v>
      </c>
      <c r="F37" s="625">
        <f>SUM(ROUND(C34,2),ROUND(C35,2),ROUND(C36,2),ROUND(C37,2),ROUND(C38,2),ROUND(C39,2),ROUND(C40,2))</f>
        <v>0</v>
      </c>
      <c r="G37" s="611">
        <f>SUM(ROUND(D34,2),ROUND(D35,2),ROUND(D36,2),ROUND(D37,2),ROUND(D38,2),ROUND(D39,2),ROUND(D40,2))</f>
        <v>0</v>
      </c>
      <c r="H37" s="611">
        <f>SUM(ROUND(E34,2),ROUND(E35,2),ROUND(E36,2),ROUND(E37,2),ROUND(E38,2),ROUND(E39,2),ROUND(E40,2))</f>
        <v>0</v>
      </c>
      <c r="I37" s="611">
        <f>SUM(F37:H43)</f>
        <v>0</v>
      </c>
      <c r="J37" s="614">
        <v>0</v>
      </c>
      <c r="K37" s="613">
        <f>ROUND($I37*J37,2)</f>
        <v>0</v>
      </c>
      <c r="L37" s="615">
        <v>0</v>
      </c>
      <c r="M37" s="615">
        <v>0</v>
      </c>
      <c r="N37" s="615">
        <v>0</v>
      </c>
      <c r="O37" s="613">
        <f>ROUND($L37,2)+ROUND(M37,0)+ROUND($N37,2)</f>
        <v>0</v>
      </c>
      <c r="P37" s="581">
        <v>0</v>
      </c>
      <c r="Q37" s="613">
        <f>ROUND(L37*P37,2)</f>
        <v>0</v>
      </c>
      <c r="R37" s="581">
        <v>0</v>
      </c>
      <c r="S37" s="613">
        <f>ROUND(M37*R37,2)</f>
        <v>0</v>
      </c>
      <c r="T37" s="581">
        <v>0</v>
      </c>
      <c r="U37" s="620">
        <f>ROUND(N37*T37,2)</f>
        <v>0</v>
      </c>
    </row>
    <row r="38" spans="1:21" ht="15" hidden="1" customHeight="1">
      <c r="A38" s="675"/>
      <c r="B38" s="108" t="s">
        <v>99</v>
      </c>
      <c r="C38" s="117">
        <v>0</v>
      </c>
      <c r="D38" s="117">
        <v>0</v>
      </c>
      <c r="E38" s="117">
        <v>0</v>
      </c>
      <c r="F38" s="625"/>
      <c r="G38" s="611"/>
      <c r="H38" s="611"/>
      <c r="I38" s="611"/>
      <c r="J38" s="612"/>
      <c r="K38" s="613"/>
      <c r="L38" s="612"/>
      <c r="M38" s="612"/>
      <c r="N38" s="612"/>
      <c r="O38" s="613"/>
      <c r="P38" s="612"/>
      <c r="Q38" s="613"/>
      <c r="R38" s="612"/>
      <c r="S38" s="613"/>
      <c r="T38" s="612"/>
      <c r="U38" s="620"/>
    </row>
    <row r="39" spans="1:21" ht="15" hidden="1" customHeight="1">
      <c r="A39" s="675"/>
      <c r="B39" s="108" t="s">
        <v>403</v>
      </c>
      <c r="C39" s="220">
        <v>0</v>
      </c>
      <c r="D39" s="117">
        <v>0</v>
      </c>
      <c r="E39" s="220">
        <v>0</v>
      </c>
      <c r="F39" s="625"/>
      <c r="G39" s="611"/>
      <c r="H39" s="611"/>
      <c r="I39" s="611"/>
      <c r="J39" s="612"/>
      <c r="K39" s="613"/>
      <c r="L39" s="612"/>
      <c r="M39" s="612"/>
      <c r="N39" s="612"/>
      <c r="O39" s="613"/>
      <c r="P39" s="612"/>
      <c r="Q39" s="613"/>
      <c r="R39" s="612"/>
      <c r="S39" s="613"/>
      <c r="T39" s="612"/>
      <c r="U39" s="620"/>
    </row>
    <row r="40" spans="1:21" ht="15" hidden="1" customHeight="1" thickBot="1">
      <c r="A40" s="676"/>
      <c r="B40" s="110" t="s">
        <v>404</v>
      </c>
      <c r="C40" s="118">
        <v>0</v>
      </c>
      <c r="D40" s="118">
        <v>0</v>
      </c>
      <c r="E40" s="118">
        <v>0</v>
      </c>
      <c r="F40" s="627"/>
      <c r="G40" s="621"/>
      <c r="H40" s="621"/>
      <c r="I40" s="621"/>
      <c r="J40" s="622"/>
      <c r="K40" s="623"/>
      <c r="L40" s="622"/>
      <c r="M40" s="622"/>
      <c r="N40" s="622"/>
      <c r="O40" s="623"/>
      <c r="P40" s="622"/>
      <c r="Q40" s="623"/>
      <c r="R40" s="622"/>
      <c r="S40" s="623"/>
      <c r="T40" s="622"/>
      <c r="U40" s="624"/>
    </row>
    <row r="41" spans="1:21" ht="15" hidden="1" customHeight="1">
      <c r="A41" s="674"/>
      <c r="B41" s="107" t="s">
        <v>95</v>
      </c>
      <c r="C41" s="117">
        <v>0</v>
      </c>
      <c r="D41" s="119">
        <v>0</v>
      </c>
      <c r="E41" s="117">
        <v>0</v>
      </c>
      <c r="F41" s="626"/>
      <c r="G41" s="611"/>
      <c r="H41" s="611"/>
      <c r="I41" s="611"/>
      <c r="J41" s="612"/>
      <c r="K41" s="613"/>
      <c r="L41" s="612"/>
      <c r="M41" s="612"/>
      <c r="N41" s="612"/>
      <c r="O41" s="613"/>
      <c r="P41" s="612"/>
      <c r="Q41" s="613"/>
      <c r="R41" s="612"/>
      <c r="S41" s="613"/>
      <c r="T41" s="612"/>
      <c r="U41" s="620"/>
    </row>
    <row r="42" spans="1:21" ht="15" hidden="1" customHeight="1">
      <c r="A42" s="675"/>
      <c r="B42" s="108" t="s">
        <v>96</v>
      </c>
      <c r="C42" s="117">
        <v>0</v>
      </c>
      <c r="D42" s="117">
        <v>0</v>
      </c>
      <c r="E42" s="117">
        <v>0</v>
      </c>
      <c r="F42" s="625"/>
      <c r="G42" s="611"/>
      <c r="H42" s="611"/>
      <c r="I42" s="611"/>
      <c r="J42" s="612"/>
      <c r="K42" s="613"/>
      <c r="L42" s="612"/>
      <c r="M42" s="612"/>
      <c r="N42" s="612"/>
      <c r="O42" s="613"/>
      <c r="P42" s="612"/>
      <c r="Q42" s="613"/>
      <c r="R42" s="612"/>
      <c r="S42" s="613"/>
      <c r="T42" s="612"/>
      <c r="U42" s="620"/>
    </row>
    <row r="43" spans="1:21" ht="15" hidden="1" customHeight="1">
      <c r="A43" s="675"/>
      <c r="B43" s="108" t="s">
        <v>97</v>
      </c>
      <c r="C43" s="117">
        <v>0</v>
      </c>
      <c r="D43" s="117">
        <v>0</v>
      </c>
      <c r="E43" s="117">
        <v>0</v>
      </c>
      <c r="F43" s="625"/>
      <c r="G43" s="611"/>
      <c r="H43" s="611"/>
      <c r="I43" s="611"/>
      <c r="J43" s="612"/>
      <c r="K43" s="613"/>
      <c r="L43" s="612"/>
      <c r="M43" s="612"/>
      <c r="N43" s="612"/>
      <c r="O43" s="613"/>
      <c r="P43" s="612"/>
      <c r="Q43" s="613"/>
      <c r="R43" s="612"/>
      <c r="S43" s="613"/>
      <c r="T43" s="612"/>
      <c r="U43" s="620"/>
    </row>
    <row r="44" spans="1:21" ht="15" hidden="1" customHeight="1">
      <c r="A44" s="675"/>
      <c r="B44" s="108" t="s">
        <v>98</v>
      </c>
      <c r="C44" s="117">
        <v>0</v>
      </c>
      <c r="D44" s="117">
        <v>0</v>
      </c>
      <c r="E44" s="117">
        <v>0</v>
      </c>
      <c r="F44" s="625">
        <f>SUM(ROUND(C41,2),ROUND(C42,2),ROUND(C43,2),ROUND(C44,2),ROUND(C45,2),ROUND(C46,2),ROUND(C47,2))</f>
        <v>0</v>
      </c>
      <c r="G44" s="611">
        <f>SUM(ROUND(D41,2),ROUND(D42,2),ROUND(D43,2),ROUND(D44,2),ROUND(D45,2),ROUND(D46,2),ROUND(D47,2))</f>
        <v>0</v>
      </c>
      <c r="H44" s="611">
        <f>SUM(ROUND(E41,2),ROUND(E42,2),ROUND(E43,2),ROUND(E44,2),ROUND(E45,2),ROUND(E46,2),ROUND(E47,2))</f>
        <v>0</v>
      </c>
      <c r="I44" s="611">
        <f>SUM(F44:H50)</f>
        <v>0</v>
      </c>
      <c r="J44" s="614">
        <v>0</v>
      </c>
      <c r="K44" s="613">
        <f>ROUND($I44*J44,2)</f>
        <v>0</v>
      </c>
      <c r="L44" s="615">
        <v>0</v>
      </c>
      <c r="M44" s="615">
        <v>0</v>
      </c>
      <c r="N44" s="615">
        <v>0</v>
      </c>
      <c r="O44" s="613">
        <f>ROUND($L44,2)+ROUND(M44,0)+ROUND($N44,2)</f>
        <v>0</v>
      </c>
      <c r="P44" s="581">
        <v>0</v>
      </c>
      <c r="Q44" s="613">
        <f>ROUND(L44*P44,2)</f>
        <v>0</v>
      </c>
      <c r="R44" s="581">
        <v>0</v>
      </c>
      <c r="S44" s="613">
        <f>ROUND(M44*R44,2)</f>
        <v>0</v>
      </c>
      <c r="T44" s="581">
        <v>0</v>
      </c>
      <c r="U44" s="620">
        <f>ROUND(N44*T44,2)</f>
        <v>0</v>
      </c>
    </row>
    <row r="45" spans="1:21" ht="15" hidden="1" customHeight="1">
      <c r="A45" s="675"/>
      <c r="B45" s="108" t="s">
        <v>99</v>
      </c>
      <c r="C45" s="117">
        <v>0</v>
      </c>
      <c r="D45" s="117">
        <v>0</v>
      </c>
      <c r="E45" s="117">
        <v>0</v>
      </c>
      <c r="F45" s="625"/>
      <c r="G45" s="611"/>
      <c r="H45" s="611"/>
      <c r="I45" s="611"/>
      <c r="J45" s="612"/>
      <c r="K45" s="613"/>
      <c r="L45" s="612"/>
      <c r="M45" s="612"/>
      <c r="N45" s="612"/>
      <c r="O45" s="613"/>
      <c r="P45" s="612"/>
      <c r="Q45" s="613"/>
      <c r="R45" s="612"/>
      <c r="S45" s="613"/>
      <c r="T45" s="612"/>
      <c r="U45" s="620"/>
    </row>
    <row r="46" spans="1:21" ht="15" hidden="1" customHeight="1">
      <c r="A46" s="675"/>
      <c r="B46" s="108" t="s">
        <v>403</v>
      </c>
      <c r="C46" s="220">
        <v>0</v>
      </c>
      <c r="D46" s="117">
        <v>0</v>
      </c>
      <c r="E46" s="220">
        <v>0</v>
      </c>
      <c r="F46" s="625"/>
      <c r="G46" s="611"/>
      <c r="H46" s="611"/>
      <c r="I46" s="611"/>
      <c r="J46" s="612"/>
      <c r="K46" s="613"/>
      <c r="L46" s="612"/>
      <c r="M46" s="612"/>
      <c r="N46" s="612"/>
      <c r="O46" s="613"/>
      <c r="P46" s="612"/>
      <c r="Q46" s="613"/>
      <c r="R46" s="612"/>
      <c r="S46" s="613"/>
      <c r="T46" s="612"/>
      <c r="U46" s="620"/>
    </row>
    <row r="47" spans="1:21" ht="15" hidden="1" customHeight="1" thickBot="1">
      <c r="A47" s="676"/>
      <c r="B47" s="110" t="s">
        <v>404</v>
      </c>
      <c r="C47" s="118">
        <v>0</v>
      </c>
      <c r="D47" s="118">
        <v>0</v>
      </c>
      <c r="E47" s="118">
        <v>0</v>
      </c>
      <c r="F47" s="627"/>
      <c r="G47" s="621"/>
      <c r="H47" s="621"/>
      <c r="I47" s="621"/>
      <c r="J47" s="622"/>
      <c r="K47" s="623"/>
      <c r="L47" s="622"/>
      <c r="M47" s="622"/>
      <c r="N47" s="622"/>
      <c r="O47" s="623"/>
      <c r="P47" s="622"/>
      <c r="Q47" s="623"/>
      <c r="R47" s="622"/>
      <c r="S47" s="623"/>
      <c r="T47" s="622"/>
      <c r="U47" s="624"/>
    </row>
    <row r="48" spans="1:21" ht="15" hidden="1" customHeight="1">
      <c r="A48" s="674"/>
      <c r="B48" s="107" t="s">
        <v>95</v>
      </c>
      <c r="C48" s="117">
        <v>0</v>
      </c>
      <c r="D48" s="119">
        <v>0</v>
      </c>
      <c r="E48" s="117">
        <v>0</v>
      </c>
      <c r="F48" s="626"/>
      <c r="G48" s="611"/>
      <c r="H48" s="611"/>
      <c r="I48" s="611"/>
      <c r="J48" s="612"/>
      <c r="K48" s="613"/>
      <c r="L48" s="612"/>
      <c r="M48" s="612"/>
      <c r="N48" s="612"/>
      <c r="O48" s="613"/>
      <c r="P48" s="612"/>
      <c r="Q48" s="613"/>
      <c r="R48" s="612"/>
      <c r="S48" s="613"/>
      <c r="T48" s="612"/>
      <c r="U48" s="620"/>
    </row>
    <row r="49" spans="1:21" ht="15" hidden="1" customHeight="1">
      <c r="A49" s="675"/>
      <c r="B49" s="108" t="s">
        <v>96</v>
      </c>
      <c r="C49" s="117">
        <v>0</v>
      </c>
      <c r="D49" s="117">
        <v>0</v>
      </c>
      <c r="E49" s="117">
        <v>0</v>
      </c>
      <c r="F49" s="625"/>
      <c r="G49" s="611"/>
      <c r="H49" s="611"/>
      <c r="I49" s="611"/>
      <c r="J49" s="612"/>
      <c r="K49" s="613"/>
      <c r="L49" s="612"/>
      <c r="M49" s="612"/>
      <c r="N49" s="612"/>
      <c r="O49" s="613"/>
      <c r="P49" s="612"/>
      <c r="Q49" s="613"/>
      <c r="R49" s="612"/>
      <c r="S49" s="613"/>
      <c r="T49" s="612"/>
      <c r="U49" s="620"/>
    </row>
    <row r="50" spans="1:21" ht="15" hidden="1" customHeight="1">
      <c r="A50" s="675"/>
      <c r="B50" s="108" t="s">
        <v>97</v>
      </c>
      <c r="C50" s="117">
        <v>0</v>
      </c>
      <c r="D50" s="117">
        <v>0</v>
      </c>
      <c r="E50" s="117">
        <v>0</v>
      </c>
      <c r="F50" s="625"/>
      <c r="G50" s="611"/>
      <c r="H50" s="611"/>
      <c r="I50" s="611"/>
      <c r="J50" s="612"/>
      <c r="K50" s="613"/>
      <c r="L50" s="612"/>
      <c r="M50" s="612"/>
      <c r="N50" s="612"/>
      <c r="O50" s="613"/>
      <c r="P50" s="612"/>
      <c r="Q50" s="613"/>
      <c r="R50" s="612"/>
      <c r="S50" s="613"/>
      <c r="T50" s="612"/>
      <c r="U50" s="620"/>
    </row>
    <row r="51" spans="1:21" ht="15" hidden="1" customHeight="1">
      <c r="A51" s="675"/>
      <c r="B51" s="108" t="s">
        <v>98</v>
      </c>
      <c r="C51" s="117">
        <v>0</v>
      </c>
      <c r="D51" s="117">
        <v>0</v>
      </c>
      <c r="E51" s="117">
        <v>0</v>
      </c>
      <c r="F51" s="625">
        <f>SUM(ROUND(C48,2),ROUND(C49,2),ROUND(C50,2),ROUND(C51,2),ROUND(C52,2),ROUND(C53,2),ROUND(C54,2))</f>
        <v>0</v>
      </c>
      <c r="G51" s="611">
        <f>SUM(ROUND(D48,2),ROUND(D49,2),ROUND(D50,2),ROUND(D51,2),ROUND(D52,2),ROUND(D53,2),ROUND(D54,2))</f>
        <v>0</v>
      </c>
      <c r="H51" s="611">
        <f>SUM(ROUND(E48,2),ROUND(E49,2),ROUND(E50,2),ROUND(E51,2),ROUND(E52,2),ROUND(E53,2),ROUND(E54,2))</f>
        <v>0</v>
      </c>
      <c r="I51" s="611">
        <f>SUM(F51:H57)</f>
        <v>0</v>
      </c>
      <c r="J51" s="614">
        <v>0</v>
      </c>
      <c r="K51" s="613">
        <f>ROUND($I51*J51,2)</f>
        <v>0</v>
      </c>
      <c r="L51" s="615">
        <v>0</v>
      </c>
      <c r="M51" s="615">
        <v>0</v>
      </c>
      <c r="N51" s="615">
        <v>0</v>
      </c>
      <c r="O51" s="613">
        <f>ROUND($L51,2)+ROUND(M51,0)+ROUND($N51,2)</f>
        <v>0</v>
      </c>
      <c r="P51" s="581">
        <v>0</v>
      </c>
      <c r="Q51" s="613">
        <f>ROUND(L51*P51,2)</f>
        <v>0</v>
      </c>
      <c r="R51" s="581">
        <v>0</v>
      </c>
      <c r="S51" s="613">
        <f>ROUND(M51*R51,2)</f>
        <v>0</v>
      </c>
      <c r="T51" s="581">
        <v>0</v>
      </c>
      <c r="U51" s="620">
        <f>ROUND(N51*T51,2)</f>
        <v>0</v>
      </c>
    </row>
    <row r="52" spans="1:21" ht="15" hidden="1" customHeight="1">
      <c r="A52" s="675"/>
      <c r="B52" s="108" t="s">
        <v>99</v>
      </c>
      <c r="C52" s="117">
        <v>0</v>
      </c>
      <c r="D52" s="117">
        <v>0</v>
      </c>
      <c r="E52" s="117">
        <v>0</v>
      </c>
      <c r="F52" s="625"/>
      <c r="G52" s="611"/>
      <c r="H52" s="611"/>
      <c r="I52" s="611"/>
      <c r="J52" s="612"/>
      <c r="K52" s="613"/>
      <c r="L52" s="612"/>
      <c r="M52" s="612"/>
      <c r="N52" s="612"/>
      <c r="O52" s="613"/>
      <c r="P52" s="612"/>
      <c r="Q52" s="613"/>
      <c r="R52" s="612"/>
      <c r="S52" s="613"/>
      <c r="T52" s="612"/>
      <c r="U52" s="620"/>
    </row>
    <row r="53" spans="1:21" ht="15" hidden="1" customHeight="1">
      <c r="A53" s="675"/>
      <c r="B53" s="108" t="s">
        <v>403</v>
      </c>
      <c r="C53" s="220">
        <v>0</v>
      </c>
      <c r="D53" s="117">
        <v>0</v>
      </c>
      <c r="E53" s="220">
        <v>0</v>
      </c>
      <c r="F53" s="625"/>
      <c r="G53" s="611"/>
      <c r="H53" s="611"/>
      <c r="I53" s="611"/>
      <c r="J53" s="612"/>
      <c r="K53" s="613"/>
      <c r="L53" s="612"/>
      <c r="M53" s="612"/>
      <c r="N53" s="612"/>
      <c r="O53" s="613"/>
      <c r="P53" s="612"/>
      <c r="Q53" s="613"/>
      <c r="R53" s="612"/>
      <c r="S53" s="613"/>
      <c r="T53" s="612"/>
      <c r="U53" s="620"/>
    </row>
    <row r="54" spans="1:21" ht="15" hidden="1" customHeight="1" thickBot="1">
      <c r="A54" s="676"/>
      <c r="B54" s="110" t="s">
        <v>404</v>
      </c>
      <c r="C54" s="118">
        <v>0</v>
      </c>
      <c r="D54" s="118">
        <v>0</v>
      </c>
      <c r="E54" s="118">
        <v>0</v>
      </c>
      <c r="F54" s="627"/>
      <c r="G54" s="621"/>
      <c r="H54" s="621"/>
      <c r="I54" s="621"/>
      <c r="J54" s="622"/>
      <c r="K54" s="623"/>
      <c r="L54" s="622"/>
      <c r="M54" s="622"/>
      <c r="N54" s="622"/>
      <c r="O54" s="623"/>
      <c r="P54" s="622"/>
      <c r="Q54" s="623"/>
      <c r="R54" s="622"/>
      <c r="S54" s="623"/>
      <c r="T54" s="622"/>
      <c r="U54" s="624"/>
    </row>
    <row r="55" spans="1:21" ht="15" hidden="1" customHeight="1">
      <c r="A55" s="674"/>
      <c r="B55" s="107" t="s">
        <v>95</v>
      </c>
      <c r="C55" s="117">
        <v>0</v>
      </c>
      <c r="D55" s="119">
        <v>0</v>
      </c>
      <c r="E55" s="117">
        <v>0</v>
      </c>
      <c r="F55" s="626"/>
      <c r="G55" s="611"/>
      <c r="H55" s="611"/>
      <c r="I55" s="611"/>
      <c r="J55" s="612"/>
      <c r="K55" s="613"/>
      <c r="L55" s="612"/>
      <c r="M55" s="612"/>
      <c r="N55" s="612"/>
      <c r="O55" s="613"/>
      <c r="P55" s="612"/>
      <c r="Q55" s="613"/>
      <c r="R55" s="612"/>
      <c r="S55" s="613"/>
      <c r="T55" s="612"/>
      <c r="U55" s="620"/>
    </row>
    <row r="56" spans="1:21" ht="15" hidden="1" customHeight="1">
      <c r="A56" s="675"/>
      <c r="B56" s="108" t="s">
        <v>96</v>
      </c>
      <c r="C56" s="117">
        <v>0</v>
      </c>
      <c r="D56" s="117">
        <v>0</v>
      </c>
      <c r="E56" s="117">
        <v>0</v>
      </c>
      <c r="F56" s="625"/>
      <c r="G56" s="611"/>
      <c r="H56" s="611"/>
      <c r="I56" s="611"/>
      <c r="J56" s="612"/>
      <c r="K56" s="613"/>
      <c r="L56" s="612"/>
      <c r="M56" s="612"/>
      <c r="N56" s="612"/>
      <c r="O56" s="613"/>
      <c r="P56" s="612"/>
      <c r="Q56" s="613"/>
      <c r="R56" s="612"/>
      <c r="S56" s="613"/>
      <c r="T56" s="612"/>
      <c r="U56" s="620"/>
    </row>
    <row r="57" spans="1:21" ht="15" hidden="1" customHeight="1">
      <c r="A57" s="675"/>
      <c r="B57" s="108" t="s">
        <v>97</v>
      </c>
      <c r="C57" s="117">
        <v>0</v>
      </c>
      <c r="D57" s="117">
        <v>0</v>
      </c>
      <c r="E57" s="117">
        <v>0</v>
      </c>
      <c r="F57" s="625"/>
      <c r="G57" s="611"/>
      <c r="H57" s="611"/>
      <c r="I57" s="611"/>
      <c r="J57" s="612"/>
      <c r="K57" s="613"/>
      <c r="L57" s="612"/>
      <c r="M57" s="612"/>
      <c r="N57" s="612"/>
      <c r="O57" s="613"/>
      <c r="P57" s="612"/>
      <c r="Q57" s="613"/>
      <c r="R57" s="612"/>
      <c r="S57" s="613"/>
      <c r="T57" s="612"/>
      <c r="U57" s="620"/>
    </row>
    <row r="58" spans="1:21" ht="15" hidden="1" customHeight="1">
      <c r="A58" s="675"/>
      <c r="B58" s="108" t="s">
        <v>98</v>
      </c>
      <c r="C58" s="117">
        <v>0</v>
      </c>
      <c r="D58" s="117">
        <v>0</v>
      </c>
      <c r="E58" s="117">
        <v>0</v>
      </c>
      <c r="F58" s="625">
        <f>SUM(ROUND(C55,2),ROUND(C56,2),ROUND(C57,2),ROUND(C58,2),ROUND(C59,2),ROUND(C60,2),ROUND(C61,2))</f>
        <v>0</v>
      </c>
      <c r="G58" s="611">
        <f>SUM(ROUND(D55,2),ROUND(D56,2),ROUND(D57,2),ROUND(D58,2),ROUND(D59,2),ROUND(D60,2),ROUND(D61,2))</f>
        <v>0</v>
      </c>
      <c r="H58" s="611">
        <f>SUM(ROUND(E55,2),ROUND(E56,2),ROUND(E57,2),ROUND(E58,2),ROUND(E59,2),ROUND(E60,2),ROUND(E61,2))</f>
        <v>0</v>
      </c>
      <c r="I58" s="611">
        <f>SUM(F58:H64)</f>
        <v>0</v>
      </c>
      <c r="J58" s="614">
        <v>0</v>
      </c>
      <c r="K58" s="613">
        <f>ROUND($I58*J58,2)</f>
        <v>0</v>
      </c>
      <c r="L58" s="615">
        <v>0</v>
      </c>
      <c r="M58" s="615">
        <v>0</v>
      </c>
      <c r="N58" s="615">
        <v>0</v>
      </c>
      <c r="O58" s="613">
        <f>ROUND($L58,2)+ROUND(M58,0)+ROUND($N58,2)</f>
        <v>0</v>
      </c>
      <c r="P58" s="581">
        <v>0</v>
      </c>
      <c r="Q58" s="613">
        <f>ROUND(L58*P58,2)</f>
        <v>0</v>
      </c>
      <c r="R58" s="581">
        <v>0</v>
      </c>
      <c r="S58" s="613">
        <f>ROUND(M58*R58,2)</f>
        <v>0</v>
      </c>
      <c r="T58" s="581">
        <v>0</v>
      </c>
      <c r="U58" s="620">
        <f>ROUND(N58*T58,2)</f>
        <v>0</v>
      </c>
    </row>
    <row r="59" spans="1:21" ht="15" hidden="1" customHeight="1">
      <c r="A59" s="675"/>
      <c r="B59" s="108" t="s">
        <v>99</v>
      </c>
      <c r="C59" s="117">
        <v>0</v>
      </c>
      <c r="D59" s="117">
        <v>0</v>
      </c>
      <c r="E59" s="117">
        <v>0</v>
      </c>
      <c r="F59" s="625"/>
      <c r="G59" s="611"/>
      <c r="H59" s="611"/>
      <c r="I59" s="611"/>
      <c r="J59" s="612"/>
      <c r="K59" s="613"/>
      <c r="L59" s="612"/>
      <c r="M59" s="612"/>
      <c r="N59" s="612"/>
      <c r="O59" s="613"/>
      <c r="P59" s="612"/>
      <c r="Q59" s="613"/>
      <c r="R59" s="612"/>
      <c r="S59" s="613"/>
      <c r="T59" s="612"/>
      <c r="U59" s="620"/>
    </row>
    <row r="60" spans="1:21" ht="15" hidden="1" customHeight="1">
      <c r="A60" s="675"/>
      <c r="B60" s="108" t="s">
        <v>403</v>
      </c>
      <c r="C60" s="220">
        <v>0</v>
      </c>
      <c r="D60" s="117">
        <v>0</v>
      </c>
      <c r="E60" s="220">
        <v>0</v>
      </c>
      <c r="F60" s="625"/>
      <c r="G60" s="611"/>
      <c r="H60" s="611"/>
      <c r="I60" s="611"/>
      <c r="J60" s="612"/>
      <c r="K60" s="613"/>
      <c r="L60" s="612"/>
      <c r="M60" s="612"/>
      <c r="N60" s="612"/>
      <c r="O60" s="613"/>
      <c r="P60" s="612"/>
      <c r="Q60" s="613"/>
      <c r="R60" s="612"/>
      <c r="S60" s="613"/>
      <c r="T60" s="612"/>
      <c r="U60" s="620"/>
    </row>
    <row r="61" spans="1:21" ht="15" hidden="1" customHeight="1" thickBot="1">
      <c r="A61" s="676"/>
      <c r="B61" s="110" t="s">
        <v>404</v>
      </c>
      <c r="C61" s="118">
        <v>0</v>
      </c>
      <c r="D61" s="118">
        <v>0</v>
      </c>
      <c r="E61" s="118">
        <v>0</v>
      </c>
      <c r="F61" s="627"/>
      <c r="G61" s="621"/>
      <c r="H61" s="621"/>
      <c r="I61" s="621"/>
      <c r="J61" s="622"/>
      <c r="K61" s="623"/>
      <c r="L61" s="622"/>
      <c r="M61" s="622"/>
      <c r="N61" s="622"/>
      <c r="O61" s="623"/>
      <c r="P61" s="622"/>
      <c r="Q61" s="623"/>
      <c r="R61" s="622"/>
      <c r="S61" s="623"/>
      <c r="T61" s="622"/>
      <c r="U61" s="624"/>
    </row>
    <row r="62" spans="1:21" ht="15" hidden="1" customHeight="1">
      <c r="A62" s="674"/>
      <c r="B62" s="107" t="s">
        <v>95</v>
      </c>
      <c r="C62" s="117">
        <v>0</v>
      </c>
      <c r="D62" s="119">
        <v>0</v>
      </c>
      <c r="E62" s="117">
        <v>0</v>
      </c>
      <c r="F62" s="626"/>
      <c r="G62" s="611"/>
      <c r="H62" s="611"/>
      <c r="I62" s="611"/>
      <c r="J62" s="612"/>
      <c r="K62" s="613"/>
      <c r="L62" s="612"/>
      <c r="M62" s="612"/>
      <c r="N62" s="612"/>
      <c r="O62" s="613"/>
      <c r="P62" s="612"/>
      <c r="Q62" s="613"/>
      <c r="R62" s="612"/>
      <c r="S62" s="613"/>
      <c r="T62" s="612"/>
      <c r="U62" s="620"/>
    </row>
    <row r="63" spans="1:21" ht="15" hidden="1" customHeight="1">
      <c r="A63" s="675"/>
      <c r="B63" s="108" t="s">
        <v>96</v>
      </c>
      <c r="C63" s="117">
        <v>0</v>
      </c>
      <c r="D63" s="117">
        <v>0</v>
      </c>
      <c r="E63" s="117">
        <v>0</v>
      </c>
      <c r="F63" s="625"/>
      <c r="G63" s="611"/>
      <c r="H63" s="611"/>
      <c r="I63" s="611"/>
      <c r="J63" s="612"/>
      <c r="K63" s="613"/>
      <c r="L63" s="612"/>
      <c r="M63" s="612"/>
      <c r="N63" s="612"/>
      <c r="O63" s="613"/>
      <c r="P63" s="612"/>
      <c r="Q63" s="613"/>
      <c r="R63" s="612"/>
      <c r="S63" s="613"/>
      <c r="T63" s="612"/>
      <c r="U63" s="620"/>
    </row>
    <row r="64" spans="1:21" ht="15" hidden="1" customHeight="1">
      <c r="A64" s="675"/>
      <c r="B64" s="108" t="s">
        <v>97</v>
      </c>
      <c r="C64" s="117">
        <v>0</v>
      </c>
      <c r="D64" s="117">
        <v>0</v>
      </c>
      <c r="E64" s="117">
        <v>0</v>
      </c>
      <c r="F64" s="625"/>
      <c r="G64" s="611"/>
      <c r="H64" s="611"/>
      <c r="I64" s="611"/>
      <c r="J64" s="612"/>
      <c r="K64" s="613"/>
      <c r="L64" s="612"/>
      <c r="M64" s="612"/>
      <c r="N64" s="612"/>
      <c r="O64" s="613"/>
      <c r="P64" s="612"/>
      <c r="Q64" s="613"/>
      <c r="R64" s="612"/>
      <c r="S64" s="613"/>
      <c r="T64" s="612"/>
      <c r="U64" s="620"/>
    </row>
    <row r="65" spans="1:21" ht="15" hidden="1" customHeight="1">
      <c r="A65" s="675"/>
      <c r="B65" s="108" t="s">
        <v>98</v>
      </c>
      <c r="C65" s="117">
        <v>0</v>
      </c>
      <c r="D65" s="117">
        <v>0</v>
      </c>
      <c r="E65" s="117">
        <v>0</v>
      </c>
      <c r="F65" s="625">
        <f>SUM(ROUND(C62,2),ROUND(C63,2),ROUND(C64,2),ROUND(C65,2),ROUND(C66,2),ROUND(C67,2),ROUND(C68,2))</f>
        <v>0</v>
      </c>
      <c r="G65" s="611">
        <f>SUM(ROUND(D62,2),ROUND(D63,2),ROUND(D64,2),ROUND(D65,2),ROUND(D66,2),ROUND(D67,2),ROUND(D68,2))</f>
        <v>0</v>
      </c>
      <c r="H65" s="611">
        <f>SUM(ROUND(E62,2),ROUND(E63,2),ROUND(E64,2),ROUND(E65,2),ROUND(E66,2),ROUND(E67,2),ROUND(E68,2))</f>
        <v>0</v>
      </c>
      <c r="I65" s="611">
        <f>SUM(F65:H71)</f>
        <v>0</v>
      </c>
      <c r="J65" s="614">
        <v>0</v>
      </c>
      <c r="K65" s="613">
        <f>ROUND($I65*J65,2)</f>
        <v>0</v>
      </c>
      <c r="L65" s="615">
        <v>0</v>
      </c>
      <c r="M65" s="615">
        <v>0</v>
      </c>
      <c r="N65" s="615">
        <v>0</v>
      </c>
      <c r="O65" s="613">
        <f>ROUND($L65,2)+ROUND(M65,0)+ROUND($N65,2)</f>
        <v>0</v>
      </c>
      <c r="P65" s="581">
        <v>0</v>
      </c>
      <c r="Q65" s="613">
        <f>ROUND(L65*P65,2)</f>
        <v>0</v>
      </c>
      <c r="R65" s="581">
        <v>0</v>
      </c>
      <c r="S65" s="613">
        <f>ROUND(M65*R65,2)</f>
        <v>0</v>
      </c>
      <c r="T65" s="581">
        <v>0</v>
      </c>
      <c r="U65" s="620">
        <f>ROUND(N65*T65,2)</f>
        <v>0</v>
      </c>
    </row>
    <row r="66" spans="1:21" ht="15" hidden="1" customHeight="1">
      <c r="A66" s="675"/>
      <c r="B66" s="108" t="s">
        <v>99</v>
      </c>
      <c r="C66" s="117">
        <v>0</v>
      </c>
      <c r="D66" s="117">
        <v>0</v>
      </c>
      <c r="E66" s="117">
        <v>0</v>
      </c>
      <c r="F66" s="625"/>
      <c r="G66" s="611"/>
      <c r="H66" s="611"/>
      <c r="I66" s="611"/>
      <c r="J66" s="612"/>
      <c r="K66" s="613"/>
      <c r="L66" s="612"/>
      <c r="M66" s="612"/>
      <c r="N66" s="612"/>
      <c r="O66" s="613"/>
      <c r="P66" s="612"/>
      <c r="Q66" s="613"/>
      <c r="R66" s="612"/>
      <c r="S66" s="613"/>
      <c r="T66" s="612"/>
      <c r="U66" s="620"/>
    </row>
    <row r="67" spans="1:21" ht="15" hidden="1" customHeight="1">
      <c r="A67" s="675"/>
      <c r="B67" s="108" t="s">
        <v>403</v>
      </c>
      <c r="C67" s="220">
        <v>0</v>
      </c>
      <c r="D67" s="117">
        <v>0</v>
      </c>
      <c r="E67" s="220">
        <v>0</v>
      </c>
      <c r="F67" s="625"/>
      <c r="G67" s="611"/>
      <c r="H67" s="611"/>
      <c r="I67" s="611"/>
      <c r="J67" s="612"/>
      <c r="K67" s="613"/>
      <c r="L67" s="612"/>
      <c r="M67" s="612"/>
      <c r="N67" s="612"/>
      <c r="O67" s="613"/>
      <c r="P67" s="612"/>
      <c r="Q67" s="613"/>
      <c r="R67" s="612"/>
      <c r="S67" s="613"/>
      <c r="T67" s="612"/>
      <c r="U67" s="620"/>
    </row>
    <row r="68" spans="1:21" ht="15" hidden="1" customHeight="1" thickBot="1">
      <c r="A68" s="676"/>
      <c r="B68" s="110" t="s">
        <v>404</v>
      </c>
      <c r="C68" s="118">
        <v>0</v>
      </c>
      <c r="D68" s="118">
        <v>0</v>
      </c>
      <c r="E68" s="118">
        <v>0</v>
      </c>
      <c r="F68" s="627"/>
      <c r="G68" s="621"/>
      <c r="H68" s="621"/>
      <c r="I68" s="621"/>
      <c r="J68" s="622"/>
      <c r="K68" s="623"/>
      <c r="L68" s="622"/>
      <c r="M68" s="622"/>
      <c r="N68" s="622"/>
      <c r="O68" s="623"/>
      <c r="P68" s="622"/>
      <c r="Q68" s="623"/>
      <c r="R68" s="622"/>
      <c r="S68" s="623"/>
      <c r="T68" s="622"/>
      <c r="U68" s="624"/>
    </row>
    <row r="69" spans="1:21" ht="15" hidden="1" customHeight="1">
      <c r="A69" s="674"/>
      <c r="B69" s="107" t="s">
        <v>95</v>
      </c>
      <c r="C69" s="117">
        <v>0</v>
      </c>
      <c r="D69" s="119">
        <v>0</v>
      </c>
      <c r="E69" s="117">
        <v>0</v>
      </c>
      <c r="F69" s="626"/>
      <c r="G69" s="611"/>
      <c r="H69" s="611"/>
      <c r="I69" s="611"/>
      <c r="J69" s="612"/>
      <c r="K69" s="613"/>
      <c r="L69" s="612"/>
      <c r="M69" s="612"/>
      <c r="N69" s="612"/>
      <c r="O69" s="613"/>
      <c r="P69" s="612"/>
      <c r="Q69" s="613"/>
      <c r="R69" s="612"/>
      <c r="S69" s="613"/>
      <c r="T69" s="612"/>
      <c r="U69" s="620"/>
    </row>
    <row r="70" spans="1:21" ht="15" hidden="1" customHeight="1">
      <c r="A70" s="675"/>
      <c r="B70" s="108" t="s">
        <v>96</v>
      </c>
      <c r="C70" s="117">
        <v>0</v>
      </c>
      <c r="D70" s="117">
        <v>0</v>
      </c>
      <c r="E70" s="117">
        <v>0</v>
      </c>
      <c r="F70" s="625"/>
      <c r="G70" s="611"/>
      <c r="H70" s="611"/>
      <c r="I70" s="611"/>
      <c r="J70" s="612"/>
      <c r="K70" s="613"/>
      <c r="L70" s="612"/>
      <c r="M70" s="612"/>
      <c r="N70" s="612"/>
      <c r="O70" s="613"/>
      <c r="P70" s="612"/>
      <c r="Q70" s="613"/>
      <c r="R70" s="612"/>
      <c r="S70" s="613"/>
      <c r="T70" s="612"/>
      <c r="U70" s="620"/>
    </row>
    <row r="71" spans="1:21" ht="15" hidden="1" customHeight="1">
      <c r="A71" s="675"/>
      <c r="B71" s="108" t="s">
        <v>97</v>
      </c>
      <c r="C71" s="117">
        <v>0</v>
      </c>
      <c r="D71" s="117">
        <v>0</v>
      </c>
      <c r="E71" s="117">
        <v>0</v>
      </c>
      <c r="F71" s="625"/>
      <c r="G71" s="611"/>
      <c r="H71" s="611"/>
      <c r="I71" s="611"/>
      <c r="J71" s="612"/>
      <c r="K71" s="613"/>
      <c r="L71" s="612"/>
      <c r="M71" s="612"/>
      <c r="N71" s="612"/>
      <c r="O71" s="613"/>
      <c r="P71" s="612"/>
      <c r="Q71" s="613"/>
      <c r="R71" s="612"/>
      <c r="S71" s="613"/>
      <c r="T71" s="612"/>
      <c r="U71" s="620"/>
    </row>
    <row r="72" spans="1:21" ht="15" hidden="1" customHeight="1">
      <c r="A72" s="675"/>
      <c r="B72" s="108" t="s">
        <v>98</v>
      </c>
      <c r="C72" s="117">
        <v>0</v>
      </c>
      <c r="D72" s="117">
        <v>0</v>
      </c>
      <c r="E72" s="117">
        <v>0</v>
      </c>
      <c r="F72" s="625">
        <f>SUM(ROUND(C69,2),ROUND(C70,2),ROUND(C71,2),ROUND(C72,2),ROUND(C73,2),ROUND(C74,2),ROUND(C75,2))</f>
        <v>0</v>
      </c>
      <c r="G72" s="611">
        <f>SUM(ROUND(D69,2),ROUND(D70,2),ROUND(D71,2),ROUND(D72,2),ROUND(D73,2),ROUND(D74,2),ROUND(D75,2))</f>
        <v>0</v>
      </c>
      <c r="H72" s="611">
        <f>SUM(ROUND(E69,2),ROUND(E70,2),ROUND(E71,2),ROUND(E72,2),ROUND(E73,2),ROUND(E74,2),ROUND(E75,2))</f>
        <v>0</v>
      </c>
      <c r="I72" s="611">
        <f>SUM(F72:H78)</f>
        <v>0</v>
      </c>
      <c r="J72" s="614">
        <v>0</v>
      </c>
      <c r="K72" s="613">
        <f>ROUND($I72*J72,2)</f>
        <v>0</v>
      </c>
      <c r="L72" s="615">
        <v>0</v>
      </c>
      <c r="M72" s="615">
        <v>0</v>
      </c>
      <c r="N72" s="615">
        <v>0</v>
      </c>
      <c r="O72" s="613">
        <f>ROUND($L72,2)+ROUND(M72,0)+ROUND($N72,2)</f>
        <v>0</v>
      </c>
      <c r="P72" s="581">
        <v>0</v>
      </c>
      <c r="Q72" s="613">
        <f>ROUND(L72*P72,2)</f>
        <v>0</v>
      </c>
      <c r="R72" s="581">
        <v>0</v>
      </c>
      <c r="S72" s="613">
        <f>ROUND(M72*R72,2)</f>
        <v>0</v>
      </c>
      <c r="T72" s="581">
        <v>0</v>
      </c>
      <c r="U72" s="620">
        <f>ROUND(N72*T72,2)</f>
        <v>0</v>
      </c>
    </row>
    <row r="73" spans="1:21" ht="15" hidden="1" customHeight="1">
      <c r="A73" s="675"/>
      <c r="B73" s="108" t="s">
        <v>99</v>
      </c>
      <c r="C73" s="117">
        <v>0</v>
      </c>
      <c r="D73" s="117">
        <v>0</v>
      </c>
      <c r="E73" s="117">
        <v>0</v>
      </c>
      <c r="F73" s="625"/>
      <c r="G73" s="611"/>
      <c r="H73" s="611"/>
      <c r="I73" s="611"/>
      <c r="J73" s="612"/>
      <c r="K73" s="613"/>
      <c r="L73" s="612"/>
      <c r="M73" s="612"/>
      <c r="N73" s="612"/>
      <c r="O73" s="613"/>
      <c r="P73" s="612"/>
      <c r="Q73" s="613"/>
      <c r="R73" s="612"/>
      <c r="S73" s="613"/>
      <c r="T73" s="612"/>
      <c r="U73" s="620"/>
    </row>
    <row r="74" spans="1:21" ht="15" hidden="1" customHeight="1">
      <c r="A74" s="675"/>
      <c r="B74" s="108" t="s">
        <v>403</v>
      </c>
      <c r="C74" s="220">
        <v>0</v>
      </c>
      <c r="D74" s="117">
        <v>0</v>
      </c>
      <c r="E74" s="220">
        <v>0</v>
      </c>
      <c r="F74" s="625"/>
      <c r="G74" s="611"/>
      <c r="H74" s="611"/>
      <c r="I74" s="611"/>
      <c r="J74" s="612"/>
      <c r="K74" s="613"/>
      <c r="L74" s="612"/>
      <c r="M74" s="612"/>
      <c r="N74" s="612"/>
      <c r="O74" s="613"/>
      <c r="P74" s="612"/>
      <c r="Q74" s="613"/>
      <c r="R74" s="612"/>
      <c r="S74" s="613"/>
      <c r="T74" s="612"/>
      <c r="U74" s="620"/>
    </row>
    <row r="75" spans="1:21" ht="15" hidden="1" customHeight="1" thickBot="1">
      <c r="A75" s="676"/>
      <c r="B75" s="110" t="s">
        <v>404</v>
      </c>
      <c r="C75" s="118">
        <v>0</v>
      </c>
      <c r="D75" s="118">
        <v>0</v>
      </c>
      <c r="E75" s="118">
        <v>0</v>
      </c>
      <c r="F75" s="627"/>
      <c r="G75" s="621"/>
      <c r="H75" s="621"/>
      <c r="I75" s="621"/>
      <c r="J75" s="622"/>
      <c r="K75" s="623"/>
      <c r="L75" s="622"/>
      <c r="M75" s="622"/>
      <c r="N75" s="622"/>
      <c r="O75" s="623"/>
      <c r="P75" s="622"/>
      <c r="Q75" s="623"/>
      <c r="R75" s="622"/>
      <c r="S75" s="623"/>
      <c r="T75" s="622"/>
      <c r="U75" s="624"/>
    </row>
    <row r="76" spans="1:21" ht="15" hidden="1" customHeight="1">
      <c r="A76" s="674"/>
      <c r="B76" s="107" t="s">
        <v>95</v>
      </c>
      <c r="C76" s="117">
        <v>0</v>
      </c>
      <c r="D76" s="119">
        <v>0</v>
      </c>
      <c r="E76" s="117">
        <v>0</v>
      </c>
      <c r="F76" s="626"/>
      <c r="G76" s="611"/>
      <c r="H76" s="611"/>
      <c r="I76" s="611"/>
      <c r="J76" s="612"/>
      <c r="K76" s="613"/>
      <c r="L76" s="612"/>
      <c r="M76" s="612"/>
      <c r="N76" s="612"/>
      <c r="O76" s="613"/>
      <c r="P76" s="612"/>
      <c r="Q76" s="613"/>
      <c r="R76" s="612"/>
      <c r="S76" s="613"/>
      <c r="T76" s="612"/>
      <c r="U76" s="620"/>
    </row>
    <row r="77" spans="1:21" ht="15" hidden="1" customHeight="1">
      <c r="A77" s="675"/>
      <c r="B77" s="108" t="s">
        <v>96</v>
      </c>
      <c r="C77" s="117">
        <v>0</v>
      </c>
      <c r="D77" s="117">
        <v>0</v>
      </c>
      <c r="E77" s="117">
        <v>0</v>
      </c>
      <c r="F77" s="625"/>
      <c r="G77" s="611"/>
      <c r="H77" s="611"/>
      <c r="I77" s="611"/>
      <c r="J77" s="612"/>
      <c r="K77" s="613"/>
      <c r="L77" s="612"/>
      <c r="M77" s="612"/>
      <c r="N77" s="612"/>
      <c r="O77" s="613"/>
      <c r="P77" s="612"/>
      <c r="Q77" s="613"/>
      <c r="R77" s="612"/>
      <c r="S77" s="613"/>
      <c r="T77" s="612"/>
      <c r="U77" s="620"/>
    </row>
    <row r="78" spans="1:21" ht="15" hidden="1" customHeight="1">
      <c r="A78" s="675"/>
      <c r="B78" s="108" t="s">
        <v>97</v>
      </c>
      <c r="C78" s="117">
        <v>0</v>
      </c>
      <c r="D78" s="117">
        <v>0</v>
      </c>
      <c r="E78" s="117">
        <v>0</v>
      </c>
      <c r="F78" s="625"/>
      <c r="G78" s="611"/>
      <c r="H78" s="611"/>
      <c r="I78" s="611"/>
      <c r="J78" s="612"/>
      <c r="K78" s="613"/>
      <c r="L78" s="612"/>
      <c r="M78" s="612"/>
      <c r="N78" s="612"/>
      <c r="O78" s="613"/>
      <c r="P78" s="612"/>
      <c r="Q78" s="613"/>
      <c r="R78" s="612"/>
      <c r="S78" s="613"/>
      <c r="T78" s="612"/>
      <c r="U78" s="620"/>
    </row>
    <row r="79" spans="1:21" ht="15" hidden="1" customHeight="1">
      <c r="A79" s="675"/>
      <c r="B79" s="108" t="s">
        <v>98</v>
      </c>
      <c r="C79" s="117">
        <v>0</v>
      </c>
      <c r="D79" s="117">
        <v>0</v>
      </c>
      <c r="E79" s="117">
        <v>0</v>
      </c>
      <c r="F79" s="625">
        <f>SUM(ROUND(C76,2),ROUND(C77,2),ROUND(C78,2),ROUND(C79,2),ROUND(C80,2),ROUND(C81,2),ROUND(C82,2))</f>
        <v>0</v>
      </c>
      <c r="G79" s="611">
        <f>SUM(ROUND(D76,2),ROUND(D77,2),ROUND(D78,2),ROUND(D79,2),ROUND(D80,2),ROUND(D81,2),ROUND(D82,2))</f>
        <v>0</v>
      </c>
      <c r="H79" s="611">
        <f>SUM(ROUND(E76,2),ROUND(E77,2),ROUND(E78,2),ROUND(E79,2),ROUND(E80,2),ROUND(E81,2),ROUND(E82,2))</f>
        <v>0</v>
      </c>
      <c r="I79" s="611">
        <f>SUM(F79:H85)</f>
        <v>0</v>
      </c>
      <c r="J79" s="614">
        <v>0</v>
      </c>
      <c r="K79" s="613">
        <f>ROUND($I79*J79,2)</f>
        <v>0</v>
      </c>
      <c r="L79" s="615">
        <v>0</v>
      </c>
      <c r="M79" s="615">
        <v>0</v>
      </c>
      <c r="N79" s="615">
        <v>0</v>
      </c>
      <c r="O79" s="613">
        <f>ROUND($L79,2)+ROUND(M79,0)+ROUND($N79,2)</f>
        <v>0</v>
      </c>
      <c r="P79" s="581">
        <v>0</v>
      </c>
      <c r="Q79" s="613">
        <f>ROUND(L79*P79,2)</f>
        <v>0</v>
      </c>
      <c r="R79" s="581">
        <v>0</v>
      </c>
      <c r="S79" s="613">
        <f>ROUND(M79*R79,2)</f>
        <v>0</v>
      </c>
      <c r="T79" s="581">
        <v>0</v>
      </c>
      <c r="U79" s="620">
        <f>ROUND(N79*T79,2)</f>
        <v>0</v>
      </c>
    </row>
    <row r="80" spans="1:21" ht="15" hidden="1" customHeight="1">
      <c r="A80" s="675"/>
      <c r="B80" s="108" t="s">
        <v>99</v>
      </c>
      <c r="C80" s="117">
        <v>0</v>
      </c>
      <c r="D80" s="117">
        <v>0</v>
      </c>
      <c r="E80" s="117">
        <v>0</v>
      </c>
      <c r="F80" s="625"/>
      <c r="G80" s="611"/>
      <c r="H80" s="611"/>
      <c r="I80" s="611"/>
      <c r="J80" s="612"/>
      <c r="K80" s="613"/>
      <c r="L80" s="612"/>
      <c r="M80" s="612"/>
      <c r="N80" s="612"/>
      <c r="O80" s="613"/>
      <c r="P80" s="612"/>
      <c r="Q80" s="613"/>
      <c r="R80" s="612"/>
      <c r="S80" s="613"/>
      <c r="T80" s="612"/>
      <c r="U80" s="620"/>
    </row>
    <row r="81" spans="1:21" ht="15" hidden="1" customHeight="1">
      <c r="A81" s="675"/>
      <c r="B81" s="108" t="s">
        <v>403</v>
      </c>
      <c r="C81" s="220">
        <v>0</v>
      </c>
      <c r="D81" s="117">
        <v>0</v>
      </c>
      <c r="E81" s="220">
        <v>0</v>
      </c>
      <c r="F81" s="625"/>
      <c r="G81" s="611"/>
      <c r="H81" s="611"/>
      <c r="I81" s="611"/>
      <c r="J81" s="612"/>
      <c r="K81" s="613"/>
      <c r="L81" s="612"/>
      <c r="M81" s="612"/>
      <c r="N81" s="612"/>
      <c r="O81" s="613"/>
      <c r="P81" s="612"/>
      <c r="Q81" s="613"/>
      <c r="R81" s="612"/>
      <c r="S81" s="613"/>
      <c r="T81" s="612"/>
      <c r="U81" s="620"/>
    </row>
    <row r="82" spans="1:21" ht="15" hidden="1" customHeight="1" thickBot="1">
      <c r="A82" s="676"/>
      <c r="B82" s="110" t="s">
        <v>404</v>
      </c>
      <c r="C82" s="118">
        <v>0</v>
      </c>
      <c r="D82" s="118">
        <v>0</v>
      </c>
      <c r="E82" s="118">
        <v>0</v>
      </c>
      <c r="F82" s="627"/>
      <c r="G82" s="621"/>
      <c r="H82" s="621"/>
      <c r="I82" s="621"/>
      <c r="J82" s="622"/>
      <c r="K82" s="623"/>
      <c r="L82" s="622"/>
      <c r="M82" s="622"/>
      <c r="N82" s="622"/>
      <c r="O82" s="623"/>
      <c r="P82" s="622"/>
      <c r="Q82" s="623"/>
      <c r="R82" s="622"/>
      <c r="S82" s="623"/>
      <c r="T82" s="622"/>
      <c r="U82" s="624"/>
    </row>
    <row r="83" spans="1:21" ht="15" hidden="1" customHeight="1">
      <c r="A83" s="674"/>
      <c r="B83" s="107" t="s">
        <v>95</v>
      </c>
      <c r="C83" s="117">
        <v>0</v>
      </c>
      <c r="D83" s="119">
        <v>0</v>
      </c>
      <c r="E83" s="117">
        <v>0</v>
      </c>
      <c r="F83" s="626"/>
      <c r="G83" s="611"/>
      <c r="H83" s="611"/>
      <c r="I83" s="611"/>
      <c r="J83" s="612"/>
      <c r="K83" s="613"/>
      <c r="L83" s="612"/>
      <c r="M83" s="612"/>
      <c r="N83" s="612"/>
      <c r="O83" s="613"/>
      <c r="P83" s="612"/>
      <c r="Q83" s="613"/>
      <c r="R83" s="612"/>
      <c r="S83" s="613"/>
      <c r="T83" s="612"/>
      <c r="U83" s="620"/>
    </row>
    <row r="84" spans="1:21" ht="15" hidden="1" customHeight="1">
      <c r="A84" s="675"/>
      <c r="B84" s="108" t="s">
        <v>96</v>
      </c>
      <c r="C84" s="117">
        <v>0</v>
      </c>
      <c r="D84" s="117">
        <v>0</v>
      </c>
      <c r="E84" s="117">
        <v>0</v>
      </c>
      <c r="F84" s="625"/>
      <c r="G84" s="611"/>
      <c r="H84" s="611"/>
      <c r="I84" s="611"/>
      <c r="J84" s="612"/>
      <c r="K84" s="613"/>
      <c r="L84" s="612"/>
      <c r="M84" s="612"/>
      <c r="N84" s="612"/>
      <c r="O84" s="613"/>
      <c r="P84" s="612"/>
      <c r="Q84" s="613"/>
      <c r="R84" s="612"/>
      <c r="S84" s="613"/>
      <c r="T84" s="612"/>
      <c r="U84" s="620"/>
    </row>
    <row r="85" spans="1:21" ht="15" hidden="1" customHeight="1">
      <c r="A85" s="675"/>
      <c r="B85" s="108" t="s">
        <v>97</v>
      </c>
      <c r="C85" s="117">
        <v>0</v>
      </c>
      <c r="D85" s="117">
        <v>0</v>
      </c>
      <c r="E85" s="117">
        <v>0</v>
      </c>
      <c r="F85" s="625"/>
      <c r="G85" s="611"/>
      <c r="H85" s="611"/>
      <c r="I85" s="611"/>
      <c r="J85" s="612"/>
      <c r="K85" s="613"/>
      <c r="L85" s="612"/>
      <c r="M85" s="612"/>
      <c r="N85" s="612"/>
      <c r="O85" s="613"/>
      <c r="P85" s="612"/>
      <c r="Q85" s="613"/>
      <c r="R85" s="612"/>
      <c r="S85" s="613"/>
      <c r="T85" s="612"/>
      <c r="U85" s="620"/>
    </row>
    <row r="86" spans="1:21" ht="15" hidden="1" customHeight="1">
      <c r="A86" s="675"/>
      <c r="B86" s="108" t="s">
        <v>98</v>
      </c>
      <c r="C86" s="117">
        <v>0</v>
      </c>
      <c r="D86" s="117">
        <v>0</v>
      </c>
      <c r="E86" s="117">
        <v>0</v>
      </c>
      <c r="F86" s="625">
        <f>SUM(ROUND(C83,2),ROUND(C84,2),ROUND(C85,2),ROUND(C86,2),ROUND(C87,2),ROUND(C88,2),ROUND(C89,2))</f>
        <v>0</v>
      </c>
      <c r="G86" s="611">
        <f>SUM(ROUND(D83,2),ROUND(D84,2),ROUND(D85,2),ROUND(D86,2),ROUND(D87,2),ROUND(D88,2),ROUND(D89,2))</f>
        <v>0</v>
      </c>
      <c r="H86" s="611">
        <f>SUM(ROUND(E83,2),ROUND(E84,2),ROUND(E85,2),ROUND(E86,2),ROUND(E87,2),ROUND(E88,2),ROUND(E89,2))</f>
        <v>0</v>
      </c>
      <c r="I86" s="611">
        <f>SUM(F86:H92)</f>
        <v>0</v>
      </c>
      <c r="J86" s="614">
        <v>0</v>
      </c>
      <c r="K86" s="613">
        <f>ROUND($I86*J86,2)</f>
        <v>0</v>
      </c>
      <c r="L86" s="615">
        <v>0</v>
      </c>
      <c r="M86" s="615">
        <v>0</v>
      </c>
      <c r="N86" s="615">
        <v>0</v>
      </c>
      <c r="O86" s="613">
        <f>ROUND($L86,2)+ROUND(M86,0)+ROUND($N86,2)</f>
        <v>0</v>
      </c>
      <c r="P86" s="581">
        <v>0</v>
      </c>
      <c r="Q86" s="613">
        <f>ROUND(L86*P86,2)</f>
        <v>0</v>
      </c>
      <c r="R86" s="581">
        <v>0</v>
      </c>
      <c r="S86" s="613">
        <f>ROUND(M86*R86,2)</f>
        <v>0</v>
      </c>
      <c r="T86" s="581">
        <v>0</v>
      </c>
      <c r="U86" s="620">
        <f>ROUND(N86*T86,2)</f>
        <v>0</v>
      </c>
    </row>
    <row r="87" spans="1:21" ht="15" hidden="1" customHeight="1">
      <c r="A87" s="675"/>
      <c r="B87" s="108" t="s">
        <v>99</v>
      </c>
      <c r="C87" s="117">
        <v>0</v>
      </c>
      <c r="D87" s="117">
        <v>0</v>
      </c>
      <c r="E87" s="117">
        <v>0</v>
      </c>
      <c r="F87" s="625"/>
      <c r="G87" s="611"/>
      <c r="H87" s="611"/>
      <c r="I87" s="611"/>
      <c r="J87" s="612"/>
      <c r="K87" s="613"/>
      <c r="L87" s="612"/>
      <c r="M87" s="612"/>
      <c r="N87" s="612"/>
      <c r="O87" s="613"/>
      <c r="P87" s="612"/>
      <c r="Q87" s="613"/>
      <c r="R87" s="612"/>
      <c r="S87" s="613"/>
      <c r="T87" s="612"/>
      <c r="U87" s="620"/>
    </row>
    <row r="88" spans="1:21" ht="15" hidden="1" customHeight="1">
      <c r="A88" s="675"/>
      <c r="B88" s="108" t="s">
        <v>403</v>
      </c>
      <c r="C88" s="220">
        <v>0</v>
      </c>
      <c r="D88" s="117">
        <v>0</v>
      </c>
      <c r="E88" s="220">
        <v>0</v>
      </c>
      <c r="F88" s="625"/>
      <c r="G88" s="611"/>
      <c r="H88" s="611"/>
      <c r="I88" s="611"/>
      <c r="J88" s="612"/>
      <c r="K88" s="613"/>
      <c r="L88" s="612"/>
      <c r="M88" s="612"/>
      <c r="N88" s="612"/>
      <c r="O88" s="613"/>
      <c r="P88" s="612"/>
      <c r="Q88" s="613"/>
      <c r="R88" s="612"/>
      <c r="S88" s="613"/>
      <c r="T88" s="612"/>
      <c r="U88" s="620"/>
    </row>
    <row r="89" spans="1:21" ht="15" hidden="1" customHeight="1" thickBot="1">
      <c r="A89" s="676"/>
      <c r="B89" s="110" t="s">
        <v>404</v>
      </c>
      <c r="C89" s="118">
        <v>0</v>
      </c>
      <c r="D89" s="118">
        <v>0</v>
      </c>
      <c r="E89" s="118">
        <v>0</v>
      </c>
      <c r="F89" s="627"/>
      <c r="G89" s="621"/>
      <c r="H89" s="621"/>
      <c r="I89" s="621"/>
      <c r="J89" s="622"/>
      <c r="K89" s="623"/>
      <c r="L89" s="622"/>
      <c r="M89" s="622"/>
      <c r="N89" s="622"/>
      <c r="O89" s="623"/>
      <c r="P89" s="622"/>
      <c r="Q89" s="623"/>
      <c r="R89" s="622"/>
      <c r="S89" s="623"/>
      <c r="T89" s="622"/>
      <c r="U89" s="624"/>
    </row>
    <row r="90" spans="1:21" ht="15" hidden="1" customHeight="1">
      <c r="A90" s="674"/>
      <c r="B90" s="107" t="s">
        <v>95</v>
      </c>
      <c r="C90" s="117">
        <v>0</v>
      </c>
      <c r="D90" s="119">
        <v>0</v>
      </c>
      <c r="E90" s="117">
        <v>0</v>
      </c>
      <c r="F90" s="626"/>
      <c r="G90" s="611"/>
      <c r="H90" s="611"/>
      <c r="I90" s="611"/>
      <c r="J90" s="612"/>
      <c r="K90" s="613"/>
      <c r="L90" s="612"/>
      <c r="M90" s="612"/>
      <c r="N90" s="612"/>
      <c r="O90" s="613"/>
      <c r="P90" s="612"/>
      <c r="Q90" s="613"/>
      <c r="R90" s="612"/>
      <c r="S90" s="613"/>
      <c r="T90" s="612"/>
      <c r="U90" s="620"/>
    </row>
    <row r="91" spans="1:21" ht="15" hidden="1" customHeight="1">
      <c r="A91" s="675"/>
      <c r="B91" s="108" t="s">
        <v>96</v>
      </c>
      <c r="C91" s="117">
        <v>0</v>
      </c>
      <c r="D91" s="117">
        <v>0</v>
      </c>
      <c r="E91" s="117">
        <v>0</v>
      </c>
      <c r="F91" s="625"/>
      <c r="G91" s="611"/>
      <c r="H91" s="611"/>
      <c r="I91" s="611"/>
      <c r="J91" s="612"/>
      <c r="K91" s="613"/>
      <c r="L91" s="612"/>
      <c r="M91" s="612"/>
      <c r="N91" s="612"/>
      <c r="O91" s="613"/>
      <c r="P91" s="612"/>
      <c r="Q91" s="613"/>
      <c r="R91" s="612"/>
      <c r="S91" s="613"/>
      <c r="T91" s="612"/>
      <c r="U91" s="620"/>
    </row>
    <row r="92" spans="1:21" ht="15" hidden="1" customHeight="1">
      <c r="A92" s="675"/>
      <c r="B92" s="108" t="s">
        <v>97</v>
      </c>
      <c r="C92" s="117">
        <v>0</v>
      </c>
      <c r="D92" s="117">
        <v>0</v>
      </c>
      <c r="E92" s="117">
        <v>0</v>
      </c>
      <c r="F92" s="625"/>
      <c r="G92" s="611"/>
      <c r="H92" s="611"/>
      <c r="I92" s="611"/>
      <c r="J92" s="612"/>
      <c r="K92" s="613"/>
      <c r="L92" s="612"/>
      <c r="M92" s="612"/>
      <c r="N92" s="612"/>
      <c r="O92" s="613"/>
      <c r="P92" s="612"/>
      <c r="Q92" s="613"/>
      <c r="R92" s="612"/>
      <c r="S92" s="613"/>
      <c r="T92" s="612"/>
      <c r="U92" s="620"/>
    </row>
    <row r="93" spans="1:21" ht="15" hidden="1" customHeight="1">
      <c r="A93" s="675"/>
      <c r="B93" s="108" t="s">
        <v>98</v>
      </c>
      <c r="C93" s="117">
        <v>0</v>
      </c>
      <c r="D93" s="117">
        <v>0</v>
      </c>
      <c r="E93" s="117">
        <v>0</v>
      </c>
      <c r="F93" s="625">
        <f>SUM(ROUND(C90,2),ROUND(C91,2),ROUND(C92,2),ROUND(C93,2),ROUND(C94,2),ROUND(C95,2),ROUND(C96,2))</f>
        <v>0</v>
      </c>
      <c r="G93" s="611">
        <f>SUM(ROUND(D90,2),ROUND(D91,2),ROUND(D92,2),ROUND(D93,2),ROUND(D94,2),ROUND(D95,2),ROUND(D96,2))</f>
        <v>0</v>
      </c>
      <c r="H93" s="611">
        <f>SUM(ROUND(E90,2),ROUND(E91,2),ROUND(E92,2),ROUND(E93,2),ROUND(E94,2),ROUND(E95,2),ROUND(E96,2))</f>
        <v>0</v>
      </c>
      <c r="I93" s="611">
        <f>SUM(F93:H99)</f>
        <v>0</v>
      </c>
      <c r="J93" s="614">
        <v>0</v>
      </c>
      <c r="K93" s="613">
        <f>ROUND($I93*J93,2)</f>
        <v>0</v>
      </c>
      <c r="L93" s="615">
        <v>0</v>
      </c>
      <c r="M93" s="615">
        <v>0</v>
      </c>
      <c r="N93" s="615">
        <v>0</v>
      </c>
      <c r="O93" s="613">
        <f>ROUND($L93,2)+ROUND(M93,0)+ROUND($N93,2)</f>
        <v>0</v>
      </c>
      <c r="P93" s="581">
        <v>0</v>
      </c>
      <c r="Q93" s="613">
        <f>ROUND(L93*P93,2)</f>
        <v>0</v>
      </c>
      <c r="R93" s="581">
        <v>0</v>
      </c>
      <c r="S93" s="613">
        <f>ROUND(M93*R93,2)</f>
        <v>0</v>
      </c>
      <c r="T93" s="581">
        <v>0</v>
      </c>
      <c r="U93" s="620">
        <f>ROUND(N93*T93,2)</f>
        <v>0</v>
      </c>
    </row>
    <row r="94" spans="1:21" ht="15" hidden="1" customHeight="1">
      <c r="A94" s="675"/>
      <c r="B94" s="108" t="s">
        <v>99</v>
      </c>
      <c r="C94" s="117">
        <v>0</v>
      </c>
      <c r="D94" s="117">
        <v>0</v>
      </c>
      <c r="E94" s="117">
        <v>0</v>
      </c>
      <c r="F94" s="625"/>
      <c r="G94" s="611"/>
      <c r="H94" s="611"/>
      <c r="I94" s="611"/>
      <c r="J94" s="612"/>
      <c r="K94" s="613"/>
      <c r="L94" s="612"/>
      <c r="M94" s="612"/>
      <c r="N94" s="612"/>
      <c r="O94" s="613"/>
      <c r="P94" s="612"/>
      <c r="Q94" s="613"/>
      <c r="R94" s="612"/>
      <c r="S94" s="613"/>
      <c r="T94" s="612"/>
      <c r="U94" s="620"/>
    </row>
    <row r="95" spans="1:21" ht="15" hidden="1" customHeight="1">
      <c r="A95" s="675"/>
      <c r="B95" s="108" t="s">
        <v>403</v>
      </c>
      <c r="C95" s="220">
        <v>0</v>
      </c>
      <c r="D95" s="117">
        <v>0</v>
      </c>
      <c r="E95" s="220">
        <v>0</v>
      </c>
      <c r="F95" s="625"/>
      <c r="G95" s="611"/>
      <c r="H95" s="611"/>
      <c r="I95" s="611"/>
      <c r="J95" s="612"/>
      <c r="K95" s="613"/>
      <c r="L95" s="612"/>
      <c r="M95" s="612"/>
      <c r="N95" s="612"/>
      <c r="O95" s="613"/>
      <c r="P95" s="612"/>
      <c r="Q95" s="613"/>
      <c r="R95" s="612"/>
      <c r="S95" s="613"/>
      <c r="T95" s="612"/>
      <c r="U95" s="620"/>
    </row>
    <row r="96" spans="1:21" ht="15" hidden="1" customHeight="1" thickBot="1">
      <c r="A96" s="676"/>
      <c r="B96" s="110" t="s">
        <v>404</v>
      </c>
      <c r="C96" s="118">
        <v>0</v>
      </c>
      <c r="D96" s="118">
        <v>0</v>
      </c>
      <c r="E96" s="118">
        <v>0</v>
      </c>
      <c r="F96" s="627"/>
      <c r="G96" s="621"/>
      <c r="H96" s="621"/>
      <c r="I96" s="621"/>
      <c r="J96" s="622"/>
      <c r="K96" s="623"/>
      <c r="L96" s="622"/>
      <c r="M96" s="622"/>
      <c r="N96" s="622"/>
      <c r="O96" s="623"/>
      <c r="P96" s="622"/>
      <c r="Q96" s="623"/>
      <c r="R96" s="622"/>
      <c r="S96" s="623"/>
      <c r="T96" s="622"/>
      <c r="U96" s="624"/>
    </row>
    <row r="97" spans="1:21" ht="15" hidden="1" customHeight="1">
      <c r="A97" s="674"/>
      <c r="B97" s="107" t="s">
        <v>95</v>
      </c>
      <c r="C97" s="117">
        <v>0</v>
      </c>
      <c r="D97" s="119">
        <v>0</v>
      </c>
      <c r="E97" s="117">
        <v>0</v>
      </c>
      <c r="F97" s="626"/>
      <c r="G97" s="611"/>
      <c r="H97" s="611"/>
      <c r="I97" s="611"/>
      <c r="J97" s="612"/>
      <c r="K97" s="613"/>
      <c r="L97" s="612"/>
      <c r="M97" s="612"/>
      <c r="N97" s="612"/>
      <c r="O97" s="613"/>
      <c r="P97" s="612"/>
      <c r="Q97" s="613"/>
      <c r="R97" s="612"/>
      <c r="S97" s="613"/>
      <c r="T97" s="612"/>
      <c r="U97" s="620"/>
    </row>
    <row r="98" spans="1:21" ht="15" hidden="1" customHeight="1">
      <c r="A98" s="675"/>
      <c r="B98" s="108" t="s">
        <v>96</v>
      </c>
      <c r="C98" s="117">
        <v>0</v>
      </c>
      <c r="D98" s="117">
        <v>0</v>
      </c>
      <c r="E98" s="117">
        <v>0</v>
      </c>
      <c r="F98" s="625"/>
      <c r="G98" s="611"/>
      <c r="H98" s="611"/>
      <c r="I98" s="611"/>
      <c r="J98" s="612"/>
      <c r="K98" s="613"/>
      <c r="L98" s="612"/>
      <c r="M98" s="612"/>
      <c r="N98" s="612"/>
      <c r="O98" s="613"/>
      <c r="P98" s="612"/>
      <c r="Q98" s="613"/>
      <c r="R98" s="612"/>
      <c r="S98" s="613"/>
      <c r="T98" s="612"/>
      <c r="U98" s="620"/>
    </row>
    <row r="99" spans="1:21" ht="15" hidden="1" customHeight="1">
      <c r="A99" s="675"/>
      <c r="B99" s="108" t="s">
        <v>97</v>
      </c>
      <c r="C99" s="117">
        <v>0</v>
      </c>
      <c r="D99" s="117">
        <v>0</v>
      </c>
      <c r="E99" s="117">
        <v>0</v>
      </c>
      <c r="F99" s="625"/>
      <c r="G99" s="611"/>
      <c r="H99" s="611"/>
      <c r="I99" s="611"/>
      <c r="J99" s="612"/>
      <c r="K99" s="613"/>
      <c r="L99" s="612"/>
      <c r="M99" s="612"/>
      <c r="N99" s="612"/>
      <c r="O99" s="613"/>
      <c r="P99" s="612"/>
      <c r="Q99" s="613"/>
      <c r="R99" s="612"/>
      <c r="S99" s="613"/>
      <c r="T99" s="612"/>
      <c r="U99" s="620"/>
    </row>
    <row r="100" spans="1:21" ht="15" hidden="1" customHeight="1">
      <c r="A100" s="675"/>
      <c r="B100" s="108" t="s">
        <v>98</v>
      </c>
      <c r="C100" s="117">
        <v>0</v>
      </c>
      <c r="D100" s="117">
        <v>0</v>
      </c>
      <c r="E100" s="117">
        <v>0</v>
      </c>
      <c r="F100" s="625">
        <f>SUM(ROUND(C97,2),ROUND(C98,2),ROUND(C99,2),ROUND(C100,2),ROUND(C101,2),ROUND(C102,2),ROUND(C103,2))</f>
        <v>0</v>
      </c>
      <c r="G100" s="611">
        <f>SUM(ROUND(D97,2),ROUND(D98,2),ROUND(D99,2),ROUND(D100,2),ROUND(D101,2),ROUND(D102,2),ROUND(D103,2))</f>
        <v>0</v>
      </c>
      <c r="H100" s="611">
        <f>SUM(ROUND(E97,2),ROUND(E98,2),ROUND(E99,2),ROUND(E100,2),ROUND(E101,2),ROUND(E102,2),ROUND(E103,2))</f>
        <v>0</v>
      </c>
      <c r="I100" s="611">
        <f>SUM(F100:H106)</f>
        <v>0</v>
      </c>
      <c r="J100" s="614">
        <v>0</v>
      </c>
      <c r="K100" s="613">
        <f>ROUND($I100*J100,2)</f>
        <v>0</v>
      </c>
      <c r="L100" s="615">
        <v>0</v>
      </c>
      <c r="M100" s="615">
        <v>0</v>
      </c>
      <c r="N100" s="615">
        <v>0</v>
      </c>
      <c r="O100" s="613">
        <f>ROUND($L100,2)+ROUND(M100,0)+ROUND($N100,2)</f>
        <v>0</v>
      </c>
      <c r="P100" s="581">
        <v>0</v>
      </c>
      <c r="Q100" s="613">
        <f>ROUND(L100*P100,2)</f>
        <v>0</v>
      </c>
      <c r="R100" s="581">
        <v>0</v>
      </c>
      <c r="S100" s="613">
        <f>ROUND(M100*R100,2)</f>
        <v>0</v>
      </c>
      <c r="T100" s="581">
        <v>0</v>
      </c>
      <c r="U100" s="620">
        <f>ROUND(N100*T100,2)</f>
        <v>0</v>
      </c>
    </row>
    <row r="101" spans="1:21" ht="15" hidden="1" customHeight="1">
      <c r="A101" s="675"/>
      <c r="B101" s="108" t="s">
        <v>99</v>
      </c>
      <c r="C101" s="117">
        <v>0</v>
      </c>
      <c r="D101" s="117">
        <v>0</v>
      </c>
      <c r="E101" s="117">
        <v>0</v>
      </c>
      <c r="F101" s="625"/>
      <c r="G101" s="611"/>
      <c r="H101" s="611"/>
      <c r="I101" s="611"/>
      <c r="J101" s="612"/>
      <c r="K101" s="613"/>
      <c r="L101" s="612"/>
      <c r="M101" s="612"/>
      <c r="N101" s="612"/>
      <c r="O101" s="613"/>
      <c r="P101" s="612"/>
      <c r="Q101" s="613"/>
      <c r="R101" s="612"/>
      <c r="S101" s="613"/>
      <c r="T101" s="612"/>
      <c r="U101" s="620"/>
    </row>
    <row r="102" spans="1:21" ht="15" hidden="1" customHeight="1">
      <c r="A102" s="675"/>
      <c r="B102" s="108" t="s">
        <v>403</v>
      </c>
      <c r="C102" s="220">
        <v>0</v>
      </c>
      <c r="D102" s="117">
        <v>0</v>
      </c>
      <c r="E102" s="220">
        <v>0</v>
      </c>
      <c r="F102" s="625"/>
      <c r="G102" s="611"/>
      <c r="H102" s="611"/>
      <c r="I102" s="611"/>
      <c r="J102" s="612"/>
      <c r="K102" s="613"/>
      <c r="L102" s="612"/>
      <c r="M102" s="612"/>
      <c r="N102" s="612"/>
      <c r="O102" s="613"/>
      <c r="P102" s="612"/>
      <c r="Q102" s="613"/>
      <c r="R102" s="612"/>
      <c r="S102" s="613"/>
      <c r="T102" s="612"/>
      <c r="U102" s="620"/>
    </row>
    <row r="103" spans="1:21" ht="15" hidden="1" customHeight="1" thickBot="1">
      <c r="A103" s="676"/>
      <c r="B103" s="110" t="s">
        <v>404</v>
      </c>
      <c r="C103" s="118">
        <v>0</v>
      </c>
      <c r="D103" s="118">
        <v>0</v>
      </c>
      <c r="E103" s="118">
        <v>0</v>
      </c>
      <c r="F103" s="627"/>
      <c r="G103" s="621"/>
      <c r="H103" s="621"/>
      <c r="I103" s="621"/>
      <c r="J103" s="622"/>
      <c r="K103" s="623"/>
      <c r="L103" s="622"/>
      <c r="M103" s="622"/>
      <c r="N103" s="622"/>
      <c r="O103" s="623"/>
      <c r="P103" s="622"/>
      <c r="Q103" s="623"/>
      <c r="R103" s="622"/>
      <c r="S103" s="623"/>
      <c r="T103" s="622"/>
      <c r="U103" s="624"/>
    </row>
    <row r="104" spans="1:21" ht="15" hidden="1" customHeight="1">
      <c r="A104" s="674"/>
      <c r="B104" s="107" t="s">
        <v>95</v>
      </c>
      <c r="C104" s="117">
        <v>0</v>
      </c>
      <c r="D104" s="119">
        <v>0</v>
      </c>
      <c r="E104" s="117">
        <v>0</v>
      </c>
      <c r="F104" s="626"/>
      <c r="G104" s="611"/>
      <c r="H104" s="611"/>
      <c r="I104" s="611"/>
      <c r="J104" s="612"/>
      <c r="K104" s="613"/>
      <c r="L104" s="612"/>
      <c r="M104" s="612"/>
      <c r="N104" s="612"/>
      <c r="O104" s="613"/>
      <c r="P104" s="612"/>
      <c r="Q104" s="613"/>
      <c r="R104" s="612"/>
      <c r="S104" s="613"/>
      <c r="T104" s="612"/>
      <c r="U104" s="620"/>
    </row>
    <row r="105" spans="1:21" ht="15" hidden="1" customHeight="1">
      <c r="A105" s="675"/>
      <c r="B105" s="108" t="s">
        <v>96</v>
      </c>
      <c r="C105" s="117">
        <v>0</v>
      </c>
      <c r="D105" s="117">
        <v>0</v>
      </c>
      <c r="E105" s="117">
        <v>0</v>
      </c>
      <c r="F105" s="625"/>
      <c r="G105" s="611"/>
      <c r="H105" s="611"/>
      <c r="I105" s="611"/>
      <c r="J105" s="612"/>
      <c r="K105" s="613"/>
      <c r="L105" s="612"/>
      <c r="M105" s="612"/>
      <c r="N105" s="612"/>
      <c r="O105" s="613"/>
      <c r="P105" s="612"/>
      <c r="Q105" s="613"/>
      <c r="R105" s="612"/>
      <c r="S105" s="613"/>
      <c r="T105" s="612"/>
      <c r="U105" s="620"/>
    </row>
    <row r="106" spans="1:21" ht="15" hidden="1" customHeight="1">
      <c r="A106" s="675"/>
      <c r="B106" s="108" t="s">
        <v>97</v>
      </c>
      <c r="C106" s="117">
        <v>0</v>
      </c>
      <c r="D106" s="117">
        <v>0</v>
      </c>
      <c r="E106" s="117">
        <v>0</v>
      </c>
      <c r="F106" s="625"/>
      <c r="G106" s="611"/>
      <c r="H106" s="611"/>
      <c r="I106" s="611"/>
      <c r="J106" s="612"/>
      <c r="K106" s="613"/>
      <c r="L106" s="612"/>
      <c r="M106" s="612"/>
      <c r="N106" s="612"/>
      <c r="O106" s="613"/>
      <c r="P106" s="612"/>
      <c r="Q106" s="613"/>
      <c r="R106" s="612"/>
      <c r="S106" s="613"/>
      <c r="T106" s="612"/>
      <c r="U106" s="620"/>
    </row>
    <row r="107" spans="1:21" ht="15" hidden="1" customHeight="1">
      <c r="A107" s="675"/>
      <c r="B107" s="108" t="s">
        <v>98</v>
      </c>
      <c r="C107" s="117">
        <v>0</v>
      </c>
      <c r="D107" s="117">
        <v>0</v>
      </c>
      <c r="E107" s="117">
        <v>0</v>
      </c>
      <c r="F107" s="625">
        <f>SUM(ROUND(C104,2),ROUND(C105,2),ROUND(C106,2),ROUND(C107,2),ROUND(C108,2),ROUND(C109,2),ROUND(C110,2))</f>
        <v>0</v>
      </c>
      <c r="G107" s="611">
        <f>SUM(ROUND(D104,2),ROUND(D105,2),ROUND(D106,2),ROUND(D107,2),ROUND(D108,2),ROUND(D109,2),ROUND(D110,2))</f>
        <v>0</v>
      </c>
      <c r="H107" s="611">
        <f>SUM(ROUND(E104,2),ROUND(E105,2),ROUND(E106,2),ROUND(E107,2),ROUND(E108,2),ROUND(E109,2),ROUND(E110,2))</f>
        <v>0</v>
      </c>
      <c r="I107" s="611">
        <f>SUM(F107:H113)</f>
        <v>0</v>
      </c>
      <c r="J107" s="614">
        <v>0</v>
      </c>
      <c r="K107" s="613">
        <f>ROUND($I107*J107,2)</f>
        <v>0</v>
      </c>
      <c r="L107" s="615">
        <v>0</v>
      </c>
      <c r="M107" s="615">
        <v>0</v>
      </c>
      <c r="N107" s="615">
        <v>0</v>
      </c>
      <c r="O107" s="613">
        <f>ROUND($L107,2)+ROUND(M107,0)+ROUND($N107,2)</f>
        <v>0</v>
      </c>
      <c r="P107" s="581">
        <v>0</v>
      </c>
      <c r="Q107" s="613">
        <f>ROUND(L107*P107,2)</f>
        <v>0</v>
      </c>
      <c r="R107" s="581">
        <v>0</v>
      </c>
      <c r="S107" s="613">
        <f>ROUND(M107*R107,2)</f>
        <v>0</v>
      </c>
      <c r="T107" s="581">
        <v>0</v>
      </c>
      <c r="U107" s="620">
        <f>ROUND(N107*T107,2)</f>
        <v>0</v>
      </c>
    </row>
    <row r="108" spans="1:21" ht="15" hidden="1" customHeight="1">
      <c r="A108" s="675"/>
      <c r="B108" s="108" t="s">
        <v>99</v>
      </c>
      <c r="C108" s="117">
        <v>0</v>
      </c>
      <c r="D108" s="117">
        <v>0</v>
      </c>
      <c r="E108" s="117">
        <v>0</v>
      </c>
      <c r="F108" s="625"/>
      <c r="G108" s="611"/>
      <c r="H108" s="611"/>
      <c r="I108" s="611"/>
      <c r="J108" s="612"/>
      <c r="K108" s="613"/>
      <c r="L108" s="612"/>
      <c r="M108" s="612"/>
      <c r="N108" s="612"/>
      <c r="O108" s="613"/>
      <c r="P108" s="612"/>
      <c r="Q108" s="613"/>
      <c r="R108" s="612"/>
      <c r="S108" s="613"/>
      <c r="T108" s="612"/>
      <c r="U108" s="620"/>
    </row>
    <row r="109" spans="1:21" ht="15" hidden="1" customHeight="1">
      <c r="A109" s="675"/>
      <c r="B109" s="108" t="s">
        <v>403</v>
      </c>
      <c r="C109" s="220">
        <v>0</v>
      </c>
      <c r="D109" s="117">
        <v>0</v>
      </c>
      <c r="E109" s="220">
        <v>0</v>
      </c>
      <c r="F109" s="625"/>
      <c r="G109" s="611"/>
      <c r="H109" s="611"/>
      <c r="I109" s="611"/>
      <c r="J109" s="612"/>
      <c r="K109" s="613"/>
      <c r="L109" s="612"/>
      <c r="M109" s="612"/>
      <c r="N109" s="612"/>
      <c r="O109" s="613"/>
      <c r="P109" s="612"/>
      <c r="Q109" s="613"/>
      <c r="R109" s="612"/>
      <c r="S109" s="613"/>
      <c r="T109" s="612"/>
      <c r="U109" s="620"/>
    </row>
    <row r="110" spans="1:21" ht="15" hidden="1" customHeight="1" thickBot="1">
      <c r="A110" s="676"/>
      <c r="B110" s="110" t="s">
        <v>404</v>
      </c>
      <c r="C110" s="118">
        <v>0</v>
      </c>
      <c r="D110" s="118">
        <v>0</v>
      </c>
      <c r="E110" s="118">
        <v>0</v>
      </c>
      <c r="F110" s="627"/>
      <c r="G110" s="621"/>
      <c r="H110" s="621"/>
      <c r="I110" s="621"/>
      <c r="J110" s="622"/>
      <c r="K110" s="623"/>
      <c r="L110" s="622"/>
      <c r="M110" s="622"/>
      <c r="N110" s="622"/>
      <c r="O110" s="623"/>
      <c r="P110" s="622"/>
      <c r="Q110" s="623"/>
      <c r="R110" s="622"/>
      <c r="S110" s="623"/>
      <c r="T110" s="622"/>
      <c r="U110" s="624"/>
    </row>
    <row r="111" spans="1:21" ht="15" hidden="1" customHeight="1">
      <c r="A111" s="674"/>
      <c r="B111" s="107" t="s">
        <v>95</v>
      </c>
      <c r="C111" s="117">
        <v>0</v>
      </c>
      <c r="D111" s="119">
        <v>0</v>
      </c>
      <c r="E111" s="117">
        <v>0</v>
      </c>
      <c r="F111" s="626"/>
      <c r="G111" s="611"/>
      <c r="H111" s="611"/>
      <c r="I111" s="611"/>
      <c r="J111" s="612"/>
      <c r="K111" s="613"/>
      <c r="L111" s="612"/>
      <c r="M111" s="612"/>
      <c r="N111" s="612"/>
      <c r="O111" s="613"/>
      <c r="P111" s="612"/>
      <c r="Q111" s="613"/>
      <c r="R111" s="612"/>
      <c r="S111" s="613"/>
      <c r="T111" s="612"/>
      <c r="U111" s="620"/>
    </row>
    <row r="112" spans="1:21" ht="15" hidden="1" customHeight="1">
      <c r="A112" s="675"/>
      <c r="B112" s="108" t="s">
        <v>96</v>
      </c>
      <c r="C112" s="117">
        <v>0</v>
      </c>
      <c r="D112" s="117">
        <v>0</v>
      </c>
      <c r="E112" s="117">
        <v>0</v>
      </c>
      <c r="F112" s="625"/>
      <c r="G112" s="611"/>
      <c r="H112" s="611"/>
      <c r="I112" s="611"/>
      <c r="J112" s="612"/>
      <c r="K112" s="613"/>
      <c r="L112" s="612"/>
      <c r="M112" s="612"/>
      <c r="N112" s="612"/>
      <c r="O112" s="613"/>
      <c r="P112" s="612"/>
      <c r="Q112" s="613"/>
      <c r="R112" s="612"/>
      <c r="S112" s="613"/>
      <c r="T112" s="612"/>
      <c r="U112" s="620"/>
    </row>
    <row r="113" spans="1:21" ht="15" hidden="1" customHeight="1">
      <c r="A113" s="675"/>
      <c r="B113" s="108" t="s">
        <v>97</v>
      </c>
      <c r="C113" s="117">
        <v>0</v>
      </c>
      <c r="D113" s="117">
        <v>0</v>
      </c>
      <c r="E113" s="117">
        <v>0</v>
      </c>
      <c r="F113" s="625"/>
      <c r="G113" s="611"/>
      <c r="H113" s="611"/>
      <c r="I113" s="611"/>
      <c r="J113" s="612"/>
      <c r="K113" s="613"/>
      <c r="L113" s="612"/>
      <c r="M113" s="612"/>
      <c r="N113" s="612"/>
      <c r="O113" s="613"/>
      <c r="P113" s="612"/>
      <c r="Q113" s="613"/>
      <c r="R113" s="612"/>
      <c r="S113" s="613"/>
      <c r="T113" s="612"/>
      <c r="U113" s="620"/>
    </row>
    <row r="114" spans="1:21" ht="15" hidden="1" customHeight="1">
      <c r="A114" s="675"/>
      <c r="B114" s="108" t="s">
        <v>98</v>
      </c>
      <c r="C114" s="117">
        <v>0</v>
      </c>
      <c r="D114" s="117">
        <v>0</v>
      </c>
      <c r="E114" s="117">
        <v>0</v>
      </c>
      <c r="F114" s="625">
        <f>SUM(ROUND(C111,2),ROUND(C112,2),ROUND(C113,2),ROUND(C114,2),ROUND(C115,2),ROUND(C116,2),ROUND(C117,2))</f>
        <v>0</v>
      </c>
      <c r="G114" s="611">
        <f>SUM(ROUND(D111,2),ROUND(D112,2),ROUND(D113,2),ROUND(D114,2),ROUND(D115,2),ROUND(D116,2),ROUND(D117,2))</f>
        <v>0</v>
      </c>
      <c r="H114" s="611">
        <f>SUM(ROUND(E111,2),ROUND(E112,2),ROUND(E113,2),ROUND(E114,2),ROUND(E115,2),ROUND(E116,2),ROUND(E117,2))</f>
        <v>0</v>
      </c>
      <c r="I114" s="611">
        <f>SUM(F114:H120)</f>
        <v>0</v>
      </c>
      <c r="J114" s="614">
        <v>0</v>
      </c>
      <c r="K114" s="613">
        <f>ROUND($I114*J114,2)</f>
        <v>0</v>
      </c>
      <c r="L114" s="615">
        <v>0</v>
      </c>
      <c r="M114" s="615">
        <v>0</v>
      </c>
      <c r="N114" s="615">
        <v>0</v>
      </c>
      <c r="O114" s="613">
        <f>ROUND($L114,2)+ROUND(M114,0)+ROUND($N114,2)</f>
        <v>0</v>
      </c>
      <c r="P114" s="581">
        <v>0</v>
      </c>
      <c r="Q114" s="613">
        <f>ROUND(L114*P114,2)</f>
        <v>0</v>
      </c>
      <c r="R114" s="581">
        <v>0</v>
      </c>
      <c r="S114" s="613">
        <f>ROUND(M114*R114,2)</f>
        <v>0</v>
      </c>
      <c r="T114" s="581">
        <v>0</v>
      </c>
      <c r="U114" s="620">
        <f>ROUND(N114*T114,2)</f>
        <v>0</v>
      </c>
    </row>
    <row r="115" spans="1:21" ht="15" hidden="1" customHeight="1">
      <c r="A115" s="675"/>
      <c r="B115" s="108" t="s">
        <v>99</v>
      </c>
      <c r="C115" s="117">
        <v>0</v>
      </c>
      <c r="D115" s="117">
        <v>0</v>
      </c>
      <c r="E115" s="117">
        <v>0</v>
      </c>
      <c r="F115" s="625"/>
      <c r="G115" s="611"/>
      <c r="H115" s="611"/>
      <c r="I115" s="611"/>
      <c r="J115" s="612"/>
      <c r="K115" s="613"/>
      <c r="L115" s="612"/>
      <c r="M115" s="612"/>
      <c r="N115" s="612"/>
      <c r="O115" s="613"/>
      <c r="P115" s="612"/>
      <c r="Q115" s="613"/>
      <c r="R115" s="612"/>
      <c r="S115" s="613"/>
      <c r="T115" s="612"/>
      <c r="U115" s="620"/>
    </row>
    <row r="116" spans="1:21" ht="15" hidden="1" customHeight="1">
      <c r="A116" s="675"/>
      <c r="B116" s="108" t="s">
        <v>403</v>
      </c>
      <c r="C116" s="220">
        <v>0</v>
      </c>
      <c r="D116" s="117">
        <v>0</v>
      </c>
      <c r="E116" s="220">
        <v>0</v>
      </c>
      <c r="F116" s="625"/>
      <c r="G116" s="611"/>
      <c r="H116" s="611"/>
      <c r="I116" s="611"/>
      <c r="J116" s="612"/>
      <c r="K116" s="613"/>
      <c r="L116" s="612"/>
      <c r="M116" s="612"/>
      <c r="N116" s="612"/>
      <c r="O116" s="613"/>
      <c r="P116" s="612"/>
      <c r="Q116" s="613"/>
      <c r="R116" s="612"/>
      <c r="S116" s="613"/>
      <c r="T116" s="612"/>
      <c r="U116" s="620"/>
    </row>
    <row r="117" spans="1:21" ht="15" hidden="1" customHeight="1" thickBot="1">
      <c r="A117" s="676"/>
      <c r="B117" s="110" t="s">
        <v>404</v>
      </c>
      <c r="C117" s="118">
        <v>0</v>
      </c>
      <c r="D117" s="118">
        <v>0</v>
      </c>
      <c r="E117" s="118">
        <v>0</v>
      </c>
      <c r="F117" s="627"/>
      <c r="G117" s="621"/>
      <c r="H117" s="621"/>
      <c r="I117" s="621"/>
      <c r="J117" s="622"/>
      <c r="K117" s="623"/>
      <c r="L117" s="622"/>
      <c r="M117" s="622"/>
      <c r="N117" s="622"/>
      <c r="O117" s="623"/>
      <c r="P117" s="622"/>
      <c r="Q117" s="623"/>
      <c r="R117" s="622"/>
      <c r="S117" s="623"/>
      <c r="T117" s="622"/>
      <c r="U117" s="624"/>
    </row>
    <row r="118" spans="1:21" ht="15" hidden="1" customHeight="1">
      <c r="A118" s="674"/>
      <c r="B118" s="107" t="s">
        <v>95</v>
      </c>
      <c r="C118" s="117">
        <v>0</v>
      </c>
      <c r="D118" s="119">
        <v>0</v>
      </c>
      <c r="E118" s="117">
        <v>0</v>
      </c>
      <c r="F118" s="626"/>
      <c r="G118" s="611"/>
      <c r="H118" s="611"/>
      <c r="I118" s="611"/>
      <c r="J118" s="612"/>
      <c r="K118" s="613"/>
      <c r="L118" s="612"/>
      <c r="M118" s="612"/>
      <c r="N118" s="612"/>
      <c r="O118" s="613"/>
      <c r="P118" s="612"/>
      <c r="Q118" s="613"/>
      <c r="R118" s="612"/>
      <c r="S118" s="613"/>
      <c r="T118" s="612"/>
      <c r="U118" s="620"/>
    </row>
    <row r="119" spans="1:21" ht="15" hidden="1" customHeight="1">
      <c r="A119" s="675"/>
      <c r="B119" s="108" t="s">
        <v>96</v>
      </c>
      <c r="C119" s="117">
        <v>0</v>
      </c>
      <c r="D119" s="117">
        <v>0</v>
      </c>
      <c r="E119" s="117">
        <v>0</v>
      </c>
      <c r="F119" s="625"/>
      <c r="G119" s="611"/>
      <c r="H119" s="611"/>
      <c r="I119" s="611"/>
      <c r="J119" s="612"/>
      <c r="K119" s="613"/>
      <c r="L119" s="612"/>
      <c r="M119" s="612"/>
      <c r="N119" s="612"/>
      <c r="O119" s="613"/>
      <c r="P119" s="612"/>
      <c r="Q119" s="613"/>
      <c r="R119" s="612"/>
      <c r="S119" s="613"/>
      <c r="T119" s="612"/>
      <c r="U119" s="620"/>
    </row>
    <row r="120" spans="1:21" ht="15" hidden="1" customHeight="1">
      <c r="A120" s="675"/>
      <c r="B120" s="108" t="s">
        <v>97</v>
      </c>
      <c r="C120" s="117">
        <v>0</v>
      </c>
      <c r="D120" s="117">
        <v>0</v>
      </c>
      <c r="E120" s="117">
        <v>0</v>
      </c>
      <c r="F120" s="625"/>
      <c r="G120" s="611"/>
      <c r="H120" s="611"/>
      <c r="I120" s="611"/>
      <c r="J120" s="612"/>
      <c r="K120" s="613"/>
      <c r="L120" s="612"/>
      <c r="M120" s="612"/>
      <c r="N120" s="612"/>
      <c r="O120" s="613"/>
      <c r="P120" s="612"/>
      <c r="Q120" s="613"/>
      <c r="R120" s="612"/>
      <c r="S120" s="613"/>
      <c r="T120" s="612"/>
      <c r="U120" s="620"/>
    </row>
    <row r="121" spans="1:21" ht="15" hidden="1" customHeight="1">
      <c r="A121" s="675"/>
      <c r="B121" s="108" t="s">
        <v>98</v>
      </c>
      <c r="C121" s="117">
        <v>0</v>
      </c>
      <c r="D121" s="117">
        <v>0</v>
      </c>
      <c r="E121" s="117">
        <v>0</v>
      </c>
      <c r="F121" s="625">
        <f>SUM(ROUND(C118,2),ROUND(C119,2),ROUND(C120,2),ROUND(C121,2),ROUND(C122,2),ROUND(C123,2),ROUND(C124,2))</f>
        <v>0</v>
      </c>
      <c r="G121" s="611">
        <f>SUM(ROUND(D118,2),ROUND(D119,2),ROUND(D120,2),ROUND(D121,2),ROUND(D122,2),ROUND(D123,2),ROUND(D124,2))</f>
        <v>0</v>
      </c>
      <c r="H121" s="611">
        <f>SUM(ROUND(E118,2),ROUND(E119,2),ROUND(E120,2),ROUND(E121,2),ROUND(E122,2),ROUND(E123,2),ROUND(E124,2))</f>
        <v>0</v>
      </c>
      <c r="I121" s="611">
        <f>SUM(F121:H127)</f>
        <v>0</v>
      </c>
      <c r="J121" s="614">
        <v>0</v>
      </c>
      <c r="K121" s="613">
        <f>ROUND($I121*J121,2)</f>
        <v>0</v>
      </c>
      <c r="L121" s="615">
        <v>0</v>
      </c>
      <c r="M121" s="615">
        <v>0</v>
      </c>
      <c r="N121" s="615">
        <v>0</v>
      </c>
      <c r="O121" s="613">
        <f>ROUND($L121,2)+ROUND(M121,0)+ROUND($N121,2)</f>
        <v>0</v>
      </c>
      <c r="P121" s="581">
        <v>0</v>
      </c>
      <c r="Q121" s="613">
        <f>ROUND(L121*P121,2)</f>
        <v>0</v>
      </c>
      <c r="R121" s="581">
        <v>0</v>
      </c>
      <c r="S121" s="613">
        <f>ROUND(M121*R121,2)</f>
        <v>0</v>
      </c>
      <c r="T121" s="581">
        <v>0</v>
      </c>
      <c r="U121" s="620">
        <f>ROUND(N121*T121,2)</f>
        <v>0</v>
      </c>
    </row>
    <row r="122" spans="1:21" ht="15" hidden="1" customHeight="1">
      <c r="A122" s="675"/>
      <c r="B122" s="108" t="s">
        <v>99</v>
      </c>
      <c r="C122" s="117">
        <v>0</v>
      </c>
      <c r="D122" s="117">
        <v>0</v>
      </c>
      <c r="E122" s="117">
        <v>0</v>
      </c>
      <c r="F122" s="625"/>
      <c r="G122" s="611"/>
      <c r="H122" s="611"/>
      <c r="I122" s="611"/>
      <c r="J122" s="612"/>
      <c r="K122" s="613"/>
      <c r="L122" s="612"/>
      <c r="M122" s="612"/>
      <c r="N122" s="612"/>
      <c r="O122" s="613"/>
      <c r="P122" s="612"/>
      <c r="Q122" s="613"/>
      <c r="R122" s="612"/>
      <c r="S122" s="613"/>
      <c r="T122" s="612"/>
      <c r="U122" s="620"/>
    </row>
    <row r="123" spans="1:21" ht="15" hidden="1" customHeight="1">
      <c r="A123" s="675"/>
      <c r="B123" s="108" t="s">
        <v>403</v>
      </c>
      <c r="C123" s="220">
        <v>0</v>
      </c>
      <c r="D123" s="117">
        <v>0</v>
      </c>
      <c r="E123" s="220">
        <v>0</v>
      </c>
      <c r="F123" s="625"/>
      <c r="G123" s="611"/>
      <c r="H123" s="611"/>
      <c r="I123" s="611"/>
      <c r="J123" s="612"/>
      <c r="K123" s="613"/>
      <c r="L123" s="612"/>
      <c r="M123" s="612"/>
      <c r="N123" s="612"/>
      <c r="O123" s="613"/>
      <c r="P123" s="612"/>
      <c r="Q123" s="613"/>
      <c r="R123" s="612"/>
      <c r="S123" s="613"/>
      <c r="T123" s="612"/>
      <c r="U123" s="620"/>
    </row>
    <row r="124" spans="1:21" ht="15" hidden="1" customHeight="1" thickBot="1">
      <c r="A124" s="676"/>
      <c r="B124" s="110" t="s">
        <v>404</v>
      </c>
      <c r="C124" s="118">
        <v>0</v>
      </c>
      <c r="D124" s="118">
        <v>0</v>
      </c>
      <c r="E124" s="118">
        <v>0</v>
      </c>
      <c r="F124" s="627"/>
      <c r="G124" s="621"/>
      <c r="H124" s="621"/>
      <c r="I124" s="621"/>
      <c r="J124" s="622"/>
      <c r="K124" s="623"/>
      <c r="L124" s="622"/>
      <c r="M124" s="622"/>
      <c r="N124" s="622"/>
      <c r="O124" s="623"/>
      <c r="P124" s="622"/>
      <c r="Q124" s="623"/>
      <c r="R124" s="622"/>
      <c r="S124" s="623"/>
      <c r="T124" s="622"/>
      <c r="U124" s="624"/>
    </row>
    <row r="125" spans="1:21" ht="15" hidden="1" customHeight="1">
      <c r="A125" s="674"/>
      <c r="B125" s="107" t="s">
        <v>95</v>
      </c>
      <c r="C125" s="117">
        <v>0</v>
      </c>
      <c r="D125" s="119">
        <v>0</v>
      </c>
      <c r="E125" s="117">
        <v>0</v>
      </c>
      <c r="F125" s="626"/>
      <c r="G125" s="611"/>
      <c r="H125" s="611"/>
      <c r="I125" s="611"/>
      <c r="J125" s="612"/>
      <c r="K125" s="613"/>
      <c r="L125" s="612"/>
      <c r="M125" s="612"/>
      <c r="N125" s="612"/>
      <c r="O125" s="613"/>
      <c r="P125" s="612"/>
      <c r="Q125" s="613"/>
      <c r="R125" s="612"/>
      <c r="S125" s="613"/>
      <c r="T125" s="612"/>
      <c r="U125" s="620"/>
    </row>
    <row r="126" spans="1:21" ht="15" hidden="1" customHeight="1">
      <c r="A126" s="675"/>
      <c r="B126" s="108" t="s">
        <v>96</v>
      </c>
      <c r="C126" s="117">
        <v>0</v>
      </c>
      <c r="D126" s="117">
        <v>0</v>
      </c>
      <c r="E126" s="117">
        <v>0</v>
      </c>
      <c r="F126" s="625"/>
      <c r="G126" s="611"/>
      <c r="H126" s="611"/>
      <c r="I126" s="611"/>
      <c r="J126" s="612"/>
      <c r="K126" s="613"/>
      <c r="L126" s="612"/>
      <c r="M126" s="612"/>
      <c r="N126" s="612"/>
      <c r="O126" s="613"/>
      <c r="P126" s="612"/>
      <c r="Q126" s="613"/>
      <c r="R126" s="612"/>
      <c r="S126" s="613"/>
      <c r="T126" s="612"/>
      <c r="U126" s="620"/>
    </row>
    <row r="127" spans="1:21" ht="15" hidden="1" customHeight="1">
      <c r="A127" s="675"/>
      <c r="B127" s="108" t="s">
        <v>97</v>
      </c>
      <c r="C127" s="117">
        <v>0</v>
      </c>
      <c r="D127" s="117">
        <v>0</v>
      </c>
      <c r="E127" s="117">
        <v>0</v>
      </c>
      <c r="F127" s="625"/>
      <c r="G127" s="611"/>
      <c r="H127" s="611"/>
      <c r="I127" s="611"/>
      <c r="J127" s="612"/>
      <c r="K127" s="613"/>
      <c r="L127" s="612"/>
      <c r="M127" s="612"/>
      <c r="N127" s="612"/>
      <c r="O127" s="613"/>
      <c r="P127" s="612"/>
      <c r="Q127" s="613"/>
      <c r="R127" s="612"/>
      <c r="S127" s="613"/>
      <c r="T127" s="612"/>
      <c r="U127" s="620"/>
    </row>
    <row r="128" spans="1:21" ht="15" hidden="1" customHeight="1">
      <c r="A128" s="675"/>
      <c r="B128" s="108" t="s">
        <v>98</v>
      </c>
      <c r="C128" s="117">
        <v>0</v>
      </c>
      <c r="D128" s="117">
        <v>0</v>
      </c>
      <c r="E128" s="117">
        <v>0</v>
      </c>
      <c r="F128" s="625">
        <f>SUM(ROUND(C125,2),ROUND(C126,2),ROUND(C127,2),ROUND(C128,2),ROUND(C129,2),ROUND(C130,2),ROUND(C131,2))</f>
        <v>0</v>
      </c>
      <c r="G128" s="611">
        <f>SUM(ROUND(D125,2),ROUND(D126,2),ROUND(D127,2),ROUND(D128,2),ROUND(D129,2),ROUND(D130,2),ROUND(D131,2))</f>
        <v>0</v>
      </c>
      <c r="H128" s="611">
        <f>SUM(ROUND(E125,2),ROUND(E126,2),ROUND(E127,2),ROUND(E128,2),ROUND(E129,2),ROUND(E130,2),ROUND(E131,2))</f>
        <v>0</v>
      </c>
      <c r="I128" s="611">
        <f>SUM(F128:H134)</f>
        <v>0</v>
      </c>
      <c r="J128" s="614">
        <v>0</v>
      </c>
      <c r="K128" s="613">
        <f>ROUND($I128*J128,2)</f>
        <v>0</v>
      </c>
      <c r="L128" s="615">
        <v>0</v>
      </c>
      <c r="M128" s="615">
        <v>0</v>
      </c>
      <c r="N128" s="615">
        <v>0</v>
      </c>
      <c r="O128" s="613">
        <f>ROUND($L128,2)+ROUND(M128,0)+ROUND($N128,2)</f>
        <v>0</v>
      </c>
      <c r="P128" s="581">
        <v>0</v>
      </c>
      <c r="Q128" s="613">
        <f>ROUND(L128*P128,2)</f>
        <v>0</v>
      </c>
      <c r="R128" s="581">
        <v>0</v>
      </c>
      <c r="S128" s="613">
        <f>ROUND(M128*R128,2)</f>
        <v>0</v>
      </c>
      <c r="T128" s="581">
        <v>0</v>
      </c>
      <c r="U128" s="620">
        <f>ROUND(N128*T128,2)</f>
        <v>0</v>
      </c>
    </row>
    <row r="129" spans="1:21" ht="15" hidden="1" customHeight="1">
      <c r="A129" s="675"/>
      <c r="B129" s="108" t="s">
        <v>99</v>
      </c>
      <c r="C129" s="117">
        <v>0</v>
      </c>
      <c r="D129" s="117">
        <v>0</v>
      </c>
      <c r="E129" s="117">
        <v>0</v>
      </c>
      <c r="F129" s="625"/>
      <c r="G129" s="611"/>
      <c r="H129" s="611"/>
      <c r="I129" s="611"/>
      <c r="J129" s="612"/>
      <c r="K129" s="613"/>
      <c r="L129" s="612"/>
      <c r="M129" s="612"/>
      <c r="N129" s="612"/>
      <c r="O129" s="613"/>
      <c r="P129" s="612"/>
      <c r="Q129" s="613"/>
      <c r="R129" s="612"/>
      <c r="S129" s="613"/>
      <c r="T129" s="612"/>
      <c r="U129" s="620"/>
    </row>
    <row r="130" spans="1:21" ht="15" hidden="1" customHeight="1">
      <c r="A130" s="675"/>
      <c r="B130" s="108" t="s">
        <v>403</v>
      </c>
      <c r="C130" s="220">
        <v>0</v>
      </c>
      <c r="D130" s="117">
        <v>0</v>
      </c>
      <c r="E130" s="220">
        <v>0</v>
      </c>
      <c r="F130" s="625"/>
      <c r="G130" s="611"/>
      <c r="H130" s="611"/>
      <c r="I130" s="611"/>
      <c r="J130" s="612"/>
      <c r="K130" s="613"/>
      <c r="L130" s="612"/>
      <c r="M130" s="612"/>
      <c r="N130" s="612"/>
      <c r="O130" s="613"/>
      <c r="P130" s="612"/>
      <c r="Q130" s="613"/>
      <c r="R130" s="612"/>
      <c r="S130" s="613"/>
      <c r="T130" s="612"/>
      <c r="U130" s="620"/>
    </row>
    <row r="131" spans="1:21" ht="15" hidden="1" customHeight="1" thickBot="1">
      <c r="A131" s="676"/>
      <c r="B131" s="110" t="s">
        <v>404</v>
      </c>
      <c r="C131" s="118">
        <v>0</v>
      </c>
      <c r="D131" s="118">
        <v>0</v>
      </c>
      <c r="E131" s="118">
        <v>0</v>
      </c>
      <c r="F131" s="627"/>
      <c r="G131" s="621"/>
      <c r="H131" s="621"/>
      <c r="I131" s="621"/>
      <c r="J131" s="622"/>
      <c r="K131" s="623"/>
      <c r="L131" s="622"/>
      <c r="M131" s="622"/>
      <c r="N131" s="622"/>
      <c r="O131" s="623"/>
      <c r="P131" s="622"/>
      <c r="Q131" s="623"/>
      <c r="R131" s="622"/>
      <c r="S131" s="623"/>
      <c r="T131" s="622"/>
      <c r="U131" s="624"/>
    </row>
    <row r="132" spans="1:21" ht="15" hidden="1" customHeight="1">
      <c r="A132" s="674"/>
      <c r="B132" s="107" t="s">
        <v>95</v>
      </c>
      <c r="C132" s="117">
        <v>0</v>
      </c>
      <c r="D132" s="119">
        <v>0</v>
      </c>
      <c r="E132" s="117">
        <v>0</v>
      </c>
      <c r="F132" s="626"/>
      <c r="G132" s="611"/>
      <c r="H132" s="611"/>
      <c r="I132" s="611"/>
      <c r="J132" s="612"/>
      <c r="K132" s="613"/>
      <c r="L132" s="612"/>
      <c r="M132" s="612"/>
      <c r="N132" s="612"/>
      <c r="O132" s="613"/>
      <c r="P132" s="612"/>
      <c r="Q132" s="613"/>
      <c r="R132" s="612"/>
      <c r="S132" s="613"/>
      <c r="T132" s="612"/>
      <c r="U132" s="620"/>
    </row>
    <row r="133" spans="1:21" ht="15" hidden="1" customHeight="1">
      <c r="A133" s="675"/>
      <c r="B133" s="108" t="s">
        <v>96</v>
      </c>
      <c r="C133" s="117">
        <v>0</v>
      </c>
      <c r="D133" s="117">
        <v>0</v>
      </c>
      <c r="E133" s="117">
        <v>0</v>
      </c>
      <c r="F133" s="625"/>
      <c r="G133" s="611"/>
      <c r="H133" s="611"/>
      <c r="I133" s="611"/>
      <c r="J133" s="612"/>
      <c r="K133" s="613"/>
      <c r="L133" s="612"/>
      <c r="M133" s="612"/>
      <c r="N133" s="612"/>
      <c r="O133" s="613"/>
      <c r="P133" s="612"/>
      <c r="Q133" s="613"/>
      <c r="R133" s="612"/>
      <c r="S133" s="613"/>
      <c r="T133" s="612"/>
      <c r="U133" s="620"/>
    </row>
    <row r="134" spans="1:21" ht="15" hidden="1" customHeight="1">
      <c r="A134" s="675"/>
      <c r="B134" s="108" t="s">
        <v>97</v>
      </c>
      <c r="C134" s="117">
        <v>0</v>
      </c>
      <c r="D134" s="117">
        <v>0</v>
      </c>
      <c r="E134" s="117">
        <v>0</v>
      </c>
      <c r="F134" s="625"/>
      <c r="G134" s="611"/>
      <c r="H134" s="611"/>
      <c r="I134" s="611"/>
      <c r="J134" s="612"/>
      <c r="K134" s="613"/>
      <c r="L134" s="612"/>
      <c r="M134" s="612"/>
      <c r="N134" s="612"/>
      <c r="O134" s="613"/>
      <c r="P134" s="612"/>
      <c r="Q134" s="613"/>
      <c r="R134" s="612"/>
      <c r="S134" s="613"/>
      <c r="T134" s="612"/>
      <c r="U134" s="620"/>
    </row>
    <row r="135" spans="1:21" ht="15" hidden="1" customHeight="1">
      <c r="A135" s="677" t="s">
        <v>319</v>
      </c>
      <c r="B135" s="108" t="s">
        <v>98</v>
      </c>
      <c r="C135" s="117">
        <v>0</v>
      </c>
      <c r="D135" s="117">
        <v>0</v>
      </c>
      <c r="E135" s="117">
        <v>0</v>
      </c>
      <c r="F135" s="625">
        <f>SUM(ROUND(C132,2),ROUND(C133,2),ROUND(C134,2),ROUND(C135,2),ROUND(C136,2),ROUND(C137,2),ROUND(C138,2))</f>
        <v>0</v>
      </c>
      <c r="G135" s="611">
        <f>SUM(ROUND(D132,2),ROUND(D133,2),ROUND(D134,2),ROUND(D135,2),ROUND(D136,2),ROUND(D137,2),ROUND(D138,2))</f>
        <v>0</v>
      </c>
      <c r="H135" s="611">
        <f>SUM(ROUND(E132,2),ROUND(E133,2),ROUND(E134,2),ROUND(E135,2),ROUND(E136,2),ROUND(E137,2),ROUND(E138,2))</f>
        <v>0</v>
      </c>
      <c r="I135" s="611">
        <f>SUM(F135:H141)</f>
        <v>0</v>
      </c>
      <c r="J135" s="614">
        <v>0</v>
      </c>
      <c r="K135" s="613">
        <f>ROUND($I135*J135,2)</f>
        <v>0</v>
      </c>
      <c r="L135" s="615">
        <v>0</v>
      </c>
      <c r="M135" s="615">
        <v>0</v>
      </c>
      <c r="N135" s="615">
        <v>0</v>
      </c>
      <c r="O135" s="613">
        <f>ROUND($L135,2)+ROUND(M135,0)+ROUND($N135,2)</f>
        <v>0</v>
      </c>
      <c r="P135" s="581">
        <v>0</v>
      </c>
      <c r="Q135" s="613">
        <f>ROUND(L135*P135,2)</f>
        <v>0</v>
      </c>
      <c r="R135" s="581">
        <v>0</v>
      </c>
      <c r="S135" s="613">
        <f>ROUND(M135*R135,2)</f>
        <v>0</v>
      </c>
      <c r="T135" s="581">
        <v>0</v>
      </c>
      <c r="U135" s="620">
        <f>ROUND(N135*T135,2)</f>
        <v>0</v>
      </c>
    </row>
    <row r="136" spans="1:21" ht="15" hidden="1" customHeight="1">
      <c r="A136" s="675"/>
      <c r="B136" s="108" t="s">
        <v>99</v>
      </c>
      <c r="C136" s="117">
        <v>0</v>
      </c>
      <c r="D136" s="117">
        <v>0</v>
      </c>
      <c r="E136" s="117">
        <v>0</v>
      </c>
      <c r="F136" s="625"/>
      <c r="G136" s="611"/>
      <c r="H136" s="611"/>
      <c r="I136" s="611"/>
      <c r="J136" s="612"/>
      <c r="K136" s="613"/>
      <c r="L136" s="612"/>
      <c r="M136" s="612"/>
      <c r="N136" s="612"/>
      <c r="O136" s="613"/>
      <c r="P136" s="612"/>
      <c r="Q136" s="613"/>
      <c r="R136" s="612"/>
      <c r="S136" s="613"/>
      <c r="T136" s="612"/>
      <c r="U136" s="620"/>
    </row>
    <row r="137" spans="1:21" ht="15" hidden="1" customHeight="1">
      <c r="A137" s="675"/>
      <c r="B137" s="108" t="s">
        <v>403</v>
      </c>
      <c r="C137" s="220">
        <v>0</v>
      </c>
      <c r="D137" s="117">
        <v>0</v>
      </c>
      <c r="E137" s="220">
        <v>0</v>
      </c>
      <c r="F137" s="625"/>
      <c r="G137" s="611"/>
      <c r="H137" s="611"/>
      <c r="I137" s="611"/>
      <c r="J137" s="612"/>
      <c r="K137" s="613"/>
      <c r="L137" s="612"/>
      <c r="M137" s="612"/>
      <c r="N137" s="612"/>
      <c r="O137" s="613"/>
      <c r="P137" s="612"/>
      <c r="Q137" s="613"/>
      <c r="R137" s="612"/>
      <c r="S137" s="613"/>
      <c r="T137" s="612"/>
      <c r="U137" s="620"/>
    </row>
    <row r="138" spans="1:21" ht="15" hidden="1" customHeight="1" thickBot="1">
      <c r="A138" s="676"/>
      <c r="B138" s="110" t="s">
        <v>404</v>
      </c>
      <c r="C138" s="118">
        <v>0</v>
      </c>
      <c r="D138" s="118">
        <v>0</v>
      </c>
      <c r="E138" s="118">
        <v>0</v>
      </c>
      <c r="F138" s="627"/>
      <c r="G138" s="621"/>
      <c r="H138" s="621"/>
      <c r="I138" s="621"/>
      <c r="J138" s="622"/>
      <c r="K138" s="623"/>
      <c r="L138" s="622"/>
      <c r="M138" s="622"/>
      <c r="N138" s="622"/>
      <c r="O138" s="623"/>
      <c r="P138" s="622"/>
      <c r="Q138" s="623"/>
      <c r="R138" s="622"/>
      <c r="S138" s="623"/>
      <c r="T138" s="622"/>
      <c r="U138" s="624"/>
    </row>
    <row r="139" spans="1:21" ht="15" hidden="1" customHeight="1">
      <c r="A139" s="674"/>
      <c r="B139" s="107" t="s">
        <v>95</v>
      </c>
      <c r="C139" s="119">
        <v>0</v>
      </c>
      <c r="D139" s="119">
        <v>0</v>
      </c>
      <c r="E139" s="119">
        <v>0</v>
      </c>
      <c r="F139" s="626"/>
      <c r="G139" s="611"/>
      <c r="H139" s="611"/>
      <c r="I139" s="611"/>
      <c r="J139" s="612"/>
      <c r="K139" s="613"/>
      <c r="L139" s="612"/>
      <c r="M139" s="612"/>
      <c r="N139" s="612"/>
      <c r="O139" s="613"/>
      <c r="P139" s="612"/>
      <c r="Q139" s="613"/>
      <c r="R139" s="612"/>
      <c r="S139" s="613"/>
      <c r="T139" s="612"/>
      <c r="U139" s="620"/>
    </row>
    <row r="140" spans="1:21" ht="15" hidden="1" customHeight="1">
      <c r="A140" s="675"/>
      <c r="B140" s="108" t="s">
        <v>96</v>
      </c>
      <c r="C140" s="117">
        <v>0</v>
      </c>
      <c r="D140" s="117">
        <v>0</v>
      </c>
      <c r="E140" s="117">
        <v>0</v>
      </c>
      <c r="F140" s="625"/>
      <c r="G140" s="611"/>
      <c r="H140" s="611"/>
      <c r="I140" s="611"/>
      <c r="J140" s="612"/>
      <c r="K140" s="613"/>
      <c r="L140" s="612"/>
      <c r="M140" s="612"/>
      <c r="N140" s="612"/>
      <c r="O140" s="613"/>
      <c r="P140" s="612"/>
      <c r="Q140" s="613"/>
      <c r="R140" s="612"/>
      <c r="S140" s="613"/>
      <c r="T140" s="612"/>
      <c r="U140" s="620"/>
    </row>
    <row r="141" spans="1:21" ht="15" hidden="1" customHeight="1">
      <c r="A141" s="675"/>
      <c r="B141" s="108" t="s">
        <v>97</v>
      </c>
      <c r="C141" s="117">
        <v>0</v>
      </c>
      <c r="D141" s="117">
        <v>0</v>
      </c>
      <c r="E141" s="117">
        <v>0</v>
      </c>
      <c r="F141" s="625"/>
      <c r="G141" s="611"/>
      <c r="H141" s="611"/>
      <c r="I141" s="611"/>
      <c r="J141" s="612"/>
      <c r="K141" s="613"/>
      <c r="L141" s="612"/>
      <c r="M141" s="612"/>
      <c r="N141" s="612"/>
      <c r="O141" s="613"/>
      <c r="P141" s="612"/>
      <c r="Q141" s="613"/>
      <c r="R141" s="612"/>
      <c r="S141" s="613"/>
      <c r="T141" s="612"/>
      <c r="U141" s="620"/>
    </row>
    <row r="142" spans="1:21" ht="15" hidden="1" customHeight="1">
      <c r="A142" s="677" t="s">
        <v>319</v>
      </c>
      <c r="B142" s="108" t="s">
        <v>98</v>
      </c>
      <c r="C142" s="117">
        <v>0</v>
      </c>
      <c r="D142" s="117">
        <v>0</v>
      </c>
      <c r="E142" s="117">
        <v>0</v>
      </c>
      <c r="F142" s="625">
        <f>SUM(ROUND(C139,2),ROUND(C140,2),ROUND(C141,2),ROUND(C142,2),ROUND(C143,2),ROUND(C144,2),ROUND(C145,2))</f>
        <v>0</v>
      </c>
      <c r="G142" s="611">
        <f>SUM(ROUND(D139,2),ROUND(D140,2),ROUND(D141,2),ROUND(D142,2),ROUND(D143,2),ROUND(D144,2),ROUND(D145,2))</f>
        <v>0</v>
      </c>
      <c r="H142" s="611">
        <f>SUM(ROUND(E139,2),ROUND(E140,2),ROUND(E141,2),ROUND(E142,2),ROUND(E143,2),ROUND(E144,2),ROUND(E145,2))</f>
        <v>0</v>
      </c>
      <c r="I142" s="611">
        <f>SUM(F142:H145)</f>
        <v>0</v>
      </c>
      <c r="J142" s="614">
        <v>0</v>
      </c>
      <c r="K142" s="613">
        <f>ROUND($I142*J142,2)</f>
        <v>0</v>
      </c>
      <c r="L142" s="615">
        <v>0</v>
      </c>
      <c r="M142" s="615">
        <v>0</v>
      </c>
      <c r="N142" s="615">
        <v>0</v>
      </c>
      <c r="O142" s="613">
        <f>ROUND($L142,2)+ROUND(M142,0)+ROUND($N142,2)</f>
        <v>0</v>
      </c>
      <c r="P142" s="581">
        <v>0</v>
      </c>
      <c r="Q142" s="613">
        <f>ROUND(L142*P142,2)</f>
        <v>0</v>
      </c>
      <c r="R142" s="581">
        <v>0</v>
      </c>
      <c r="S142" s="613">
        <f>ROUND(M142*R142,2)</f>
        <v>0</v>
      </c>
      <c r="T142" s="581">
        <v>0</v>
      </c>
      <c r="U142" s="620">
        <f>ROUND(N142*T142,2)</f>
        <v>0</v>
      </c>
    </row>
    <row r="143" spans="1:21" ht="15" hidden="1" customHeight="1">
      <c r="A143" s="675"/>
      <c r="B143" s="108" t="s">
        <v>99</v>
      </c>
      <c r="C143" s="117">
        <v>0</v>
      </c>
      <c r="D143" s="117">
        <v>0</v>
      </c>
      <c r="E143" s="117">
        <v>0</v>
      </c>
      <c r="F143" s="625"/>
      <c r="G143" s="611"/>
      <c r="H143" s="611"/>
      <c r="I143" s="611"/>
      <c r="J143" s="612"/>
      <c r="K143" s="613"/>
      <c r="L143" s="612"/>
      <c r="M143" s="612"/>
      <c r="N143" s="612"/>
      <c r="O143" s="613"/>
      <c r="P143" s="612"/>
      <c r="Q143" s="613"/>
      <c r="R143" s="612"/>
      <c r="S143" s="613"/>
      <c r="T143" s="612"/>
      <c r="U143" s="620"/>
    </row>
    <row r="144" spans="1:21" ht="15" hidden="1" customHeight="1">
      <c r="A144" s="675"/>
      <c r="B144" s="108" t="s">
        <v>403</v>
      </c>
      <c r="C144" s="117">
        <v>0</v>
      </c>
      <c r="D144" s="117">
        <v>0</v>
      </c>
      <c r="E144" s="117">
        <v>0</v>
      </c>
      <c r="F144" s="625"/>
      <c r="G144" s="611"/>
      <c r="H144" s="611"/>
      <c r="I144" s="611"/>
      <c r="J144" s="612"/>
      <c r="K144" s="613"/>
      <c r="L144" s="612"/>
      <c r="M144" s="612"/>
      <c r="N144" s="612"/>
      <c r="O144" s="613"/>
      <c r="P144" s="612"/>
      <c r="Q144" s="613"/>
      <c r="R144" s="612"/>
      <c r="S144" s="613"/>
      <c r="T144" s="612"/>
      <c r="U144" s="620"/>
    </row>
    <row r="145" spans="1:125" ht="15" hidden="1" customHeight="1" thickBot="1">
      <c r="A145" s="676"/>
      <c r="B145" s="109" t="s">
        <v>404</v>
      </c>
      <c r="C145" s="220">
        <v>0</v>
      </c>
      <c r="D145" s="220">
        <v>0</v>
      </c>
      <c r="E145" s="220">
        <v>0</v>
      </c>
      <c r="F145" s="627"/>
      <c r="G145" s="621"/>
      <c r="H145" s="621"/>
      <c r="I145" s="621"/>
      <c r="J145" s="622"/>
      <c r="K145" s="623"/>
      <c r="L145" s="622"/>
      <c r="M145" s="622"/>
      <c r="N145" s="622"/>
      <c r="O145" s="623"/>
      <c r="P145" s="622"/>
      <c r="Q145" s="623"/>
      <c r="R145" s="622"/>
      <c r="S145" s="623"/>
      <c r="T145" s="622"/>
      <c r="U145" s="624"/>
    </row>
    <row r="146" spans="1:125" ht="32.1" customHeight="1" thickBot="1">
      <c r="A146" s="563"/>
      <c r="B146" s="561"/>
      <c r="C146" s="561"/>
      <c r="D146" s="561"/>
      <c r="E146" s="561"/>
      <c r="F146" s="561"/>
      <c r="G146" s="561"/>
      <c r="H146" s="561"/>
      <c r="I146" s="561"/>
      <c r="J146" s="561"/>
      <c r="K146" s="564" t="s">
        <v>406</v>
      </c>
      <c r="L146" s="562">
        <f t="array" ref="L146">SUM(ROUND(L7:L145,2))</f>
        <v>6154.58</v>
      </c>
      <c r="M146" s="120">
        <f t="array" ref="M146">SUM(ROUND(M7:M145,2))</f>
        <v>0</v>
      </c>
      <c r="N146" s="120">
        <f t="array" ref="N146">SUM(ROUND(N7:N145,2))</f>
        <v>1638.02</v>
      </c>
      <c r="O146" s="121">
        <f>SUM(O7:O145)</f>
        <v>7792.6</v>
      </c>
      <c r="P146" s="113"/>
      <c r="Q146" s="297">
        <f>SUM(Q7:Q145)</f>
        <v>3068.27</v>
      </c>
      <c r="R146" s="113"/>
      <c r="S146" s="297">
        <f>SUM(S7:S145)</f>
        <v>0</v>
      </c>
      <c r="T146" s="113"/>
      <c r="U146" s="297">
        <f>SUM(U7:U145)</f>
        <v>810</v>
      </c>
    </row>
    <row r="147" spans="1:125" ht="18.95" customHeight="1" thickBot="1">
      <c r="A147" s="111"/>
      <c r="B147" s="112"/>
      <c r="C147" s="112"/>
      <c r="D147" s="112"/>
      <c r="E147" s="112"/>
      <c r="F147" s="112"/>
      <c r="G147" s="112"/>
      <c r="H147" s="112"/>
      <c r="I147" s="112"/>
      <c r="J147" s="112"/>
      <c r="K147" s="113"/>
      <c r="L147" s="114"/>
      <c r="M147" s="114"/>
      <c r="N147" s="114"/>
      <c r="O147" s="113"/>
      <c r="P147" s="113"/>
      <c r="Q147" s="113"/>
      <c r="R147" s="113"/>
      <c r="S147" s="113"/>
      <c r="T147" s="113"/>
      <c r="U147" s="113"/>
    </row>
    <row r="148" spans="1:125" ht="21.95" customHeight="1" thickBot="1">
      <c r="A148" s="558"/>
      <c r="B148" s="556"/>
      <c r="C148" s="556"/>
      <c r="D148" s="556"/>
      <c r="E148" s="556"/>
      <c r="F148" s="556"/>
      <c r="G148" s="559" t="s">
        <v>102</v>
      </c>
      <c r="H148" s="556"/>
      <c r="I148" s="556"/>
      <c r="J148" s="556"/>
      <c r="K148" s="556"/>
      <c r="L148" s="556"/>
      <c r="M148" s="556"/>
      <c r="N148" s="556"/>
      <c r="O148" s="557"/>
      <c r="P148" s="427" t="s">
        <v>126</v>
      </c>
      <c r="Q148" s="429"/>
      <c r="R148" s="497" t="str">
        <f>'Invoice Summary'!$C$24</f>
        <v>[Other Entity] Share</v>
      </c>
      <c r="S148" s="437"/>
      <c r="T148" s="480" t="s">
        <v>127</v>
      </c>
      <c r="U148" s="481"/>
    </row>
    <row r="149" spans="1:125" s="106" customFormat="1" ht="95.25" thickBot="1">
      <c r="A149" s="662" t="s">
        <v>407</v>
      </c>
      <c r="B149" s="560"/>
      <c r="C149" s="203" t="s">
        <v>408</v>
      </c>
      <c r="D149" s="243" t="str">
        <f>"Profit Base "&amp;'Invoice Summary'!$C$24&amp;" Billed This Period ($)"</f>
        <v>Profit Base [Other Entity] Share Billed This Period ($)</v>
      </c>
      <c r="E149" s="203" t="s">
        <v>409</v>
      </c>
      <c r="F149" s="243" t="s">
        <v>410</v>
      </c>
      <c r="G149" s="243" t="str">
        <f>"Total Profit Base "&amp;'Invoice Summary'!$C$24&amp;" Billed This Period ($)"</f>
        <v>Total Profit Base [Other Entity] Share Billed This Period ($)</v>
      </c>
      <c r="H149" s="203" t="s">
        <v>411</v>
      </c>
      <c r="I149" s="203" t="s">
        <v>412</v>
      </c>
      <c r="J149" s="665" t="s">
        <v>413</v>
      </c>
      <c r="K149" s="42" t="s">
        <v>401</v>
      </c>
      <c r="L149" s="203" t="s">
        <v>234</v>
      </c>
      <c r="M149" s="243" t="str">
        <f>'Invoice Summary'!$C$24&amp;" Expenses"</f>
        <v>[Other Entity] Share Expenses</v>
      </c>
      <c r="N149" s="105" t="s">
        <v>190</v>
      </c>
      <c r="O149" s="105" t="s">
        <v>103</v>
      </c>
      <c r="P149" s="42" t="s">
        <v>143</v>
      </c>
      <c r="Q149" s="43" t="s">
        <v>144</v>
      </c>
      <c r="R149" s="42" t="s">
        <v>143</v>
      </c>
      <c r="S149" s="43" t="s">
        <v>144</v>
      </c>
      <c r="T149" s="42" t="s">
        <v>143</v>
      </c>
      <c r="U149" s="43" t="s">
        <v>144</v>
      </c>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row>
    <row r="150" spans="1:125" ht="15.75">
      <c r="A150" s="628" t="s">
        <v>95</v>
      </c>
      <c r="B150" s="663"/>
      <c r="C150" s="664">
        <v>8365.01</v>
      </c>
      <c r="D150" s="664">
        <v>0</v>
      </c>
      <c r="E150" s="664">
        <v>3392.1</v>
      </c>
      <c r="F150" s="625"/>
      <c r="G150" s="611"/>
      <c r="H150" s="611"/>
      <c r="I150" s="611"/>
      <c r="J150" s="612"/>
      <c r="K150" s="613"/>
      <c r="L150" s="612"/>
      <c r="M150" s="612"/>
      <c r="N150" s="612"/>
      <c r="O150" s="613"/>
      <c r="P150" s="612"/>
      <c r="Q150" s="613"/>
      <c r="R150" s="612"/>
      <c r="S150" s="613"/>
      <c r="T150" s="612"/>
      <c r="U150" s="620"/>
    </row>
    <row r="151" spans="1:125" ht="15.75">
      <c r="A151" s="629" t="s">
        <v>96</v>
      </c>
      <c r="B151" s="630"/>
      <c r="C151" s="122">
        <v>3735.81</v>
      </c>
      <c r="D151" s="122">
        <v>0</v>
      </c>
      <c r="E151" s="122">
        <v>926.03</v>
      </c>
      <c r="F151" s="625"/>
      <c r="G151" s="611"/>
      <c r="H151" s="611"/>
      <c r="I151" s="611"/>
      <c r="J151" s="612"/>
      <c r="K151" s="613"/>
      <c r="L151" s="612"/>
      <c r="M151" s="612"/>
      <c r="N151" s="612"/>
      <c r="O151" s="613"/>
      <c r="P151" s="612"/>
      <c r="Q151" s="613"/>
      <c r="R151" s="612"/>
      <c r="S151" s="613"/>
      <c r="T151" s="612"/>
      <c r="U151" s="620"/>
    </row>
    <row r="152" spans="1:125" ht="15.75">
      <c r="A152" s="629" t="s">
        <v>97</v>
      </c>
      <c r="B152" s="630"/>
      <c r="C152" s="122">
        <v>0</v>
      </c>
      <c r="D152" s="122">
        <v>0</v>
      </c>
      <c r="E152" s="122">
        <v>0</v>
      </c>
      <c r="F152" s="625"/>
      <c r="G152" s="611"/>
      <c r="H152" s="611"/>
      <c r="I152" s="611"/>
      <c r="J152" s="612"/>
      <c r="K152" s="613"/>
      <c r="L152" s="612"/>
      <c r="M152" s="612"/>
      <c r="N152" s="612"/>
      <c r="O152" s="613"/>
      <c r="P152" s="612"/>
      <c r="Q152" s="613"/>
      <c r="R152" s="612"/>
      <c r="S152" s="613"/>
      <c r="T152" s="612"/>
      <c r="U152" s="620"/>
    </row>
    <row r="153" spans="1:125" ht="15.75">
      <c r="A153" s="629" t="s">
        <v>98</v>
      </c>
      <c r="B153" s="630"/>
      <c r="C153" s="122">
        <v>0</v>
      </c>
      <c r="D153" s="122">
        <v>0</v>
      </c>
      <c r="E153" s="122">
        <v>0</v>
      </c>
      <c r="F153" s="625">
        <f>SUM(ROUND(C150,2),ROUND(C151,2),ROUND(C152,2),ROUND(C153,2),ROUND(C154,2),ROUND(C155,2),ROUND(C156,2))</f>
        <v>12100.82</v>
      </c>
      <c r="G153" s="611">
        <f>SUM(ROUND(D150,2),ROUND(D151,2),ROUND(D152,2),ROUND(D153,2),ROUND(D154,2),ROUND(D155,2),ROUND(D156,2))</f>
        <v>0</v>
      </c>
      <c r="H153" s="611">
        <f>SUM(ROUND(E150,2),ROUND(E151,2),ROUND(E152,2),ROUND(E153,2),ROUND(E154,2),ROUND(E155,2),ROUND(E156,2))</f>
        <v>4318.13</v>
      </c>
      <c r="I153" s="611">
        <f>SUM(F151:H156)</f>
        <v>16418.95</v>
      </c>
      <c r="J153" s="614">
        <v>0.1</v>
      </c>
      <c r="K153" s="613">
        <f>ROUND($I153*J153,2)</f>
        <v>1641.9</v>
      </c>
      <c r="L153" s="615">
        <v>1210.08</v>
      </c>
      <c r="M153" s="615">
        <v>0</v>
      </c>
      <c r="N153" s="615">
        <v>431.82</v>
      </c>
      <c r="O153" s="613">
        <f>ROUND($L153,2)+ROUND(M153,0)+ROUND($N153,2)</f>
        <v>1641.8999999999999</v>
      </c>
      <c r="P153" s="581">
        <v>0.5</v>
      </c>
      <c r="Q153" s="613">
        <f>ROUND(L153*P153,2)</f>
        <v>605.04</v>
      </c>
      <c r="R153" s="581">
        <v>0</v>
      </c>
      <c r="S153" s="613">
        <f>ROUND(M153*R153,2)</f>
        <v>0</v>
      </c>
      <c r="T153" s="581">
        <v>0.5</v>
      </c>
      <c r="U153" s="620">
        <f>ROUND(N153*T153,2)</f>
        <v>215.91</v>
      </c>
    </row>
    <row r="154" spans="1:125" ht="15.75">
      <c r="A154" s="629" t="s">
        <v>99</v>
      </c>
      <c r="B154" s="630"/>
      <c r="C154" s="122">
        <v>0</v>
      </c>
      <c r="D154" s="122">
        <v>0</v>
      </c>
      <c r="E154" s="122">
        <v>0</v>
      </c>
      <c r="F154" s="625"/>
      <c r="G154" s="611"/>
      <c r="H154" s="611"/>
      <c r="I154" s="611"/>
      <c r="J154" s="612"/>
      <c r="K154" s="613"/>
      <c r="L154" s="612"/>
      <c r="M154" s="612"/>
      <c r="N154" s="612"/>
      <c r="O154" s="613"/>
      <c r="P154" s="612"/>
      <c r="Q154" s="613"/>
      <c r="R154" s="612"/>
      <c r="S154" s="613"/>
      <c r="T154" s="612"/>
      <c r="U154" s="620"/>
    </row>
    <row r="155" spans="1:125" ht="15.6" customHeight="1">
      <c r="A155" s="629" t="s">
        <v>403</v>
      </c>
      <c r="B155" s="630"/>
      <c r="C155" s="122">
        <v>0</v>
      </c>
      <c r="D155" s="122">
        <v>0</v>
      </c>
      <c r="E155" s="122">
        <v>0</v>
      </c>
      <c r="F155" s="625"/>
      <c r="G155" s="611"/>
      <c r="H155" s="611"/>
      <c r="I155" s="611"/>
      <c r="J155" s="612"/>
      <c r="K155" s="613"/>
      <c r="L155" s="612"/>
      <c r="M155" s="612"/>
      <c r="N155" s="612"/>
      <c r="O155" s="613"/>
      <c r="P155" s="612"/>
      <c r="Q155" s="613"/>
      <c r="R155" s="612"/>
      <c r="S155" s="613"/>
      <c r="T155" s="612"/>
      <c r="U155" s="620"/>
    </row>
    <row r="156" spans="1:125" ht="16.5" thickBot="1">
      <c r="A156" s="631" t="s">
        <v>404</v>
      </c>
      <c r="B156" s="632"/>
      <c r="C156" s="123">
        <v>0</v>
      </c>
      <c r="D156" s="123">
        <v>0</v>
      </c>
      <c r="E156" s="123">
        <v>0</v>
      </c>
      <c r="F156" s="627"/>
      <c r="G156" s="621"/>
      <c r="H156" s="621"/>
      <c r="I156" s="621"/>
      <c r="J156" s="622"/>
      <c r="K156" s="623"/>
      <c r="L156" s="622"/>
      <c r="M156" s="622"/>
      <c r="N156" s="622"/>
      <c r="O156" s="623"/>
      <c r="P156" s="622"/>
      <c r="Q156" s="623"/>
      <c r="R156" s="622"/>
      <c r="S156" s="623"/>
      <c r="T156" s="622"/>
      <c r="U156" s="624"/>
    </row>
    <row r="157" spans="1:125" ht="32.1" customHeight="1" thickBot="1">
      <c r="A157" s="563"/>
      <c r="B157" s="561"/>
      <c r="C157" s="561"/>
      <c r="D157" s="561"/>
      <c r="E157" s="561"/>
      <c r="F157" s="561"/>
      <c r="G157" s="561"/>
      <c r="H157" s="561"/>
      <c r="I157" s="561"/>
      <c r="J157" s="561"/>
      <c r="K157" s="564" t="s">
        <v>414</v>
      </c>
      <c r="L157" s="120">
        <f t="array" ref="L157">SUM(ROUND(L153,2))</f>
        <v>1210.08</v>
      </c>
      <c r="M157" s="120">
        <f t="array" ref="M157">SUM(ROUND(M153,2))</f>
        <v>0</v>
      </c>
      <c r="N157" s="120">
        <f t="array" ref="N157">SUM(ROUND(N153,2))</f>
        <v>431.82</v>
      </c>
      <c r="O157" s="121">
        <f>SUM(O153)</f>
        <v>1641.8999999999999</v>
      </c>
      <c r="Q157" s="296">
        <f>SUM(Q153)</f>
        <v>605.04</v>
      </c>
      <c r="S157" s="296">
        <f>SUM(S153)</f>
        <v>0</v>
      </c>
      <c r="U157" s="296">
        <f>SUM(U153)</f>
        <v>215.91</v>
      </c>
    </row>
    <row r="158" spans="1:125" ht="18.95" customHeight="1"/>
    <row r="159" spans="1:125" ht="30" customHeight="1">
      <c r="A159" s="571" t="s">
        <v>177</v>
      </c>
      <c r="B159" s="572"/>
      <c r="C159" s="572"/>
      <c r="D159" s="572"/>
      <c r="E159" s="572"/>
      <c r="F159" s="572"/>
      <c r="G159" s="572"/>
      <c r="H159" s="572"/>
      <c r="I159" s="572"/>
      <c r="J159" s="572"/>
      <c r="K159" s="572"/>
      <c r="L159" s="572"/>
      <c r="M159" s="572"/>
      <c r="N159" s="572"/>
      <c r="O159" s="573"/>
      <c r="P159" s="283"/>
      <c r="Q159" s="283"/>
      <c r="R159" s="283"/>
      <c r="S159" s="283"/>
      <c r="T159" s="283"/>
      <c r="U159" s="283"/>
    </row>
    <row r="160" spans="1:125" ht="15.6" customHeight="1">
      <c r="A160" s="536" t="s">
        <v>19</v>
      </c>
      <c r="B160" s="472"/>
      <c r="C160" s="472"/>
      <c r="D160" s="472"/>
      <c r="E160" s="472"/>
      <c r="F160" s="472"/>
      <c r="G160" s="472"/>
      <c r="H160" s="472"/>
      <c r="I160" s="472"/>
      <c r="J160" s="472"/>
      <c r="K160" s="472"/>
      <c r="L160" s="472"/>
      <c r="M160" s="472"/>
      <c r="N160" s="472"/>
      <c r="O160" s="473"/>
      <c r="P160" s="250"/>
      <c r="Q160" s="250"/>
      <c r="R160" s="250"/>
      <c r="S160" s="250"/>
      <c r="T160" s="250"/>
      <c r="U160" s="250"/>
    </row>
    <row r="161" spans="1:21">
      <c r="A161" s="452" t="s">
        <v>415</v>
      </c>
      <c r="B161" s="505"/>
      <c r="C161" s="505"/>
      <c r="D161" s="505"/>
      <c r="E161" s="505"/>
      <c r="F161" s="505"/>
      <c r="G161" s="505"/>
      <c r="H161" s="505"/>
      <c r="I161" s="505"/>
      <c r="J161" s="505"/>
      <c r="K161" s="505"/>
      <c r="L161" s="505"/>
      <c r="M161" s="505"/>
      <c r="N161" s="505"/>
      <c r="O161" s="506"/>
      <c r="P161" s="250"/>
      <c r="Q161" s="250"/>
      <c r="R161" s="250"/>
      <c r="S161" s="250"/>
      <c r="T161" s="250"/>
      <c r="U161" s="250"/>
    </row>
    <row r="162" spans="1:21" ht="15.6" customHeight="1">
      <c r="A162" s="566" t="s">
        <v>416</v>
      </c>
      <c r="B162" s="565"/>
      <c r="C162" s="565"/>
      <c r="D162" s="565"/>
      <c r="E162" s="565"/>
      <c r="F162" s="565"/>
      <c r="G162" s="565"/>
      <c r="H162" s="565"/>
      <c r="I162" s="565"/>
      <c r="J162" s="565"/>
      <c r="K162" s="565"/>
      <c r="L162" s="565"/>
      <c r="M162" s="565"/>
      <c r="N162" s="565"/>
      <c r="O162" s="567"/>
    </row>
    <row r="163" spans="1:21">
      <c r="A163" s="568" t="s">
        <v>417</v>
      </c>
      <c r="B163" s="569"/>
      <c r="C163" s="569"/>
      <c r="D163" s="569"/>
      <c r="E163" s="569"/>
      <c r="F163" s="569"/>
      <c r="G163" s="569"/>
      <c r="H163" s="569"/>
      <c r="I163" s="569"/>
      <c r="J163" s="569"/>
      <c r="K163" s="569"/>
      <c r="L163" s="569"/>
      <c r="M163" s="569"/>
      <c r="N163" s="569"/>
      <c r="O163" s="570"/>
    </row>
    <row r="164" spans="1:21" ht="15.6" customHeight="1">
      <c r="A164" s="566" t="s">
        <v>418</v>
      </c>
      <c r="B164" s="565"/>
      <c r="C164" s="565"/>
      <c r="D164" s="565"/>
      <c r="E164" s="565"/>
      <c r="F164" s="565"/>
      <c r="G164" s="565"/>
      <c r="H164" s="565"/>
      <c r="I164" s="565"/>
      <c r="J164" s="565"/>
      <c r="K164" s="565"/>
      <c r="L164" s="565"/>
      <c r="M164" s="565"/>
      <c r="N164" s="565"/>
      <c r="O164" s="567"/>
    </row>
    <row r="165" spans="1:21">
      <c r="A165" s="568" t="s">
        <v>419</v>
      </c>
      <c r="B165" s="569"/>
      <c r="C165" s="569"/>
      <c r="D165" s="569"/>
      <c r="E165" s="569"/>
      <c r="F165" s="569"/>
      <c r="G165" s="569"/>
      <c r="H165" s="569"/>
      <c r="I165" s="569"/>
      <c r="J165" s="569"/>
      <c r="K165" s="569"/>
      <c r="L165" s="569"/>
      <c r="M165" s="569"/>
      <c r="N165" s="569"/>
      <c r="O165" s="570"/>
    </row>
  </sheetData>
  <sheetProtection algorithmName="SHA-512" hashValue="I5wOLEAVWm9WBVHmZEaitbfGN5s6Mi6yjczDssdlWik7o+cyx5pSyIe40yjjr7HYmri841F3/g6F63IAzy+3ug==" saltValue="DFmBU6Wsi/kgevI6gWaJPg==" spinCount="100000" sheet="1" formatColumns="0" formatRows="0"/>
  <conditionalFormatting sqref="L9 L16">
    <cfRule type="expression" dxfId="2" priority="3">
      <formula>$L9&gt;ROUND($F9*$J9,2)</formula>
    </cfRule>
  </conditionalFormatting>
  <conditionalFormatting sqref="L23 L30 L37 L44 L51 L58 L65 L72 L79 L86 L93 L100 L107 L114 L121 L128 L135">
    <cfRule type="expression" dxfId="1" priority="89">
      <formula>$L23&gt;ROUND($F26*$J23,2)</formula>
    </cfRule>
  </conditionalFormatting>
  <conditionalFormatting sqref="L142 L153">
    <cfRule type="expression" dxfId="0" priority="106">
      <formula>$L142&gt;ROUND(#REF!*$J142,2)</formula>
    </cfRule>
  </conditionalFormatting>
  <dataValidations count="21">
    <dataValidation allowBlank="1" showErrorMessage="1" prompt="If other indirect costs are being used as a base for this indirect cost, please enter the total amount of those other indirect costs" sqref="C19:E19 C12:E12 C138:E138 C131:E131 C124:E124 C117:E117 C110:E110 C103:E103 C96:E96 C89:E89 C82:E82 C75:E75 C68:E68 C61:E61 C54:E54 C47:E47 C40:E40 C33:E33 C26:E26 C145:E145" xr:uid="{DB01D80B-3F1E-4B64-90F5-845D54AF8409}"/>
    <dataValidation allowBlank="1" showErrorMessage="1" prompt="If subrecipients and/or vendors are being used as a base for this indirect cost, please enter the total amount of subrecipients and/or vendors" sqref="C18:E18 C11:E11 C137:E137 C130:E130 C123:E123 C116:E116 C109:E109 C102:E102 C95:E95 C88:E88 C81:E81 C74:E74 C67:E67 C60:E60 C53:E53 C46:E46 C39:E39 C32:E32 C144:E144 C25:E25" xr:uid="{9C32909A-2EAF-4CFF-84EB-7ABFE211A6C1}"/>
    <dataValidation allowBlank="1" showErrorMessage="1" prompt="If equipment is being used as a base for this indirect cost, please enter the total amount of equipment" sqref="C16:E16 C9:E9 C135:E135 C128:E128 C121:E121 C114:E114 C107:E107 C100:E100 C93:E93 C86:E86 C79:E79 C72:E72 C65:E65 C58:E58 C51:E51 C44:E44 C37:E37 C30:E30 C142:E142 C23:E23" xr:uid="{879B9C8B-493F-4701-99C5-DA05C99C131A}"/>
    <dataValidation allowBlank="1" showErrorMessage="1" prompt="If fringe benefits are being used as a base for this indirect cost, please enter the total amount of fringe benefits" sqref="C14:E14 C7:E7 C133:E133 C126:E126 C119:E119 C112:E112 C105:E105 C98:E98 C91:E91 C84:E84 C77:E77 C70:E70 C63:E63 C56:E56 C49:E49 C42:E42 C35:E35 C28:E28 C140:E140 C21:E21" xr:uid="{DAA6B430-DEAA-4860-AE37-F2D58307FFF2}"/>
    <dataValidation allowBlank="1" showErrorMessage="1" prompt="If indirect costs are being used as a profit base, please enter the total amount of indirect costs" sqref="C156:E156" xr:uid="{F86FC7CE-8FE3-418E-82C0-F5F642BA3DB0}"/>
    <dataValidation allowBlank="1" showErrorMessage="1" prompt="If subrecipients and vendors are being used as a profit base, please enter the total amount of subrecipients and vendors" sqref="C155:E155" xr:uid="{5826DC99-8C22-46E4-9632-1BF249D63958}"/>
    <dataValidation allowBlank="1" showErrorMessage="1" prompt="If materials and miscellaneous are being used as a profit base, please enter the total amount of materials and miscellaneous" sqref="C154:E154" xr:uid="{75C89912-2231-4F56-98BB-107CD27167C8}"/>
    <dataValidation allowBlank="1" showErrorMessage="1" prompt="If equipment is being used as a profit base, please enter the total amount of equipment" sqref="C153:E153" xr:uid="{DC2C3D14-E3D9-474B-9A8E-566D5EE9F1BC}"/>
    <dataValidation allowBlank="1" showErrorMessage="1" prompt="If travel is being used as a profit base, please enter the total amount of travel" sqref="C152:E152" xr:uid="{9F5B0D22-670C-4526-9951-4598AA342036}"/>
    <dataValidation allowBlank="1" showErrorMessage="1" prompt="If fringe benefits is being used as a profit base, please enter the total amount of fringe benefits" sqref="C151:E151" xr:uid="{35E3A1D8-443C-40F1-95D5-BA3296F3FEB1}"/>
    <dataValidation allowBlank="1" showErrorMessage="1" prompt="If direct labor is being used as a profit base, please enter the total amount of direct labor" sqref="C150:E150" xr:uid="{20A7EB08-CBF6-4CEC-B82E-A24A22AD0472}"/>
    <dataValidation allowBlank="1" showErrorMessage="1" prompt="Please enter the amount being paid by match funds" sqref="M9:N9 M151:N156 M14:N19 M23:N145" xr:uid="{A2780A56-FB79-4955-9A0B-13A37D2BD9F1}"/>
    <dataValidation allowBlank="1" showErrorMessage="1" prompt="Please enter the amount being paid by C E C funds" sqref="L9 L151:L156 L14:L19 L23:L145" xr:uid="{BC7A596B-1556-466E-B284-2995A67FDFA7}"/>
    <dataValidation allowBlank="1" showErrorMessage="1" prompt="If materials and miscellaneous costs are being used as a base for this indirect cost, please enter the total amount of materials and miscellaneous costs" sqref="C17:E17 C10:E10 C136:E136 C129:E129 C122:E122 C115:E115 C108:E108 C101:E101 C94:E94 C87:E87 C80:E80 C73:E73 C66:E66 C59:E59 C52:E52 C45:E45 C38:E38 C31:E31 C143:E143 C24:E24" xr:uid="{9987147B-4C72-43AE-ADED-C0307E59308D}"/>
    <dataValidation allowBlank="1" showErrorMessage="1" prompt="If travel is being used as a base for this indirect cost, please enter the total amount of travel" sqref="C15:E15 C8:E8 C134:E134 C127:E127 C120:E120 C113:E113 C106:E106 C99:E99 C92:E92 C85:E85 C78:E78 C71:E71 C64:E64 C57:E57 C50:E50 C43:E43 C36:E36 C29:E29 C141:E141 C22:E22" xr:uid="{1C372AF6-105C-45F7-8724-72BFE6970676}"/>
    <dataValidation allowBlank="1" showErrorMessage="1" prompt="If direct labor is being used as a base for this indirect cost, please enter the total amount of direct labor" sqref="C13:E13 C6:E6 C132:E132 C125:E125 C118:E118 C111:E111 C104:E104 C97:E97 C90:E90 C83:E83 C76:E76 C69:E69 C62:E62 C55:E55 C48:E48 C41:E41 C34:E34 C27:E27 C139:E139 C20:E20" xr:uid="{B323768A-08F7-4858-9D25-706351C798F7}"/>
    <dataValidation allowBlank="1" showErrorMessage="1" prompt="Please enter the employee's actual fringe benefit percentage rate" sqref="P44 R16 P23 P30 P142 P58 P72 P86 P100 P114 P128 P37 P51 P65 P79 P93 P107 P121 T9 R153 P153 T44 P16 T23 T30 T142 T58 T72 T86 T100 T114 T128 T37 T51 T65 T79 T93 T107 T121 R9 T153 R142 P9 T16 R23 R30 R37 R44 R51 R58 R65 R72 R79 R86 R93 R100 R107 R114 R121 R128 R135 P135 T135" xr:uid="{4A5626BF-1A13-494E-A161-1CFCFA2730A3}"/>
    <dataValidation allowBlank="1" showErrorMessage="1" prompt="Training invoice indirect costs and profit sheet" sqref="A2:U2 O1" xr:uid="{F2E1A409-0488-4A84-BBD3-52F525589154}"/>
    <dataValidation allowBlank="1" showErrorMessage="1" prompt="Please enter the name of the indirect cost" sqref="A6:A145" xr:uid="{84303EB5-8495-4AF3-A1C5-EE0AAE51C18E}"/>
    <dataValidation allowBlank="1" showErrorMessage="1" prompt="Please enter the actual indirect cost percentage rate" sqref="J9 J14:J19 J23:J145" xr:uid="{38274F5F-F457-4D8C-B077-968105135A7D}"/>
    <dataValidation allowBlank="1" showErrorMessage="1" prompt="Please enter the profit percentage rate" sqref="J151:J156" xr:uid="{D6A2733C-555F-4750-ADAF-FCFCC1893CA2}"/>
  </dataValidations>
  <printOptions horizontalCentered="1"/>
  <pageMargins left="0.25" right="0.25" top="0.75" bottom="0.75" header="0.25" footer="0.25"/>
  <pageSetup scale="69" firstPageNumber="20" fitToHeight="20" orientation="landscape" r:id="rId1"/>
  <headerFooter>
    <oddFooter>&amp;C&amp;10Page &amp;P of &amp;N</oddFooter>
  </headerFooter>
  <rowBreaks count="1" manualBreakCount="1">
    <brk id="157"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EC24D825061844B34CD8AA8714EB1B" ma:contentTypeVersion="12" ma:contentTypeDescription="Create a new document." ma:contentTypeScope="" ma:versionID="f058cf3cccb8d4ac99a9ef6605ea139b">
  <xsd:schema xmlns:xsd="http://www.w3.org/2001/XMLSchema" xmlns:xs="http://www.w3.org/2001/XMLSchema" xmlns:p="http://schemas.microsoft.com/office/2006/metadata/properties" xmlns:ns2="8e9156d5-28d7-42fc-8897-9362f8f6a13a" xmlns:ns3="1c83770d-edcb-4e74-b796-c57b1ffde4ca" targetNamespace="http://schemas.microsoft.com/office/2006/metadata/properties" ma:root="true" ma:fieldsID="d30f5eb122ce2b15609dc79897c6af08" ns2:_="" ns3:_="">
    <xsd:import namespace="8e9156d5-28d7-42fc-8897-9362f8f6a13a"/>
    <xsd:import namespace="1c83770d-edcb-4e74-b796-c57b1ffde4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156d5-28d7-42fc-8897-9362f8f6a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3770d-edcb-4e74-b796-c57b1ffde4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c83770d-edcb-4e74-b796-c57b1ffde4ca">
      <UserInfo>
        <DisplayName>Ziegert, Susan@Energy</DisplayName>
        <AccountId>13</AccountId>
        <AccountType/>
      </UserInfo>
      <UserInfo>
        <DisplayName>Martin-Gallardo, Jennifer@Energy</DisplayName>
        <AccountId>16</AccountId>
        <AccountType/>
      </UserInfo>
      <UserInfo>
        <DisplayName>Gilbert, Benson@Energy</DisplayName>
        <AccountId>18</AccountId>
        <AccountType/>
      </UserInfo>
      <UserInfo>
        <DisplayName>Kashiwagi, Gordon@Energy</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752A1-157B-4768-946E-FE5CA0F02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156d5-28d7-42fc-8897-9362f8f6a13a"/>
    <ds:schemaRef ds:uri="1c83770d-edcb-4e74-b796-c57b1ffde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631335-0B96-4DD4-8E27-11261A6A91A0}">
  <ds:schemaRefs>
    <ds:schemaRef ds:uri="http://schemas.microsoft.com/office/2006/documentManagement/types"/>
    <ds:schemaRef ds:uri="http://www.w3.org/XML/1998/namespace"/>
    <ds:schemaRef ds:uri="http://schemas.microsoft.com/office/infopath/2007/PartnerControls"/>
    <ds:schemaRef ds:uri="http://purl.org/dc/elements/1.1/"/>
    <ds:schemaRef ds:uri="http://purl.org/dc/terms/"/>
    <ds:schemaRef ds:uri="1c83770d-edcb-4e74-b796-c57b1ffde4ca"/>
    <ds:schemaRef ds:uri="http://purl.org/dc/dcmitype/"/>
    <ds:schemaRef ds:uri="http://schemas.openxmlformats.org/package/2006/metadata/core-properties"/>
    <ds:schemaRef ds:uri="8e9156d5-28d7-42fc-8897-9362f8f6a13a"/>
    <ds:schemaRef ds:uri="http://schemas.microsoft.com/office/2006/metadata/properties"/>
  </ds:schemaRefs>
</ds:datastoreItem>
</file>

<file path=customXml/itemProps3.xml><?xml version="1.0" encoding="utf-8"?>
<ds:datastoreItem xmlns:ds="http://schemas.openxmlformats.org/officeDocument/2006/customXml" ds:itemID="{ADD416D7-7758-460E-92F2-AF5C06359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Invoice Payment Cover Sheet</vt:lpstr>
      <vt:lpstr>Invoice Summary</vt:lpstr>
      <vt:lpstr>DL &amp; FB</vt:lpstr>
      <vt:lpstr>Travel</vt:lpstr>
      <vt:lpstr>Equipment</vt:lpstr>
      <vt:lpstr>Materials &amp; Miscellaneous</vt:lpstr>
      <vt:lpstr>Subs &amp; Vendors</vt:lpstr>
      <vt:lpstr>Indirect Costs &amp; Profit</vt:lpstr>
      <vt:lpstr>Lists</vt:lpstr>
      <vt:lpstr>'DL &amp; FB'!Print_Area</vt:lpstr>
      <vt:lpstr>Equipment!Print_Area</vt:lpstr>
      <vt:lpstr>'Indirect Costs &amp; Profit'!Print_Area</vt:lpstr>
      <vt:lpstr>Instructions!Print_Area</vt:lpstr>
      <vt:lpstr>'Invoice Payment Cover Sheet'!Print_Area</vt:lpstr>
      <vt:lpstr>'Invoice Summary'!Print_Area</vt:lpstr>
      <vt:lpstr>Lists!Print_Area</vt:lpstr>
      <vt:lpstr>'Materials &amp; Miscellaneous'!Print_Area</vt:lpstr>
      <vt:lpstr>'Subs &amp; Vendors'!Print_Area</vt:lpstr>
      <vt:lpstr>Travel!Print_Area</vt:lpstr>
      <vt:lpstr>Equipment!Print_Titles</vt:lpstr>
      <vt:lpstr>'Materials &amp; Miscellaneous'!Print_Titles</vt:lpstr>
      <vt:lpstr>Travel!Print_Titles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rgrant</dc:creator>
  <cp:keywords/>
  <dc:description/>
  <cp:lastModifiedBy>Okemiri, Nzube@Energy</cp:lastModifiedBy>
  <cp:revision/>
  <dcterms:created xsi:type="dcterms:W3CDTF">2014-01-17T22:37:22Z</dcterms:created>
  <dcterms:modified xsi:type="dcterms:W3CDTF">2025-09-23T17:49:07Z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0x010100C6EC24D825061844B34CD8AA8714EB1B</vt:lpwstr>
  </property>
</Properties>
</file>