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1400" windowHeight="11790" activeTab="0"/>
  </bookViews>
  <sheets>
    <sheet name="Royalty Calculation " sheetId="1" r:id="rId1"/>
    <sheet name="Instructions" sheetId="2" r:id="rId2"/>
  </sheets>
  <definedNames>
    <definedName name="_xlnm.Print_Area" localSheetId="1">'Instructions'!$A$1:$N$49</definedName>
    <definedName name="_xlnm.Print_Area" localSheetId="0">'Royalty Calculation '!$A$1:$M$42</definedName>
  </definedNames>
  <calcPr fullCalcOnLoad="1"/>
</workbook>
</file>

<file path=xl/sharedStrings.xml><?xml version="1.0" encoding="utf-8"?>
<sst xmlns="http://schemas.openxmlformats.org/spreadsheetml/2006/main" count="61" uniqueCount="61">
  <si>
    <t>Contractor Name</t>
  </si>
  <si>
    <t>Address</t>
  </si>
  <si>
    <t>Phone</t>
  </si>
  <si>
    <t>Royalty Calculation</t>
  </si>
  <si>
    <t>Report #</t>
  </si>
  <si>
    <t># of Days Late</t>
  </si>
  <si>
    <t>Totals</t>
  </si>
  <si>
    <t>California Energy Commission</t>
  </si>
  <si>
    <t>Attn: Accounting Office, Royalty Payment</t>
  </si>
  <si>
    <t>Sacramento, CA  95814</t>
  </si>
  <si>
    <t>Please mail checks to:</t>
  </si>
  <si>
    <t>Contract Numbers</t>
  </si>
  <si>
    <t>Gross Revenue from the Sale of Project-Related Products or Rights</t>
  </si>
  <si>
    <t>PIER Royalty Rate of 1.5%</t>
  </si>
  <si>
    <t>Late Penalty Rate of 2%</t>
  </si>
  <si>
    <t>Total Late Penalty</t>
  </si>
  <si>
    <t>Total Interest</t>
  </si>
  <si>
    <t>Example</t>
  </si>
  <si>
    <t>Example Only on First Line</t>
  </si>
  <si>
    <t>Annual Interest Rate in Contract</t>
  </si>
  <si>
    <t>1516 Ninth Street, MS-2</t>
  </si>
  <si>
    <t>Total Royalty Payment 
+ Penalty 
+ Interest for this Period</t>
  </si>
  <si>
    <t>Calendar Year for which Royalties are Due</t>
  </si>
  <si>
    <t>Royalty Payment, 
Due March 1 for Prior Year</t>
  </si>
  <si>
    <t>Daily Interest Rate (Annual Rate/365)</t>
  </si>
  <si>
    <t>Interest on Late Payments
Starts March 17</t>
  </si>
  <si>
    <t>Late Payment Penalty
Starts March 2</t>
  </si>
  <si>
    <t>Instructions:</t>
  </si>
  <si>
    <t>B</t>
  </si>
  <si>
    <t>C</t>
  </si>
  <si>
    <t>D</t>
  </si>
  <si>
    <t>E</t>
  </si>
  <si>
    <t>F</t>
  </si>
  <si>
    <t>G</t>
  </si>
  <si>
    <t>H</t>
  </si>
  <si>
    <t>I</t>
  </si>
  <si>
    <t>J</t>
  </si>
  <si>
    <t>K</t>
  </si>
  <si>
    <t>L</t>
  </si>
  <si>
    <t>M</t>
  </si>
  <si>
    <t>Column</t>
  </si>
  <si>
    <t>Instructions</t>
  </si>
  <si>
    <t>A</t>
  </si>
  <si>
    <r>
      <t>CALENDAR YEAR:</t>
    </r>
    <r>
      <rPr>
        <sz val="10"/>
        <rFont val="Times New Roman"/>
        <family val="1"/>
      </rPr>
      <t xml:space="preserve"> </t>
    </r>
    <r>
      <rPr>
        <b/>
        <u val="single"/>
        <sz val="10"/>
        <color indexed="16"/>
        <rFont val="Times New Roman"/>
        <family val="1"/>
      </rPr>
      <t>Enter</t>
    </r>
    <r>
      <rPr>
        <sz val="10"/>
        <rFont val="Times New Roman"/>
        <family val="1"/>
      </rPr>
      <t xml:space="preserve"> the Calendar Year for which Royalties are due for this report.  Report 1 would be for the first year in which the product or right was sold, Report 2 for the second year, and so on for 15 years.  Payment and Report are due March 1st of the following calendar year.</t>
    </r>
  </si>
  <si>
    <r>
      <t>GROSS REVENUE:</t>
    </r>
    <r>
      <rPr>
        <sz val="10"/>
        <rFont val="Times New Roman"/>
        <family val="1"/>
      </rPr>
      <t xml:space="preserve"> </t>
    </r>
    <r>
      <rPr>
        <b/>
        <u val="single"/>
        <sz val="10"/>
        <color indexed="16"/>
        <rFont val="Times New Roman"/>
        <family val="1"/>
      </rPr>
      <t>Enter</t>
    </r>
    <r>
      <rPr>
        <sz val="10"/>
        <rFont val="Times New Roman"/>
        <family val="1"/>
      </rPr>
      <t xml:space="preserve"> the amount of Gross Revenue from the sale of project-related products or rights.</t>
    </r>
  </si>
  <si>
    <r>
      <t>ANNUAL INTEREST RATE:</t>
    </r>
    <r>
      <rPr>
        <sz val="10"/>
        <rFont val="Times New Roman"/>
        <family val="1"/>
      </rPr>
      <t xml:space="preserve"> </t>
    </r>
    <r>
      <rPr>
        <b/>
        <u val="single"/>
        <sz val="10"/>
        <color indexed="16"/>
        <rFont val="Times New Roman"/>
        <family val="1"/>
      </rPr>
      <t>Enter</t>
    </r>
    <r>
      <rPr>
        <sz val="10"/>
        <rFont val="Times New Roman"/>
        <family val="1"/>
      </rPr>
      <t xml:space="preserve"> the maximum interest rate allowed by law.</t>
    </r>
  </si>
  <si>
    <r>
      <t xml:space="preserve">LATE PENALTY RATE: </t>
    </r>
    <r>
      <rPr>
        <sz val="10"/>
        <rFont val="Times New Roman"/>
        <family val="1"/>
      </rPr>
      <t xml:space="preserve">The 2% Late Penalty Rate is applied to the royalty amount as of March 2nd of the calendar year immediately following the calendar year for this royalty payment. This rate is fixed and therefore </t>
    </r>
    <r>
      <rPr>
        <b/>
        <sz val="10"/>
        <color indexed="16"/>
        <rFont val="Times New Roman"/>
        <family val="1"/>
      </rPr>
      <t>given</t>
    </r>
    <r>
      <rPr>
        <sz val="10"/>
        <rFont val="Times New Roman"/>
        <family val="1"/>
      </rPr>
      <t>.</t>
    </r>
  </si>
  <si>
    <r>
      <t xml:space="preserve">Any further questions may be directed to Rachel Grant at the California Energy Commission.  Email: </t>
    </r>
    <r>
      <rPr>
        <b/>
        <u val="single"/>
        <sz val="10"/>
        <color indexed="12"/>
        <rFont val="Times New Roman"/>
        <family val="1"/>
      </rPr>
      <t>rgrant@energy.state.ca.us</t>
    </r>
    <r>
      <rPr>
        <sz val="10"/>
        <rFont val="Times New Roman"/>
        <family val="1"/>
      </rPr>
      <t xml:space="preserve"> and phone: 916-654-4379</t>
    </r>
  </si>
  <si>
    <t>These Instructions will follow the lettered column headings at the top of the workbook for your convenience.  Please also know that the cells that contain given or automatically calculated information are locked.</t>
  </si>
  <si>
    <t>3/18/2006</t>
  </si>
  <si>
    <t>Interest Accrual
Start Date 
(3/17/20xx)
Payment Date</t>
  </si>
  <si>
    <r>
      <t xml:space="preserve">INTEREST ACCRUAL START DATE/ PAYMENT DATE: </t>
    </r>
    <r>
      <rPr>
        <b/>
        <u val="single"/>
        <sz val="10"/>
        <color indexed="16"/>
        <rFont val="Times New Roman"/>
        <family val="1"/>
      </rPr>
      <t>Enter</t>
    </r>
    <r>
      <rPr>
        <sz val="10"/>
        <rFont val="Times New Roman"/>
        <family val="1"/>
      </rPr>
      <t xml:space="preserve"> the first (top) date which is March 17 of the calendar year following the calendar year for which Royalties are due (</t>
    </r>
    <r>
      <rPr>
        <b/>
        <sz val="10"/>
        <color indexed="16"/>
        <rFont val="Times New Roman"/>
        <family val="1"/>
      </rPr>
      <t>entered as 3/17/20XX</t>
    </r>
    <r>
      <rPr>
        <sz val="10"/>
        <rFont val="Times New Roman"/>
        <family val="1"/>
      </rPr>
      <t xml:space="preserve">).  This is 15 days after the Late Penalty date of March 2nd.  </t>
    </r>
    <r>
      <rPr>
        <b/>
        <u val="single"/>
        <sz val="10"/>
        <color indexed="16"/>
        <rFont val="Times New Roman"/>
        <family val="1"/>
      </rPr>
      <t>Enter</t>
    </r>
    <r>
      <rPr>
        <sz val="10"/>
        <rFont val="Times New Roman"/>
        <family val="1"/>
      </rPr>
      <t xml:space="preserve"> also the second (bottom) date which is your </t>
    </r>
    <r>
      <rPr>
        <b/>
        <sz val="10"/>
        <color indexed="16"/>
        <rFont val="Times New Roman"/>
        <family val="1"/>
      </rPr>
      <t>Payment Date</t>
    </r>
    <r>
      <rPr>
        <sz val="10"/>
        <rFont val="Times New Roman"/>
        <family val="1"/>
      </rPr>
      <t xml:space="preserve"> (the date of the postmark for this payment).  If the Postmark date is before March 17, the interest rate will not be applied.  If the Postmark date is before March 2nd, the Late Penalty will not be applied.</t>
    </r>
  </si>
  <si>
    <t>3/17/2006</t>
  </si>
  <si>
    <r>
      <t>REPORT #:</t>
    </r>
    <r>
      <rPr>
        <sz val="10"/>
        <rFont val="Times New Roman"/>
        <family val="1"/>
      </rPr>
      <t xml:space="preserve"> #1 is your first Royalty Report, #2 the second, et cetera.  Contractor shall pay royalties to the Energy Commission for each project-related product or right sold for a term of 15 years from the date of the first sale of such project-related product or right. This number is </t>
    </r>
    <r>
      <rPr>
        <b/>
        <sz val="10"/>
        <color indexed="16"/>
        <rFont val="Times New Roman"/>
        <family val="1"/>
      </rPr>
      <t>given</t>
    </r>
    <r>
      <rPr>
        <sz val="10"/>
        <rFont val="Times New Roman"/>
        <family val="1"/>
      </rPr>
      <t>.</t>
    </r>
  </si>
  <si>
    <r>
      <t>PIER ROYALTY RATE:</t>
    </r>
    <r>
      <rPr>
        <sz val="10"/>
        <rFont val="Times New Roman"/>
        <family val="1"/>
      </rPr>
      <t xml:space="preserve">1.5% is the rate applied to royalties for all PIER contracts. This percentage is </t>
    </r>
    <r>
      <rPr>
        <b/>
        <sz val="10"/>
        <color indexed="16"/>
        <rFont val="Times New Roman"/>
        <family val="1"/>
      </rPr>
      <t>given</t>
    </r>
    <r>
      <rPr>
        <sz val="10"/>
        <rFont val="Times New Roman"/>
        <family val="1"/>
      </rPr>
      <t>.</t>
    </r>
  </si>
  <si>
    <r>
      <t>ROYALTY PAYMENT:</t>
    </r>
    <r>
      <rPr>
        <sz val="10"/>
        <rFont val="Times New Roman"/>
        <family val="1"/>
      </rPr>
      <t xml:space="preserve"> This is the amount of Royalties due before Interest or Late Penalty.  The Gross Revenue is multiplied by the PIER Royalty Rate. (C x D =E) This cell is calculated automatically and the amount will be </t>
    </r>
    <r>
      <rPr>
        <b/>
        <sz val="10"/>
        <color indexed="16"/>
        <rFont val="Times New Roman"/>
        <family val="1"/>
      </rPr>
      <t>given</t>
    </r>
    <r>
      <rPr>
        <sz val="10"/>
        <rFont val="Times New Roman"/>
        <family val="1"/>
      </rPr>
      <t>.</t>
    </r>
  </si>
  <si>
    <r>
      <t># OF DAYS LATE:</t>
    </r>
    <r>
      <rPr>
        <sz val="10"/>
        <rFont val="Times New Roman"/>
        <family val="1"/>
      </rPr>
      <t xml:space="preserve"> This number is the number of days that Interest will be applied.  It is the difference between the Payment Date and the Interest Accrual Start Date. (F bottom - F top = G) This cell is calculated automatically and the amount will be </t>
    </r>
    <r>
      <rPr>
        <b/>
        <sz val="10"/>
        <color indexed="16"/>
        <rFont val="Times New Roman"/>
        <family val="1"/>
      </rPr>
      <t>given</t>
    </r>
    <r>
      <rPr>
        <sz val="10"/>
        <rFont val="Times New Roman"/>
        <family val="1"/>
      </rPr>
      <t>.</t>
    </r>
  </si>
  <si>
    <r>
      <t>DAILY INTEREST ACCRUAL RATE:</t>
    </r>
    <r>
      <rPr>
        <sz val="10"/>
        <rFont val="Times New Roman"/>
        <family val="1"/>
      </rPr>
      <t xml:space="preserve"> This is the Annual Interest Rate divided by 365. (H/365).  This cell is calculated automatically and the amount will be </t>
    </r>
    <r>
      <rPr>
        <b/>
        <sz val="10"/>
        <color indexed="16"/>
        <rFont val="Times New Roman"/>
        <family val="1"/>
      </rPr>
      <t>given</t>
    </r>
    <r>
      <rPr>
        <sz val="10"/>
        <rFont val="Times New Roman"/>
        <family val="1"/>
      </rPr>
      <t>.</t>
    </r>
  </si>
  <si>
    <r>
      <t xml:space="preserve">TOTAL INTEREST: </t>
    </r>
    <r>
      <rPr>
        <sz val="10"/>
        <rFont val="Times New Roman"/>
        <family val="1"/>
      </rPr>
      <t xml:space="preserve">This is the Number of Days Late multiplied by the Daily Interest Accrual Rate.  (G x I = J) This amount is calculated automatically and will be </t>
    </r>
    <r>
      <rPr>
        <b/>
        <sz val="10"/>
        <color indexed="16"/>
        <rFont val="Times New Roman"/>
        <family val="1"/>
      </rPr>
      <t>given</t>
    </r>
    <r>
      <rPr>
        <sz val="10"/>
        <rFont val="Times New Roman"/>
        <family val="1"/>
      </rPr>
      <t>.</t>
    </r>
  </si>
  <si>
    <r>
      <t>TOTAL LATE PENALTY:</t>
    </r>
    <r>
      <rPr>
        <sz val="10"/>
        <rFont val="Times New Roman"/>
        <family val="1"/>
      </rPr>
      <t xml:space="preserve"> Penalty is calculated as of March 2nd of the calendar year immediately following the calendar year for this Royalty Payment.  Penalty is 2% multiplied by the Royalty Payment Amount if the Payment date is March 2nd or later. (E x K = L). This amount calculates automatically and will be </t>
    </r>
    <r>
      <rPr>
        <b/>
        <sz val="10"/>
        <color indexed="16"/>
        <rFont val="Times New Roman"/>
        <family val="1"/>
      </rPr>
      <t>given</t>
    </r>
    <r>
      <rPr>
        <sz val="10"/>
        <rFont val="Times New Roman"/>
        <family val="1"/>
      </rPr>
      <t>.</t>
    </r>
  </si>
  <si>
    <r>
      <t>TOTAL ROYALTY PAYMENT FOR THIS PERIOD:</t>
    </r>
    <r>
      <rPr>
        <sz val="10"/>
        <rFont val="Times New Roman"/>
        <family val="1"/>
      </rPr>
      <t xml:space="preserve"> This is the sum of the Royalty Payment amount plus the Total Interest amount plus the Total Late Penalty amount.  (E + J + L= M)  This amount calculates automatically and will be </t>
    </r>
    <r>
      <rPr>
        <b/>
        <sz val="10"/>
        <color indexed="16"/>
        <rFont val="Times New Roman"/>
        <family val="1"/>
      </rPr>
      <t>given</t>
    </r>
    <r>
      <rPr>
        <sz val="10"/>
        <rFont val="Times New Roman"/>
        <family val="1"/>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</si>
</sst>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409]dddd\,\ mmmm\ dd\,\ yyyy"/>
    <numFmt numFmtId="173" formatCode="m/d/yyyy;@"/>
    <numFmt numFmtId="174" formatCode="0.00000%"/>
    <numFmt numFmtId="175" formatCode="&quot;$&quot;#,##0.00"/>
    <numFmt numFmtId="176" formatCode="[$-409]mmmm\ d\,\ yyyy;@"/>
    <numFmt numFmtId="177" formatCode="_(&quot;$&quot;* #,##0.0_);_(&quot;$&quot;* \(#,##0.0\);_(&quot;$&quot;* &quot;-&quot;??_);_(@_)"/>
    <numFmt numFmtId="178" formatCode="_(&quot;$&quot;* #,##0_);_(&quot;$&quot;* \(#,##0\);_(&quot;$&quot;* &quot;-&quot;??_);_(@_)"/>
  </numFmts>
  <fonts count="43">
    <font>
      <sz val="10"/>
      <name val="Arial"/>
      <family val="0"/>
    </font>
    <font>
      <sz val="8"/>
      <name val="Arial"/>
      <family val="0"/>
    </font>
    <font>
      <sz val="10"/>
      <name val="Times New Roman"/>
      <family val="1"/>
    </font>
    <font>
      <b/>
      <sz val="10"/>
      <name val="Times New Roman"/>
      <family val="1"/>
    </font>
    <font>
      <b/>
      <sz val="10"/>
      <color indexed="16"/>
      <name val="Times New Roman"/>
      <family val="1"/>
    </font>
    <font>
      <b/>
      <u val="single"/>
      <sz val="10"/>
      <color indexed="16"/>
      <name val="Times New Roman"/>
      <family val="1"/>
    </font>
    <font>
      <b/>
      <u val="single"/>
      <sz val="10"/>
      <color indexed="12"/>
      <name val="Times New Roman"/>
      <family val="1"/>
    </font>
    <font>
      <b/>
      <sz val="12"/>
      <color indexed="16"/>
      <name val="Times New Roman"/>
      <family val="1"/>
    </font>
    <font>
      <sz val="9"/>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double"/>
      <top style="double"/>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double"/>
      <top style="medium"/>
      <bottom style="medium"/>
    </border>
    <border>
      <left>
        <color indexed="63"/>
      </left>
      <right style="thin"/>
      <top style="medium"/>
      <bottom style="medium"/>
    </border>
    <border>
      <left style="double"/>
      <right>
        <color indexed="63"/>
      </right>
      <top style="medium"/>
      <bottom style="medium"/>
    </border>
    <border>
      <left style="double"/>
      <right style="medium"/>
      <top style="medium"/>
      <bottom style="medium"/>
    </border>
    <border>
      <left style="double"/>
      <right style="thin"/>
      <top style="double"/>
      <bottom>
        <color indexed="63"/>
      </bottom>
    </border>
    <border>
      <left style="thin"/>
      <right style="double"/>
      <top style="double"/>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color indexed="63"/>
      </bottom>
    </border>
    <border>
      <left>
        <color indexed="63"/>
      </left>
      <right style="double"/>
      <top style="double"/>
      <bottom>
        <color indexed="63"/>
      </bottom>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left"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44" fontId="2" fillId="0" borderId="0" xfId="44" applyFont="1" applyAlignment="1">
      <alignment/>
    </xf>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center" vertical="top" wrapText="1"/>
    </xf>
    <xf numFmtId="0" fontId="7"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44" fontId="2" fillId="0" borderId="0" xfId="44" applyFont="1" applyAlignment="1" applyProtection="1">
      <alignment/>
      <protection/>
    </xf>
    <xf numFmtId="0" fontId="7" fillId="0" borderId="0" xfId="0" applyFont="1" applyAlignment="1" applyProtection="1">
      <alignment horizontal="center"/>
      <protection/>
    </xf>
    <xf numFmtId="0" fontId="7" fillId="0" borderId="0" xfId="44" applyNumberFormat="1" applyFont="1" applyAlignment="1" applyProtection="1">
      <alignment horizontal="center"/>
      <protection/>
    </xf>
    <xf numFmtId="0" fontId="2" fillId="0" borderId="0" xfId="0" applyFont="1" applyAlignment="1" applyProtection="1">
      <alignment vertical="top"/>
      <protection/>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0" xfId="0" applyFont="1" applyBorder="1" applyAlignment="1" applyProtection="1">
      <alignment/>
      <protection locked="0"/>
    </xf>
    <xf numFmtId="0" fontId="2" fillId="0" borderId="0" xfId="0" applyFont="1" applyAlignment="1" applyProtection="1">
      <alignment/>
      <protection locked="0"/>
    </xf>
    <xf numFmtId="44" fontId="2" fillId="0" borderId="0" xfId="0" applyNumberFormat="1" applyFont="1" applyAlignment="1" applyProtection="1">
      <alignment/>
      <protection locked="0"/>
    </xf>
    <xf numFmtId="44" fontId="2" fillId="0" borderId="0" xfId="44" applyFont="1" applyAlignment="1" applyProtection="1">
      <alignment/>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4" fontId="2" fillId="0" borderId="18" xfId="44" applyFont="1" applyBorder="1" applyAlignment="1" applyProtection="1">
      <alignment horizontal="center" vertical="center"/>
      <protection/>
    </xf>
    <xf numFmtId="164" fontId="2" fillId="0" borderId="19" xfId="0" applyNumberFormat="1" applyFont="1" applyBorder="1" applyAlignment="1" applyProtection="1">
      <alignment horizontal="center" vertical="center"/>
      <protection/>
    </xf>
    <xf numFmtId="44" fontId="2" fillId="0" borderId="20" xfId="44"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44" fontId="2" fillId="0" borderId="19" xfId="0" applyNumberFormat="1" applyFont="1" applyBorder="1" applyAlignment="1" applyProtection="1">
      <alignment horizontal="center" vertical="center"/>
      <protection/>
    </xf>
    <xf numFmtId="164" fontId="2" fillId="0" borderId="22" xfId="0" applyNumberFormat="1" applyFont="1" applyBorder="1" applyAlignment="1" applyProtection="1">
      <alignment horizontal="center" vertical="center"/>
      <protection/>
    </xf>
    <xf numFmtId="44" fontId="2" fillId="0" borderId="23" xfId="0" applyNumberFormat="1" applyFont="1" applyBorder="1" applyAlignment="1" applyProtection="1">
      <alignment horizontal="center" vertical="center"/>
      <protection/>
    </xf>
    <xf numFmtId="0" fontId="2" fillId="0" borderId="24" xfId="0" applyFont="1" applyBorder="1" applyAlignment="1" applyProtection="1">
      <alignment horizontal="center" vertical="top" wrapText="1"/>
      <protection/>
    </xf>
    <xf numFmtId="44" fontId="2" fillId="0" borderId="12" xfId="44" applyFont="1" applyBorder="1" applyAlignment="1" applyProtection="1">
      <alignment horizontal="center" vertical="top" wrapText="1"/>
      <protection/>
    </xf>
    <xf numFmtId="44" fontId="2" fillId="0" borderId="25" xfId="44" applyFont="1" applyBorder="1" applyAlignment="1" applyProtection="1">
      <alignment horizontal="center" vertical="top" wrapText="1"/>
      <protection/>
    </xf>
    <xf numFmtId="49" fontId="2" fillId="33" borderId="15" xfId="0" applyNumberFormat="1" applyFont="1" applyFill="1" applyBorder="1" applyAlignment="1" applyProtection="1">
      <alignment horizontal="center" vertical="center"/>
      <protection/>
    </xf>
    <xf numFmtId="49" fontId="2" fillId="33" borderId="26" xfId="0" applyNumberFormat="1"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xf>
    <xf numFmtId="164" fontId="2" fillId="0" borderId="15" xfId="0" applyNumberFormat="1" applyFont="1"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protection/>
    </xf>
    <xf numFmtId="49" fontId="2" fillId="33" borderId="26" xfId="0" applyNumberFormat="1"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164" fontId="2" fillId="33" borderId="15" xfId="0" applyNumberFormat="1" applyFont="1" applyFill="1" applyBorder="1" applyAlignment="1" applyProtection="1">
      <alignment horizontal="center" vertical="center"/>
      <protection/>
    </xf>
    <xf numFmtId="164" fontId="2" fillId="33" borderId="26" xfId="0" applyNumberFormat="1" applyFont="1" applyFill="1" applyBorder="1" applyAlignment="1" applyProtection="1">
      <alignment horizontal="center" vertical="center"/>
      <protection/>
    </xf>
    <xf numFmtId="0" fontId="3" fillId="0" borderId="0" xfId="0" applyFont="1" applyBorder="1" applyAlignment="1" applyProtection="1">
      <alignment horizontal="right"/>
      <protection/>
    </xf>
    <xf numFmtId="44" fontId="2" fillId="33" borderId="15" xfId="44" applyFont="1" applyFill="1" applyBorder="1" applyAlignment="1" applyProtection="1">
      <alignment horizontal="center" vertical="center"/>
      <protection/>
    </xf>
    <xf numFmtId="44" fontId="2" fillId="33" borderId="26" xfId="44" applyFont="1" applyFill="1" applyBorder="1" applyAlignment="1" applyProtection="1">
      <alignment horizontal="center" vertical="center"/>
      <protection/>
    </xf>
    <xf numFmtId="44" fontId="2" fillId="0" borderId="15" xfId="44" applyFont="1" applyBorder="1" applyAlignment="1" applyProtection="1">
      <alignment horizontal="center" vertical="center"/>
      <protection locked="0"/>
    </xf>
    <xf numFmtId="44" fontId="2" fillId="0" borderId="16" xfId="44" applyFont="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1" fontId="2" fillId="33" borderId="15" xfId="0" applyNumberFormat="1" applyFont="1" applyFill="1" applyBorder="1" applyAlignment="1" applyProtection="1">
      <alignment horizontal="center" vertical="center"/>
      <protection/>
    </xf>
    <xf numFmtId="1" fontId="2" fillId="33" borderId="26" xfId="0" applyNumberFormat="1" applyFont="1" applyFill="1" applyBorder="1" applyAlignment="1" applyProtection="1">
      <alignment horizontal="center" vertical="center"/>
      <protection/>
    </xf>
    <xf numFmtId="44" fontId="2" fillId="0" borderId="15" xfId="0" applyNumberFormat="1" applyFont="1" applyBorder="1" applyAlignment="1" applyProtection="1">
      <alignment horizontal="center" vertical="center"/>
      <protection/>
    </xf>
    <xf numFmtId="174" fontId="2" fillId="0" borderId="15" xfId="0" applyNumberFormat="1" applyFont="1" applyBorder="1" applyAlignment="1" applyProtection="1">
      <alignment horizontal="center" vertical="center"/>
      <protection/>
    </xf>
    <xf numFmtId="10" fontId="2" fillId="0" borderId="15"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xf>
    <xf numFmtId="44" fontId="2" fillId="33" borderId="15" xfId="0" applyNumberFormat="1" applyFont="1" applyFill="1" applyBorder="1" applyAlignment="1" applyProtection="1">
      <alignment horizontal="center" vertical="center"/>
      <protection/>
    </xf>
    <xf numFmtId="0" fontId="2" fillId="0" borderId="26" xfId="0" applyFont="1" applyBorder="1" applyAlignment="1" applyProtection="1">
      <alignment/>
      <protection/>
    </xf>
    <xf numFmtId="174" fontId="2" fillId="33" borderId="15" xfId="0" applyNumberFormat="1" applyFont="1" applyFill="1" applyBorder="1" applyAlignment="1" applyProtection="1">
      <alignment horizontal="center" vertical="center"/>
      <protection/>
    </xf>
    <xf numFmtId="174" fontId="2" fillId="33" borderId="26" xfId="0" applyNumberFormat="1" applyFont="1" applyFill="1" applyBorder="1" applyAlignment="1" applyProtection="1">
      <alignment horizontal="center" vertical="center"/>
      <protection/>
    </xf>
    <xf numFmtId="10" fontId="2" fillId="33" borderId="15" xfId="0" applyNumberFormat="1" applyFont="1" applyFill="1" applyBorder="1" applyAlignment="1" applyProtection="1">
      <alignment horizontal="center" vertical="center"/>
      <protection/>
    </xf>
    <xf numFmtId="10" fontId="2" fillId="33" borderId="26" xfId="0" applyNumberFormat="1" applyFont="1" applyFill="1" applyBorder="1" applyAlignment="1" applyProtection="1">
      <alignment horizontal="center" vertical="center"/>
      <protection/>
    </xf>
    <xf numFmtId="178" fontId="2" fillId="0" borderId="15" xfId="0" applyNumberFormat="1" applyFont="1" applyBorder="1" applyAlignment="1" applyProtection="1">
      <alignment horizontal="center" vertical="center"/>
      <protection/>
    </xf>
    <xf numFmtId="44" fontId="2" fillId="0" borderId="15" xfId="44" applyFont="1" applyFill="1" applyBorder="1" applyAlignment="1" applyProtection="1">
      <alignment horizontal="center" vertical="center"/>
      <protection/>
    </xf>
    <xf numFmtId="178" fontId="2" fillId="0" borderId="17" xfId="0" applyNumberFormat="1" applyFont="1" applyBorder="1" applyAlignment="1" applyProtection="1">
      <alignment horizontal="center" vertical="center"/>
      <protection/>
    </xf>
    <xf numFmtId="44" fontId="2" fillId="0" borderId="17" xfId="0" applyNumberFormat="1" applyFont="1" applyBorder="1" applyAlignment="1" applyProtection="1">
      <alignment horizontal="center" vertical="center"/>
      <protection/>
    </xf>
    <xf numFmtId="164" fontId="2" fillId="0" borderId="17" xfId="0" applyNumberFormat="1" applyFont="1" applyBorder="1" applyAlignment="1" applyProtection="1">
      <alignment horizontal="center" vertical="center"/>
      <protection/>
    </xf>
    <xf numFmtId="44" fontId="2" fillId="0" borderId="17" xfId="44" applyFont="1" applyFill="1" applyBorder="1" applyAlignment="1" applyProtection="1">
      <alignment horizontal="center" vertical="center"/>
      <protection/>
    </xf>
    <xf numFmtId="174" fontId="2" fillId="0" borderId="17" xfId="0" applyNumberFormat="1" applyFont="1" applyBorder="1" applyAlignment="1" applyProtection="1">
      <alignment horizontal="center" vertical="center"/>
      <protection/>
    </xf>
    <xf numFmtId="10" fontId="2" fillId="0" borderId="17"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xf>
    <xf numFmtId="44" fontId="2" fillId="0" borderId="17" xfId="44" applyFont="1" applyBorder="1" applyAlignment="1" applyProtection="1">
      <alignment horizontal="center" vertical="center"/>
      <protection locked="0"/>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178" fontId="2" fillId="0" borderId="16" xfId="0" applyNumberFormat="1" applyFont="1" applyBorder="1" applyAlignment="1" applyProtection="1">
      <alignment horizontal="center" vertical="center"/>
      <protection/>
    </xf>
    <xf numFmtId="44" fontId="2" fillId="0" borderId="16" xfId="0" applyNumberFormat="1" applyFont="1" applyBorder="1" applyAlignment="1" applyProtection="1">
      <alignment horizontal="center" vertical="center"/>
      <protection/>
    </xf>
    <xf numFmtId="174" fontId="2" fillId="0" borderId="16" xfId="0" applyNumberFormat="1" applyFont="1" applyBorder="1" applyAlignment="1" applyProtection="1">
      <alignment horizontal="center" vertical="center"/>
      <protection/>
    </xf>
    <xf numFmtId="10" fontId="2" fillId="0" borderId="16"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xf>
    <xf numFmtId="44" fontId="2" fillId="0" borderId="16" xfId="44" applyFont="1" applyFill="1" applyBorder="1" applyAlignment="1" applyProtection="1">
      <alignment horizontal="center" vertical="center"/>
      <protection/>
    </xf>
    <xf numFmtId="0" fontId="2" fillId="33" borderId="31" xfId="0" applyFont="1" applyFill="1" applyBorder="1" applyAlignment="1" applyProtection="1">
      <alignment horizontal="center"/>
      <protection/>
    </xf>
    <xf numFmtId="0" fontId="2" fillId="33" borderId="32" xfId="0" applyFont="1" applyFill="1" applyBorder="1" applyAlignment="1" applyProtection="1">
      <alignment horizontal="center"/>
      <protection/>
    </xf>
    <xf numFmtId="0" fontId="2" fillId="33" borderId="33" xfId="0" applyFont="1" applyFill="1" applyBorder="1" applyAlignment="1" applyProtection="1">
      <alignment horizontal="center"/>
      <protection/>
    </xf>
    <xf numFmtId="0" fontId="2" fillId="0" borderId="10" xfId="0" applyFont="1" applyBorder="1" applyAlignment="1" applyProtection="1">
      <alignment horizontal="center" vertical="top"/>
      <protection/>
    </xf>
    <xf numFmtId="0" fontId="2" fillId="0" borderId="34" xfId="0" applyFont="1" applyBorder="1" applyAlignment="1" applyProtection="1">
      <alignment horizontal="center" vertical="top"/>
      <protection/>
    </xf>
    <xf numFmtId="0" fontId="2" fillId="0" borderId="35" xfId="0" applyFont="1" applyBorder="1" applyAlignment="1" applyProtection="1">
      <alignment horizontal="center" vertical="top"/>
      <protection/>
    </xf>
    <xf numFmtId="0" fontId="2" fillId="0" borderId="10" xfId="0" applyFont="1" applyBorder="1" applyAlignment="1" applyProtection="1">
      <alignment horizontal="center" vertical="top" wrapText="1"/>
      <protection/>
    </xf>
    <xf numFmtId="178" fontId="2" fillId="33" borderId="36" xfId="0" applyNumberFormat="1" applyFont="1" applyFill="1" applyBorder="1" applyAlignment="1" applyProtection="1">
      <alignment horizontal="center" vertical="center"/>
      <protection/>
    </xf>
    <xf numFmtId="178" fontId="2" fillId="33" borderId="37" xfId="0" applyNumberFormat="1" applyFont="1" applyFill="1" applyBorder="1" applyAlignment="1" applyProtection="1">
      <alignment horizontal="center" vertical="center"/>
      <protection/>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7</xdr:row>
      <xdr:rowOff>666750</xdr:rowOff>
    </xdr:from>
    <xdr:to>
      <xdr:col>5</xdr:col>
      <xdr:colOff>647700</xdr:colOff>
      <xdr:row>7</xdr:row>
      <xdr:rowOff>666750</xdr:rowOff>
    </xdr:to>
    <xdr:sp>
      <xdr:nvSpPr>
        <xdr:cNvPr id="1" name="Line 1"/>
        <xdr:cNvSpPr>
          <a:spLocks/>
        </xdr:cNvSpPr>
      </xdr:nvSpPr>
      <xdr:spPr>
        <a:xfrm>
          <a:off x="3600450" y="198120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0</xdr:rowOff>
    </xdr:from>
    <xdr:to>
      <xdr:col>6</xdr:col>
      <xdr:colOff>647700</xdr:colOff>
      <xdr:row>0</xdr:row>
      <xdr:rowOff>0</xdr:rowOff>
    </xdr:to>
    <xdr:sp>
      <xdr:nvSpPr>
        <xdr:cNvPr id="1" name="Line 2"/>
        <xdr:cNvSpPr>
          <a:spLocks/>
        </xdr:cNvSpPr>
      </xdr:nvSpPr>
      <xdr:spPr>
        <a:xfrm>
          <a:off x="4162425" y="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85" zoomScaleNormal="85" zoomScalePageLayoutView="0" workbookViewId="0" topLeftCell="A1">
      <selection activeCell="D1" sqref="D1:D4"/>
    </sheetView>
  </sheetViews>
  <sheetFormatPr defaultColWidth="8.8515625" defaultRowHeight="12.75"/>
  <cols>
    <col min="1" max="1" width="7.140625" style="2" customWidth="1"/>
    <col min="2" max="2" width="9.28125" style="2" customWidth="1"/>
    <col min="3" max="3" width="16.421875" style="7" customWidth="1"/>
    <col min="4" max="4" width="6.7109375" style="2" customWidth="1"/>
    <col min="5" max="5" width="13.140625" style="7" customWidth="1"/>
    <col min="6" max="6" width="11.57421875" style="2" customWidth="1"/>
    <col min="7" max="7" width="6.8515625" style="2" customWidth="1"/>
    <col min="8" max="8" width="8.28125" style="2" customWidth="1"/>
    <col min="9" max="9" width="9.28125" style="2" customWidth="1"/>
    <col min="10" max="10" width="10.8515625" style="2" customWidth="1"/>
    <col min="11" max="11" width="7.28125" style="2" customWidth="1"/>
    <col min="12" max="12" width="11.421875" style="2" customWidth="1"/>
    <col min="13" max="13" width="13.28125" style="2" customWidth="1"/>
    <col min="14" max="16384" width="8.8515625" style="2" customWidth="1"/>
  </cols>
  <sheetData>
    <row r="1" spans="1:13" ht="15.75">
      <c r="A1" s="11"/>
      <c r="B1" s="53" t="s">
        <v>11</v>
      </c>
      <c r="C1" s="53"/>
      <c r="D1" s="23"/>
      <c r="E1" s="23"/>
      <c r="F1" s="24"/>
      <c r="G1" s="12"/>
      <c r="H1" s="13" t="s">
        <v>10</v>
      </c>
      <c r="I1" s="12"/>
      <c r="J1" s="12"/>
      <c r="K1" s="12"/>
      <c r="L1" s="12"/>
      <c r="M1" s="12"/>
    </row>
    <row r="2" spans="1:13" ht="12.75">
      <c r="A2" s="12"/>
      <c r="B2" s="53" t="s">
        <v>0</v>
      </c>
      <c r="C2" s="53"/>
      <c r="D2" s="23"/>
      <c r="E2" s="23"/>
      <c r="F2" s="25"/>
      <c r="G2" s="12"/>
      <c r="H2" s="12" t="s">
        <v>7</v>
      </c>
      <c r="I2" s="12"/>
      <c r="J2" s="12"/>
      <c r="K2" s="12"/>
      <c r="L2" s="12"/>
      <c r="M2" s="12"/>
    </row>
    <row r="3" spans="1:13" ht="12.75" customHeight="1">
      <c r="A3" s="11"/>
      <c r="B3" s="53" t="s">
        <v>1</v>
      </c>
      <c r="C3" s="53"/>
      <c r="D3" s="23"/>
      <c r="E3" s="23"/>
      <c r="F3" s="24"/>
      <c r="G3" s="12"/>
      <c r="H3" s="12" t="s">
        <v>8</v>
      </c>
      <c r="I3" s="12"/>
      <c r="J3" s="12"/>
      <c r="K3" s="12"/>
      <c r="L3" s="12"/>
      <c r="M3" s="12"/>
    </row>
    <row r="4" spans="1:13" ht="12.75">
      <c r="A4" s="12"/>
      <c r="B4" s="12"/>
      <c r="C4" s="14"/>
      <c r="D4" s="23"/>
      <c r="E4" s="23"/>
      <c r="F4" s="24"/>
      <c r="G4" s="12"/>
      <c r="H4" s="12" t="s">
        <v>20</v>
      </c>
      <c r="I4" s="12"/>
      <c r="J4" s="12"/>
      <c r="K4" s="12"/>
      <c r="L4" s="12"/>
      <c r="M4" s="12"/>
    </row>
    <row r="5" spans="1:13" ht="12.75">
      <c r="A5" s="12"/>
      <c r="B5" s="53" t="s">
        <v>2</v>
      </c>
      <c r="C5" s="53"/>
      <c r="D5" s="24"/>
      <c r="E5" s="26"/>
      <c r="F5" s="24"/>
      <c r="G5" s="12"/>
      <c r="H5" s="12" t="s">
        <v>9</v>
      </c>
      <c r="I5" s="12"/>
      <c r="J5" s="12"/>
      <c r="K5" s="12"/>
      <c r="L5" s="12"/>
      <c r="M5" s="12"/>
    </row>
    <row r="6" spans="1:13" s="8" customFormat="1" ht="8.25" customHeight="1" thickBot="1">
      <c r="A6" s="15"/>
      <c r="B6" s="15"/>
      <c r="C6" s="16"/>
      <c r="D6" s="15"/>
      <c r="E6" s="16"/>
      <c r="F6" s="15"/>
      <c r="G6" s="15"/>
      <c r="H6" s="15"/>
      <c r="I6" s="15"/>
      <c r="J6" s="15"/>
      <c r="K6" s="15"/>
      <c r="L6" s="15"/>
      <c r="M6" s="15"/>
    </row>
    <row r="7" spans="1:13" s="9" customFormat="1" ht="28.5" customHeight="1" thickBot="1" thickTop="1">
      <c r="A7" s="17"/>
      <c r="B7" s="96" t="s">
        <v>3</v>
      </c>
      <c r="C7" s="97"/>
      <c r="D7" s="97"/>
      <c r="E7" s="98"/>
      <c r="F7" s="99" t="s">
        <v>25</v>
      </c>
      <c r="G7" s="97"/>
      <c r="H7" s="97"/>
      <c r="I7" s="97"/>
      <c r="J7" s="98"/>
      <c r="K7" s="99" t="s">
        <v>26</v>
      </c>
      <c r="L7" s="98"/>
      <c r="M7" s="17"/>
    </row>
    <row r="8" spans="1:13" s="10" customFormat="1" ht="83.25" customHeight="1" thickBot="1" thickTop="1">
      <c r="A8" s="18" t="s">
        <v>4</v>
      </c>
      <c r="B8" s="39" t="s">
        <v>22</v>
      </c>
      <c r="C8" s="40" t="s">
        <v>12</v>
      </c>
      <c r="D8" s="21" t="s">
        <v>13</v>
      </c>
      <c r="E8" s="41" t="s">
        <v>23</v>
      </c>
      <c r="F8" s="19" t="s">
        <v>50</v>
      </c>
      <c r="G8" s="20" t="s">
        <v>5</v>
      </c>
      <c r="H8" s="20" t="s">
        <v>19</v>
      </c>
      <c r="I8" s="20" t="s">
        <v>24</v>
      </c>
      <c r="J8" s="21" t="s">
        <v>16</v>
      </c>
      <c r="K8" s="39" t="s">
        <v>14</v>
      </c>
      <c r="L8" s="41" t="s">
        <v>15</v>
      </c>
      <c r="M8" s="22" t="s">
        <v>21</v>
      </c>
    </row>
    <row r="9" spans="1:13" ht="12.75">
      <c r="A9" s="93" t="s">
        <v>18</v>
      </c>
      <c r="B9" s="94"/>
      <c r="C9" s="94"/>
      <c r="D9" s="94"/>
      <c r="E9" s="94"/>
      <c r="F9" s="94"/>
      <c r="G9" s="94"/>
      <c r="H9" s="94"/>
      <c r="I9" s="94"/>
      <c r="J9" s="94"/>
      <c r="K9" s="94"/>
      <c r="L9" s="94"/>
      <c r="M9" s="95"/>
    </row>
    <row r="10" spans="1:13" ht="12.75">
      <c r="A10" s="60" t="s">
        <v>17</v>
      </c>
      <c r="B10" s="48">
        <v>2005</v>
      </c>
      <c r="C10" s="54">
        <v>6500000</v>
      </c>
      <c r="D10" s="51">
        <v>0.015</v>
      </c>
      <c r="E10" s="54">
        <f>C10*D10</f>
        <v>97500</v>
      </c>
      <c r="F10" s="42" t="s">
        <v>52</v>
      </c>
      <c r="G10" s="63">
        <f>IF(F11=0,0,IF((DATEVALUE(F11)-DATEVALUE(F10))&lt;0,0,(DATEVALUE(F11)-DATEVALUE(F10)+1)))</f>
        <v>2</v>
      </c>
      <c r="H10" s="73">
        <v>0.1</v>
      </c>
      <c r="I10" s="71">
        <f>+H10/365</f>
        <v>0.00027397260273972606</v>
      </c>
      <c r="J10" s="69">
        <f>+E10*G10*I10</f>
        <v>53.424657534246585</v>
      </c>
      <c r="K10" s="51">
        <v>0.02</v>
      </c>
      <c r="L10" s="54">
        <f>IF(F11=0,0,(IF((F11-F10+15)&lt;0,0,E10*K10)))</f>
        <v>1950</v>
      </c>
      <c r="M10" s="100">
        <f>+E10+J10+L10</f>
        <v>99503.42465753424</v>
      </c>
    </row>
    <row r="11" spans="1:13" ht="13.5" thickBot="1">
      <c r="A11" s="61"/>
      <c r="B11" s="49"/>
      <c r="C11" s="55"/>
      <c r="D11" s="52"/>
      <c r="E11" s="55"/>
      <c r="F11" s="43" t="s">
        <v>49</v>
      </c>
      <c r="G11" s="64"/>
      <c r="H11" s="74"/>
      <c r="I11" s="72"/>
      <c r="J11" s="70"/>
      <c r="K11" s="52"/>
      <c r="L11" s="55"/>
      <c r="M11" s="101"/>
    </row>
    <row r="12" spans="1:13" ht="12.75">
      <c r="A12" s="59">
        <v>1</v>
      </c>
      <c r="B12" s="50"/>
      <c r="C12" s="57"/>
      <c r="D12" s="46">
        <v>0.015</v>
      </c>
      <c r="E12" s="92">
        <f>C12*D12</f>
        <v>0</v>
      </c>
      <c r="F12" s="28"/>
      <c r="G12" s="91">
        <f>IF(F13=0,0,IF((DATEVALUE(F13)-DATEVALUE(F12))&lt;0,0,(DATEVALUE(F13)-DATEVALUE(F12)+1)))</f>
        <v>0</v>
      </c>
      <c r="H12" s="90">
        <v>0.1</v>
      </c>
      <c r="I12" s="89">
        <f>+H12/365</f>
        <v>0.00027397260273972606</v>
      </c>
      <c r="J12" s="88">
        <f>+E12*G12*I12</f>
        <v>0</v>
      </c>
      <c r="K12" s="46">
        <v>0.02</v>
      </c>
      <c r="L12" s="92">
        <f>IF(F13=0,0,(IF((F13-F12+15)&lt;0,0,E12*K12)))</f>
        <v>0</v>
      </c>
      <c r="M12" s="87">
        <f>+E12+J12+L12</f>
        <v>0</v>
      </c>
    </row>
    <row r="13" spans="1:13" ht="12.75">
      <c r="A13" s="58"/>
      <c r="B13" s="44"/>
      <c r="C13" s="56"/>
      <c r="D13" s="47"/>
      <c r="E13" s="76"/>
      <c r="F13" s="27"/>
      <c r="G13" s="68"/>
      <c r="H13" s="67"/>
      <c r="I13" s="66"/>
      <c r="J13" s="65"/>
      <c r="K13" s="47"/>
      <c r="L13" s="76"/>
      <c r="M13" s="75"/>
    </row>
    <row r="14" spans="1:13" ht="12.75">
      <c r="A14" s="58">
        <v>2</v>
      </c>
      <c r="B14" s="44"/>
      <c r="C14" s="56"/>
      <c r="D14" s="46">
        <v>0.015</v>
      </c>
      <c r="E14" s="76">
        <f>C14*D14</f>
        <v>0</v>
      </c>
      <c r="F14" s="27"/>
      <c r="G14" s="68">
        <f>IF(F15=0,0,IF((DATEVALUE(F15)-DATEVALUE(F14))&lt;0,0,(DATEVALUE(F15)-DATEVALUE(F14)+1)))</f>
        <v>0</v>
      </c>
      <c r="H14" s="67">
        <v>0.1</v>
      </c>
      <c r="I14" s="66">
        <f>+H14/365</f>
        <v>0.00027397260273972606</v>
      </c>
      <c r="J14" s="65">
        <f>+E14*I14*G14</f>
        <v>0</v>
      </c>
      <c r="K14" s="47">
        <v>0.02</v>
      </c>
      <c r="L14" s="76">
        <f>IF(F15=0,0,(IF((F15-F14+15)&lt;0,0,E14*K14)))</f>
        <v>0</v>
      </c>
      <c r="M14" s="75">
        <f>+E14+J14+L14</f>
        <v>0</v>
      </c>
    </row>
    <row r="15" spans="1:13" ht="12.75">
      <c r="A15" s="58"/>
      <c r="B15" s="44"/>
      <c r="C15" s="56"/>
      <c r="D15" s="47"/>
      <c r="E15" s="76"/>
      <c r="F15" s="27"/>
      <c r="G15" s="68"/>
      <c r="H15" s="67"/>
      <c r="I15" s="66"/>
      <c r="J15" s="65"/>
      <c r="K15" s="47"/>
      <c r="L15" s="76"/>
      <c r="M15" s="75"/>
    </row>
    <row r="16" spans="1:13" ht="12.75">
      <c r="A16" s="58">
        <v>3</v>
      </c>
      <c r="B16" s="44"/>
      <c r="C16" s="56"/>
      <c r="D16" s="46">
        <v>0.015</v>
      </c>
      <c r="E16" s="76">
        <f>C16*D16</f>
        <v>0</v>
      </c>
      <c r="F16" s="27"/>
      <c r="G16" s="68">
        <f>IF(F17=0,0,IF((DATEVALUE(F17)-DATEVALUE(F16))&lt;0,0,(DATEVALUE(F17)-DATEVALUE(F16)+1)))</f>
        <v>0</v>
      </c>
      <c r="H16" s="67">
        <v>0.1</v>
      </c>
      <c r="I16" s="66">
        <f>+H16/365</f>
        <v>0.00027397260273972606</v>
      </c>
      <c r="J16" s="65">
        <f>+E16*I16*G16</f>
        <v>0</v>
      </c>
      <c r="K16" s="47">
        <v>0.02</v>
      </c>
      <c r="L16" s="76">
        <f>IF(F17=0,0,(IF((F17-F16+15)&lt;0,0,E16*K16)))</f>
        <v>0</v>
      </c>
      <c r="M16" s="75">
        <f>+E16+J16+L16</f>
        <v>0</v>
      </c>
    </row>
    <row r="17" spans="1:13" ht="12.75">
      <c r="A17" s="58"/>
      <c r="B17" s="44"/>
      <c r="C17" s="56"/>
      <c r="D17" s="47"/>
      <c r="E17" s="76"/>
      <c r="F17" s="27"/>
      <c r="G17" s="68"/>
      <c r="H17" s="67"/>
      <c r="I17" s="66"/>
      <c r="J17" s="65"/>
      <c r="K17" s="47"/>
      <c r="L17" s="76"/>
      <c r="M17" s="75"/>
    </row>
    <row r="18" spans="1:13" ht="12.75">
      <c r="A18" s="58">
        <v>4</v>
      </c>
      <c r="B18" s="44"/>
      <c r="C18" s="56"/>
      <c r="D18" s="46">
        <v>0.015</v>
      </c>
      <c r="E18" s="76">
        <f>C18*D18</f>
        <v>0</v>
      </c>
      <c r="F18" s="27"/>
      <c r="G18" s="68">
        <f>IF(F19=0,0,IF((DATEVALUE(F19)-DATEVALUE(F18))&lt;0,0,(DATEVALUE(F19)-DATEVALUE(F18)+1)))</f>
        <v>0</v>
      </c>
      <c r="H18" s="67">
        <v>0.1</v>
      </c>
      <c r="I18" s="66">
        <f>+H18/365</f>
        <v>0.00027397260273972606</v>
      </c>
      <c r="J18" s="65">
        <f>+E18*I18*G18</f>
        <v>0</v>
      </c>
      <c r="K18" s="47">
        <v>0.02</v>
      </c>
      <c r="L18" s="76">
        <f>IF(F19=0,0,(IF((F19-F18+15)&lt;0,0,E18*K18)))</f>
        <v>0</v>
      </c>
      <c r="M18" s="75">
        <f>+E18+J18+L18</f>
        <v>0</v>
      </c>
    </row>
    <row r="19" spans="1:13" ht="12.75">
      <c r="A19" s="58"/>
      <c r="B19" s="44"/>
      <c r="C19" s="56"/>
      <c r="D19" s="47"/>
      <c r="E19" s="76"/>
      <c r="F19" s="27"/>
      <c r="G19" s="68"/>
      <c r="H19" s="67"/>
      <c r="I19" s="66"/>
      <c r="J19" s="65"/>
      <c r="K19" s="47"/>
      <c r="L19" s="76"/>
      <c r="M19" s="75"/>
    </row>
    <row r="20" spans="1:13" ht="12.75">
      <c r="A20" s="58">
        <v>5</v>
      </c>
      <c r="B20" s="44"/>
      <c r="C20" s="56"/>
      <c r="D20" s="46">
        <v>0.015</v>
      </c>
      <c r="E20" s="76">
        <f>C20*D20</f>
        <v>0</v>
      </c>
      <c r="F20" s="27"/>
      <c r="G20" s="68">
        <f>IF(F21=0,0,IF((DATEVALUE(F21)-DATEVALUE(F20))&lt;0,0,(DATEVALUE(F21)-DATEVALUE(F20)+1)))</f>
        <v>0</v>
      </c>
      <c r="H20" s="67">
        <v>0.1</v>
      </c>
      <c r="I20" s="66">
        <f>+H20/365</f>
        <v>0.00027397260273972606</v>
      </c>
      <c r="J20" s="65">
        <f>+E20*I20*G20</f>
        <v>0</v>
      </c>
      <c r="K20" s="47">
        <v>0.02</v>
      </c>
      <c r="L20" s="76">
        <f>IF(F21=0,0,(IF((F21-F20+15)&lt;0,0,E20*K20)))</f>
        <v>0</v>
      </c>
      <c r="M20" s="75">
        <f>+E20+J20+L20</f>
        <v>0</v>
      </c>
    </row>
    <row r="21" spans="1:13" ht="12.75">
      <c r="A21" s="58"/>
      <c r="B21" s="44"/>
      <c r="C21" s="56"/>
      <c r="D21" s="47"/>
      <c r="E21" s="76"/>
      <c r="F21" s="27"/>
      <c r="G21" s="68"/>
      <c r="H21" s="67"/>
      <c r="I21" s="66"/>
      <c r="J21" s="65"/>
      <c r="K21" s="47"/>
      <c r="L21" s="76"/>
      <c r="M21" s="75"/>
    </row>
    <row r="22" spans="1:13" ht="12.75">
      <c r="A22" s="58">
        <v>6</v>
      </c>
      <c r="B22" s="44"/>
      <c r="C22" s="56"/>
      <c r="D22" s="46">
        <v>0.015</v>
      </c>
      <c r="E22" s="76">
        <f>C22*D22</f>
        <v>0</v>
      </c>
      <c r="F22" s="27"/>
      <c r="G22" s="68">
        <f>IF(F23=0,0,IF((DATEVALUE(F23)-DATEVALUE(F22))&lt;0,0,(DATEVALUE(F23)-DATEVALUE(F22)+1)))</f>
        <v>0</v>
      </c>
      <c r="H22" s="67">
        <v>0.1</v>
      </c>
      <c r="I22" s="66">
        <f>+H22/365</f>
        <v>0.00027397260273972606</v>
      </c>
      <c r="J22" s="65">
        <f>+E22*I22*G22</f>
        <v>0</v>
      </c>
      <c r="K22" s="47">
        <v>0.02</v>
      </c>
      <c r="L22" s="76">
        <f>IF(F23=0,0,(IF((F23-F22+15)&lt;0,0,E22*K22)))</f>
        <v>0</v>
      </c>
      <c r="M22" s="75">
        <f>+E22+J22+L22</f>
        <v>0</v>
      </c>
    </row>
    <row r="23" spans="1:13" ht="12.75">
      <c r="A23" s="58"/>
      <c r="B23" s="44"/>
      <c r="C23" s="56"/>
      <c r="D23" s="47"/>
      <c r="E23" s="76"/>
      <c r="F23" s="27"/>
      <c r="G23" s="68"/>
      <c r="H23" s="67"/>
      <c r="I23" s="66"/>
      <c r="J23" s="65"/>
      <c r="K23" s="47"/>
      <c r="L23" s="76"/>
      <c r="M23" s="75"/>
    </row>
    <row r="24" spans="1:13" ht="12.75">
      <c r="A24" s="58">
        <v>7</v>
      </c>
      <c r="B24" s="44"/>
      <c r="C24" s="56"/>
      <c r="D24" s="46">
        <v>0.015</v>
      </c>
      <c r="E24" s="76">
        <f>C24*D24</f>
        <v>0</v>
      </c>
      <c r="F24" s="27"/>
      <c r="G24" s="68">
        <f>IF(F25=0,0,IF((DATEVALUE(F25)-DATEVALUE(F24))&lt;0,0,(DATEVALUE(F25)-DATEVALUE(F24)+1)))</f>
        <v>0</v>
      </c>
      <c r="H24" s="67">
        <v>0.1</v>
      </c>
      <c r="I24" s="66">
        <f>+H24/365</f>
        <v>0.00027397260273972606</v>
      </c>
      <c r="J24" s="65">
        <f>+E24*I24*G24</f>
        <v>0</v>
      </c>
      <c r="K24" s="47">
        <v>0.02</v>
      </c>
      <c r="L24" s="76">
        <f>IF(F25=0,0,(IF((F25-F24+15)&lt;0,0,E24*K24)))</f>
        <v>0</v>
      </c>
      <c r="M24" s="75">
        <f>+E24+J24+L24</f>
        <v>0</v>
      </c>
    </row>
    <row r="25" spans="1:13" ht="12.75">
      <c r="A25" s="58"/>
      <c r="B25" s="44"/>
      <c r="C25" s="56"/>
      <c r="D25" s="47"/>
      <c r="E25" s="76"/>
      <c r="F25" s="27"/>
      <c r="G25" s="68"/>
      <c r="H25" s="67"/>
      <c r="I25" s="66"/>
      <c r="J25" s="65"/>
      <c r="K25" s="47"/>
      <c r="L25" s="76"/>
      <c r="M25" s="75"/>
    </row>
    <row r="26" spans="1:13" ht="12.75">
      <c r="A26" s="58">
        <v>8</v>
      </c>
      <c r="B26" s="44"/>
      <c r="C26" s="56"/>
      <c r="D26" s="46">
        <v>0.015</v>
      </c>
      <c r="E26" s="76">
        <f>C26*D26</f>
        <v>0</v>
      </c>
      <c r="F26" s="27"/>
      <c r="G26" s="68">
        <f>IF(F27=0,0,IF((DATEVALUE(F27)-DATEVALUE(F26))&lt;0,0,(DATEVALUE(F27)-DATEVALUE(F26)+1)))</f>
        <v>0</v>
      </c>
      <c r="H26" s="67">
        <v>0.1</v>
      </c>
      <c r="I26" s="66">
        <f>+H26/365</f>
        <v>0.00027397260273972606</v>
      </c>
      <c r="J26" s="65">
        <f>+E26*I26*G26</f>
        <v>0</v>
      </c>
      <c r="K26" s="47">
        <v>0.02</v>
      </c>
      <c r="L26" s="76">
        <f>IF(F27=0,0,(IF((F27-F26+15)&lt;0,0,E26*K26)))</f>
        <v>0</v>
      </c>
      <c r="M26" s="75">
        <f>+E26+J26+L26</f>
        <v>0</v>
      </c>
    </row>
    <row r="27" spans="1:13" ht="12.75">
      <c r="A27" s="58"/>
      <c r="B27" s="44"/>
      <c r="C27" s="56"/>
      <c r="D27" s="47"/>
      <c r="E27" s="76"/>
      <c r="F27" s="27"/>
      <c r="G27" s="68"/>
      <c r="H27" s="67"/>
      <c r="I27" s="66"/>
      <c r="J27" s="65"/>
      <c r="K27" s="47"/>
      <c r="L27" s="76"/>
      <c r="M27" s="75"/>
    </row>
    <row r="28" spans="1:13" ht="12.75">
      <c r="A28" s="58">
        <v>9</v>
      </c>
      <c r="B28" s="44"/>
      <c r="C28" s="56"/>
      <c r="D28" s="46">
        <v>0.015</v>
      </c>
      <c r="E28" s="76">
        <f>C28*D28</f>
        <v>0</v>
      </c>
      <c r="F28" s="27"/>
      <c r="G28" s="68">
        <f>IF(F29=0,0,IF((DATEVALUE(F29)-DATEVALUE(F28))&lt;0,0,(DATEVALUE(F29)-DATEVALUE(F28)+1)))</f>
        <v>0</v>
      </c>
      <c r="H28" s="67">
        <v>0.1</v>
      </c>
      <c r="I28" s="66">
        <f>+H28/365</f>
        <v>0.00027397260273972606</v>
      </c>
      <c r="J28" s="65">
        <f>+E28*I28*G28</f>
        <v>0</v>
      </c>
      <c r="K28" s="47">
        <v>0.02</v>
      </c>
      <c r="L28" s="76">
        <f>IF(F29=0,0,(IF((F29-F28+15)&lt;0,0,E28*K28)))</f>
        <v>0</v>
      </c>
      <c r="M28" s="75">
        <f>+E28+J28+L28</f>
        <v>0</v>
      </c>
    </row>
    <row r="29" spans="1:13" ht="12.75">
      <c r="A29" s="58"/>
      <c r="B29" s="44"/>
      <c r="C29" s="56"/>
      <c r="D29" s="47"/>
      <c r="E29" s="76"/>
      <c r="F29" s="27"/>
      <c r="G29" s="68"/>
      <c r="H29" s="67"/>
      <c r="I29" s="66"/>
      <c r="J29" s="65"/>
      <c r="K29" s="47"/>
      <c r="L29" s="76"/>
      <c r="M29" s="75"/>
    </row>
    <row r="30" spans="1:13" ht="12.75">
      <c r="A30" s="58">
        <v>10</v>
      </c>
      <c r="B30" s="44"/>
      <c r="C30" s="56"/>
      <c r="D30" s="46">
        <v>0.015</v>
      </c>
      <c r="E30" s="76">
        <f>C30*D30</f>
        <v>0</v>
      </c>
      <c r="F30" s="27"/>
      <c r="G30" s="68">
        <f>IF(F31=0,0,IF((DATEVALUE(F31)-DATEVALUE(F30))&lt;0,0,(DATEVALUE(F31)-DATEVALUE(F30)+1)))</f>
        <v>0</v>
      </c>
      <c r="H30" s="67">
        <v>0.1</v>
      </c>
      <c r="I30" s="66">
        <f>+H30/365</f>
        <v>0.00027397260273972606</v>
      </c>
      <c r="J30" s="65">
        <f>+E30*I30*G30</f>
        <v>0</v>
      </c>
      <c r="K30" s="47">
        <v>0.02</v>
      </c>
      <c r="L30" s="76">
        <f>IF(F31=0,0,(IF((F31-F30+15)&lt;0,0,E30*K30)))</f>
        <v>0</v>
      </c>
      <c r="M30" s="75">
        <f>+E30+J30+L30</f>
        <v>0</v>
      </c>
    </row>
    <row r="31" spans="1:13" ht="12.75">
      <c r="A31" s="58"/>
      <c r="B31" s="44"/>
      <c r="C31" s="56"/>
      <c r="D31" s="47"/>
      <c r="E31" s="76"/>
      <c r="F31" s="27"/>
      <c r="G31" s="68"/>
      <c r="H31" s="67"/>
      <c r="I31" s="66"/>
      <c r="J31" s="65"/>
      <c r="K31" s="47"/>
      <c r="L31" s="76"/>
      <c r="M31" s="75"/>
    </row>
    <row r="32" spans="1:13" ht="12.75">
      <c r="A32" s="58">
        <v>11</v>
      </c>
      <c r="B32" s="44"/>
      <c r="C32" s="56"/>
      <c r="D32" s="46">
        <v>0.015</v>
      </c>
      <c r="E32" s="76">
        <f>C32*D32</f>
        <v>0</v>
      </c>
      <c r="F32" s="27"/>
      <c r="G32" s="68">
        <f>IF(F33=0,0,IF((DATEVALUE(F33)-DATEVALUE(F32))&lt;0,0,(DATEVALUE(F33)-DATEVALUE(F32)+1)))</f>
        <v>0</v>
      </c>
      <c r="H32" s="67">
        <v>0.1</v>
      </c>
      <c r="I32" s="66">
        <f>+H32/365</f>
        <v>0.00027397260273972606</v>
      </c>
      <c r="J32" s="65">
        <f>+E32*I32*G32</f>
        <v>0</v>
      </c>
      <c r="K32" s="47">
        <v>0.02</v>
      </c>
      <c r="L32" s="76">
        <f>IF(F33=0,0,(IF((F33-F32+15)&lt;0,0,E32*K32)))</f>
        <v>0</v>
      </c>
      <c r="M32" s="75">
        <f>+E32+J32+L32</f>
        <v>0</v>
      </c>
    </row>
    <row r="33" spans="1:13" ht="12.75">
      <c r="A33" s="58"/>
      <c r="B33" s="44"/>
      <c r="C33" s="56"/>
      <c r="D33" s="47"/>
      <c r="E33" s="76"/>
      <c r="F33" s="27"/>
      <c r="G33" s="68"/>
      <c r="H33" s="67"/>
      <c r="I33" s="66"/>
      <c r="J33" s="65"/>
      <c r="K33" s="47"/>
      <c r="L33" s="76"/>
      <c r="M33" s="75"/>
    </row>
    <row r="34" spans="1:13" ht="12.75">
      <c r="A34" s="58">
        <v>12</v>
      </c>
      <c r="B34" s="44"/>
      <c r="C34" s="56"/>
      <c r="D34" s="46">
        <v>0.015</v>
      </c>
      <c r="E34" s="76">
        <f>C34*D34</f>
        <v>0</v>
      </c>
      <c r="F34" s="27"/>
      <c r="G34" s="68">
        <f>IF(F35=0,0,IF((DATEVALUE(F35)-DATEVALUE(F34))&lt;0,0,(DATEVALUE(F35)-DATEVALUE(F34)+1)))</f>
        <v>0</v>
      </c>
      <c r="H34" s="67">
        <v>0.1</v>
      </c>
      <c r="I34" s="66">
        <f>+H34/365</f>
        <v>0.00027397260273972606</v>
      </c>
      <c r="J34" s="65">
        <f>+E34*I34*G34</f>
        <v>0</v>
      </c>
      <c r="K34" s="47">
        <v>0.02</v>
      </c>
      <c r="L34" s="76">
        <f>IF(F35=0,0,(IF((F35-F34+15)&lt;0,0,E34*K34)))</f>
        <v>0</v>
      </c>
      <c r="M34" s="75">
        <f>+E34+J34+L34</f>
        <v>0</v>
      </c>
    </row>
    <row r="35" spans="1:13" ht="12.75">
      <c r="A35" s="58"/>
      <c r="B35" s="44"/>
      <c r="C35" s="56"/>
      <c r="D35" s="47"/>
      <c r="E35" s="76"/>
      <c r="F35" s="27"/>
      <c r="G35" s="68"/>
      <c r="H35" s="67"/>
      <c r="I35" s="66"/>
      <c r="J35" s="65"/>
      <c r="K35" s="47"/>
      <c r="L35" s="76"/>
      <c r="M35" s="75"/>
    </row>
    <row r="36" spans="1:13" ht="12.75">
      <c r="A36" s="58">
        <v>13</v>
      </c>
      <c r="B36" s="44"/>
      <c r="C36" s="56"/>
      <c r="D36" s="46">
        <v>0.015</v>
      </c>
      <c r="E36" s="76">
        <f>C36*D36</f>
        <v>0</v>
      </c>
      <c r="F36" s="27"/>
      <c r="G36" s="68">
        <f>IF(F37=0,0,IF((DATEVALUE(F37)-DATEVALUE(F36))&lt;0,0,(DATEVALUE(F37)-DATEVALUE(F36)+1)))</f>
        <v>0</v>
      </c>
      <c r="H36" s="67">
        <v>0.1</v>
      </c>
      <c r="I36" s="66">
        <f>+H36/365</f>
        <v>0.00027397260273972606</v>
      </c>
      <c r="J36" s="65">
        <f>+E36*I36*G36</f>
        <v>0</v>
      </c>
      <c r="K36" s="47">
        <v>0.02</v>
      </c>
      <c r="L36" s="76">
        <f>IF(F37=0,0,(IF((F37-F36+15)&lt;0,0,E36*K36)))</f>
        <v>0</v>
      </c>
      <c r="M36" s="75">
        <f>+E36+J36+L36</f>
        <v>0</v>
      </c>
    </row>
    <row r="37" spans="1:13" ht="12.75">
      <c r="A37" s="58"/>
      <c r="B37" s="44"/>
      <c r="C37" s="56"/>
      <c r="D37" s="47"/>
      <c r="E37" s="76"/>
      <c r="F37" s="27"/>
      <c r="G37" s="68"/>
      <c r="H37" s="67"/>
      <c r="I37" s="66"/>
      <c r="J37" s="65"/>
      <c r="K37" s="47"/>
      <c r="L37" s="76"/>
      <c r="M37" s="75"/>
    </row>
    <row r="38" spans="1:13" ht="12.75">
      <c r="A38" s="58">
        <v>14</v>
      </c>
      <c r="B38" s="44"/>
      <c r="C38" s="56"/>
      <c r="D38" s="46">
        <v>0.015</v>
      </c>
      <c r="E38" s="76">
        <f>C38*D38</f>
        <v>0</v>
      </c>
      <c r="F38" s="27"/>
      <c r="G38" s="68">
        <f>IF(F39=0,0,IF((DATEVALUE(F39)-DATEVALUE(F38))&lt;0,0,(DATEVALUE(F39)-DATEVALUE(F38)+1)))</f>
        <v>0</v>
      </c>
      <c r="H38" s="67">
        <v>0.1</v>
      </c>
      <c r="I38" s="66">
        <f>+H38/365</f>
        <v>0.00027397260273972606</v>
      </c>
      <c r="J38" s="65">
        <f>+E38*I38*G38</f>
        <v>0</v>
      </c>
      <c r="K38" s="47">
        <v>0.02</v>
      </c>
      <c r="L38" s="76">
        <f>IF(F39=0,0,(IF((F39-F38+15)&lt;0,0,E38*K38)))</f>
        <v>0</v>
      </c>
      <c r="M38" s="75">
        <f>+E38+J38+L38</f>
        <v>0</v>
      </c>
    </row>
    <row r="39" spans="1:13" ht="12.75">
      <c r="A39" s="58"/>
      <c r="B39" s="44"/>
      <c r="C39" s="56"/>
      <c r="D39" s="47"/>
      <c r="E39" s="76"/>
      <c r="F39" s="27"/>
      <c r="G39" s="68"/>
      <c r="H39" s="67"/>
      <c r="I39" s="66"/>
      <c r="J39" s="65"/>
      <c r="K39" s="47"/>
      <c r="L39" s="76"/>
      <c r="M39" s="75"/>
    </row>
    <row r="40" spans="1:13" ht="12.75">
      <c r="A40" s="58">
        <v>15</v>
      </c>
      <c r="B40" s="44"/>
      <c r="C40" s="56"/>
      <c r="D40" s="46">
        <v>0.015</v>
      </c>
      <c r="E40" s="76">
        <f>C40*D40</f>
        <v>0</v>
      </c>
      <c r="F40" s="27"/>
      <c r="G40" s="68">
        <f>IF(F41=0,0,IF((DATEVALUE(F41)-DATEVALUE(F40))&lt;0,0,(DATEVALUE(F41)-DATEVALUE(F40)+1)))</f>
        <v>0</v>
      </c>
      <c r="H40" s="67">
        <v>0.1</v>
      </c>
      <c r="I40" s="66">
        <f>+H40/365</f>
        <v>0.00027397260273972606</v>
      </c>
      <c r="J40" s="65">
        <f>+E40*I40*G40</f>
        <v>0</v>
      </c>
      <c r="K40" s="47">
        <v>0.02</v>
      </c>
      <c r="L40" s="76">
        <f>IF(F41=0,0,(IF((F41-F40+15)&lt;0,0,E40*K40)))</f>
        <v>0</v>
      </c>
      <c r="M40" s="75">
        <f>+E40+J40+L40</f>
        <v>0</v>
      </c>
    </row>
    <row r="41" spans="1:13" ht="13.5" thickBot="1">
      <c r="A41" s="62"/>
      <c r="B41" s="45"/>
      <c r="C41" s="84"/>
      <c r="D41" s="47"/>
      <c r="E41" s="80"/>
      <c r="F41" s="29"/>
      <c r="G41" s="83"/>
      <c r="H41" s="82"/>
      <c r="I41" s="81"/>
      <c r="J41" s="78"/>
      <c r="K41" s="79"/>
      <c r="L41" s="80"/>
      <c r="M41" s="77"/>
    </row>
    <row r="42" spans="1:13" ht="13.5" thickBot="1">
      <c r="A42" s="85" t="s">
        <v>6</v>
      </c>
      <c r="B42" s="86"/>
      <c r="C42" s="30">
        <f>SUM(C12:C41)</f>
        <v>0</v>
      </c>
      <c r="D42" s="31"/>
      <c r="E42" s="32">
        <f>SUM(E12:E41)</f>
        <v>0</v>
      </c>
      <c r="F42" s="33"/>
      <c r="G42" s="34"/>
      <c r="H42" s="35"/>
      <c r="I42" s="34"/>
      <c r="J42" s="36">
        <f>SUM(J12:J41)</f>
        <v>0</v>
      </c>
      <c r="K42" s="37"/>
      <c r="L42" s="32">
        <f>SUM(L12:L41)</f>
        <v>0</v>
      </c>
      <c r="M42" s="38">
        <f>SUM(M12:M41)</f>
        <v>0</v>
      </c>
    </row>
  </sheetData>
  <sheetProtection password="CA07" sheet="1" objects="1" scenarios="1" selectLockedCells="1"/>
  <mergeCells count="201">
    <mergeCell ref="A9:M9"/>
    <mergeCell ref="B7:E7"/>
    <mergeCell ref="K7:L7"/>
    <mergeCell ref="F7:J7"/>
    <mergeCell ref="D14:D15"/>
    <mergeCell ref="L14:L15"/>
    <mergeCell ref="K14:K15"/>
    <mergeCell ref="E14:E15"/>
    <mergeCell ref="M14:M15"/>
    <mergeCell ref="M10:M11"/>
    <mergeCell ref="C28:C29"/>
    <mergeCell ref="A42:B42"/>
    <mergeCell ref="M12:M13"/>
    <mergeCell ref="J12:J13"/>
    <mergeCell ref="I12:I13"/>
    <mergeCell ref="H12:H13"/>
    <mergeCell ref="G12:G13"/>
    <mergeCell ref="L12:L13"/>
    <mergeCell ref="K12:K13"/>
    <mergeCell ref="E12:E13"/>
    <mergeCell ref="C40:C41"/>
    <mergeCell ref="C38:C39"/>
    <mergeCell ref="C36:C37"/>
    <mergeCell ref="C34:C35"/>
    <mergeCell ref="C32:C33"/>
    <mergeCell ref="C30:C31"/>
    <mergeCell ref="C26:C27"/>
    <mergeCell ref="C24:C25"/>
    <mergeCell ref="C22:C23"/>
    <mergeCell ref="C20:C21"/>
    <mergeCell ref="J14:J15"/>
    <mergeCell ref="I14:I15"/>
    <mergeCell ref="H14:H15"/>
    <mergeCell ref="G14:G15"/>
    <mergeCell ref="C14:C15"/>
    <mergeCell ref="C18:C19"/>
    <mergeCell ref="E18:E19"/>
    <mergeCell ref="K16:K17"/>
    <mergeCell ref="E16:E17"/>
    <mergeCell ref="G18:G19"/>
    <mergeCell ref="J16:J17"/>
    <mergeCell ref="I16:I17"/>
    <mergeCell ref="H16:H17"/>
    <mergeCell ref="G16:G17"/>
    <mergeCell ref="E40:E41"/>
    <mergeCell ref="K38:K39"/>
    <mergeCell ref="E38:E39"/>
    <mergeCell ref="I38:I39"/>
    <mergeCell ref="I40:I41"/>
    <mergeCell ref="H38:H39"/>
    <mergeCell ref="H40:H41"/>
    <mergeCell ref="G40:G41"/>
    <mergeCell ref="G38:G39"/>
    <mergeCell ref="K36:K37"/>
    <mergeCell ref="E36:E37"/>
    <mergeCell ref="K34:K35"/>
    <mergeCell ref="E34:E35"/>
    <mergeCell ref="J36:J37"/>
    <mergeCell ref="J34:J35"/>
    <mergeCell ref="I34:I35"/>
    <mergeCell ref="I36:I37"/>
    <mergeCell ref="H36:H37"/>
    <mergeCell ref="G36:G37"/>
    <mergeCell ref="E32:E33"/>
    <mergeCell ref="K30:K31"/>
    <mergeCell ref="E30:E31"/>
    <mergeCell ref="J32:J33"/>
    <mergeCell ref="I32:I33"/>
    <mergeCell ref="J30:J31"/>
    <mergeCell ref="I30:I31"/>
    <mergeCell ref="H30:H31"/>
    <mergeCell ref="G30:G31"/>
    <mergeCell ref="J26:J27"/>
    <mergeCell ref="I28:I29"/>
    <mergeCell ref="H28:H29"/>
    <mergeCell ref="G28:G29"/>
    <mergeCell ref="I26:I27"/>
    <mergeCell ref="K32:K33"/>
    <mergeCell ref="E24:E25"/>
    <mergeCell ref="E22:E23"/>
    <mergeCell ref="K22:K23"/>
    <mergeCell ref="J22:J23"/>
    <mergeCell ref="I22:I23"/>
    <mergeCell ref="K28:K29"/>
    <mergeCell ref="E28:E29"/>
    <mergeCell ref="K26:K27"/>
    <mergeCell ref="E26:E27"/>
    <mergeCell ref="J28:J29"/>
    <mergeCell ref="E20:E21"/>
    <mergeCell ref="L40:L41"/>
    <mergeCell ref="L38:L39"/>
    <mergeCell ref="L36:L37"/>
    <mergeCell ref="L34:L35"/>
    <mergeCell ref="L32:L33"/>
    <mergeCell ref="L30:L31"/>
    <mergeCell ref="L28:L29"/>
    <mergeCell ref="L26:L27"/>
    <mergeCell ref="K24:K25"/>
    <mergeCell ref="M20:M21"/>
    <mergeCell ref="M16:M17"/>
    <mergeCell ref="L22:L23"/>
    <mergeCell ref="L20:L21"/>
    <mergeCell ref="L18:L19"/>
    <mergeCell ref="K20:K21"/>
    <mergeCell ref="K18:K19"/>
    <mergeCell ref="M34:M35"/>
    <mergeCell ref="M36:M37"/>
    <mergeCell ref="M30:M31"/>
    <mergeCell ref="M28:M29"/>
    <mergeCell ref="M26:M27"/>
    <mergeCell ref="M22:M23"/>
    <mergeCell ref="H34:H35"/>
    <mergeCell ref="G34:G35"/>
    <mergeCell ref="H32:H33"/>
    <mergeCell ref="G32:G33"/>
    <mergeCell ref="M38:M39"/>
    <mergeCell ref="M40:M41"/>
    <mergeCell ref="J40:J41"/>
    <mergeCell ref="J38:J39"/>
    <mergeCell ref="K40:K41"/>
    <mergeCell ref="M32:M33"/>
    <mergeCell ref="H20:H21"/>
    <mergeCell ref="G20:G21"/>
    <mergeCell ref="H26:H27"/>
    <mergeCell ref="G26:G27"/>
    <mergeCell ref="M24:M25"/>
    <mergeCell ref="J24:J25"/>
    <mergeCell ref="I24:I25"/>
    <mergeCell ref="H24:H25"/>
    <mergeCell ref="G24:G25"/>
    <mergeCell ref="L24:L25"/>
    <mergeCell ref="J10:J11"/>
    <mergeCell ref="I10:I11"/>
    <mergeCell ref="H10:H11"/>
    <mergeCell ref="M18:M19"/>
    <mergeCell ref="J18:J19"/>
    <mergeCell ref="I18:I19"/>
    <mergeCell ref="H18:H19"/>
    <mergeCell ref="L16:L17"/>
    <mergeCell ref="A28:A29"/>
    <mergeCell ref="A26:A27"/>
    <mergeCell ref="G10:G11"/>
    <mergeCell ref="L10:L11"/>
    <mergeCell ref="K10:K11"/>
    <mergeCell ref="E10:E11"/>
    <mergeCell ref="J20:J21"/>
    <mergeCell ref="I20:I21"/>
    <mergeCell ref="H22:H23"/>
    <mergeCell ref="G22:G23"/>
    <mergeCell ref="A40:A41"/>
    <mergeCell ref="A38:A39"/>
    <mergeCell ref="A36:A37"/>
    <mergeCell ref="A34:A35"/>
    <mergeCell ref="A32:A33"/>
    <mergeCell ref="A30:A31"/>
    <mergeCell ref="A16:A17"/>
    <mergeCell ref="A14:A15"/>
    <mergeCell ref="A12:A13"/>
    <mergeCell ref="A10:A11"/>
    <mergeCell ref="A24:A25"/>
    <mergeCell ref="A22:A23"/>
    <mergeCell ref="A20:A21"/>
    <mergeCell ref="A18:A19"/>
    <mergeCell ref="D20:D21"/>
    <mergeCell ref="D18:D19"/>
    <mergeCell ref="D16:D17"/>
    <mergeCell ref="B1:C1"/>
    <mergeCell ref="B2:C2"/>
    <mergeCell ref="B3:C3"/>
    <mergeCell ref="B5:C5"/>
    <mergeCell ref="C10:C11"/>
    <mergeCell ref="C16:C17"/>
    <mergeCell ref="C12:C13"/>
    <mergeCell ref="D10:D11"/>
    <mergeCell ref="D40:D41"/>
    <mergeCell ref="D38:D39"/>
    <mergeCell ref="D36:D37"/>
    <mergeCell ref="D34:D35"/>
    <mergeCell ref="D32:D33"/>
    <mergeCell ref="D30:D31"/>
    <mergeCell ref="D28:D29"/>
    <mergeCell ref="D26:D27"/>
    <mergeCell ref="D22:D23"/>
    <mergeCell ref="D24:D25"/>
    <mergeCell ref="B10:B11"/>
    <mergeCell ref="B12:B13"/>
    <mergeCell ref="B14:B15"/>
    <mergeCell ref="B16:B17"/>
    <mergeCell ref="B18:B19"/>
    <mergeCell ref="B20:B21"/>
    <mergeCell ref="B22:B23"/>
    <mergeCell ref="B24:B25"/>
    <mergeCell ref="D12:D13"/>
    <mergeCell ref="B34:B35"/>
    <mergeCell ref="B36:B37"/>
    <mergeCell ref="B38:B39"/>
    <mergeCell ref="B40:B41"/>
    <mergeCell ref="B26:B27"/>
    <mergeCell ref="B28:B29"/>
    <mergeCell ref="B30:B31"/>
    <mergeCell ref="B32:B33"/>
  </mergeCells>
  <printOptions horizontalCentered="1" verticalCentered="1"/>
  <pageMargins left="0.24" right="0.27" top="0.8" bottom="0.51" header="0.25" footer="0.21"/>
  <pageSetup fitToHeight="1" fitToWidth="1" horizontalDpi="525" verticalDpi="525" orientation="landscape" scale="84" r:id="rId2"/>
  <headerFooter scaleWithDoc="0" alignWithMargins="0">
    <oddHeader>&amp;C&amp;"Times New Roman,Bold"&amp;12California Energy Commission
Public Interest Energy Research (PIER) Program
Annual Royalty Payment Report</oddHeader>
    <oddFooter>&amp;L&amp;"Times New Roman,Regular"o: rg &amp;D&amp;C&amp;"Times New Roman,Regular"Page &amp;P of &amp;N
PIER Royalty Payment Report</oddFooter>
  </headerFooter>
  <drawing r:id="rId1"/>
</worksheet>
</file>

<file path=xl/worksheets/sheet2.xml><?xml version="1.0" encoding="utf-8"?>
<worksheet xmlns="http://schemas.openxmlformats.org/spreadsheetml/2006/main" xmlns:r="http://schemas.openxmlformats.org/officeDocument/2006/relationships">
  <sheetPr>
    <tabColor indexed="25"/>
    <pageSetUpPr fitToPage="1"/>
  </sheetPr>
  <dimension ref="A1:N49"/>
  <sheetViews>
    <sheetView zoomScale="85" zoomScaleNormal="85" zoomScalePageLayoutView="0" workbookViewId="0" topLeftCell="A1">
      <selection activeCell="B16" sqref="B16:N17"/>
    </sheetView>
  </sheetViews>
  <sheetFormatPr defaultColWidth="8.8515625" defaultRowHeight="12.75"/>
  <cols>
    <col min="1" max="1" width="7.140625" style="2" customWidth="1"/>
    <col min="2" max="2" width="9.28125" style="2" customWidth="1"/>
    <col min="3" max="3" width="16.421875" style="2" customWidth="1"/>
    <col min="4" max="4" width="8.421875" style="2" customWidth="1"/>
    <col min="5" max="5" width="6.7109375" style="2" customWidth="1"/>
    <col min="6" max="6" width="13.140625" style="2" customWidth="1"/>
    <col min="7" max="7" width="10.28125" style="2" customWidth="1"/>
    <col min="8" max="8" width="5.28125" style="2" customWidth="1"/>
    <col min="9" max="9" width="8.28125" style="2" customWidth="1"/>
    <col min="10" max="10" width="9.28125" style="2" customWidth="1"/>
    <col min="11" max="11" width="10.8515625" style="2" customWidth="1"/>
    <col min="12" max="12" width="7.28125" style="2" customWidth="1"/>
    <col min="13" max="13" width="11.421875" style="2" customWidth="1"/>
    <col min="14" max="14" width="13.28125" style="2" customWidth="1"/>
    <col min="15" max="16384" width="8.8515625" style="2" customWidth="1"/>
  </cols>
  <sheetData>
    <row r="1" ht="12.75">
      <c r="A1" s="1" t="s">
        <v>27</v>
      </c>
    </row>
    <row r="2" spans="1:14" ht="12.75">
      <c r="A2" s="106" t="s">
        <v>48</v>
      </c>
      <c r="B2" s="106"/>
      <c r="C2" s="106"/>
      <c r="D2" s="106"/>
      <c r="E2" s="106"/>
      <c r="F2" s="106"/>
      <c r="G2" s="106"/>
      <c r="H2" s="106"/>
      <c r="I2" s="106"/>
      <c r="J2" s="106"/>
      <c r="K2" s="106"/>
      <c r="L2" s="106"/>
      <c r="M2" s="106"/>
      <c r="N2" s="106"/>
    </row>
    <row r="3" spans="1:14" ht="12.75">
      <c r="A3" s="106"/>
      <c r="B3" s="106"/>
      <c r="C3" s="106"/>
      <c r="D3" s="106"/>
      <c r="E3" s="106"/>
      <c r="F3" s="106"/>
      <c r="G3" s="106"/>
      <c r="H3" s="106"/>
      <c r="I3" s="106"/>
      <c r="J3" s="106"/>
      <c r="K3" s="106"/>
      <c r="L3" s="106"/>
      <c r="M3" s="106"/>
      <c r="N3" s="106"/>
    </row>
    <row r="4" spans="1:14" ht="12.75">
      <c r="A4" s="3"/>
      <c r="B4" s="3"/>
      <c r="C4" s="3"/>
      <c r="D4" s="3"/>
      <c r="E4" s="3"/>
      <c r="F4" s="3"/>
      <c r="G4" s="3"/>
      <c r="H4" s="3"/>
      <c r="I4" s="3"/>
      <c r="J4" s="3"/>
      <c r="K4" s="3"/>
      <c r="L4" s="3"/>
      <c r="M4" s="3"/>
      <c r="N4" s="3"/>
    </row>
    <row r="5" spans="1:2" ht="12.75">
      <c r="A5" s="2" t="s">
        <v>40</v>
      </c>
      <c r="B5" s="2" t="s">
        <v>41</v>
      </c>
    </row>
    <row r="6" spans="1:14" ht="12.75">
      <c r="A6" s="105" t="s">
        <v>42</v>
      </c>
      <c r="B6" s="102" t="s">
        <v>53</v>
      </c>
      <c r="C6" s="103"/>
      <c r="D6" s="103"/>
      <c r="E6" s="103"/>
      <c r="F6" s="103"/>
      <c r="G6" s="103"/>
      <c r="H6" s="103"/>
      <c r="I6" s="103"/>
      <c r="J6" s="103"/>
      <c r="K6" s="103"/>
      <c r="L6" s="103"/>
      <c r="M6" s="103"/>
      <c r="N6" s="103"/>
    </row>
    <row r="7" spans="1:14" ht="12.75">
      <c r="A7" s="105"/>
      <c r="B7" s="103"/>
      <c r="C7" s="103"/>
      <c r="D7" s="103"/>
      <c r="E7" s="103"/>
      <c r="F7" s="103"/>
      <c r="G7" s="103"/>
      <c r="H7" s="103"/>
      <c r="I7" s="103"/>
      <c r="J7" s="103"/>
      <c r="K7" s="103"/>
      <c r="L7" s="103"/>
      <c r="M7" s="103"/>
      <c r="N7" s="103"/>
    </row>
    <row r="8" spans="1:14" ht="7.5" customHeight="1">
      <c r="A8" s="6"/>
      <c r="B8" s="5"/>
      <c r="C8" s="5"/>
      <c r="D8" s="5"/>
      <c r="E8" s="5"/>
      <c r="F8" s="5"/>
      <c r="G8" s="5"/>
      <c r="H8" s="5"/>
      <c r="I8" s="5"/>
      <c r="J8" s="5"/>
      <c r="K8" s="5"/>
      <c r="L8" s="5"/>
      <c r="M8" s="5"/>
      <c r="N8" s="5"/>
    </row>
    <row r="9" spans="1:14" ht="12.75">
      <c r="A9" s="105" t="s">
        <v>28</v>
      </c>
      <c r="B9" s="102" t="s">
        <v>43</v>
      </c>
      <c r="C9" s="103"/>
      <c r="D9" s="103"/>
      <c r="E9" s="103"/>
      <c r="F9" s="103"/>
      <c r="G9" s="103"/>
      <c r="H9" s="103"/>
      <c r="I9" s="103"/>
      <c r="J9" s="103"/>
      <c r="K9" s="103"/>
      <c r="L9" s="103"/>
      <c r="M9" s="103"/>
      <c r="N9" s="103"/>
    </row>
    <row r="10" spans="1:14" ht="12.75">
      <c r="A10" s="105"/>
      <c r="B10" s="103"/>
      <c r="C10" s="103"/>
      <c r="D10" s="103"/>
      <c r="E10" s="103"/>
      <c r="F10" s="103"/>
      <c r="G10" s="103"/>
      <c r="H10" s="103"/>
      <c r="I10" s="103"/>
      <c r="J10" s="103"/>
      <c r="K10" s="103"/>
      <c r="L10" s="103"/>
      <c r="M10" s="103"/>
      <c r="N10" s="103"/>
    </row>
    <row r="11" spans="1:14" ht="7.5" customHeight="1">
      <c r="A11" s="6"/>
      <c r="B11" s="5"/>
      <c r="C11" s="5"/>
      <c r="D11" s="5"/>
      <c r="E11" s="5"/>
      <c r="F11" s="5"/>
      <c r="G11" s="5"/>
      <c r="H11" s="5"/>
      <c r="I11" s="5"/>
      <c r="J11" s="5"/>
      <c r="K11" s="5"/>
      <c r="L11" s="5"/>
      <c r="M11" s="5"/>
      <c r="N11" s="5"/>
    </row>
    <row r="12" spans="1:14" ht="12.75">
      <c r="A12" s="105" t="s">
        <v>29</v>
      </c>
      <c r="B12" s="102" t="s">
        <v>44</v>
      </c>
      <c r="C12" s="103"/>
      <c r="D12" s="103"/>
      <c r="E12" s="103"/>
      <c r="F12" s="103"/>
      <c r="G12" s="103"/>
      <c r="H12" s="103"/>
      <c r="I12" s="103"/>
      <c r="J12" s="103"/>
      <c r="K12" s="103"/>
      <c r="L12" s="103"/>
      <c r="M12" s="103"/>
      <c r="N12" s="103"/>
    </row>
    <row r="13" spans="1:14" ht="12.75">
      <c r="A13" s="105"/>
      <c r="B13" s="103"/>
      <c r="C13" s="103"/>
      <c r="D13" s="103"/>
      <c r="E13" s="103"/>
      <c r="F13" s="103"/>
      <c r="G13" s="103"/>
      <c r="H13" s="103"/>
      <c r="I13" s="103"/>
      <c r="J13" s="103"/>
      <c r="K13" s="103"/>
      <c r="L13" s="103"/>
      <c r="M13" s="103"/>
      <c r="N13" s="103"/>
    </row>
    <row r="14" spans="1:14" ht="7.5" customHeight="1">
      <c r="A14" s="6"/>
      <c r="B14" s="5"/>
      <c r="C14" s="5"/>
      <c r="D14" s="5"/>
      <c r="E14" s="5"/>
      <c r="F14" s="5"/>
      <c r="G14" s="5"/>
      <c r="H14" s="5"/>
      <c r="I14" s="5"/>
      <c r="J14" s="5"/>
      <c r="K14" s="5"/>
      <c r="L14" s="5"/>
      <c r="M14" s="5"/>
      <c r="N14" s="5"/>
    </row>
    <row r="15" spans="1:14" ht="7.5" customHeight="1">
      <c r="A15" s="6"/>
      <c r="B15" s="5"/>
      <c r="C15" s="5"/>
      <c r="D15" s="5"/>
      <c r="E15" s="5"/>
      <c r="F15" s="5"/>
      <c r="G15" s="5"/>
      <c r="H15" s="5"/>
      <c r="I15" s="5"/>
      <c r="J15" s="5"/>
      <c r="K15" s="5"/>
      <c r="L15" s="5"/>
      <c r="M15" s="5"/>
      <c r="N15" s="5"/>
    </row>
    <row r="16" spans="1:14" ht="12.75">
      <c r="A16" s="105" t="s">
        <v>30</v>
      </c>
      <c r="B16" s="102" t="s">
        <v>54</v>
      </c>
      <c r="C16" s="103"/>
      <c r="D16" s="103"/>
      <c r="E16" s="103"/>
      <c r="F16" s="103"/>
      <c r="G16" s="103"/>
      <c r="H16" s="103"/>
      <c r="I16" s="103"/>
      <c r="J16" s="103"/>
      <c r="K16" s="103"/>
      <c r="L16" s="103"/>
      <c r="M16" s="103"/>
      <c r="N16" s="103"/>
    </row>
    <row r="17" spans="1:14" ht="12.75">
      <c r="A17" s="105"/>
      <c r="B17" s="103"/>
      <c r="C17" s="103"/>
      <c r="D17" s="103"/>
      <c r="E17" s="103"/>
      <c r="F17" s="103"/>
      <c r="G17" s="103"/>
      <c r="H17" s="103"/>
      <c r="I17" s="103"/>
      <c r="J17" s="103"/>
      <c r="K17" s="103"/>
      <c r="L17" s="103"/>
      <c r="M17" s="103"/>
      <c r="N17" s="103"/>
    </row>
    <row r="18" spans="1:14" ht="7.5" customHeight="1">
      <c r="A18" s="6"/>
      <c r="B18" s="5"/>
      <c r="C18" s="5"/>
      <c r="D18" s="5"/>
      <c r="E18" s="5"/>
      <c r="F18" s="5"/>
      <c r="G18" s="5"/>
      <c r="H18" s="5"/>
      <c r="I18" s="5"/>
      <c r="J18" s="5"/>
      <c r="K18" s="5"/>
      <c r="L18" s="5"/>
      <c r="M18" s="5"/>
      <c r="N18" s="5"/>
    </row>
    <row r="19" spans="1:14" ht="12.75">
      <c r="A19" s="105" t="s">
        <v>31</v>
      </c>
      <c r="B19" s="102" t="s">
        <v>55</v>
      </c>
      <c r="C19" s="103"/>
      <c r="D19" s="103"/>
      <c r="E19" s="103"/>
      <c r="F19" s="103"/>
      <c r="G19" s="103"/>
      <c r="H19" s="103"/>
      <c r="I19" s="103"/>
      <c r="J19" s="103"/>
      <c r="K19" s="103"/>
      <c r="L19" s="103"/>
      <c r="M19" s="103"/>
      <c r="N19" s="103"/>
    </row>
    <row r="20" spans="1:14" ht="12.75">
      <c r="A20" s="105"/>
      <c r="B20" s="103"/>
      <c r="C20" s="103"/>
      <c r="D20" s="103"/>
      <c r="E20" s="103"/>
      <c r="F20" s="103"/>
      <c r="G20" s="103"/>
      <c r="H20" s="103"/>
      <c r="I20" s="103"/>
      <c r="J20" s="103"/>
      <c r="K20" s="103"/>
      <c r="L20" s="103"/>
      <c r="M20" s="103"/>
      <c r="N20" s="103"/>
    </row>
    <row r="21" spans="1:14" ht="7.5" customHeight="1">
      <c r="A21" s="6"/>
      <c r="B21" s="5"/>
      <c r="C21" s="5"/>
      <c r="D21" s="5"/>
      <c r="E21" s="5"/>
      <c r="F21" s="5"/>
      <c r="G21" s="5"/>
      <c r="H21" s="5"/>
      <c r="I21" s="5"/>
      <c r="J21" s="5"/>
      <c r="K21" s="5"/>
      <c r="L21" s="5"/>
      <c r="M21" s="5"/>
      <c r="N21" s="5"/>
    </row>
    <row r="22" spans="1:14" ht="12.75" customHeight="1">
      <c r="A22" s="105" t="s">
        <v>32</v>
      </c>
      <c r="B22" s="102" t="s">
        <v>51</v>
      </c>
      <c r="C22" s="102"/>
      <c r="D22" s="102"/>
      <c r="E22" s="102"/>
      <c r="F22" s="102"/>
      <c r="G22" s="102"/>
      <c r="H22" s="102"/>
      <c r="I22" s="102"/>
      <c r="J22" s="102"/>
      <c r="K22" s="102"/>
      <c r="L22" s="102"/>
      <c r="M22" s="102"/>
      <c r="N22" s="102"/>
    </row>
    <row r="23" spans="1:14" ht="12.75">
      <c r="A23" s="105"/>
      <c r="B23" s="102"/>
      <c r="C23" s="102"/>
      <c r="D23" s="102"/>
      <c r="E23" s="102"/>
      <c r="F23" s="102"/>
      <c r="G23" s="102"/>
      <c r="H23" s="102"/>
      <c r="I23" s="102"/>
      <c r="J23" s="102"/>
      <c r="K23" s="102"/>
      <c r="L23" s="102"/>
      <c r="M23" s="102"/>
      <c r="N23" s="102"/>
    </row>
    <row r="24" spans="1:14" ht="12.75">
      <c r="A24" s="105"/>
      <c r="B24" s="102"/>
      <c r="C24" s="102"/>
      <c r="D24" s="102"/>
      <c r="E24" s="102"/>
      <c r="F24" s="102"/>
      <c r="G24" s="102"/>
      <c r="H24" s="102"/>
      <c r="I24" s="102"/>
      <c r="J24" s="102"/>
      <c r="K24" s="102"/>
      <c r="L24" s="102"/>
      <c r="M24" s="102"/>
      <c r="N24" s="102"/>
    </row>
    <row r="25" spans="1:14" ht="12.75">
      <c r="A25" s="105"/>
      <c r="B25" s="102"/>
      <c r="C25" s="102"/>
      <c r="D25" s="102"/>
      <c r="E25" s="102"/>
      <c r="F25" s="102"/>
      <c r="G25" s="102"/>
      <c r="H25" s="102"/>
      <c r="I25" s="102"/>
      <c r="J25" s="102"/>
      <c r="K25" s="102"/>
      <c r="L25" s="102"/>
      <c r="M25" s="102"/>
      <c r="N25" s="102"/>
    </row>
    <row r="26" spans="1:14" ht="7.5" customHeight="1">
      <c r="A26" s="6"/>
      <c r="B26" s="4"/>
      <c r="C26" s="4"/>
      <c r="D26" s="4"/>
      <c r="E26" s="4"/>
      <c r="F26" s="4"/>
      <c r="G26" s="4"/>
      <c r="H26" s="4"/>
      <c r="I26" s="4"/>
      <c r="J26" s="4"/>
      <c r="K26" s="4"/>
      <c r="L26" s="4"/>
      <c r="M26" s="4"/>
      <c r="N26" s="4"/>
    </row>
    <row r="27" spans="1:14" ht="12.75">
      <c r="A27" s="105" t="s">
        <v>33</v>
      </c>
      <c r="B27" s="102" t="s">
        <v>56</v>
      </c>
      <c r="C27" s="103"/>
      <c r="D27" s="103"/>
      <c r="E27" s="103"/>
      <c r="F27" s="103"/>
      <c r="G27" s="103"/>
      <c r="H27" s="103"/>
      <c r="I27" s="103"/>
      <c r="J27" s="103"/>
      <c r="K27" s="103"/>
      <c r="L27" s="103"/>
      <c r="M27" s="103"/>
      <c r="N27" s="103"/>
    </row>
    <row r="28" spans="1:14" ht="12.75">
      <c r="A28" s="105"/>
      <c r="B28" s="103"/>
      <c r="C28" s="103"/>
      <c r="D28" s="103"/>
      <c r="E28" s="103"/>
      <c r="F28" s="103"/>
      <c r="G28" s="103"/>
      <c r="H28" s="103"/>
      <c r="I28" s="103"/>
      <c r="J28" s="103"/>
      <c r="K28" s="103"/>
      <c r="L28" s="103"/>
      <c r="M28" s="103"/>
      <c r="N28" s="103"/>
    </row>
    <row r="29" spans="1:14" ht="7.5" customHeight="1">
      <c r="A29" s="6"/>
      <c r="B29" s="5"/>
      <c r="C29" s="5"/>
      <c r="D29" s="5"/>
      <c r="E29" s="5"/>
      <c r="F29" s="5"/>
      <c r="G29" s="5"/>
      <c r="H29" s="5"/>
      <c r="I29" s="5"/>
      <c r="J29" s="5"/>
      <c r="K29" s="5"/>
      <c r="L29" s="5"/>
      <c r="M29" s="5"/>
      <c r="N29" s="5"/>
    </row>
    <row r="30" spans="1:14" ht="12.75">
      <c r="A30" s="105" t="s">
        <v>34</v>
      </c>
      <c r="B30" s="102" t="s">
        <v>45</v>
      </c>
      <c r="C30" s="103"/>
      <c r="D30" s="103"/>
      <c r="E30" s="103"/>
      <c r="F30" s="103"/>
      <c r="G30" s="103"/>
      <c r="H30" s="103"/>
      <c r="I30" s="103"/>
      <c r="J30" s="103"/>
      <c r="K30" s="103"/>
      <c r="L30" s="103"/>
      <c r="M30" s="103"/>
      <c r="N30" s="103"/>
    </row>
    <row r="31" spans="1:14" ht="12.75">
      <c r="A31" s="105"/>
      <c r="B31" s="103"/>
      <c r="C31" s="103"/>
      <c r="D31" s="103"/>
      <c r="E31" s="103"/>
      <c r="F31" s="103"/>
      <c r="G31" s="103"/>
      <c r="H31" s="103"/>
      <c r="I31" s="103"/>
      <c r="J31" s="103"/>
      <c r="K31" s="103"/>
      <c r="L31" s="103"/>
      <c r="M31" s="103"/>
      <c r="N31" s="103"/>
    </row>
    <row r="32" spans="1:14" ht="7.5" customHeight="1">
      <c r="A32" s="6"/>
      <c r="B32" s="5"/>
      <c r="C32" s="5"/>
      <c r="D32" s="5"/>
      <c r="E32" s="5"/>
      <c r="F32" s="5"/>
      <c r="G32" s="5"/>
      <c r="H32" s="5"/>
      <c r="I32" s="5"/>
      <c r="J32" s="5"/>
      <c r="K32" s="5"/>
      <c r="L32" s="5"/>
      <c r="M32" s="5"/>
      <c r="N32" s="5"/>
    </row>
    <row r="33" spans="1:14" ht="12.75">
      <c r="A33" s="105" t="s">
        <v>35</v>
      </c>
      <c r="B33" s="102" t="s">
        <v>57</v>
      </c>
      <c r="C33" s="103"/>
      <c r="D33" s="103"/>
      <c r="E33" s="103"/>
      <c r="F33" s="103"/>
      <c r="G33" s="103"/>
      <c r="H33" s="103"/>
      <c r="I33" s="103"/>
      <c r="J33" s="103"/>
      <c r="K33" s="103"/>
      <c r="L33" s="103"/>
      <c r="M33" s="103"/>
      <c r="N33" s="103"/>
    </row>
    <row r="34" spans="1:14" ht="12.75">
      <c r="A34" s="105"/>
      <c r="B34" s="103"/>
      <c r="C34" s="103"/>
      <c r="D34" s="103"/>
      <c r="E34" s="103"/>
      <c r="F34" s="103"/>
      <c r="G34" s="103"/>
      <c r="H34" s="103"/>
      <c r="I34" s="103"/>
      <c r="J34" s="103"/>
      <c r="K34" s="103"/>
      <c r="L34" s="103"/>
      <c r="M34" s="103"/>
      <c r="N34" s="103"/>
    </row>
    <row r="35" spans="1:14" ht="7.5" customHeight="1">
      <c r="A35" s="6"/>
      <c r="B35" s="5"/>
      <c r="C35" s="5"/>
      <c r="D35" s="5"/>
      <c r="E35" s="5"/>
      <c r="F35" s="5"/>
      <c r="G35" s="5"/>
      <c r="H35" s="5"/>
      <c r="I35" s="5"/>
      <c r="J35" s="5"/>
      <c r="K35" s="5"/>
      <c r="L35" s="5"/>
      <c r="M35" s="5"/>
      <c r="N35" s="5"/>
    </row>
    <row r="36" spans="1:14" ht="12.75">
      <c r="A36" s="105" t="s">
        <v>36</v>
      </c>
      <c r="B36" s="102" t="s">
        <v>58</v>
      </c>
      <c r="C36" s="103"/>
      <c r="D36" s="103"/>
      <c r="E36" s="103"/>
      <c r="F36" s="103"/>
      <c r="G36" s="103"/>
      <c r="H36" s="103"/>
      <c r="I36" s="103"/>
      <c r="J36" s="103"/>
      <c r="K36" s="103"/>
      <c r="L36" s="103"/>
      <c r="M36" s="103"/>
      <c r="N36" s="103"/>
    </row>
    <row r="37" spans="1:14" ht="12.75">
      <c r="A37" s="105"/>
      <c r="B37" s="103"/>
      <c r="C37" s="103"/>
      <c r="D37" s="103"/>
      <c r="E37" s="103"/>
      <c r="F37" s="103"/>
      <c r="G37" s="103"/>
      <c r="H37" s="103"/>
      <c r="I37" s="103"/>
      <c r="J37" s="103"/>
      <c r="K37" s="103"/>
      <c r="L37" s="103"/>
      <c r="M37" s="103"/>
      <c r="N37" s="103"/>
    </row>
    <row r="38" spans="1:14" ht="7.5" customHeight="1">
      <c r="A38" s="6"/>
      <c r="B38" s="5"/>
      <c r="C38" s="5"/>
      <c r="D38" s="5"/>
      <c r="E38" s="5"/>
      <c r="F38" s="5"/>
      <c r="G38" s="5"/>
      <c r="H38" s="5"/>
      <c r="I38" s="5"/>
      <c r="J38" s="5"/>
      <c r="K38" s="5"/>
      <c r="L38" s="5"/>
      <c r="M38" s="5"/>
      <c r="N38" s="5"/>
    </row>
    <row r="39" spans="1:14" ht="12.75">
      <c r="A39" s="105" t="s">
        <v>37</v>
      </c>
      <c r="B39" s="102" t="s">
        <v>46</v>
      </c>
      <c r="C39" s="103"/>
      <c r="D39" s="103"/>
      <c r="E39" s="103"/>
      <c r="F39" s="103"/>
      <c r="G39" s="103"/>
      <c r="H39" s="103"/>
      <c r="I39" s="103"/>
      <c r="J39" s="103"/>
      <c r="K39" s="103"/>
      <c r="L39" s="103"/>
      <c r="M39" s="103"/>
      <c r="N39" s="103"/>
    </row>
    <row r="40" spans="1:14" ht="12.75">
      <c r="A40" s="105"/>
      <c r="B40" s="103"/>
      <c r="C40" s="103"/>
      <c r="D40" s="103"/>
      <c r="E40" s="103"/>
      <c r="F40" s="103"/>
      <c r="G40" s="103"/>
      <c r="H40" s="103"/>
      <c r="I40" s="103"/>
      <c r="J40" s="103"/>
      <c r="K40" s="103"/>
      <c r="L40" s="103"/>
      <c r="M40" s="103"/>
      <c r="N40" s="103"/>
    </row>
    <row r="41" spans="1:14" ht="7.5" customHeight="1">
      <c r="A41" s="6"/>
      <c r="B41" s="5"/>
      <c r="C41" s="5"/>
      <c r="D41" s="5"/>
      <c r="E41" s="5"/>
      <c r="F41" s="5"/>
      <c r="G41" s="5"/>
      <c r="H41" s="5"/>
      <c r="I41" s="5"/>
      <c r="J41" s="5"/>
      <c r="K41" s="5"/>
      <c r="L41" s="5"/>
      <c r="M41" s="5"/>
      <c r="N41" s="5"/>
    </row>
    <row r="42" spans="1:14" ht="12.75">
      <c r="A42" s="105" t="s">
        <v>38</v>
      </c>
      <c r="B42" s="102" t="s">
        <v>59</v>
      </c>
      <c r="C42" s="103"/>
      <c r="D42" s="103"/>
      <c r="E42" s="103"/>
      <c r="F42" s="103"/>
      <c r="G42" s="103"/>
      <c r="H42" s="103"/>
      <c r="I42" s="103"/>
      <c r="J42" s="103"/>
      <c r="K42" s="103"/>
      <c r="L42" s="103"/>
      <c r="M42" s="103"/>
      <c r="N42" s="103"/>
    </row>
    <row r="43" spans="1:14" ht="12.75">
      <c r="A43" s="105"/>
      <c r="B43" s="103"/>
      <c r="C43" s="103"/>
      <c r="D43" s="103"/>
      <c r="E43" s="103"/>
      <c r="F43" s="103"/>
      <c r="G43" s="103"/>
      <c r="H43" s="103"/>
      <c r="I43" s="103"/>
      <c r="J43" s="103"/>
      <c r="K43" s="103"/>
      <c r="L43" s="103"/>
      <c r="M43" s="103"/>
      <c r="N43" s="103"/>
    </row>
    <row r="44" spans="1:14" ht="7.5" customHeight="1">
      <c r="A44" s="6"/>
      <c r="B44" s="5"/>
      <c r="C44" s="5"/>
      <c r="D44" s="5"/>
      <c r="E44" s="5"/>
      <c r="F44" s="5"/>
      <c r="G44" s="5"/>
      <c r="H44" s="5"/>
      <c r="I44" s="5"/>
      <c r="J44" s="5"/>
      <c r="K44" s="5"/>
      <c r="L44" s="5"/>
      <c r="M44" s="5"/>
      <c r="N44" s="5"/>
    </row>
    <row r="45" spans="1:14" ht="12.75">
      <c r="A45" s="105" t="s">
        <v>39</v>
      </c>
      <c r="B45" s="102" t="s">
        <v>60</v>
      </c>
      <c r="C45" s="103"/>
      <c r="D45" s="103"/>
      <c r="E45" s="103"/>
      <c r="F45" s="103"/>
      <c r="G45" s="103"/>
      <c r="H45" s="103"/>
      <c r="I45" s="103"/>
      <c r="J45" s="103"/>
      <c r="K45" s="103"/>
      <c r="L45" s="103"/>
      <c r="M45" s="103"/>
      <c r="N45" s="103"/>
    </row>
    <row r="46" spans="1:14" ht="12.75">
      <c r="A46" s="105"/>
      <c r="B46" s="103"/>
      <c r="C46" s="103"/>
      <c r="D46" s="103"/>
      <c r="E46" s="103"/>
      <c r="F46" s="103"/>
      <c r="G46" s="103"/>
      <c r="H46" s="103"/>
      <c r="I46" s="103"/>
      <c r="J46" s="103"/>
      <c r="K46" s="103"/>
      <c r="L46" s="103"/>
      <c r="M46" s="103"/>
      <c r="N46" s="103"/>
    </row>
    <row r="47" spans="1:14" ht="7.5" customHeight="1">
      <c r="A47" s="5"/>
      <c r="B47" s="5"/>
      <c r="C47" s="5"/>
      <c r="D47" s="5"/>
      <c r="E47" s="5"/>
      <c r="F47" s="5"/>
      <c r="G47" s="5"/>
      <c r="H47" s="5"/>
      <c r="I47" s="5"/>
      <c r="J47" s="5"/>
      <c r="K47" s="5"/>
      <c r="L47" s="5"/>
      <c r="M47" s="5"/>
      <c r="N47" s="5"/>
    </row>
    <row r="48" spans="1:14" ht="12.75">
      <c r="A48" s="104" t="s">
        <v>47</v>
      </c>
      <c r="B48" s="104"/>
      <c r="C48" s="104"/>
      <c r="D48" s="104"/>
      <c r="E48" s="104"/>
      <c r="F48" s="104"/>
      <c r="G48" s="104"/>
      <c r="H48" s="104"/>
      <c r="I48" s="104"/>
      <c r="J48" s="104"/>
      <c r="K48" s="104"/>
      <c r="L48" s="104"/>
      <c r="M48" s="104"/>
      <c r="N48" s="104"/>
    </row>
    <row r="49" spans="1:14" ht="12.75">
      <c r="A49" s="104"/>
      <c r="B49" s="104"/>
      <c r="C49" s="104"/>
      <c r="D49" s="104"/>
      <c r="E49" s="104"/>
      <c r="F49" s="104"/>
      <c r="G49" s="104"/>
      <c r="H49" s="104"/>
      <c r="I49" s="104"/>
      <c r="J49" s="104"/>
      <c r="K49" s="104"/>
      <c r="L49" s="104"/>
      <c r="M49" s="104"/>
      <c r="N49" s="104"/>
    </row>
  </sheetData>
  <sheetProtection password="CA07" sheet="1" objects="1" scenarios="1" selectLockedCells="1"/>
  <mergeCells count="28">
    <mergeCell ref="B33:N34"/>
    <mergeCell ref="A6:A7"/>
    <mergeCell ref="A9:A10"/>
    <mergeCell ref="B9:N10"/>
    <mergeCell ref="A2:N3"/>
    <mergeCell ref="B6:N7"/>
    <mergeCell ref="B12:N13"/>
    <mergeCell ref="A12:A13"/>
    <mergeCell ref="A27:A28"/>
    <mergeCell ref="A16:A17"/>
    <mergeCell ref="A19:A20"/>
    <mergeCell ref="B16:N17"/>
    <mergeCell ref="B19:N20"/>
    <mergeCell ref="B39:N40"/>
    <mergeCell ref="A30:A31"/>
    <mergeCell ref="B30:N31"/>
    <mergeCell ref="A33:A34"/>
    <mergeCell ref="A36:A37"/>
    <mergeCell ref="B27:N28"/>
    <mergeCell ref="B36:N37"/>
    <mergeCell ref="B42:N43"/>
    <mergeCell ref="B45:N46"/>
    <mergeCell ref="A48:N49"/>
    <mergeCell ref="A22:A25"/>
    <mergeCell ref="A39:A40"/>
    <mergeCell ref="A42:A43"/>
    <mergeCell ref="A45:A46"/>
    <mergeCell ref="B22:N25"/>
  </mergeCells>
  <printOptions horizontalCentered="1" verticalCentered="1"/>
  <pageMargins left="0.5" right="0.5" top="0.5" bottom="0.5" header="0.25" footer="0.25"/>
  <pageSetup fitToHeight="1" fitToWidth="1" horizontalDpi="525" verticalDpi="525" orientation="landscape" scale="94" r:id="rId2"/>
  <headerFooter alignWithMargins="0">
    <oddHeader>&amp;C&amp;"Times New Roman,Bold"&amp;14Instructions for Royalty Payment Workbook</oddHeader>
    <oddFooter>&amp;L&amp;"Times New Roman,Regular"ROY-06-001
o: rg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Energy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L. Grant</dc:creator>
  <cp:keywords/>
  <dc:description/>
  <cp:lastModifiedBy>rgrant</cp:lastModifiedBy>
  <cp:lastPrinted>2012-02-08T21:22:35Z</cp:lastPrinted>
  <dcterms:created xsi:type="dcterms:W3CDTF">2007-05-09T15:55:14Z</dcterms:created>
  <dcterms:modified xsi:type="dcterms:W3CDTF">2012-02-08T21:22:43Z</dcterms:modified>
  <cp:category/>
  <cp:version/>
  <cp:contentType/>
  <cp:contentStatus/>
</cp:coreProperties>
</file>