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2 Grants\# Pending Grant Solicitations\GFO-19-602 Hydrogen Refueling Infrastructure\NOPA Docs\"/>
    </mc:Choice>
  </mc:AlternateContent>
  <xr:revisionPtr revIDLastSave="0" documentId="8_{B8B52821-C952-447D-B3D2-D5A53DCB793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NOPA" sheetId="2" r:id="rId1"/>
  </sheets>
  <definedNames>
    <definedName name="_xlnm.Print_Area" localSheetId="0">NOPA!$A$1:$L$113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2" i="2" l="1"/>
  <c r="G102" i="2"/>
  <c r="J102" i="2"/>
  <c r="K102" i="2"/>
  <c r="L102" i="2"/>
  <c r="E102" i="2"/>
  <c r="L82" i="2" l="1"/>
  <c r="J70" i="2"/>
  <c r="F82" i="2"/>
  <c r="J9" i="2"/>
  <c r="J46" i="2"/>
  <c r="K82" i="2" l="1"/>
  <c r="G111" i="2"/>
  <c r="E111" i="2"/>
  <c r="F111" i="2" l="1"/>
  <c r="E82" i="2"/>
  <c r="G82" i="2"/>
  <c r="J82" i="2"/>
</calcChain>
</file>

<file path=xl/sharedStrings.xml><?xml version="1.0" encoding="utf-8"?>
<sst xmlns="http://schemas.openxmlformats.org/spreadsheetml/2006/main" count="210" uniqueCount="115">
  <si>
    <t>California Energy Commission</t>
  </si>
  <si>
    <t>Clean Transportation Program</t>
  </si>
  <si>
    <t>Solicitation GFO-19-602</t>
  </si>
  <si>
    <t>Hydrogen Refueling Infrastructure</t>
  </si>
  <si>
    <t>Notice of Proposed Awards</t>
  </si>
  <si>
    <t>Proposal Number</t>
  </si>
  <si>
    <t>Applicant</t>
  </si>
  <si>
    <t>Batch</t>
  </si>
  <si>
    <t>Station Address</t>
  </si>
  <si>
    <t>Funds Requested for Tranche</t>
  </si>
  <si>
    <r>
      <t>Proposed Award for Tranche</t>
    </r>
    <r>
      <rPr>
        <b/>
        <vertAlign val="superscript"/>
        <sz val="12"/>
        <color rgb="FF000000"/>
        <rFont val="Tahoma"/>
        <family val="2"/>
      </rPr>
      <t>1</t>
    </r>
    <r>
      <rPr>
        <b/>
        <sz val="12"/>
        <color rgb="FF000000"/>
        <rFont val="Tahoma"/>
        <family val="2"/>
      </rPr>
      <t xml:space="preserve"> </t>
    </r>
  </si>
  <si>
    <t>Match Amount for Tranche</t>
  </si>
  <si>
    <t>Score for Tranche</t>
  </si>
  <si>
    <t>Recommendation</t>
  </si>
  <si>
    <t>Proposed Award for Initial Batch (Clean Transportation Program Funding)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</si>
  <si>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2 </t>
    </r>
  </si>
  <si>
    <t>Proposed Total Award for Initial Batch (Clean Transportation Program and VW Mitigation Trust Funding)</t>
  </si>
  <si>
    <t>Proposed Awards</t>
  </si>
  <si>
    <t>FirstElement Fuel, Inc.</t>
  </si>
  <si>
    <r>
      <t>FirstElement Tranche of 49 Stations</t>
    </r>
    <r>
      <rPr>
        <b/>
        <vertAlign val="superscript"/>
        <sz val="12"/>
        <color rgb="FF000000"/>
        <rFont val="Tahoma"/>
        <family val="2"/>
      </rPr>
      <t>3</t>
    </r>
  </si>
  <si>
    <t>Awardee</t>
  </si>
  <si>
    <t>Initial</t>
  </si>
  <si>
    <t>313 West Orangethorpe Avenue, Placentia, CA 92870</t>
  </si>
  <si>
    <t>615 South Tustin Street, Orange, CA 92866</t>
  </si>
  <si>
    <t>21530 Stevens Creek Boulevard, Cupertino, CA 95014</t>
  </si>
  <si>
    <t>14477 Merced Avenue, Baldwin Park, CA 91706</t>
  </si>
  <si>
    <t>3939 Snell Avenue, San Jose, CA 95136</t>
  </si>
  <si>
    <t>2995 Bristol Street, Costa Mesa, CA 92626</t>
  </si>
  <si>
    <t>26813 La Paz Road, Aliso Viejo, CA 92656</t>
  </si>
  <si>
    <t>1832 West Washington Street, San Diego, CA 92103</t>
  </si>
  <si>
    <t>24505 Hawthorne Boulevard, Torrance, CA 90505</t>
  </si>
  <si>
    <t>2160 South Euclid Avenue, Ontario, CA 91762</t>
  </si>
  <si>
    <t>800 North Hollywood Way, Burbank, CA 91505</t>
  </si>
  <si>
    <t>1666 1st Avenue, San Diego, CA 92101</t>
  </si>
  <si>
    <t>510 East Santa Clara Street, San Jose, CA 95112</t>
  </si>
  <si>
    <t>1930 South Waterman Avenue, San Bernardino, CA 92408</t>
  </si>
  <si>
    <t>3160 Carlson Boulevard, El Cerrito, CA 94530</t>
  </si>
  <si>
    <t>11030 Rancho Carmel Drive, San Diego, CA 92128</t>
  </si>
  <si>
    <t>6392 Beach Boulevard, Buena Park, CA 90621</t>
  </si>
  <si>
    <t>3402 Foothill Boulevard, Glendale, CA 91214</t>
  </si>
  <si>
    <t>666 North Santa Cruz Avenue, Los Gatos, CA 95030</t>
  </si>
  <si>
    <t>47700 Warm Springs Boulevard, Fremont, CA 94539</t>
  </si>
  <si>
    <t>988 North San Antonio Rd, Los Altos, CA 94022</t>
  </si>
  <si>
    <t>14244 Newport Avenue, Tustin, CA 92780</t>
  </si>
  <si>
    <t>1110 West Gladstone Street, San Dimas, CA 91773</t>
  </si>
  <si>
    <t>102 East Duarte Road, Arcadia, CA 91006</t>
  </si>
  <si>
    <t>4280 Foothill Boulevard, Oakland, CA 94601</t>
  </si>
  <si>
    <t>Plus 10 station addresses to be submitted by FirstElement</t>
  </si>
  <si>
    <t>67 Moraga Way, Orinda, CA 94563</t>
  </si>
  <si>
    <t>475 North Allen Avenue, Pasadena, CA 91106</t>
  </si>
  <si>
    <t>2121 Harbor Boulevard, Ventura, CA 93001</t>
  </si>
  <si>
    <t>15710 Roscoe Boulevard, Van Nuys, CA 91406</t>
  </si>
  <si>
    <t>3505 Central Avenue, Riverside, CA 92506</t>
  </si>
  <si>
    <t>2911 Petit Street, Camarillo, CA 93012</t>
  </si>
  <si>
    <t>Plus 8 station addresses to be submitted by FirstElement</t>
  </si>
  <si>
    <t>Equilon Enterprises LLC (d/b/a Shell Oil Products US)</t>
  </si>
  <si>
    <t>Equilon Enterprises Tranche of 51 Stations</t>
  </si>
  <si>
    <t>2051 West 190th Street, Torrance, CA 90501</t>
  </si>
  <si>
    <t>1600 Jamboree Boulevard, Newport Beach, CA 92660</t>
  </si>
  <si>
    <t>5164 West Washington Boulevard, Los Angeles, CA 90016</t>
  </si>
  <si>
    <t>2589 North Lakewood Boulevard, Long Beach, CA 90815</t>
  </si>
  <si>
    <t>2600 Pellissier Place, City of Industry, CA 90601</t>
  </si>
  <si>
    <t>17325 Pioneer Boulevard, Artesia, CA 90701</t>
  </si>
  <si>
    <t>705 West Huntington Drive, Monrovia, CA 91016</t>
  </si>
  <si>
    <t>7170 Avenida Encinas, Carlsbad, CA 92011</t>
  </si>
  <si>
    <r>
      <t>4205 Pacific Coast Highway, Torrance, CA 94044</t>
    </r>
    <r>
      <rPr>
        <vertAlign val="superscript"/>
        <sz val="12"/>
        <rFont val="Tahoma"/>
        <family val="2"/>
      </rPr>
      <t>4</t>
    </r>
  </si>
  <si>
    <t>290 South Arroyo Parkway, Pasadena, CA 91105</t>
  </si>
  <si>
    <t>10908 Roscoe Boulevard, Sun Valley, CA 91352</t>
  </si>
  <si>
    <t>5551 Martin Luther King Jr. Boulevard, Sacramento, CA 95820</t>
  </si>
  <si>
    <t>13397 Folsom Boulevard, Folsom, CA 95630</t>
  </si>
  <si>
    <t>5821 Nave Drive, Novato, CA 94949</t>
  </si>
  <si>
    <r>
      <t>630 High Street , Oakland , CA 94601</t>
    </r>
    <r>
      <rPr>
        <vertAlign val="superscript"/>
        <sz val="12"/>
        <rFont val="Tahoma"/>
        <family val="2"/>
      </rPr>
      <t>4</t>
    </r>
  </si>
  <si>
    <t>266 College Avenue, Santa Rosa, CA 95401</t>
  </si>
  <si>
    <t>10 station addresses to be submitted by Shell New Energies</t>
  </si>
  <si>
    <t>5 station addresses to be submitted by Shell New Energies</t>
  </si>
  <si>
    <t>Iwatani Corporation of America</t>
  </si>
  <si>
    <r>
      <t>Iwatani Tranche of 23 Stations</t>
    </r>
    <r>
      <rPr>
        <b/>
        <vertAlign val="superscript"/>
        <sz val="12"/>
        <color rgb="FF000000"/>
        <rFont val="Tahoma"/>
        <family val="2"/>
      </rPr>
      <t>3</t>
    </r>
  </si>
  <si>
    <t>2714 Artesia Boulevard, Redondo Beach, CA 90278</t>
  </si>
  <si>
    <t>616 Paseo Grande, Corona, CA 92882</t>
  </si>
  <si>
    <t>1100 North Euclid Street, Anaheim, CA 92801</t>
  </si>
  <si>
    <t>16880 Slover Avenue, Fontana, CA 92337</t>
  </si>
  <si>
    <t>13550 South Beach Boulevard, La Mirada, CA 90638</t>
  </si>
  <si>
    <t>11807 East Carson Street, Hawaiian Gardens, CA 90716</t>
  </si>
  <si>
    <r>
      <rPr>
        <strike/>
        <sz val="12"/>
        <color rgb="FF000000"/>
        <rFont val="Tahoma"/>
        <family val="2"/>
      </rPr>
      <t xml:space="preserve">2120 East McFadden Avenue, Santa Ana, CA 92705 </t>
    </r>
    <r>
      <rPr>
        <vertAlign val="superscript"/>
        <sz val="12"/>
        <color rgb="FF000000"/>
        <rFont val="Tahoma"/>
        <family val="2"/>
      </rPr>
      <t>4</t>
    </r>
  </si>
  <si>
    <t>4 station addresses to be submitted by Iwatani</t>
  </si>
  <si>
    <t>TOTAL FUNDING RECOMMENDED</t>
  </si>
  <si>
    <t>1 Subject to future Clean Transportation Program appropriations and Investment Plan funding allocations.</t>
  </si>
  <si>
    <t>2 The California Energy Commission reserves the right to modify the funding sources at its discretion.</t>
  </si>
  <si>
    <t>3 CEC will work with Applicants to negotiate the scope appropriately based on the amount of available funding.</t>
  </si>
  <si>
    <t>4 Replacement address to be submitted, see proximity requirements in GFO-19-602 Application Manual, Section I.J.6</t>
  </si>
  <si>
    <t>Number of Stations in Tranche</t>
  </si>
  <si>
    <t>Proposed Award for Tranche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</si>
  <si>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 </t>
    </r>
  </si>
  <si>
    <t>Passed But Not Funded</t>
  </si>
  <si>
    <t>Toyota Tsusho America</t>
  </si>
  <si>
    <t>6 Stations</t>
  </si>
  <si>
    <t>Insufficient funds available for the project</t>
  </si>
  <si>
    <t>SunLine Transit Agency</t>
  </si>
  <si>
    <t>1 Station</t>
  </si>
  <si>
    <t>United Hydrogen Fuels</t>
  </si>
  <si>
    <t>15 Stations</t>
  </si>
  <si>
    <t>Air Products and Chemicals, Inc.</t>
  </si>
  <si>
    <t>21 Stations</t>
  </si>
  <si>
    <t>StratosFuel, Inc.</t>
  </si>
  <si>
    <t>10 Stations</t>
  </si>
  <si>
    <t>SUBTOTAL</t>
  </si>
  <si>
    <t>Disqualified</t>
  </si>
  <si>
    <t>Belleza Natural</t>
  </si>
  <si>
    <t>N/A</t>
  </si>
  <si>
    <t>Disqualified on administrative screening</t>
  </si>
  <si>
    <t>Total Funds Requested</t>
  </si>
  <si>
    <t xml:space="preserve">Total Proposed Awards  </t>
  </si>
  <si>
    <t>Total Match Proposed</t>
  </si>
  <si>
    <t xml:space="preserve">   </t>
  </si>
  <si>
    <t>September 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</si>
</sst>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"/>
  </numFmts>
  <fonts count="3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Tahoma"/>
      <family val="2"/>
    </font>
    <font>
      <sz val="10"/>
      <color rgb="FF000000"/>
      <name val="Arial"/>
      <family val="2"/>
    </font>
    <font>
      <b/>
      <sz val="12"/>
      <color rgb="FFFF0000"/>
      <name val="Tahoma"/>
      <family val="2"/>
    </font>
    <font>
      <b/>
      <sz val="12"/>
      <color rgb="FF333333"/>
      <name val="Tahoma"/>
      <family val="2"/>
    </font>
    <font>
      <b/>
      <sz val="12"/>
      <color rgb="FF000000"/>
      <name val="Tahoma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10"/>
      <color rgb="FF333333"/>
      <name val="Arial"/>
      <family val="2"/>
      <charset val="1"/>
    </font>
    <font>
      <b/>
      <sz val="12"/>
      <name val="Tahoma"/>
      <family val="2"/>
    </font>
    <font>
      <strike/>
      <sz val="12"/>
      <name val="Tahoma"/>
      <family val="2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6"/>
      <color rgb="FFFF0000"/>
      <name val="Tahoma"/>
      <family val="2"/>
    </font>
    <font>
      <sz val="12"/>
      <color indexed="8"/>
      <name val="Tahoma"/>
      <family val="2"/>
    </font>
    <font>
      <sz val="12"/>
      <color indexed="63"/>
      <name val="Tahoma"/>
      <family val="2"/>
    </font>
    <font>
      <sz val="16"/>
      <color indexed="8"/>
      <name val="Tahoma"/>
      <family val="2"/>
    </font>
    <font>
      <vertAlign val="superscript"/>
      <sz val="12"/>
      <name val="Tahoma"/>
      <family val="2"/>
    </font>
    <font>
      <b/>
      <vertAlign val="superscript"/>
      <sz val="12"/>
      <name val="Tahoma"/>
      <family val="2"/>
    </font>
    <font>
      <b/>
      <vertAlign val="superscript"/>
      <sz val="12"/>
      <color rgb="FF000000"/>
      <name val="Tahoma"/>
      <family val="2"/>
    </font>
    <font>
      <vertAlign val="superscript"/>
      <sz val="12"/>
      <color rgb="FF000000"/>
      <name val="Tahoma"/>
      <family val="2"/>
    </font>
    <font>
      <strike/>
      <sz val="12"/>
      <color rgb="FF000000"/>
      <name val="Tahoma"/>
      <family val="2"/>
    </font>
    <font>
      <b/>
      <sz val="12"/>
      <color indexed="8"/>
      <name val="Arial"/>
      <family val="2"/>
    </font>
    <font>
      <sz val="14"/>
      <color rgb="FF000000"/>
      <name val="Tahoma"/>
      <family val="2"/>
    </font>
    <font>
      <b/>
      <sz val="14"/>
      <name val="Tahoma"/>
      <family val="2"/>
    </font>
    <font>
      <b/>
      <sz val="14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</cellStyleXfs>
  <cellXfs count="202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/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10" fillId="3" borderId="1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6" fontId="10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10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6" fontId="10" fillId="0" borderId="6" xfId="0" applyNumberFormat="1" applyFont="1" applyFill="1" applyBorder="1" applyAlignment="1" applyProtection="1">
      <alignment horizontal="center" vertical="center"/>
    </xf>
    <xf numFmtId="6" fontId="10" fillId="0" borderId="8" xfId="0" applyNumberFormat="1" applyFont="1" applyFill="1" applyBorder="1" applyAlignment="1" applyProtection="1">
      <alignment horizontal="center" vertical="center"/>
    </xf>
    <xf numFmtId="6" fontId="10" fillId="0" borderId="7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 wrapText="1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wrapText="1"/>
    </xf>
    <xf numFmtId="6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10" fillId="2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vertical="center"/>
    </xf>
    <xf numFmtId="0" fontId="12" fillId="2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0" fontId="6" fillId="0" borderId="15" xfId="0" applyNumberFormat="1" applyFont="1" applyFill="1" applyBorder="1" applyAlignment="1" applyProtection="1">
      <alignment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/>
    <xf numFmtId="0" fontId="17" fillId="0" borderId="0" xfId="2" applyFont="1" applyFill="1" applyBorder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6" fontId="9" fillId="0" borderId="0" xfId="0" applyNumberFormat="1" applyFont="1" applyFill="1" applyBorder="1" applyAlignment="1" applyProtection="1">
      <alignment horizontal="center" vertical="center"/>
    </xf>
    <xf numFmtId="6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2" applyFont="1" applyBorder="1" applyAlignment="1" applyProtection="1">
      <alignment horizontal="center" vertical="center" wrapText="1"/>
    </xf>
    <xf numFmtId="0" fontId="19" fillId="0" borderId="0" xfId="2" applyFont="1" applyBorder="1" applyAlignment="1" applyProtection="1">
      <alignment vertical="center" wrapText="1"/>
    </xf>
    <xf numFmtId="164" fontId="16" fillId="0" borderId="0" xfId="0" applyNumberFormat="1" applyFont="1" applyFill="1" applyBorder="1" applyAlignment="1">
      <alignment horizontal="center" vertical="center"/>
    </xf>
    <xf numFmtId="164" fontId="20" fillId="0" borderId="0" xfId="2" applyNumberFormat="1" applyFont="1" applyBorder="1" applyAlignment="1" applyProtection="1">
      <alignment horizontal="center" vertical="center" wrapText="1"/>
    </xf>
    <xf numFmtId="10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164" fontId="16" fillId="0" borderId="7" xfId="0" applyNumberFormat="1" applyFont="1" applyBorder="1" applyAlignment="1">
      <alignment horizontal="center" vertical="center" wrapText="1"/>
    </xf>
    <xf numFmtId="164" fontId="20" fillId="0" borderId="7" xfId="2" applyNumberFormat="1" applyFont="1" applyBorder="1" applyAlignment="1" applyProtection="1">
      <alignment horizontal="center" vertical="center" wrapText="1"/>
    </xf>
    <xf numFmtId="166" fontId="19" fillId="0" borderId="7" xfId="2" applyNumberFormat="1" applyFont="1" applyFill="1" applyBorder="1" applyAlignment="1" applyProtection="1">
      <alignment horizontal="center" vertical="center"/>
    </xf>
    <xf numFmtId="0" fontId="19" fillId="0" borderId="7" xfId="2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2" applyFont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left" wrapText="1"/>
    </xf>
    <xf numFmtId="0" fontId="6" fillId="4" borderId="20" xfId="0" applyNumberFormat="1" applyFont="1" applyFill="1" applyBorder="1" applyAlignment="1" applyProtection="1">
      <alignment horizontal="center" vertical="center" wrapText="1"/>
    </xf>
    <xf numFmtId="0" fontId="17" fillId="4" borderId="21" xfId="2" applyFont="1" applyFill="1" applyBorder="1" applyAlignment="1" applyProtection="1">
      <alignment horizontal="center" vertical="center" wrapText="1"/>
    </xf>
    <xf numFmtId="6" fontId="9" fillId="5" borderId="22" xfId="0" applyNumberFormat="1" applyFont="1" applyFill="1" applyBorder="1" applyAlignment="1" applyProtection="1">
      <alignment horizontal="center" vertical="center"/>
    </xf>
    <xf numFmtId="0" fontId="16" fillId="0" borderId="24" xfId="0" applyNumberFormat="1" applyFont="1" applyFill="1" applyBorder="1" applyAlignment="1" applyProtection="1">
      <alignment vertical="center"/>
    </xf>
    <xf numFmtId="6" fontId="6" fillId="0" borderId="4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/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6" fontId="10" fillId="0" borderId="4" xfId="0" applyNumberFormat="1" applyFont="1" applyFill="1" applyBorder="1" applyAlignment="1" applyProtection="1">
      <alignment horizontal="center" vertical="center"/>
    </xf>
    <xf numFmtId="1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6" fontId="10" fillId="0" borderId="25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7" fillId="4" borderId="19" xfId="2" applyFont="1" applyFill="1" applyBorder="1" applyAlignment="1" applyProtection="1">
      <alignment horizontal="center" vertical="center" wrapText="1"/>
    </xf>
    <xf numFmtId="0" fontId="14" fillId="3" borderId="27" xfId="0" applyNumberFormat="1" applyFont="1" applyFill="1" applyBorder="1" applyAlignment="1" applyProtection="1">
      <alignment horizontal="center" vertical="center" wrapText="1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0" fillId="3" borderId="28" xfId="0" applyNumberFormat="1" applyFont="1" applyFill="1" applyBorder="1" applyAlignment="1" applyProtection="1">
      <alignment horizontal="center" vertical="center" wrapText="1"/>
    </xf>
    <xf numFmtId="0" fontId="14" fillId="3" borderId="29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18" fillId="0" borderId="21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vertical="center" wrapText="1"/>
    </xf>
    <xf numFmtId="0" fontId="7" fillId="0" borderId="26" xfId="0" applyNumberFormat="1" applyFont="1" applyFill="1" applyBorder="1" applyAlignment="1" applyProtection="1">
      <alignment vertical="center"/>
    </xf>
    <xf numFmtId="0" fontId="6" fillId="0" borderId="26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vertical="center" wrapText="1"/>
    </xf>
    <xf numFmtId="0" fontId="18" fillId="0" borderId="21" xfId="0" applyNumberFormat="1" applyFont="1" applyFill="1" applyBorder="1" applyAlignment="1" applyProtection="1">
      <alignment vertical="center"/>
    </xf>
    <xf numFmtId="0" fontId="18" fillId="0" borderId="30" xfId="0" applyNumberFormat="1" applyFont="1" applyFill="1" applyBorder="1" applyAlignment="1" applyProtection="1">
      <alignment vertical="center" wrapText="1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>
      <alignment vertical="center" wrapText="1"/>
    </xf>
    <xf numFmtId="0" fontId="14" fillId="3" borderId="20" xfId="0" applyNumberFormat="1" applyFont="1" applyFill="1" applyBorder="1" applyAlignment="1" applyProtection="1">
      <alignment horizontal="center" vertical="center" wrapText="1"/>
    </xf>
    <xf numFmtId="0" fontId="14" fillId="3" borderId="33" xfId="0" applyNumberFormat="1" applyFont="1" applyFill="1" applyBorder="1" applyAlignment="1" applyProtection="1">
      <alignment horizontal="right" vertical="center" wrapText="1"/>
    </xf>
    <xf numFmtId="0" fontId="14" fillId="3" borderId="19" xfId="0" applyNumberFormat="1" applyFont="1" applyFill="1" applyBorder="1" applyAlignment="1" applyProtection="1">
      <alignment horizontal="center" vertical="center" wrapText="1"/>
    </xf>
    <xf numFmtId="0" fontId="14" fillId="3" borderId="34" xfId="0" applyNumberFormat="1" applyFont="1" applyFill="1" applyBorder="1" applyAlignment="1" applyProtection="1">
      <alignment horizontal="center" vertical="center" wrapText="1"/>
    </xf>
    <xf numFmtId="0" fontId="10" fillId="3" borderId="35" xfId="0" applyNumberFormat="1" applyFont="1" applyFill="1" applyBorder="1" applyAlignment="1" applyProtection="1">
      <alignment horizontal="center" vertical="center" wrapText="1"/>
    </xf>
    <xf numFmtId="0" fontId="14" fillId="3" borderId="35" xfId="0" applyNumberFormat="1" applyFont="1" applyFill="1" applyBorder="1" applyAlignment="1" applyProtection="1">
      <alignment horizontal="center" vertical="center" wrapText="1"/>
    </xf>
    <xf numFmtId="0" fontId="14" fillId="3" borderId="36" xfId="0" applyNumberFormat="1" applyFont="1" applyFill="1" applyBorder="1" applyAlignment="1" applyProtection="1">
      <alignment horizontal="center" vertical="center" wrapText="1"/>
    </xf>
    <xf numFmtId="0" fontId="21" fillId="0" borderId="37" xfId="0" applyNumberFormat="1" applyFont="1" applyFill="1" applyBorder="1" applyAlignment="1" applyProtection="1"/>
    <xf numFmtId="0" fontId="18" fillId="0" borderId="32" xfId="0" applyFont="1" applyFill="1" applyBorder="1" applyAlignment="1">
      <alignment vertical="center"/>
    </xf>
    <xf numFmtId="0" fontId="21" fillId="0" borderId="32" xfId="0" applyNumberFormat="1" applyFont="1" applyFill="1" applyBorder="1" applyAlignment="1" applyProtection="1"/>
    <xf numFmtId="0" fontId="18" fillId="0" borderId="38" xfId="0" applyFont="1" applyFill="1" applyBorder="1" applyAlignment="1">
      <alignment vertical="center" wrapText="1"/>
    </xf>
    <xf numFmtId="0" fontId="16" fillId="0" borderId="37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left" vertical="center" wrapText="1"/>
    </xf>
    <xf numFmtId="0" fontId="6" fillId="0" borderId="37" xfId="0" applyNumberFormat="1" applyFont="1" applyFill="1" applyBorder="1" applyAlignment="1" applyProtection="1">
      <alignment horizontal="center" vertical="center"/>
    </xf>
    <xf numFmtId="0" fontId="6" fillId="0" borderId="39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16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7" fillId="0" borderId="41" xfId="0" applyNumberFormat="1" applyFont="1" applyFill="1" applyBorder="1" applyAlignment="1" applyProtection="1">
      <alignment vertical="center"/>
    </xf>
    <xf numFmtId="0" fontId="6" fillId="0" borderId="42" xfId="0" applyNumberFormat="1" applyFont="1" applyFill="1" applyBorder="1" applyAlignment="1" applyProtection="1">
      <alignment horizontal="left" vertical="center" wrapText="1"/>
    </xf>
    <xf numFmtId="6" fontId="6" fillId="0" borderId="43" xfId="0" applyNumberFormat="1" applyFont="1" applyFill="1" applyBorder="1" applyAlignment="1" applyProtection="1">
      <alignment horizontal="center" vertical="center"/>
    </xf>
    <xf numFmtId="164" fontId="6" fillId="0" borderId="43" xfId="0" applyNumberFormat="1" applyFont="1" applyFill="1" applyBorder="1" applyAlignment="1" applyProtection="1">
      <alignment horizontal="center" vertical="center"/>
    </xf>
    <xf numFmtId="10" fontId="6" fillId="0" borderId="43" xfId="0" applyNumberFormat="1" applyFont="1" applyFill="1" applyBorder="1" applyAlignment="1" applyProtection="1">
      <alignment horizontal="center" vertical="center"/>
    </xf>
    <xf numFmtId="0" fontId="6" fillId="0" borderId="43" xfId="0" applyNumberFormat="1" applyFont="1" applyFill="1" applyBorder="1" applyAlignment="1" applyProtection="1">
      <alignment horizontal="center" vertical="center" wrapText="1"/>
    </xf>
    <xf numFmtId="164" fontId="6" fillId="0" borderId="44" xfId="0" applyNumberFormat="1" applyFont="1" applyFill="1" applyBorder="1" applyAlignment="1" applyProtection="1">
      <alignment horizontal="center" vertical="center"/>
    </xf>
    <xf numFmtId="0" fontId="6" fillId="0" borderId="45" xfId="0" applyNumberFormat="1" applyFont="1" applyFill="1" applyBorder="1" applyAlignment="1" applyProtection="1">
      <alignment vertical="center"/>
    </xf>
    <xf numFmtId="0" fontId="6" fillId="0" borderId="46" xfId="0" applyNumberFormat="1" applyFont="1" applyFill="1" applyBorder="1" applyAlignment="1" applyProtection="1">
      <alignment horizontal="center" vertical="center"/>
    </xf>
    <xf numFmtId="0" fontId="19" fillId="0" borderId="47" xfId="2" applyFont="1" applyBorder="1" applyAlignment="1" applyProtection="1">
      <alignment horizontal="center" vertical="center" wrapText="1"/>
    </xf>
    <xf numFmtId="0" fontId="19" fillId="0" borderId="48" xfId="2" applyFont="1" applyBorder="1" applyAlignment="1" applyProtection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49" xfId="2" applyFont="1" applyBorder="1" applyAlignment="1" applyProtection="1">
      <alignment horizontal="left" vertical="center" wrapText="1"/>
    </xf>
    <xf numFmtId="0" fontId="19" fillId="0" borderId="48" xfId="2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29" fillId="0" borderId="14" xfId="0" applyNumberFormat="1" applyFont="1" applyFill="1" applyBorder="1" applyAlignment="1">
      <alignment vertical="top" wrapText="1"/>
    </xf>
    <xf numFmtId="165" fontId="29" fillId="0" borderId="0" xfId="0" applyNumberFormat="1" applyFont="1" applyFill="1" applyBorder="1" applyAlignment="1">
      <alignment vertical="top" wrapText="1"/>
    </xf>
    <xf numFmtId="165" fontId="29" fillId="0" borderId="18" xfId="0" applyNumberFormat="1" applyFont="1" applyFill="1" applyBorder="1" applyAlignment="1">
      <alignment vertical="top" wrapText="1"/>
    </xf>
    <xf numFmtId="0" fontId="29" fillId="0" borderId="12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29" fillId="0" borderId="14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18" xfId="0" applyFont="1" applyBorder="1" applyAlignment="1">
      <alignment vertical="top" wrapText="1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top"/>
    </xf>
    <xf numFmtId="49" fontId="29" fillId="0" borderId="14" xfId="0" applyNumberFormat="1" applyFont="1" applyFill="1" applyBorder="1" applyAlignment="1">
      <alignment horizontal="center" vertical="center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1338943</xdr:colOff>
      <xdr:row>0</xdr:row>
      <xdr:rowOff>219075</xdr:rowOff>
    </xdr:from>
    <xdr:to>
      <xdr:col>11</xdr:col>
      <xdr:colOff>25853</xdr:colOff>
      <xdr:row>5</xdr:row>
      <xdr:rowOff>3663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2657" y="219075"/>
          <a:ext cx="1367517" cy="1230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N118"/>
  <sheetViews>
    <sheetView showGridLines="0" tabSelected="1" zoomScale="70" zoomScaleNormal="70" zoomScaleSheetLayoutView="55" zoomScalePageLayoutView="55" workbookViewId="0">
      <selection activeCell="W11" sqref="W11"/>
    </sheetView>
  </sheetViews>
  <sheetFormatPr defaultRowHeight="12.5" x14ac:dyDescent="0.25"/>
  <cols>
    <col min="1" max="1" width="12.81640625" customWidth="1"/>
    <col min="2" max="2" width="24.1796875" customWidth="1"/>
    <col min="3" max="3" width="12" customWidth="1"/>
    <col min="4" max="4" width="62.1796875" style="104" customWidth="1"/>
    <col min="5" max="7" width="19.453125" customWidth="1"/>
    <col min="8" max="8" width="16.1796875" customWidth="1"/>
    <col min="9" max="9" width="30.26953125" style="17" customWidth="1"/>
    <col min="10" max="10" width="21.7265625" customWidth="1"/>
    <col min="11" max="11" width="18.54296875" customWidth="1"/>
    <col min="12" max="12" width="28.1796875" customWidth="1"/>
  </cols>
  <sheetData>
    <row r="1" spans="1:274" ht="22.5" customHeight="1" x14ac:dyDescent="0.25">
      <c r="A1" s="185"/>
      <c r="B1" s="186"/>
      <c r="C1" s="186"/>
      <c r="D1" s="186"/>
      <c r="E1" s="186"/>
      <c r="F1" s="186"/>
      <c r="G1" s="197" t="s">
        <v>0</v>
      </c>
      <c r="H1" s="186"/>
      <c r="I1" s="186"/>
      <c r="J1" s="186"/>
      <c r="K1" s="186"/>
      <c r="L1" s="187"/>
    </row>
    <row r="2" spans="1:274" ht="22.5" customHeight="1" x14ac:dyDescent="0.25">
      <c r="A2" s="188"/>
      <c r="B2" s="189"/>
      <c r="C2" s="189"/>
      <c r="D2" s="189"/>
      <c r="E2" s="189"/>
      <c r="F2" s="189"/>
      <c r="G2" s="198" t="s">
        <v>1</v>
      </c>
      <c r="H2" s="189"/>
      <c r="I2" s="189"/>
      <c r="J2" s="189"/>
      <c r="K2" s="189"/>
      <c r="L2" s="190"/>
    </row>
    <row r="3" spans="1:274" ht="22.5" customHeight="1" x14ac:dyDescent="0.25">
      <c r="A3" s="188"/>
      <c r="B3" s="189"/>
      <c r="C3" s="189"/>
      <c r="D3" s="189"/>
      <c r="E3" s="189"/>
      <c r="F3" s="189"/>
      <c r="G3" s="198" t="s">
        <v>2</v>
      </c>
      <c r="H3" s="189"/>
      <c r="I3" s="189"/>
      <c r="J3" s="189"/>
      <c r="K3" s="189"/>
      <c r="L3" s="190"/>
    </row>
    <row r="4" spans="1:274" ht="22.5" customHeight="1" x14ac:dyDescent="0.25">
      <c r="A4" s="191"/>
      <c r="B4" s="192"/>
      <c r="C4" s="192"/>
      <c r="D4" s="192"/>
      <c r="E4" s="192"/>
      <c r="F4" s="192"/>
      <c r="G4" s="199" t="s">
        <v>3</v>
      </c>
      <c r="H4" s="192"/>
      <c r="I4" s="192"/>
      <c r="J4" s="192"/>
      <c r="K4" s="192"/>
      <c r="L4" s="193"/>
    </row>
    <row r="5" spans="1:274" ht="22.5" customHeight="1" x14ac:dyDescent="0.25">
      <c r="A5" s="194"/>
      <c r="B5" s="195"/>
      <c r="C5" s="195"/>
      <c r="D5" s="195"/>
      <c r="E5" s="195"/>
      <c r="F5" s="195"/>
      <c r="G5" s="200" t="s">
        <v>4</v>
      </c>
      <c r="H5" s="195"/>
      <c r="I5" s="195"/>
      <c r="J5" s="195"/>
      <c r="K5" s="195"/>
      <c r="L5" s="196"/>
    </row>
    <row r="6" spans="1:274" ht="22.5" customHeight="1" thickBot="1" x14ac:dyDescent="0.3">
      <c r="A6" s="182"/>
      <c r="B6" s="183"/>
      <c r="C6" s="183"/>
      <c r="D6" s="183"/>
      <c r="E6" s="183"/>
      <c r="F6" s="183"/>
      <c r="G6" s="201" t="s">
        <v>114</v>
      </c>
      <c r="H6" s="183"/>
      <c r="I6" s="183"/>
      <c r="J6" s="183"/>
      <c r="K6" s="183"/>
      <c r="L6" s="184"/>
    </row>
    <row r="7" spans="1:274" ht="77.5" thickBot="1" x14ac:dyDescent="0.3">
      <c r="A7" s="126" t="s">
        <v>5</v>
      </c>
      <c r="B7" s="127" t="s">
        <v>6</v>
      </c>
      <c r="C7" s="127" t="s">
        <v>7</v>
      </c>
      <c r="D7" s="127" t="s">
        <v>8</v>
      </c>
      <c r="E7" s="128" t="s">
        <v>9</v>
      </c>
      <c r="F7" s="128" t="s">
        <v>10</v>
      </c>
      <c r="G7" s="127" t="s">
        <v>11</v>
      </c>
      <c r="H7" s="127" t="s">
        <v>12</v>
      </c>
      <c r="I7" s="127" t="s">
        <v>13</v>
      </c>
      <c r="J7" s="127" t="s">
        <v>14</v>
      </c>
      <c r="K7" s="127" t="s">
        <v>15</v>
      </c>
      <c r="L7" s="129" t="s">
        <v>16</v>
      </c>
    </row>
    <row r="8" spans="1:274" s="115" customFormat="1" ht="30" customHeight="1" thickBot="1" x14ac:dyDescent="0.3">
      <c r="A8" s="131"/>
      <c r="B8" s="132"/>
      <c r="C8" s="132"/>
      <c r="D8" s="132"/>
      <c r="E8" s="132"/>
      <c r="F8" s="133" t="s">
        <v>17</v>
      </c>
      <c r="G8" s="132"/>
      <c r="H8" s="132"/>
      <c r="I8" s="132"/>
      <c r="J8" s="132"/>
      <c r="K8" s="132"/>
      <c r="L8" s="134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</row>
    <row r="9" spans="1:274" s="15" customFormat="1" ht="30" customHeight="1" x14ac:dyDescent="0.3">
      <c r="A9" s="116">
        <v>3</v>
      </c>
      <c r="B9" s="117" t="s">
        <v>18</v>
      </c>
      <c r="C9" s="118"/>
      <c r="D9" s="119" t="s">
        <v>19</v>
      </c>
      <c r="E9" s="120">
        <v>64780000</v>
      </c>
      <c r="F9" s="120">
        <v>52076370</v>
      </c>
      <c r="G9" s="120">
        <v>98454190</v>
      </c>
      <c r="H9" s="121">
        <v>0.9284</v>
      </c>
      <c r="I9" s="122" t="s">
        <v>20</v>
      </c>
      <c r="J9" s="120">
        <f>L9-K9</f>
        <v>15540000</v>
      </c>
      <c r="K9" s="120">
        <v>5000000</v>
      </c>
      <c r="L9" s="123">
        <v>20540000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</row>
    <row r="10" spans="1:274" ht="22.5" customHeight="1" x14ac:dyDescent="0.25">
      <c r="A10" s="49"/>
      <c r="B10" s="12"/>
      <c r="C10" s="29" t="s">
        <v>21</v>
      </c>
      <c r="D10" s="94" t="s">
        <v>22</v>
      </c>
      <c r="E10" s="11"/>
      <c r="F10" s="11"/>
      <c r="G10" s="11"/>
      <c r="H10" s="11"/>
      <c r="I10" s="8"/>
      <c r="J10" s="11"/>
      <c r="K10" s="13"/>
      <c r="L10" s="50"/>
    </row>
    <row r="11" spans="1:274" ht="22.5" customHeight="1" x14ac:dyDescent="0.25">
      <c r="A11" s="49"/>
      <c r="B11" s="12"/>
      <c r="C11" s="29" t="s">
        <v>21</v>
      </c>
      <c r="D11" s="94" t="s">
        <v>23</v>
      </c>
      <c r="E11" s="14"/>
      <c r="F11" s="14"/>
      <c r="G11" s="14"/>
      <c r="H11" s="14"/>
      <c r="I11" s="9"/>
      <c r="J11" s="12"/>
      <c r="K11" s="13"/>
      <c r="L11" s="51"/>
    </row>
    <row r="12" spans="1:274" ht="22.5" customHeight="1" x14ac:dyDescent="0.25">
      <c r="A12" s="49"/>
      <c r="B12" s="12"/>
      <c r="C12" s="29" t="s">
        <v>21</v>
      </c>
      <c r="D12" s="95" t="s">
        <v>24</v>
      </c>
      <c r="E12" s="14"/>
      <c r="F12" s="14"/>
      <c r="G12" s="14"/>
      <c r="H12" s="14"/>
      <c r="I12" s="9"/>
      <c r="J12" s="12"/>
      <c r="K12" s="13"/>
      <c r="L12" s="51"/>
    </row>
    <row r="13" spans="1:274" ht="22.5" customHeight="1" x14ac:dyDescent="0.25">
      <c r="A13" s="49"/>
      <c r="B13" s="12"/>
      <c r="C13" s="29" t="s">
        <v>21</v>
      </c>
      <c r="D13" s="95" t="s">
        <v>25</v>
      </c>
      <c r="E13" s="14"/>
      <c r="F13" s="14"/>
      <c r="G13" s="14"/>
      <c r="H13" s="14"/>
      <c r="I13" s="9"/>
      <c r="J13" s="12"/>
      <c r="K13" s="13"/>
      <c r="L13" s="51"/>
    </row>
    <row r="14" spans="1:274" ht="22.5" customHeight="1" x14ac:dyDescent="0.25">
      <c r="A14" s="49"/>
      <c r="B14" s="12"/>
      <c r="C14" s="29" t="s">
        <v>21</v>
      </c>
      <c r="D14" s="95" t="s">
        <v>26</v>
      </c>
      <c r="E14" s="14"/>
      <c r="F14" s="14"/>
      <c r="G14" s="14"/>
      <c r="H14" s="14"/>
      <c r="I14" s="9"/>
      <c r="J14" s="12"/>
      <c r="K14" s="1"/>
      <c r="L14" s="51"/>
    </row>
    <row r="15" spans="1:274" ht="22.5" customHeight="1" x14ac:dyDescent="0.25">
      <c r="A15" s="49"/>
      <c r="B15" s="12"/>
      <c r="C15" s="29" t="s">
        <v>21</v>
      </c>
      <c r="D15" s="95" t="s">
        <v>27</v>
      </c>
      <c r="E15" s="45"/>
      <c r="F15" s="45"/>
      <c r="G15" s="45"/>
      <c r="H15" s="46"/>
      <c r="I15" s="46"/>
      <c r="J15" s="12"/>
      <c r="K15" s="21"/>
      <c r="L15" s="51"/>
    </row>
    <row r="16" spans="1:274" ht="22.5" customHeight="1" x14ac:dyDescent="0.25">
      <c r="A16" s="49"/>
      <c r="B16" s="12"/>
      <c r="C16" s="29" t="s">
        <v>21</v>
      </c>
      <c r="D16" s="95" t="s">
        <v>28</v>
      </c>
      <c r="E16" s="45"/>
      <c r="F16" s="45"/>
      <c r="G16" s="45"/>
      <c r="H16" s="46"/>
      <c r="I16" s="46"/>
      <c r="J16" s="12"/>
      <c r="K16" s="21"/>
      <c r="L16" s="51"/>
    </row>
    <row r="17" spans="1:12" ht="22.5" customHeight="1" x14ac:dyDescent="0.25">
      <c r="A17" s="49"/>
      <c r="B17" s="12"/>
      <c r="C17" s="29" t="s">
        <v>21</v>
      </c>
      <c r="D17" s="95" t="s">
        <v>29</v>
      </c>
      <c r="E17" s="45"/>
      <c r="F17" s="45"/>
      <c r="G17" s="45"/>
      <c r="H17" s="46"/>
      <c r="I17" s="46"/>
      <c r="J17" s="12"/>
      <c r="K17" s="21"/>
      <c r="L17" s="51"/>
    </row>
    <row r="18" spans="1:12" ht="22.5" customHeight="1" x14ac:dyDescent="0.25">
      <c r="A18" s="49"/>
      <c r="B18" s="12"/>
      <c r="C18" s="29" t="s">
        <v>21</v>
      </c>
      <c r="D18" s="95" t="s">
        <v>30</v>
      </c>
      <c r="E18" s="47"/>
      <c r="F18" s="47"/>
      <c r="G18" s="48"/>
      <c r="H18" s="10"/>
      <c r="I18" s="10"/>
      <c r="J18" s="12"/>
      <c r="K18" s="21"/>
      <c r="L18" s="51"/>
    </row>
    <row r="19" spans="1:12" ht="22.5" customHeight="1" x14ac:dyDescent="0.25">
      <c r="A19" s="49"/>
      <c r="B19" s="12"/>
      <c r="C19" s="29" t="s">
        <v>21</v>
      </c>
      <c r="D19" s="95" t="s">
        <v>31</v>
      </c>
      <c r="E19" s="47"/>
      <c r="F19" s="47"/>
      <c r="G19" s="48"/>
      <c r="H19" s="10"/>
      <c r="I19" s="10"/>
      <c r="J19" s="12"/>
      <c r="K19" s="13">
        <v>1000000</v>
      </c>
      <c r="L19" s="51"/>
    </row>
    <row r="20" spans="1:12" ht="22.5" customHeight="1" x14ac:dyDescent="0.25">
      <c r="A20" s="49"/>
      <c r="B20" s="12"/>
      <c r="C20" s="29" t="s">
        <v>21</v>
      </c>
      <c r="D20" s="95" t="s">
        <v>32</v>
      </c>
      <c r="E20" s="47"/>
      <c r="F20" s="47"/>
      <c r="G20" s="48"/>
      <c r="H20" s="10"/>
      <c r="I20" s="10"/>
      <c r="J20" s="12"/>
      <c r="K20" s="21"/>
      <c r="L20" s="51"/>
    </row>
    <row r="21" spans="1:12" ht="22.5" customHeight="1" x14ac:dyDescent="0.25">
      <c r="A21" s="49"/>
      <c r="B21" s="12"/>
      <c r="C21" s="29" t="s">
        <v>21</v>
      </c>
      <c r="D21" s="95" t="s">
        <v>33</v>
      </c>
      <c r="E21" s="47"/>
      <c r="F21" s="47"/>
      <c r="G21" s="48"/>
      <c r="H21" s="10"/>
      <c r="I21" s="9"/>
      <c r="J21" s="12"/>
      <c r="K21" s="21"/>
      <c r="L21" s="51"/>
    </row>
    <row r="22" spans="1:12" ht="22.5" customHeight="1" x14ac:dyDescent="0.25">
      <c r="A22" s="49"/>
      <c r="B22" s="12"/>
      <c r="C22" s="29" t="s">
        <v>21</v>
      </c>
      <c r="D22" s="95" t="s">
        <v>34</v>
      </c>
      <c r="E22" s="47"/>
      <c r="F22" s="47"/>
      <c r="G22" s="48"/>
      <c r="H22" s="10"/>
      <c r="I22" s="9"/>
      <c r="J22" s="12"/>
      <c r="K22" s="13">
        <v>1000000</v>
      </c>
      <c r="L22" s="51"/>
    </row>
    <row r="23" spans="1:12" ht="22.5" customHeight="1" x14ac:dyDescent="0.25">
      <c r="A23" s="49"/>
      <c r="B23" s="12"/>
      <c r="C23" s="29" t="s">
        <v>21</v>
      </c>
      <c r="D23" s="95" t="s">
        <v>35</v>
      </c>
      <c r="E23" s="47"/>
      <c r="F23" s="47"/>
      <c r="G23" s="48"/>
      <c r="H23" s="10"/>
      <c r="I23" s="9"/>
      <c r="J23" s="12"/>
      <c r="K23" s="13">
        <v>1000000</v>
      </c>
      <c r="L23" s="51"/>
    </row>
    <row r="24" spans="1:12" ht="22.5" customHeight="1" x14ac:dyDescent="0.25">
      <c r="A24" s="49"/>
      <c r="B24" s="12"/>
      <c r="C24" s="29" t="s">
        <v>21</v>
      </c>
      <c r="D24" s="94" t="s">
        <v>36</v>
      </c>
      <c r="E24" s="47"/>
      <c r="F24" s="47"/>
      <c r="G24" s="48"/>
      <c r="H24" s="10"/>
      <c r="I24" s="9"/>
      <c r="J24" s="12"/>
      <c r="K24" s="13">
        <v>1000000</v>
      </c>
      <c r="L24" s="51"/>
    </row>
    <row r="25" spans="1:12" ht="22.5" customHeight="1" x14ac:dyDescent="0.25">
      <c r="A25" s="49"/>
      <c r="B25" s="12"/>
      <c r="C25" s="29" t="s">
        <v>21</v>
      </c>
      <c r="D25" s="94" t="s">
        <v>37</v>
      </c>
      <c r="E25" s="47"/>
      <c r="F25" s="47"/>
      <c r="G25" s="48"/>
      <c r="H25" s="10"/>
      <c r="I25" s="9"/>
      <c r="J25" s="12"/>
      <c r="K25" s="21"/>
      <c r="L25" s="51"/>
    </row>
    <row r="26" spans="1:12" ht="22.5" customHeight="1" x14ac:dyDescent="0.25">
      <c r="A26" s="49"/>
      <c r="B26" s="12"/>
      <c r="C26" s="29" t="s">
        <v>21</v>
      </c>
      <c r="D26" s="94" t="s">
        <v>38</v>
      </c>
      <c r="E26" s="47"/>
      <c r="F26" s="47"/>
      <c r="G26" s="48"/>
      <c r="H26" s="10"/>
      <c r="I26" s="9"/>
      <c r="J26" s="12"/>
      <c r="K26" s="13">
        <v>1000000</v>
      </c>
      <c r="L26" s="51"/>
    </row>
    <row r="27" spans="1:12" ht="22.5" customHeight="1" x14ac:dyDescent="0.25">
      <c r="A27" s="49"/>
      <c r="B27" s="12"/>
      <c r="C27" s="29" t="s">
        <v>21</v>
      </c>
      <c r="D27" s="94" t="s">
        <v>39</v>
      </c>
      <c r="E27" s="47"/>
      <c r="F27" s="47"/>
      <c r="G27" s="48"/>
      <c r="H27" s="10"/>
      <c r="I27" s="9"/>
      <c r="J27" s="12"/>
      <c r="K27" s="21"/>
      <c r="L27" s="51"/>
    </row>
    <row r="28" spans="1:12" ht="22.5" customHeight="1" x14ac:dyDescent="0.25">
      <c r="A28" s="49"/>
      <c r="B28" s="12"/>
      <c r="C28" s="29" t="s">
        <v>21</v>
      </c>
      <c r="D28" s="94" t="s">
        <v>40</v>
      </c>
      <c r="E28" s="47"/>
      <c r="F28" s="47"/>
      <c r="G28" s="48"/>
      <c r="H28" s="10"/>
      <c r="I28" s="9"/>
      <c r="J28" s="12"/>
      <c r="K28" s="22"/>
      <c r="L28" s="51"/>
    </row>
    <row r="29" spans="1:12" ht="22.5" customHeight="1" x14ac:dyDescent="0.25">
      <c r="A29" s="49"/>
      <c r="B29" s="12"/>
      <c r="C29" s="29" t="s">
        <v>21</v>
      </c>
      <c r="D29" s="94" t="s">
        <v>41</v>
      </c>
      <c r="E29" s="47"/>
      <c r="F29" s="47"/>
      <c r="G29" s="48"/>
      <c r="H29" s="10"/>
      <c r="I29" s="9"/>
      <c r="J29" s="12"/>
      <c r="K29" s="21"/>
      <c r="L29" s="51"/>
    </row>
    <row r="30" spans="1:12" ht="22.5" customHeight="1" x14ac:dyDescent="0.25">
      <c r="A30" s="49"/>
      <c r="B30" s="12"/>
      <c r="C30" s="29" t="s">
        <v>21</v>
      </c>
      <c r="D30" s="94" t="s">
        <v>42</v>
      </c>
      <c r="E30" s="47"/>
      <c r="F30" s="47"/>
      <c r="G30" s="48"/>
      <c r="H30" s="10"/>
      <c r="I30" s="9"/>
      <c r="J30" s="12"/>
      <c r="K30" s="12"/>
      <c r="L30" s="51"/>
    </row>
    <row r="31" spans="1:12" ht="22.5" customHeight="1" x14ac:dyDescent="0.25">
      <c r="A31" s="49"/>
      <c r="B31" s="12"/>
      <c r="C31" s="14">
        <v>2</v>
      </c>
      <c r="D31" s="96" t="s">
        <v>43</v>
      </c>
      <c r="E31" s="47"/>
      <c r="F31" s="47"/>
      <c r="G31" s="48"/>
      <c r="H31" s="10"/>
      <c r="I31" s="9"/>
      <c r="J31" s="12"/>
      <c r="K31" s="12"/>
      <c r="L31" s="51"/>
    </row>
    <row r="32" spans="1:12" ht="22.5" customHeight="1" x14ac:dyDescent="0.25">
      <c r="A32" s="49"/>
      <c r="B32" s="12"/>
      <c r="C32" s="14">
        <v>2</v>
      </c>
      <c r="D32" s="96" t="s">
        <v>44</v>
      </c>
      <c r="E32" s="47"/>
      <c r="F32" s="47"/>
      <c r="G32" s="48"/>
      <c r="H32" s="10"/>
      <c r="I32" s="9"/>
      <c r="J32" s="12"/>
      <c r="K32" s="12"/>
      <c r="L32" s="51"/>
    </row>
    <row r="33" spans="1:274" ht="22.5" customHeight="1" x14ac:dyDescent="0.25">
      <c r="A33" s="49"/>
      <c r="B33" s="12"/>
      <c r="C33" s="14">
        <v>2</v>
      </c>
      <c r="D33" s="96" t="s">
        <v>45</v>
      </c>
      <c r="E33" s="47"/>
      <c r="F33" s="47"/>
      <c r="G33" s="48"/>
      <c r="H33" s="10"/>
      <c r="I33" s="9"/>
      <c r="J33" s="12"/>
      <c r="K33" s="12"/>
      <c r="L33" s="51"/>
    </row>
    <row r="34" spans="1:274" ht="22.5" customHeight="1" x14ac:dyDescent="0.25">
      <c r="A34" s="49"/>
      <c r="B34" s="12"/>
      <c r="C34" s="14">
        <v>2</v>
      </c>
      <c r="D34" s="96" t="s">
        <v>46</v>
      </c>
      <c r="E34" s="47"/>
      <c r="F34" s="47"/>
      <c r="G34" s="48"/>
      <c r="H34" s="10"/>
      <c r="I34" s="9"/>
      <c r="J34" s="12"/>
      <c r="K34" s="12"/>
      <c r="L34" s="51"/>
    </row>
    <row r="35" spans="1:274" ht="22.5" customHeight="1" x14ac:dyDescent="0.25">
      <c r="A35" s="49"/>
      <c r="B35" s="12"/>
      <c r="C35" s="14">
        <v>2</v>
      </c>
      <c r="D35" s="96" t="s">
        <v>47</v>
      </c>
      <c r="E35" s="47"/>
      <c r="F35" s="47"/>
      <c r="G35" s="48"/>
      <c r="H35" s="10"/>
      <c r="I35" s="8"/>
      <c r="J35" s="11"/>
      <c r="K35" s="11"/>
      <c r="L35" s="50"/>
    </row>
    <row r="36" spans="1:274" ht="22.5" customHeight="1" x14ac:dyDescent="0.25">
      <c r="A36" s="49"/>
      <c r="B36" s="12"/>
      <c r="C36" s="14">
        <v>3</v>
      </c>
      <c r="D36" s="96" t="s">
        <v>48</v>
      </c>
      <c r="E36" s="47"/>
      <c r="F36" s="47"/>
      <c r="G36" s="48"/>
      <c r="H36" s="10"/>
      <c r="I36" s="9"/>
      <c r="J36" s="12"/>
      <c r="K36" s="12"/>
      <c r="L36" s="51"/>
    </row>
    <row r="37" spans="1:274" ht="22.5" customHeight="1" x14ac:dyDescent="0.25">
      <c r="A37" s="49"/>
      <c r="B37" s="12"/>
      <c r="C37" s="14">
        <v>3</v>
      </c>
      <c r="D37" s="96" t="s">
        <v>49</v>
      </c>
      <c r="E37" s="47"/>
      <c r="F37" s="47"/>
      <c r="G37" s="48"/>
      <c r="H37" s="10"/>
      <c r="I37" s="9"/>
      <c r="J37" s="12"/>
      <c r="K37" s="12"/>
      <c r="L37" s="51"/>
    </row>
    <row r="38" spans="1:274" ht="22.5" customHeight="1" x14ac:dyDescent="0.25">
      <c r="A38" s="49"/>
      <c r="B38" s="12"/>
      <c r="C38" s="14">
        <v>3</v>
      </c>
      <c r="D38" s="96" t="s">
        <v>50</v>
      </c>
      <c r="E38" s="47"/>
      <c r="F38" s="47"/>
      <c r="G38" s="48"/>
      <c r="H38" s="10"/>
      <c r="I38" s="9"/>
      <c r="J38" s="12"/>
      <c r="K38" s="12"/>
      <c r="L38" s="51"/>
    </row>
    <row r="39" spans="1:274" ht="22.5" customHeight="1" x14ac:dyDescent="0.25">
      <c r="A39" s="49"/>
      <c r="B39" s="12"/>
      <c r="C39" s="14">
        <v>3</v>
      </c>
      <c r="D39" s="96" t="s">
        <v>51</v>
      </c>
      <c r="E39" s="47"/>
      <c r="F39" s="47"/>
      <c r="G39" s="48"/>
      <c r="H39" s="10"/>
      <c r="I39" s="9"/>
      <c r="J39" s="12"/>
      <c r="K39" s="12"/>
      <c r="L39" s="51"/>
    </row>
    <row r="40" spans="1:274" ht="22.5" customHeight="1" x14ac:dyDescent="0.25">
      <c r="A40" s="49"/>
      <c r="B40" s="12"/>
      <c r="C40" s="14">
        <v>3</v>
      </c>
      <c r="D40" s="96" t="s">
        <v>52</v>
      </c>
      <c r="E40" s="47"/>
      <c r="F40" s="47"/>
      <c r="G40" s="48"/>
      <c r="H40" s="10"/>
      <c r="I40" s="9"/>
      <c r="J40" s="12"/>
      <c r="K40" s="12"/>
      <c r="L40" s="51"/>
    </row>
    <row r="41" spans="1:274" ht="22.5" customHeight="1" x14ac:dyDescent="0.25">
      <c r="A41" s="49"/>
      <c r="B41" s="12"/>
      <c r="C41" s="14">
        <v>3</v>
      </c>
      <c r="D41" s="96" t="s">
        <v>53</v>
      </c>
      <c r="E41" s="47"/>
      <c r="F41" s="47"/>
      <c r="G41" s="48"/>
      <c r="H41" s="10"/>
      <c r="I41" s="9"/>
      <c r="J41" s="12"/>
      <c r="K41" s="12"/>
      <c r="L41" s="51"/>
    </row>
    <row r="42" spans="1:274" ht="22.5" customHeight="1" thickBot="1" x14ac:dyDescent="0.3">
      <c r="A42" s="52"/>
      <c r="B42" s="53"/>
      <c r="C42" s="54">
        <v>3</v>
      </c>
      <c r="D42" s="97" t="s">
        <v>54</v>
      </c>
      <c r="E42" s="56"/>
      <c r="F42" s="56"/>
      <c r="G42" s="57"/>
      <c r="H42" s="58"/>
      <c r="I42" s="55"/>
      <c r="J42" s="53"/>
      <c r="K42" s="53"/>
      <c r="L42" s="59"/>
    </row>
    <row r="43" spans="1:274" ht="15.5" thickBot="1" x14ac:dyDescent="0.3">
      <c r="A43" s="39"/>
      <c r="B43" s="38"/>
      <c r="C43" s="39"/>
      <c r="D43" s="98"/>
      <c r="E43" s="40"/>
      <c r="F43" s="40"/>
      <c r="G43" s="41"/>
      <c r="H43" s="35"/>
      <c r="I43" s="37"/>
      <c r="J43" s="38"/>
      <c r="K43" s="38"/>
      <c r="L43" s="38"/>
    </row>
    <row r="44" spans="1:274" s="115" customFormat="1" ht="77.5" thickBot="1" x14ac:dyDescent="0.3">
      <c r="A44" s="126" t="s">
        <v>5</v>
      </c>
      <c r="B44" s="127" t="s">
        <v>6</v>
      </c>
      <c r="C44" s="127" t="s">
        <v>7</v>
      </c>
      <c r="D44" s="127" t="s">
        <v>8</v>
      </c>
      <c r="E44" s="128" t="s">
        <v>9</v>
      </c>
      <c r="F44" s="128" t="s">
        <v>10</v>
      </c>
      <c r="G44" s="127" t="s">
        <v>11</v>
      </c>
      <c r="H44" s="127" t="s">
        <v>12</v>
      </c>
      <c r="I44" s="127" t="s">
        <v>13</v>
      </c>
      <c r="J44" s="127" t="s">
        <v>14</v>
      </c>
      <c r="K44" s="127" t="s">
        <v>15</v>
      </c>
      <c r="L44" s="129" t="s">
        <v>16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</row>
    <row r="45" spans="1:274" s="15" customFormat="1" ht="30" customHeight="1" thickBot="1" x14ac:dyDescent="0.35">
      <c r="A45" s="131"/>
      <c r="B45" s="132"/>
      <c r="C45" s="132"/>
      <c r="D45" s="132"/>
      <c r="E45" s="132"/>
      <c r="F45" s="133" t="s">
        <v>17</v>
      </c>
      <c r="G45" s="132"/>
      <c r="H45" s="132"/>
      <c r="I45" s="132"/>
      <c r="J45" s="132"/>
      <c r="K45" s="132"/>
      <c r="L45" s="134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</row>
    <row r="46" spans="1:274" ht="52.5" customHeight="1" x14ac:dyDescent="0.25">
      <c r="A46" s="116">
        <v>5</v>
      </c>
      <c r="B46" s="117" t="s">
        <v>55</v>
      </c>
      <c r="C46" s="124"/>
      <c r="D46" s="119" t="s">
        <v>56</v>
      </c>
      <c r="E46" s="120">
        <v>40868028</v>
      </c>
      <c r="F46" s="120">
        <v>40868028</v>
      </c>
      <c r="G46" s="120">
        <v>41503028</v>
      </c>
      <c r="H46" s="121">
        <v>0.90910000000000002</v>
      </c>
      <c r="I46" s="122" t="s">
        <v>20</v>
      </c>
      <c r="J46" s="120">
        <f>L46-K46</f>
        <v>7610714</v>
      </c>
      <c r="K46" s="120">
        <v>0</v>
      </c>
      <c r="L46" s="123">
        <v>7610714</v>
      </c>
    </row>
    <row r="47" spans="1:274" ht="30" customHeight="1" x14ac:dyDescent="0.25">
      <c r="A47" s="49"/>
      <c r="B47" s="12"/>
      <c r="C47" s="29" t="s">
        <v>21</v>
      </c>
      <c r="D47" s="94" t="s">
        <v>57</v>
      </c>
      <c r="E47" s="11"/>
      <c r="F47" s="11"/>
      <c r="G47" s="11"/>
      <c r="H47" s="11"/>
      <c r="I47" s="8"/>
      <c r="J47" s="11"/>
      <c r="K47" s="13"/>
      <c r="L47" s="50"/>
    </row>
    <row r="48" spans="1:274" ht="30" customHeight="1" x14ac:dyDescent="0.25">
      <c r="A48" s="49"/>
      <c r="B48" s="12"/>
      <c r="C48" s="29" t="s">
        <v>21</v>
      </c>
      <c r="D48" s="94" t="s">
        <v>58</v>
      </c>
      <c r="E48" s="5"/>
      <c r="F48" s="5"/>
      <c r="G48" s="6"/>
      <c r="H48" s="7"/>
      <c r="I48" s="8"/>
      <c r="J48" s="1"/>
      <c r="K48" s="13"/>
      <c r="L48" s="50"/>
    </row>
    <row r="49" spans="1:12" ht="30" customHeight="1" x14ac:dyDescent="0.25">
      <c r="A49" s="49"/>
      <c r="B49" s="12"/>
      <c r="C49" s="29" t="s">
        <v>21</v>
      </c>
      <c r="D49" s="94" t="s">
        <v>59</v>
      </c>
      <c r="E49" s="5"/>
      <c r="F49" s="5"/>
      <c r="G49" s="6"/>
      <c r="H49" s="7"/>
      <c r="I49" s="8"/>
      <c r="J49" s="1"/>
      <c r="K49" s="13"/>
      <c r="L49" s="50"/>
    </row>
    <row r="50" spans="1:12" ht="30" customHeight="1" x14ac:dyDescent="0.25">
      <c r="A50" s="49"/>
      <c r="B50" s="12"/>
      <c r="C50" s="29" t="s">
        <v>21</v>
      </c>
      <c r="D50" s="94" t="s">
        <v>60</v>
      </c>
      <c r="E50" s="5"/>
      <c r="F50" s="5"/>
      <c r="G50" s="6"/>
      <c r="H50" s="7"/>
      <c r="I50" s="8"/>
      <c r="J50" s="11"/>
      <c r="K50" s="13"/>
      <c r="L50" s="50"/>
    </row>
    <row r="51" spans="1:12" ht="30" customHeight="1" x14ac:dyDescent="0.25">
      <c r="A51" s="49"/>
      <c r="B51" s="12"/>
      <c r="C51" s="29" t="s">
        <v>21</v>
      </c>
      <c r="D51" s="94" t="s">
        <v>61</v>
      </c>
      <c r="E51" s="5"/>
      <c r="F51" s="5"/>
      <c r="G51" s="6"/>
      <c r="H51" s="7"/>
      <c r="I51" s="8"/>
      <c r="J51" s="11"/>
      <c r="K51" s="22"/>
      <c r="L51" s="50"/>
    </row>
    <row r="52" spans="1:12" ht="30" customHeight="1" x14ac:dyDescent="0.25">
      <c r="A52" s="49"/>
      <c r="B52" s="12"/>
      <c r="C52" s="29" t="s">
        <v>21</v>
      </c>
      <c r="D52" s="94" t="s">
        <v>62</v>
      </c>
      <c r="E52" s="5"/>
      <c r="F52" s="5"/>
      <c r="G52" s="6"/>
      <c r="H52" s="7"/>
      <c r="I52" s="8"/>
      <c r="J52" s="11"/>
      <c r="K52" s="13"/>
      <c r="L52" s="50"/>
    </row>
    <row r="53" spans="1:12" ht="30" customHeight="1" x14ac:dyDescent="0.25">
      <c r="A53" s="49"/>
      <c r="B53" s="12"/>
      <c r="C53" s="29" t="s">
        <v>21</v>
      </c>
      <c r="D53" s="94" t="s">
        <v>63</v>
      </c>
      <c r="E53" s="5"/>
      <c r="F53" s="5"/>
      <c r="G53" s="6"/>
      <c r="H53" s="7"/>
      <c r="I53" s="8"/>
      <c r="J53" s="11"/>
      <c r="K53" s="11"/>
      <c r="L53" s="50"/>
    </row>
    <row r="54" spans="1:12" ht="30" customHeight="1" x14ac:dyDescent="0.25">
      <c r="A54" s="49"/>
      <c r="B54" s="12"/>
      <c r="C54" s="29" t="s">
        <v>21</v>
      </c>
      <c r="D54" s="94" t="s">
        <v>64</v>
      </c>
      <c r="E54" s="5"/>
      <c r="F54" s="5"/>
      <c r="G54" s="6"/>
      <c r="H54" s="7"/>
      <c r="I54" s="8"/>
      <c r="J54" s="11"/>
      <c r="K54" s="11"/>
      <c r="L54" s="50"/>
    </row>
    <row r="55" spans="1:12" ht="30" customHeight="1" x14ac:dyDescent="0.25">
      <c r="A55" s="49"/>
      <c r="B55" s="12"/>
      <c r="C55" s="14">
        <v>2</v>
      </c>
      <c r="D55" s="100" t="s">
        <v>65</v>
      </c>
      <c r="E55" s="5"/>
      <c r="F55" s="5"/>
      <c r="G55" s="6"/>
      <c r="H55" s="7"/>
      <c r="I55" s="8"/>
      <c r="J55" s="11"/>
      <c r="K55" s="11"/>
      <c r="L55" s="50"/>
    </row>
    <row r="56" spans="1:12" ht="30" customHeight="1" x14ac:dyDescent="0.25">
      <c r="A56" s="49"/>
      <c r="B56" s="12"/>
      <c r="C56" s="14">
        <v>2</v>
      </c>
      <c r="D56" s="96" t="s">
        <v>66</v>
      </c>
      <c r="E56" s="5"/>
      <c r="F56" s="5"/>
      <c r="G56" s="6"/>
      <c r="H56" s="7"/>
      <c r="I56" s="8"/>
      <c r="J56" s="11"/>
      <c r="K56" s="11"/>
      <c r="L56" s="50"/>
    </row>
    <row r="57" spans="1:12" ht="30" customHeight="1" x14ac:dyDescent="0.25">
      <c r="A57" s="49"/>
      <c r="B57" s="12"/>
      <c r="C57" s="14">
        <v>2</v>
      </c>
      <c r="D57" s="96" t="s">
        <v>67</v>
      </c>
      <c r="E57" s="5"/>
      <c r="F57" s="5"/>
      <c r="G57" s="6"/>
      <c r="H57" s="7"/>
      <c r="I57" s="8"/>
      <c r="J57" s="11"/>
      <c r="K57" s="11"/>
      <c r="L57" s="50"/>
    </row>
    <row r="58" spans="1:12" ht="30" customHeight="1" x14ac:dyDescent="0.3">
      <c r="A58" s="49"/>
      <c r="B58" s="63"/>
      <c r="C58" s="14">
        <v>2</v>
      </c>
      <c r="D58" s="96" t="s">
        <v>68</v>
      </c>
      <c r="E58" s="5"/>
      <c r="F58" s="5"/>
      <c r="G58" s="6"/>
      <c r="H58" s="7"/>
      <c r="I58" s="8"/>
      <c r="J58" s="11"/>
      <c r="K58" s="11"/>
      <c r="L58" s="50"/>
    </row>
    <row r="59" spans="1:12" ht="30" customHeight="1" x14ac:dyDescent="0.25">
      <c r="A59" s="49"/>
      <c r="B59" s="12"/>
      <c r="C59" s="14">
        <v>2</v>
      </c>
      <c r="D59" s="96" t="s">
        <v>69</v>
      </c>
      <c r="E59" s="5"/>
      <c r="F59" s="5"/>
      <c r="G59" s="6"/>
      <c r="H59" s="7"/>
      <c r="I59" s="8"/>
      <c r="J59" s="11"/>
      <c r="K59" s="11"/>
      <c r="L59" s="50"/>
    </row>
    <row r="60" spans="1:12" ht="30" customHeight="1" x14ac:dyDescent="0.25">
      <c r="A60" s="49"/>
      <c r="B60" s="12"/>
      <c r="C60" s="14">
        <v>2</v>
      </c>
      <c r="D60" s="96" t="s">
        <v>70</v>
      </c>
      <c r="E60" s="5"/>
      <c r="F60" s="5"/>
      <c r="G60" s="6"/>
      <c r="H60" s="7"/>
      <c r="I60" s="8"/>
      <c r="J60" s="11"/>
      <c r="K60" s="11"/>
      <c r="L60" s="50"/>
    </row>
    <row r="61" spans="1:12" ht="30" customHeight="1" x14ac:dyDescent="0.25">
      <c r="A61" s="67"/>
      <c r="B61" s="12"/>
      <c r="C61" s="14">
        <v>2</v>
      </c>
      <c r="D61" s="100" t="s">
        <v>71</v>
      </c>
      <c r="E61" s="64"/>
      <c r="F61" s="64"/>
      <c r="G61" s="65"/>
      <c r="H61" s="66"/>
      <c r="I61" s="16"/>
      <c r="J61" s="11"/>
      <c r="K61" s="11"/>
      <c r="L61" s="50"/>
    </row>
    <row r="62" spans="1:12" ht="30" customHeight="1" x14ac:dyDescent="0.25">
      <c r="A62" s="49"/>
      <c r="B62" s="12"/>
      <c r="C62" s="14">
        <v>2</v>
      </c>
      <c r="D62" s="96" t="s">
        <v>72</v>
      </c>
      <c r="E62" s="5"/>
      <c r="F62" s="5"/>
      <c r="G62" s="6"/>
      <c r="H62" s="7"/>
      <c r="I62" s="8"/>
      <c r="J62" s="11"/>
      <c r="K62" s="11"/>
      <c r="L62" s="50"/>
    </row>
    <row r="63" spans="1:12" ht="30" customHeight="1" x14ac:dyDescent="0.25">
      <c r="A63" s="49"/>
      <c r="B63" s="12"/>
      <c r="C63" s="14">
        <v>3</v>
      </c>
      <c r="D63" s="96" t="s">
        <v>73</v>
      </c>
      <c r="E63" s="5"/>
      <c r="F63" s="5"/>
      <c r="G63" s="6"/>
      <c r="H63" s="7"/>
      <c r="I63" s="8"/>
      <c r="J63" s="11"/>
      <c r="K63" s="11"/>
      <c r="L63" s="50"/>
    </row>
    <row r="64" spans="1:12" ht="30" customHeight="1" x14ac:dyDescent="0.25">
      <c r="A64" s="49"/>
      <c r="B64" s="12"/>
      <c r="C64" s="14">
        <v>4</v>
      </c>
      <c r="D64" s="96" t="s">
        <v>73</v>
      </c>
      <c r="E64" s="5"/>
      <c r="F64" s="5"/>
      <c r="G64" s="6"/>
      <c r="H64" s="7"/>
      <c r="I64" s="8"/>
      <c r="J64" s="11"/>
      <c r="K64" s="11"/>
      <c r="L64" s="50"/>
    </row>
    <row r="65" spans="1:274" ht="30" customHeight="1" x14ac:dyDescent="0.25">
      <c r="A65" s="49"/>
      <c r="B65" s="12"/>
      <c r="C65" s="14">
        <v>5</v>
      </c>
      <c r="D65" s="96" t="s">
        <v>73</v>
      </c>
      <c r="E65" s="5"/>
      <c r="F65" s="5"/>
      <c r="G65" s="6"/>
      <c r="H65" s="7"/>
      <c r="I65" s="8"/>
      <c r="J65" s="11"/>
      <c r="K65" s="11"/>
      <c r="L65" s="50"/>
    </row>
    <row r="66" spans="1:274" ht="15.5" thickBot="1" x14ac:dyDescent="0.3">
      <c r="A66" s="52"/>
      <c r="B66" s="53"/>
      <c r="C66" s="54">
        <v>6</v>
      </c>
      <c r="D66" s="97" t="s">
        <v>74</v>
      </c>
      <c r="E66" s="68"/>
      <c r="F66" s="68"/>
      <c r="G66" s="69"/>
      <c r="H66" s="70"/>
      <c r="I66" s="71"/>
      <c r="J66" s="72"/>
      <c r="K66" s="72"/>
      <c r="L66" s="73"/>
    </row>
    <row r="67" spans="1:274" ht="24" customHeight="1" thickBot="1" x14ac:dyDescent="0.3">
      <c r="A67" s="39"/>
      <c r="B67" s="38"/>
      <c r="C67" s="39"/>
      <c r="D67" s="98"/>
      <c r="E67" s="60"/>
      <c r="F67" s="60"/>
      <c r="G67" s="61"/>
      <c r="H67" s="62"/>
      <c r="I67" s="43"/>
      <c r="J67" s="44"/>
      <c r="K67" s="44"/>
      <c r="L67" s="44"/>
    </row>
    <row r="68" spans="1:274" s="115" customFormat="1" ht="77.5" thickBot="1" x14ac:dyDescent="0.3">
      <c r="A68" s="126" t="s">
        <v>5</v>
      </c>
      <c r="B68" s="127" t="s">
        <v>6</v>
      </c>
      <c r="C68" s="127" t="s">
        <v>7</v>
      </c>
      <c r="D68" s="127" t="s">
        <v>8</v>
      </c>
      <c r="E68" s="128" t="s">
        <v>9</v>
      </c>
      <c r="F68" s="128" t="s">
        <v>10</v>
      </c>
      <c r="G68" s="127" t="s">
        <v>11</v>
      </c>
      <c r="H68" s="127" t="s">
        <v>12</v>
      </c>
      <c r="I68" s="127" t="s">
        <v>13</v>
      </c>
      <c r="J68" s="127" t="s">
        <v>14</v>
      </c>
      <c r="K68" s="127" t="s">
        <v>15</v>
      </c>
      <c r="L68" s="129" t="s">
        <v>16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</row>
    <row r="69" spans="1:274" s="15" customFormat="1" ht="30" customHeight="1" thickBot="1" x14ac:dyDescent="0.35">
      <c r="A69" s="131"/>
      <c r="B69" s="132"/>
      <c r="C69" s="132"/>
      <c r="D69" s="132"/>
      <c r="E69" s="132"/>
      <c r="F69" s="133" t="s">
        <v>17</v>
      </c>
      <c r="G69" s="132"/>
      <c r="H69" s="132"/>
      <c r="I69" s="132"/>
      <c r="J69" s="132"/>
      <c r="K69" s="132"/>
      <c r="L69" s="134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</row>
    <row r="70" spans="1:274" ht="30.75" customHeight="1" x14ac:dyDescent="0.25">
      <c r="A70" s="116">
        <v>2</v>
      </c>
      <c r="B70" s="118" t="s">
        <v>75</v>
      </c>
      <c r="C70" s="118"/>
      <c r="D70" s="119" t="s">
        <v>76</v>
      </c>
      <c r="E70" s="120">
        <v>41580300</v>
      </c>
      <c r="F70" s="120">
        <v>22780868</v>
      </c>
      <c r="G70" s="120">
        <v>61801950</v>
      </c>
      <c r="H70" s="121">
        <v>0.8216</v>
      </c>
      <c r="I70" s="122" t="s">
        <v>20</v>
      </c>
      <c r="J70" s="120">
        <f>L70-K70</f>
        <v>10980300</v>
      </c>
      <c r="K70" s="120">
        <v>0</v>
      </c>
      <c r="L70" s="123">
        <v>10980300</v>
      </c>
    </row>
    <row r="71" spans="1:274" ht="30.75" customHeight="1" x14ac:dyDescent="0.25">
      <c r="A71" s="49"/>
      <c r="B71" s="12"/>
      <c r="C71" s="29" t="s">
        <v>21</v>
      </c>
      <c r="D71" s="94" t="s">
        <v>77</v>
      </c>
      <c r="E71" s="11"/>
      <c r="F71" s="11"/>
      <c r="G71" s="11"/>
      <c r="H71" s="11"/>
      <c r="I71" s="8"/>
      <c r="J71" s="11"/>
      <c r="K71" s="13"/>
      <c r="L71" s="50"/>
    </row>
    <row r="72" spans="1:274" ht="30.75" customHeight="1" x14ac:dyDescent="0.25">
      <c r="A72" s="49"/>
      <c r="B72" s="12"/>
      <c r="C72" s="29" t="s">
        <v>21</v>
      </c>
      <c r="D72" s="94" t="s">
        <v>78</v>
      </c>
      <c r="E72" s="11"/>
      <c r="F72" s="5"/>
      <c r="G72" s="6"/>
      <c r="H72" s="7"/>
      <c r="I72" s="8"/>
      <c r="J72" s="11"/>
      <c r="K72" s="13"/>
      <c r="L72" s="50"/>
    </row>
    <row r="73" spans="1:274" ht="30.75" customHeight="1" x14ac:dyDescent="0.25">
      <c r="A73" s="49"/>
      <c r="B73" s="12"/>
      <c r="C73" s="29" t="s">
        <v>21</v>
      </c>
      <c r="D73" s="94" t="s">
        <v>79</v>
      </c>
      <c r="E73" s="11"/>
      <c r="F73" s="5"/>
      <c r="G73" s="6"/>
      <c r="H73" s="7"/>
      <c r="I73" s="8"/>
      <c r="J73" s="11"/>
      <c r="K73" s="13"/>
      <c r="L73" s="50"/>
    </row>
    <row r="74" spans="1:274" ht="30.75" customHeight="1" x14ac:dyDescent="0.25">
      <c r="A74" s="49"/>
      <c r="B74" s="12"/>
      <c r="C74" s="29" t="s">
        <v>21</v>
      </c>
      <c r="D74" s="94" t="s">
        <v>80</v>
      </c>
      <c r="E74" s="11"/>
      <c r="F74" s="5"/>
      <c r="G74" s="6"/>
      <c r="H74" s="7"/>
      <c r="I74" s="8"/>
      <c r="J74" s="11"/>
      <c r="K74" s="11"/>
      <c r="L74" s="50"/>
    </row>
    <row r="75" spans="1:274" ht="30.75" customHeight="1" x14ac:dyDescent="0.25">
      <c r="A75" s="49"/>
      <c r="B75" s="12"/>
      <c r="C75" s="29" t="s">
        <v>21</v>
      </c>
      <c r="D75" s="94" t="s">
        <v>81</v>
      </c>
      <c r="E75" s="11"/>
      <c r="F75" s="5"/>
      <c r="G75" s="6"/>
      <c r="H75" s="7"/>
      <c r="I75" s="8"/>
      <c r="J75" s="11"/>
      <c r="K75" s="11"/>
      <c r="L75" s="50"/>
    </row>
    <row r="76" spans="1:274" ht="30.75" customHeight="1" x14ac:dyDescent="0.25">
      <c r="A76" s="49"/>
      <c r="B76" s="12"/>
      <c r="C76" s="29" t="s">
        <v>21</v>
      </c>
      <c r="D76" s="94" t="s">
        <v>82</v>
      </c>
      <c r="E76" s="11"/>
      <c r="F76" s="5"/>
      <c r="G76" s="6"/>
      <c r="H76" s="7"/>
      <c r="I76" s="8"/>
      <c r="J76" s="11"/>
      <c r="K76" s="13"/>
      <c r="L76" s="50"/>
    </row>
    <row r="77" spans="1:274" ht="30.75" customHeight="1" x14ac:dyDescent="0.25">
      <c r="A77" s="49"/>
      <c r="B77" s="12"/>
      <c r="C77" s="29" t="s">
        <v>21</v>
      </c>
      <c r="D77" s="94" t="s">
        <v>83</v>
      </c>
      <c r="E77" s="11"/>
      <c r="F77" s="5"/>
      <c r="G77" s="6"/>
      <c r="H77" s="7"/>
      <c r="I77" s="8"/>
      <c r="J77" s="11"/>
      <c r="K77" s="1"/>
      <c r="L77" s="50"/>
    </row>
    <row r="78" spans="1:274" ht="30.75" customHeight="1" x14ac:dyDescent="0.25">
      <c r="A78" s="49"/>
      <c r="B78" s="12"/>
      <c r="C78" s="14">
        <v>2</v>
      </c>
      <c r="D78" s="96" t="s">
        <v>84</v>
      </c>
      <c r="E78" s="5"/>
      <c r="F78" s="5"/>
      <c r="G78" s="6"/>
      <c r="H78" s="7"/>
      <c r="I78" s="8"/>
      <c r="J78" s="11"/>
      <c r="K78" s="11"/>
      <c r="L78" s="50"/>
    </row>
    <row r="79" spans="1:274" ht="30.75" customHeight="1" x14ac:dyDescent="0.25">
      <c r="A79" s="49"/>
      <c r="B79" s="12"/>
      <c r="C79" s="14">
        <v>3</v>
      </c>
      <c r="D79" s="96" t="s">
        <v>84</v>
      </c>
      <c r="E79" s="5"/>
      <c r="F79" s="5"/>
      <c r="G79" s="6"/>
      <c r="H79" s="7"/>
      <c r="I79" s="8"/>
      <c r="J79" s="11"/>
      <c r="K79" s="11"/>
      <c r="L79" s="50"/>
    </row>
    <row r="80" spans="1:274" ht="30" customHeight="1" x14ac:dyDescent="0.25">
      <c r="A80" s="49"/>
      <c r="B80" s="12"/>
      <c r="C80" s="14">
        <v>4</v>
      </c>
      <c r="D80" s="96" t="s">
        <v>84</v>
      </c>
      <c r="E80" s="5"/>
      <c r="F80" s="5"/>
      <c r="G80" s="6"/>
      <c r="H80" s="7"/>
      <c r="I80" s="8"/>
      <c r="J80" s="11"/>
      <c r="K80" s="11"/>
      <c r="L80" s="50"/>
    </row>
    <row r="81" spans="1:274" ht="30" customHeight="1" thickBot="1" x14ac:dyDescent="0.3">
      <c r="A81" s="52"/>
      <c r="B81" s="53"/>
      <c r="C81" s="54">
        <v>5</v>
      </c>
      <c r="D81" s="97" t="s">
        <v>84</v>
      </c>
      <c r="E81" s="68"/>
      <c r="F81" s="68"/>
      <c r="G81" s="69"/>
      <c r="H81" s="70"/>
      <c r="I81" s="71"/>
      <c r="J81" s="72"/>
      <c r="K81" s="72"/>
      <c r="L81" s="73"/>
    </row>
    <row r="82" spans="1:274" ht="37.5" customHeight="1" thickBot="1" x14ac:dyDescent="0.3">
      <c r="A82" s="106"/>
      <c r="B82" s="107"/>
      <c r="C82" s="107"/>
      <c r="D82" s="125" t="s">
        <v>85</v>
      </c>
      <c r="E82" s="30">
        <f>SUM(E70,E46,E9)</f>
        <v>147228328</v>
      </c>
      <c r="F82" s="30">
        <f>F70+F46+F9</f>
        <v>115725266</v>
      </c>
      <c r="G82" s="30">
        <f>SUM(G70,G46,G9)</f>
        <v>201759168</v>
      </c>
      <c r="H82" s="30"/>
      <c r="I82" s="31"/>
      <c r="J82" s="30">
        <f>SUM(J70,J46,J9)</f>
        <v>34131014</v>
      </c>
      <c r="K82" s="32">
        <f>K70+K46+K9</f>
        <v>5000000</v>
      </c>
      <c r="L82" s="108">
        <f>SUM(L70,L46,L9)</f>
        <v>39131014</v>
      </c>
    </row>
    <row r="83" spans="1:274" ht="24" customHeight="1" x14ac:dyDescent="0.25">
      <c r="A83" s="39"/>
      <c r="B83" s="38"/>
      <c r="C83" s="39"/>
      <c r="D83" s="98"/>
      <c r="E83" s="60"/>
      <c r="F83" s="60"/>
      <c r="G83" s="61"/>
      <c r="H83" s="62"/>
      <c r="I83" s="43"/>
      <c r="J83" s="44"/>
      <c r="K83" s="44"/>
      <c r="L83" s="44"/>
    </row>
    <row r="84" spans="1:274" ht="24" customHeight="1" x14ac:dyDescent="0.25">
      <c r="A84" s="39"/>
      <c r="B84" s="42" t="s">
        <v>86</v>
      </c>
      <c r="C84" s="38"/>
      <c r="D84" s="99"/>
      <c r="E84" s="60"/>
      <c r="F84" s="60"/>
      <c r="G84" s="61"/>
      <c r="H84" s="62"/>
      <c r="I84" s="43"/>
      <c r="J84" s="44"/>
      <c r="K84" s="44"/>
      <c r="L84" s="44"/>
    </row>
    <row r="85" spans="1:274" ht="24" customHeight="1" x14ac:dyDescent="0.25">
      <c r="A85" s="39"/>
      <c r="B85" s="42" t="s">
        <v>87</v>
      </c>
      <c r="C85" s="38"/>
      <c r="D85" s="99"/>
      <c r="E85" s="60"/>
      <c r="F85" s="60"/>
      <c r="G85" s="61"/>
      <c r="H85" s="62"/>
      <c r="I85" s="43"/>
      <c r="J85" s="44"/>
      <c r="K85" s="44"/>
      <c r="L85" s="44"/>
    </row>
    <row r="86" spans="1:274" ht="24" customHeight="1" x14ac:dyDescent="0.25">
      <c r="A86" s="39"/>
      <c r="B86" s="42" t="s">
        <v>88</v>
      </c>
      <c r="C86" s="38"/>
      <c r="D86" s="99"/>
      <c r="E86" s="60"/>
      <c r="F86" s="60"/>
      <c r="G86" s="61"/>
      <c r="H86" s="62"/>
      <c r="I86" s="43"/>
      <c r="J86" s="44"/>
      <c r="K86" s="44"/>
      <c r="L86" s="44"/>
    </row>
    <row r="87" spans="1:274" ht="21.75" customHeight="1" thickBot="1" x14ac:dyDescent="0.3">
      <c r="A87" s="39"/>
      <c r="B87" s="42" t="s">
        <v>89</v>
      </c>
      <c r="D87" s="99"/>
      <c r="E87" s="60"/>
      <c r="F87" s="60"/>
      <c r="G87" s="61"/>
      <c r="H87" s="62"/>
      <c r="I87" s="43"/>
      <c r="J87" s="44"/>
      <c r="K87" s="44"/>
      <c r="L87" s="44"/>
    </row>
    <row r="88" spans="1:274" s="76" customFormat="1" ht="46.5" customHeight="1" thickBot="1" x14ac:dyDescent="0.3">
      <c r="A88" s="43"/>
      <c r="B88" s="62"/>
      <c r="C88" s="62"/>
      <c r="D88" s="101"/>
      <c r="E88" s="74"/>
      <c r="F88" s="74"/>
      <c r="G88" s="75"/>
      <c r="H88" s="75"/>
      <c r="I88" s="43"/>
      <c r="J88" s="44"/>
      <c r="K88" s="44"/>
      <c r="L88" s="44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</row>
    <row r="90" spans="1:274" ht="15.5" thickBot="1" x14ac:dyDescent="0.3">
      <c r="A90" s="37"/>
      <c r="B90" s="77"/>
      <c r="C90" s="78"/>
      <c r="D90" s="102"/>
      <c r="E90" s="79"/>
      <c r="F90" s="79"/>
      <c r="G90" s="79"/>
      <c r="H90" s="79"/>
      <c r="I90" s="80"/>
      <c r="J90" s="79"/>
      <c r="K90" s="79"/>
      <c r="L90" s="79"/>
    </row>
    <row r="91" spans="1:274" s="115" customFormat="1" ht="75.5" thickBot="1" x14ac:dyDescent="0.3">
      <c r="A91" s="148" t="s">
        <v>5</v>
      </c>
      <c r="B91" s="149" t="s">
        <v>6</v>
      </c>
      <c r="C91" s="150"/>
      <c r="D91" s="151" t="s">
        <v>90</v>
      </c>
      <c r="E91" s="152" t="s">
        <v>9</v>
      </c>
      <c r="F91" s="152" t="s">
        <v>91</v>
      </c>
      <c r="G91" s="153" t="s">
        <v>11</v>
      </c>
      <c r="H91" s="153" t="s">
        <v>12</v>
      </c>
      <c r="I91" s="153" t="s">
        <v>13</v>
      </c>
      <c r="J91" s="153" t="s">
        <v>14</v>
      </c>
      <c r="K91" s="153" t="s">
        <v>92</v>
      </c>
      <c r="L91" s="154" t="s">
        <v>16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</row>
    <row r="92" spans="1:274" ht="30" customHeight="1" thickBot="1" x14ac:dyDescent="0.3">
      <c r="A92" s="131"/>
      <c r="B92" s="140"/>
      <c r="C92" s="140"/>
      <c r="D92" s="140"/>
      <c r="E92" s="141" t="s">
        <v>93</v>
      </c>
      <c r="F92" s="140"/>
      <c r="G92" s="140"/>
      <c r="H92" s="140"/>
      <c r="I92" s="140"/>
      <c r="J92" s="140"/>
      <c r="K92" s="140"/>
      <c r="L92" s="142"/>
    </row>
    <row r="93" spans="1:274" ht="60" customHeight="1" x14ac:dyDescent="0.25">
      <c r="A93" s="159">
        <v>8</v>
      </c>
      <c r="B93" s="109" t="s">
        <v>94</v>
      </c>
      <c r="C93" s="165"/>
      <c r="D93" s="160" t="s">
        <v>95</v>
      </c>
      <c r="E93" s="110">
        <v>5734008</v>
      </c>
      <c r="F93" s="111">
        <v>0</v>
      </c>
      <c r="G93" s="110">
        <v>13379523</v>
      </c>
      <c r="H93" s="112">
        <v>0.77390000000000003</v>
      </c>
      <c r="I93" s="113" t="s">
        <v>96</v>
      </c>
      <c r="J93" s="111">
        <v>0</v>
      </c>
      <c r="K93" s="111">
        <v>0</v>
      </c>
      <c r="L93" s="114">
        <v>0</v>
      </c>
    </row>
    <row r="94" spans="1:274" ht="15" x14ac:dyDescent="0.25">
      <c r="A94" s="166"/>
      <c r="B94" s="38"/>
      <c r="C94" s="38"/>
      <c r="D94" s="135"/>
      <c r="E94" s="136"/>
      <c r="F94" s="136"/>
      <c r="G94" s="136"/>
      <c r="H94" s="136"/>
      <c r="I94" s="137"/>
      <c r="J94" s="138"/>
      <c r="K94" s="138"/>
      <c r="L94" s="167"/>
    </row>
    <row r="95" spans="1:274" ht="60" customHeight="1" x14ac:dyDescent="0.25">
      <c r="A95" s="161">
        <v>4</v>
      </c>
      <c r="B95" s="163" t="s">
        <v>97</v>
      </c>
      <c r="C95" s="164"/>
      <c r="D95" s="162" t="s">
        <v>98</v>
      </c>
      <c r="E95" s="110">
        <v>1457180</v>
      </c>
      <c r="F95" s="111">
        <v>0</v>
      </c>
      <c r="G95" s="110">
        <v>1575000</v>
      </c>
      <c r="H95" s="112">
        <v>0.77390000000000003</v>
      </c>
      <c r="I95" s="113" t="s">
        <v>96</v>
      </c>
      <c r="J95" s="111">
        <v>0</v>
      </c>
      <c r="K95" s="111">
        <v>0</v>
      </c>
      <c r="L95" s="114">
        <v>0</v>
      </c>
    </row>
    <row r="96" spans="1:274" ht="15" x14ac:dyDescent="0.25">
      <c r="A96" s="166"/>
      <c r="B96" s="38"/>
      <c r="C96" s="38"/>
      <c r="D96" s="135"/>
      <c r="E96" s="136"/>
      <c r="F96" s="136"/>
      <c r="G96" s="136"/>
      <c r="H96" s="136"/>
      <c r="I96" s="137"/>
      <c r="J96" s="138"/>
      <c r="K96" s="138"/>
      <c r="L96" s="167"/>
    </row>
    <row r="97" spans="1:274" ht="60" customHeight="1" x14ac:dyDescent="0.25">
      <c r="A97" s="161">
        <v>9</v>
      </c>
      <c r="B97" s="163" t="s">
        <v>99</v>
      </c>
      <c r="C97" s="164"/>
      <c r="D97" s="162" t="s">
        <v>100</v>
      </c>
      <c r="E97" s="110">
        <v>22069822</v>
      </c>
      <c r="F97" s="111">
        <v>0</v>
      </c>
      <c r="G97" s="110">
        <v>22069822</v>
      </c>
      <c r="H97" s="112">
        <v>0.76929999999999998</v>
      </c>
      <c r="I97" s="113" t="s">
        <v>96</v>
      </c>
      <c r="J97" s="111">
        <v>0</v>
      </c>
      <c r="K97" s="111">
        <v>0</v>
      </c>
      <c r="L97" s="114">
        <v>0</v>
      </c>
    </row>
    <row r="98" spans="1:274" ht="15" x14ac:dyDescent="0.25">
      <c r="A98" s="166"/>
      <c r="B98" s="38"/>
      <c r="C98" s="38"/>
      <c r="D98" s="135"/>
      <c r="E98" s="136"/>
      <c r="F98" s="136"/>
      <c r="G98" s="136"/>
      <c r="H98" s="136"/>
      <c r="I98" s="137"/>
      <c r="J98" s="138"/>
      <c r="K98" s="138"/>
      <c r="L98" s="167"/>
    </row>
    <row r="99" spans="1:274" ht="60" customHeight="1" x14ac:dyDescent="0.25">
      <c r="A99" s="161">
        <v>6</v>
      </c>
      <c r="B99" s="12" t="s">
        <v>101</v>
      </c>
      <c r="C99" s="12"/>
      <c r="D99" s="162" t="s">
        <v>102</v>
      </c>
      <c r="E99" s="110">
        <v>24950114</v>
      </c>
      <c r="F99" s="111">
        <v>0</v>
      </c>
      <c r="G99" s="110">
        <v>28345431</v>
      </c>
      <c r="H99" s="112">
        <v>0.70799999999999996</v>
      </c>
      <c r="I99" s="113" t="s">
        <v>96</v>
      </c>
      <c r="J99" s="111">
        <v>0</v>
      </c>
      <c r="K99" s="111">
        <v>0</v>
      </c>
      <c r="L99" s="114">
        <v>0</v>
      </c>
    </row>
    <row r="100" spans="1:274" ht="15" x14ac:dyDescent="0.25">
      <c r="A100" s="166"/>
      <c r="B100" s="38"/>
      <c r="C100" s="39"/>
      <c r="D100" s="139"/>
      <c r="E100" s="136"/>
      <c r="F100" s="136"/>
      <c r="G100" s="136"/>
      <c r="H100" s="136"/>
      <c r="I100" s="137"/>
      <c r="J100" s="138"/>
      <c r="K100" s="138"/>
      <c r="L100" s="167"/>
    </row>
    <row r="101" spans="1:274" s="18" customFormat="1" ht="60" customHeight="1" thickBot="1" x14ac:dyDescent="0.35">
      <c r="A101" s="130">
        <v>7</v>
      </c>
      <c r="B101" s="174" t="s">
        <v>103</v>
      </c>
      <c r="C101" s="175"/>
      <c r="D101" s="168" t="s">
        <v>104</v>
      </c>
      <c r="E101" s="169">
        <v>10000000</v>
      </c>
      <c r="F101" s="170">
        <v>0</v>
      </c>
      <c r="G101" s="169">
        <v>20474950</v>
      </c>
      <c r="H101" s="171">
        <v>0.70679999999999998</v>
      </c>
      <c r="I101" s="172" t="s">
        <v>96</v>
      </c>
      <c r="J101" s="170">
        <v>0</v>
      </c>
      <c r="K101" s="170">
        <v>0</v>
      </c>
      <c r="L101" s="173">
        <v>0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</row>
    <row r="102" spans="1:274" s="18" customFormat="1" ht="30" customHeight="1" thickBot="1" x14ac:dyDescent="0.35">
      <c r="A102" s="106"/>
      <c r="B102" s="107"/>
      <c r="C102" s="107"/>
      <c r="D102" s="125" t="s">
        <v>105</v>
      </c>
      <c r="E102" s="30">
        <f>SUM(E101,E99,E97,E95,E93)</f>
        <v>64211124</v>
      </c>
      <c r="F102" s="30">
        <f>SUM(F101,F99,F97,F95,F93)</f>
        <v>0</v>
      </c>
      <c r="G102" s="30">
        <f>SUM(G101,G99,G97,G95,G93)</f>
        <v>85844726</v>
      </c>
      <c r="H102" s="30"/>
      <c r="I102" s="30"/>
      <c r="J102" s="30">
        <f>SUM(J101,J99,J97,J95,J93)</f>
        <v>0</v>
      </c>
      <c r="K102" s="30">
        <f>SUM(K101,K99,K97,K95,K93)</f>
        <v>0</v>
      </c>
      <c r="L102" s="108">
        <f>SUM(L101,L99,L97,L95,L93)</f>
        <v>0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</row>
    <row r="103" spans="1:274" s="18" customFormat="1" ht="30" customHeight="1" x14ac:dyDescent="0.3">
      <c r="A103" s="81"/>
      <c r="B103" s="82"/>
      <c r="C103" s="82"/>
      <c r="D103" s="103"/>
      <c r="E103" s="83"/>
      <c r="F103" s="84"/>
      <c r="G103" s="85"/>
      <c r="H103" s="86"/>
      <c r="I103" s="87"/>
      <c r="J103" s="88"/>
      <c r="K103" s="88"/>
      <c r="L103" s="88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</row>
    <row r="104" spans="1:274" s="18" customFormat="1" ht="15.5" thickBot="1" x14ac:dyDescent="0.35">
      <c r="A104" s="81"/>
      <c r="B104" s="82"/>
      <c r="C104" s="82"/>
      <c r="D104" s="103"/>
      <c r="E104" s="83"/>
      <c r="F104" s="84"/>
      <c r="G104" s="85"/>
      <c r="H104" s="86"/>
      <c r="I104" s="87"/>
      <c r="J104" s="88"/>
      <c r="K104" s="88"/>
      <c r="L104" s="88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</row>
    <row r="105" spans="1:274" s="115" customFormat="1" ht="75.5" thickBot="1" x14ac:dyDescent="0.3">
      <c r="A105" s="148" t="s">
        <v>5</v>
      </c>
      <c r="B105" s="149" t="s">
        <v>6</v>
      </c>
      <c r="C105" s="150"/>
      <c r="D105" s="151" t="s">
        <v>90</v>
      </c>
      <c r="E105" s="152" t="s">
        <v>9</v>
      </c>
      <c r="F105" s="152" t="s">
        <v>91</v>
      </c>
      <c r="G105" s="153" t="s">
        <v>11</v>
      </c>
      <c r="H105" s="153" t="s">
        <v>12</v>
      </c>
      <c r="I105" s="153" t="s">
        <v>13</v>
      </c>
      <c r="J105" s="153" t="s">
        <v>14</v>
      </c>
      <c r="K105" s="153" t="s">
        <v>92</v>
      </c>
      <c r="L105" s="154" t="s">
        <v>16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</row>
    <row r="106" spans="1:274" s="145" customFormat="1" ht="30.75" customHeight="1" thickBot="1" x14ac:dyDescent="0.45">
      <c r="A106" s="155"/>
      <c r="B106" s="178"/>
      <c r="C106" s="178"/>
      <c r="D106" s="147"/>
      <c r="E106" s="156" t="s">
        <v>106</v>
      </c>
      <c r="F106" s="157"/>
      <c r="G106" s="147"/>
      <c r="H106" s="147"/>
      <c r="I106" s="147"/>
      <c r="J106" s="147"/>
      <c r="K106" s="147"/>
      <c r="L106" s="158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</row>
    <row r="107" spans="1:274" ht="59.25" customHeight="1" thickBot="1" x14ac:dyDescent="0.3">
      <c r="A107" s="176">
        <v>1</v>
      </c>
      <c r="B107" s="179" t="s">
        <v>107</v>
      </c>
      <c r="C107" s="180"/>
      <c r="D107" s="177" t="s">
        <v>108</v>
      </c>
      <c r="E107" s="89" t="s">
        <v>108</v>
      </c>
      <c r="F107" s="90" t="s">
        <v>108</v>
      </c>
      <c r="G107" s="91" t="s">
        <v>108</v>
      </c>
      <c r="H107" s="92" t="s">
        <v>108</v>
      </c>
      <c r="I107" s="93" t="s">
        <v>109</v>
      </c>
      <c r="J107" s="143">
        <v>0</v>
      </c>
      <c r="K107" s="143">
        <v>0</v>
      </c>
      <c r="L107" s="144">
        <v>0</v>
      </c>
    </row>
    <row r="108" spans="1:274" ht="24" customHeight="1" x14ac:dyDescent="0.25">
      <c r="A108" s="39"/>
      <c r="B108" s="42"/>
      <c r="C108" s="38"/>
      <c r="D108" s="99"/>
      <c r="E108" s="74"/>
      <c r="F108" s="74"/>
      <c r="G108" s="146"/>
      <c r="H108" s="62"/>
      <c r="I108" s="43"/>
      <c r="J108" s="44"/>
      <c r="K108" s="44"/>
      <c r="L108" s="44"/>
    </row>
    <row r="109" spans="1:274" ht="38.25" customHeight="1" thickBot="1" x14ac:dyDescent="0.3">
      <c r="A109" s="181"/>
      <c r="B109" s="3"/>
      <c r="C109" s="3"/>
      <c r="D109" s="3"/>
      <c r="E109" s="2"/>
      <c r="F109" s="2"/>
      <c r="G109" s="2"/>
      <c r="H109" s="2"/>
    </row>
    <row r="110" spans="1:274" ht="41.25" customHeight="1" x14ac:dyDescent="0.25">
      <c r="A110" s="2"/>
      <c r="E110" s="19" t="s">
        <v>110</v>
      </c>
      <c r="F110" s="20" t="s">
        <v>111</v>
      </c>
      <c r="G110" s="24" t="s">
        <v>112</v>
      </c>
      <c r="I110" s="25"/>
      <c r="J110" s="25"/>
    </row>
    <row r="111" spans="1:274" ht="36" customHeight="1" thickBot="1" x14ac:dyDescent="0.3">
      <c r="A111" s="23" t="s">
        <v>113</v>
      </c>
      <c r="E111" s="26">
        <f>SUM(E101,E99,E97,E95,E93,E70,E46,E9)</f>
        <v>211439452</v>
      </c>
      <c r="F111" s="28">
        <f>F82</f>
        <v>115725266</v>
      </c>
      <c r="G111" s="27">
        <f>SUM(G9,G46,G70,G93,G95,G97,G99,G101)</f>
        <v>287603894</v>
      </c>
      <c r="I111" s="25"/>
      <c r="J111" s="25"/>
    </row>
    <row r="112" spans="1:274" x14ac:dyDescent="0.25">
      <c r="E112" s="25"/>
      <c r="F112" s="25"/>
      <c r="G112" s="25"/>
      <c r="H112" s="25"/>
      <c r="I112" s="25"/>
      <c r="J112" s="25"/>
    </row>
    <row r="114" spans="4:16" ht="15" x14ac:dyDescent="0.25">
      <c r="F114" s="35"/>
      <c r="G114" s="36"/>
      <c r="M114" s="17"/>
      <c r="N114" s="17"/>
      <c r="O114" s="17"/>
      <c r="P114" s="17"/>
    </row>
    <row r="115" spans="4:16" ht="15.5" x14ac:dyDescent="0.35">
      <c r="D115" s="105"/>
      <c r="F115" s="34"/>
      <c r="G115" s="34"/>
      <c r="L115" s="17"/>
    </row>
    <row r="117" spans="4:16" ht="15.5" x14ac:dyDescent="0.35">
      <c r="E117" s="33"/>
      <c r="F117" s="33"/>
      <c r="G117" s="33"/>
      <c r="H117" s="33"/>
      <c r="I117" s="33"/>
      <c r="J117" s="33"/>
      <c r="K117" s="33"/>
    </row>
    <row r="118" spans="4:16" x14ac:dyDescent="0.25">
      <c r="E118" s="4"/>
      <c r="F118" s="4"/>
      <c r="G118" s="4"/>
    </row>
  </sheetData>
  <sortState xmlns:xlrd2="http://schemas.microsoft.com/office/spreadsheetml/2017/richdata2" ref="C105:D110">
    <sortCondition ref="C105:C110"/>
  </sortState>
  <printOptions horizontalCentered="1"/>
  <pageMargins left="0.17" right="0.16" top="0.82" bottom="0.75" header="0.17" footer="0.3"/>
  <pageSetup scale="45" orientation="landscape" r:id="rId1"/>
  <headerFooter>
    <oddFooter>&amp;L&amp;12September 4, 2020
&amp;C&amp;"Tahoma,Regular"&amp;12Page &amp;P
&amp;A&amp;R&amp;12GFO-19-602
Hydrogen Refueling Infrastructure</oddFooter>
  </headerFooter>
  <rowBreaks count="3" manualBreakCount="3">
    <brk id="43" max="11" man="1"/>
    <brk id="67" max="11" man="1"/>
    <brk id="90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Wenzel, Mark@Energy</DisplayName>
        <AccountId>58</AccountId>
        <AccountType/>
      </UserInfo>
      <UserInfo>
        <DisplayName>Butler, John@Energy</DisplayName>
        <AccountId>20</AccountId>
        <AccountType/>
      </UserInfo>
      <UserInfo>
        <DisplayName>Baronas, Jean@Energy</DisplayName>
        <AccountId>79</AccountId>
        <AccountType/>
      </UserInfo>
      <UserInfo>
        <DisplayName>Dyer, Phil@Energy</DisplayName>
        <AccountId>130</AccountId>
        <AccountType/>
      </UserInfo>
      <UserInfo>
        <DisplayName>Berner, Jane@Energy</DisplayName>
        <AccountId>35</AccountId>
        <AccountType/>
      </UserInfo>
      <UserInfo>
        <DisplayName>Cazel, Phil@Energy</DisplayName>
        <AccountId>49</AccountId>
        <AccountType/>
      </UserInfo>
      <UserInfo>
        <DisplayName>Crowell, Miki@Energy</DisplayName>
        <AccountId>51</AccountId>
        <AccountType/>
      </UserInfo>
      <UserInfo>
        <DisplayName>Serrato, Sebastian@Energy</DisplayName>
        <AccountId>52</AccountId>
        <AccountType/>
      </UserInfo>
      <UserInfo>
        <DisplayName>Johnson, Mark@Energy</DisplayName>
        <AccountId>53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1" ma:contentTypeDescription="Create a new document." ma:contentTypeScope="" ma:versionID="f980a7f3c498caf942a21d4f8c9e9a58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88599078561bc4a08c8bafe0515035a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A6B71-9B54-4706-859F-7A90F1DA703C}">
  <ds:schemaRefs>
    <ds:schemaRef ds:uri="http://purl.org/dc/terms/"/>
    <ds:schemaRef ds:uri="785685f2-c2e1-4352-89aa-3faca8eaba52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067c814-4b34-462c-a21d-c185ff6548d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674E168-BD1F-4CB9-9DBC-99FEDCB66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NOPA</vt:lpstr>
      <vt:lpstr>NOPA!Print_Area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</dc:creator>
  <cp:keywords/>
  <dc:description/>
  <cp:lastModifiedBy>Dyer, Phil@Energy</cp:lastModifiedBy>
  <cp:revision/>
  <cp:lastPrinted>2020-09-04T19:52:43Z</cp:lastPrinted>
  <dcterms:created xsi:type="dcterms:W3CDTF">2013-02-11T17:46:59Z</dcterms:created>
  <dcterms:modified xsi:type="dcterms:W3CDTF">2020-09-04T20:49:15Z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21800200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