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caenergy-my.sharepoint.com/personal/anish_gautam_energy_ca_gov/Documents/4. Research/EPIC/0. GFOs/0. Draft GFO/00 GFO CEC20 CCO ExpressLane/03 CID CGL Files/"/>
    </mc:Choice>
  </mc:AlternateContent>
  <xr:revisionPtr revIDLastSave="16" documentId="11_EBF76777376459D69B97F59526F068B1982DB13B" xr6:coauthVersionLast="47" xr6:coauthVersionMax="47" xr10:uidLastSave="{FE7545B5-94C4-40AC-A9BA-7311AFBFA671}"/>
  <bookViews>
    <workbookView xWindow="-110" yWindow="-110" windowWidth="19420" windowHeight="10420" tabRatio="824" xr2:uid="{00000000-000D-0000-FFFF-FFFF00000000}"/>
  </bookViews>
  <sheets>
    <sheet name="Res GWh" sheetId="18" r:id="rId1"/>
    <sheet name="ResNG" sheetId="19" r:id="rId2"/>
    <sheet name="Comm" sheetId="20" r:id="rId3"/>
    <sheet name="Ind GWh" sheetId="21" r:id="rId4"/>
    <sheet name="IndNG" sheetId="25" r:id="rId5"/>
    <sheet name="Ag" sheetId="22" r:id="rId6"/>
    <sheet name="NG by Sector" sheetId="24" r:id="rId7"/>
    <sheet name="Prices" sheetId="26" r:id="rId8"/>
    <sheet name="Emissions Factors" sheetId="27" r:id="rId9"/>
  </sheets>
  <externalReferences>
    <externalReference r:id="rId10"/>
    <externalReference r:id="rId11"/>
    <externalReference r:id="rId12"/>
  </externalReferences>
  <definedNames>
    <definedName name="_xlnm._FilterDatabase" localSheetId="5" hidden="1">Ag!$A$6:$C$38</definedName>
    <definedName name="_ftn1" localSheetId="8">'Emissions Factors'!#REF!</definedName>
    <definedName name="_ftn2" localSheetId="8">'Emissions Factors'!#REF!</definedName>
    <definedName name="_ftnref1" localSheetId="8">'Emissions Factors'!#REF!</definedName>
    <definedName name="_ftnref2" localSheetId="8">'Emissions Factors'!#REF!</definedName>
    <definedName name="Discount_Rate">'[1]Data &amp; Calcs'!$B$41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0" l="1"/>
  <c r="B42" i="20"/>
  <c r="B41" i="20"/>
  <c r="B40" i="20"/>
  <c r="B39" i="20"/>
  <c r="B38" i="20"/>
  <c r="B37" i="20"/>
  <c r="B36" i="20"/>
  <c r="B35" i="20"/>
  <c r="B34" i="20"/>
  <c r="B33" i="20"/>
  <c r="B32" i="20"/>
  <c r="B31" i="20"/>
  <c r="B30" i="20"/>
  <c r="C30" i="25"/>
  <c r="B30" i="25"/>
  <c r="A30" i="25"/>
  <c r="C29" i="25"/>
  <c r="B29" i="25"/>
  <c r="A29" i="25"/>
  <c r="C28" i="25"/>
  <c r="B28" i="25"/>
  <c r="A28" i="25"/>
  <c r="C27" i="25"/>
  <c r="B27" i="25"/>
  <c r="A27" i="25"/>
  <c r="C26" i="25"/>
  <c r="B26" i="25"/>
  <c r="A26" i="25"/>
  <c r="C25" i="25"/>
  <c r="B25" i="25"/>
  <c r="A25" i="25"/>
  <c r="C24" i="25"/>
  <c r="B24" i="25"/>
  <c r="A24" i="25"/>
  <c r="C23" i="25"/>
  <c r="B23" i="25"/>
  <c r="A23" i="25"/>
  <c r="C22" i="25"/>
  <c r="B22" i="25"/>
  <c r="A22" i="25"/>
  <c r="C21" i="25"/>
  <c r="B21" i="25"/>
  <c r="A21" i="25"/>
  <c r="C20" i="25"/>
  <c r="B20" i="25"/>
  <c r="A20" i="25"/>
  <c r="C19" i="25"/>
  <c r="B19" i="25"/>
  <c r="A19" i="25"/>
  <c r="C18" i="25"/>
  <c r="B18" i="25"/>
  <c r="A18" i="25"/>
  <c r="C17" i="25"/>
  <c r="B17" i="25"/>
  <c r="A17" i="25"/>
  <c r="C16" i="25"/>
  <c r="B16" i="25"/>
  <c r="A16" i="25"/>
  <c r="C15" i="25"/>
  <c r="B15" i="25"/>
  <c r="A15" i="25"/>
  <c r="C14" i="25"/>
  <c r="B14" i="25"/>
  <c r="A14" i="25"/>
  <c r="C13" i="25"/>
  <c r="B13" i="25"/>
  <c r="A13" i="25"/>
  <c r="C12" i="25"/>
  <c r="B12" i="25"/>
  <c r="A12" i="25"/>
  <c r="C11" i="25"/>
  <c r="B11" i="25"/>
  <c r="A11" i="25"/>
  <c r="C10" i="25"/>
  <c r="B10" i="25"/>
  <c r="A10" i="25"/>
  <c r="C9" i="25"/>
  <c r="B9" i="25"/>
  <c r="A9" i="25"/>
  <c r="C8" i="25"/>
  <c r="B8" i="25"/>
  <c r="A8" i="25"/>
  <c r="C7" i="25"/>
  <c r="B7" i="25"/>
  <c r="A7" i="25"/>
  <c r="C6" i="25"/>
  <c r="B6" i="25"/>
  <c r="A6" i="25"/>
  <c r="C5" i="25"/>
  <c r="B5" i="25"/>
  <c r="A5" i="25"/>
  <c r="C4" i="25"/>
  <c r="B4" i="25"/>
  <c r="A4" i="25"/>
  <c r="C3" i="25"/>
  <c r="C31" i="25" s="1"/>
  <c r="B3" i="25"/>
  <c r="B31" i="25" s="1"/>
  <c r="A3" i="25"/>
  <c r="N23" i="20" l="1"/>
  <c r="N22" i="20"/>
  <c r="N21" i="20"/>
  <c r="C4" i="22" l="1"/>
</calcChain>
</file>

<file path=xl/sharedStrings.xml><?xml version="1.0" encoding="utf-8"?>
<sst xmlns="http://schemas.openxmlformats.org/spreadsheetml/2006/main" count="393" uniqueCount="214">
  <si>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</si>
  <si>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</si>
  <si>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</si>
  <si>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</si>
  <si>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</si>
  <si>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</si>
  <si>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</si>
  <si>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</si>
  <si>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</si>
  <si>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</si>
  <si>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</si>
  <si>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</si>
  <si>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</si>
  <si>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</si>
  <si>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</si>
  <si>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</si>
  <si>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</si>
  <si>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</si>
  <si>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</si>
  <si>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</si>
  <si>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</si>
  <si>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</si>
  <si>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</si>
  <si>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</si>
  <si>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</si>
  <si>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</si>
  <si>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</si>
  <si>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</si>
  <si>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</si>
  <si>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</si>
  <si>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</si>
  <si>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</si>
  <si>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</si>
  <si>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</si>
  <si>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</si>
  <si>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2014)</t>
  </si>
  <si>
    <t>Millions of Therms, 2015 (projected 2014)</t>
  </si>
  <si>
    <t>Commercial Electricity Use in California IOU Service Areas (GWh) - 2012</t>
  </si>
  <si>
    <t>GWh, 2012</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</si>
  <si>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</si>
  <si>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</si>
  <si>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</si>
  <si>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</si>
  <si>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</si>
  <si>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</si>
  <si>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</si>
  <si>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</si>
  <si>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</si>
  <si>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</si>
  <si>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</si>
  <si>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</si>
  <si>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</si>
  <si>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</si>
  <si>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</si>
  <si>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</si>
  <si>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</si>
  <si>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</si>
  <si>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</si>
  <si>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</si>
  <si>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</si>
  <si>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</si>
  <si>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 Not in Commercial Buildings</t>
  </si>
  <si>
    <t>IOUS, 2013</t>
  </si>
  <si>
    <t>NAIC</t>
  </si>
  <si>
    <t>Million Therms</t>
  </si>
  <si>
    <t>2211, 2212, 22133</t>
  </si>
  <si>
    <t xml:space="preserve">     Electric Power Generation and Distribution is 2211 and 2212</t>
  </si>
  <si>
    <t>22132, 562</t>
  </si>
  <si>
    <t xml:space="preserve">     Sewage Treatment/Waste Management</t>
  </si>
  <si>
    <t>4353, 4851, 4852, 4854, 4855, 4859, 4871</t>
  </si>
  <si>
    <t xml:space="preserve">     Interurban and Rural Bus Transportation</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</si>
  <si>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</si>
  <si>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</si>
  <si>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</si>
  <si>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</si>
  <si>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</si>
  <si>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</si>
  <si>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</si>
  <si>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</si>
  <si>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</si>
  <si>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</si>
  <si>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</si>
  <si>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</si>
  <si>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</si>
  <si>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</si>
  <si>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</si>
  <si>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</si>
  <si>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</si>
  <si>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</si>
  <si>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</si>
  <si>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</si>
  <si>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Totals</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</si>
  <si>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</si>
  <si>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</si>
  <si>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</si>
  <si>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</si>
  <si>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</si>
  <si>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</si>
  <si>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</si>
  <si>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</si>
  <si>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</si>
  <si>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</si>
  <si>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</si>
  <si>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</si>
  <si>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</si>
  <si>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</si>
  <si>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</si>
  <si>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</si>
  <si>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</si>
  <si>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</si>
  <si>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</si>
  <si>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</si>
  <si>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</si>
  <si>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</si>
  <si>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</si>
  <si>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</si>
  <si>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</si>
  <si>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</si>
  <si>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</si>
  <si>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</si>
  <si>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</si>
  <si>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</si>
  <si>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</si>
  <si>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</si>
  <si>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</si>
  <si>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</si>
  <si>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</si>
  <si>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</si>
  <si>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</si>
  <si>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</si>
  <si>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</si>
  <si>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</si>
  <si>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</si>
  <si>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</si>
  <si>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</si>
  <si>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</si>
  <si>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</si>
  <si>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</si>
  <si>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</si>
  <si>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</si>
  <si>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</si>
  <si>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</si>
  <si>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</si>
  <si>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</si>
  <si>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</si>
  <si>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</si>
  <si>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</si>
  <si>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</si>
  <si>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</si>
  <si>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</si>
  <si>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</si>
  <si>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</si>
  <si>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</si>
  <si>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</si>
  <si>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</si>
  <si>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</si>
  <si>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Millions of Therms Summed Over the 3 IOU Territories -2013</t>
  </si>
  <si>
    <t>No Cogen</t>
  </si>
  <si>
    <t>Cogen</t>
  </si>
  <si>
    <t>Activity</t>
  </si>
  <si>
    <t>TOTAL</t>
  </si>
  <si>
    <t>Electricity Use for Agriculture and Water 2011</t>
  </si>
  <si>
    <t>Total Gwh of Selected Categories</t>
  </si>
  <si>
    <t>Utilities</t>
  </si>
  <si>
    <t>Sector
Type</t>
  </si>
  <si>
    <t>Total  Energy Use (GWh/year) 2011</t>
  </si>
  <si>
    <t>Use the data filters on the left to select end use(s) and building types.</t>
  </si>
  <si>
    <t>PGE</t>
  </si>
  <si>
    <t>Crops</t>
  </si>
  <si>
    <t>Domestic Water Pumping</t>
  </si>
  <si>
    <t>Irrigation Water Pumping</t>
  </si>
  <si>
    <t>Livestock</t>
  </si>
  <si>
    <t>SCE</t>
  </si>
  <si>
    <t>SDGE</t>
  </si>
  <si>
    <t>BUGL</t>
  </si>
  <si>
    <t>IID</t>
  </si>
  <si>
    <t>LADW</t>
  </si>
  <si>
    <t>PASD</t>
  </si>
  <si>
    <t>SMUD</t>
  </si>
  <si>
    <t>Source: California Energy Commission Demand Analysis Office, 2012</t>
  </si>
  <si>
    <t>Millions of Therms - 2013</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</si>
  <si>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</si>
  <si>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</si>
  <si>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</si>
  <si>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</si>
  <si>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</si>
  <si>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</si>
  <si>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</si>
  <si>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</si>
  <si>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</si>
  <si>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</si>
  <si>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</si>
  <si>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</si>
  <si>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</si>
  <si>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</si>
  <si>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</si>
  <si>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</si>
  <si>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</si>
  <si>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</si>
  <si>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</si>
  <si>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</si>
  <si>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</si>
  <si>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</si>
  <si>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</si>
  <si>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</si>
  <si>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</si>
  <si>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</si>
  <si>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</si>
  <si>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</si>
  <si>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</si>
  <si>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</si>
  <si>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</si>
  <si>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</si>
  <si>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13 - References for Calculating Energy End-Use and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</si>
</sst>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quot;$&quot;#,##0.0000"/>
    <numFmt numFmtId="166"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1"/>
      <color indexed="8"/>
      <name val="Calibri"/>
      <family val="2"/>
      <scheme val="minor"/>
    </font>
    <font>
      <b/>
      <sz val="11"/>
      <color indexed="8"/>
      <name val="Calibri"/>
      <family val="2"/>
      <scheme val="minor"/>
    </font>
    <font>
      <b/>
      <sz val="14"/>
      <color rgb="FFC00000"/>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FFFF66"/>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BFBFBF"/>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0" fontId="6" fillId="0" borderId="0"/>
    <xf numFmtId="9" fontId="6" fillId="0" borderId="0" applyFont="0" applyFill="0" applyBorder="0" applyAlignment="0" applyProtection="0"/>
    <xf numFmtId="0" fontId="6" fillId="0" borderId="0">
      <alignment vertical="top"/>
    </xf>
    <xf numFmtId="43" fontId="1" fillId="0" borderId="0" applyFont="0" applyFill="0" applyBorder="0" applyAlignment="0" applyProtection="0"/>
    <xf numFmtId="0" fontId="16" fillId="0" borderId="0"/>
  </cellStyleXfs>
  <cellXfs count="89">
    <xf numFmtId="0" fontId="0" fillId="0" borderId="0" xfId="0"/>
    <xf numFmtId="0" fontId="2" fillId="0" borderId="0" xfId="0" applyFont="1"/>
    <xf numFmtId="0" fontId="0" fillId="0" borderId="0" xfId="0" applyFont="1"/>
    <xf numFmtId="0" fontId="4" fillId="0" borderId="0" xfId="0" applyFont="1"/>
    <xf numFmtId="0" fontId="2" fillId="0" borderId="1" xfId="0" applyFont="1" applyBorder="1"/>
    <xf numFmtId="0" fontId="0" fillId="0" borderId="0" xfId="0" quotePrefix="1" applyNumberFormat="1"/>
    <xf numFmtId="0" fontId="0" fillId="0" borderId="0" xfId="0" applyNumberFormat="1"/>
    <xf numFmtId="0" fontId="0" fillId="0" borderId="5" xfId="0" applyBorder="1"/>
    <xf numFmtId="0" fontId="0" fillId="0" borderId="1" xfId="0" quotePrefix="1" applyNumberFormat="1" applyBorder="1"/>
    <xf numFmtId="43" fontId="0" fillId="0" borderId="1" xfId="5" applyFont="1" applyBorder="1"/>
    <xf numFmtId="43" fontId="2" fillId="0" borderId="1" xfId="5" applyFont="1" applyBorder="1"/>
    <xf numFmtId="0" fontId="0" fillId="0" borderId="1" xfId="0" applyNumberFormat="1" applyBorder="1"/>
    <xf numFmtId="0" fontId="2" fillId="0" borderId="5" xfId="0" applyFont="1" applyBorder="1"/>
    <xf numFmtId="0" fontId="2" fillId="0" borderId="0" xfId="0" quotePrefix="1" applyNumberFormat="1" applyFont="1"/>
    <xf numFmtId="0" fontId="5" fillId="0" borderId="0" xfId="0" applyFont="1"/>
    <xf numFmtId="43" fontId="1" fillId="0" borderId="1" xfId="5" applyFont="1" applyBorder="1"/>
    <xf numFmtId="43" fontId="1" fillId="0" borderId="1" xfId="5" applyFont="1" applyBorder="1" applyAlignment="1">
      <alignment wrapText="1"/>
    </xf>
    <xf numFmtId="0" fontId="0" fillId="0" borderId="0" xfId="0" applyFont="1" applyAlignment="1">
      <alignment wrapText="1"/>
    </xf>
    <xf numFmtId="43" fontId="2" fillId="0" borderId="1" xfId="5" applyFont="1" applyBorder="1" applyAlignment="1">
      <alignment wrapText="1"/>
    </xf>
    <xf numFmtId="43" fontId="0" fillId="0" borderId="0" xfId="5" applyFont="1"/>
    <xf numFmtId="43" fontId="0" fillId="0" borderId="0" xfId="0" applyNumberFormat="1"/>
    <xf numFmtId="0" fontId="2" fillId="0" borderId="6" xfId="0" applyFont="1" applyFill="1" applyBorder="1"/>
    <xf numFmtId="0" fontId="0" fillId="0" borderId="1" xfId="0" applyBorder="1" applyAlignment="1">
      <alignment horizontal="left" indent="1"/>
    </xf>
    <xf numFmtId="0" fontId="2" fillId="2" borderId="0" xfId="0" applyFont="1" applyFill="1" applyBorder="1" applyAlignment="1">
      <alignment horizontal="left"/>
    </xf>
    <xf numFmtId="43" fontId="2" fillId="2" borderId="0" xfId="5" applyFont="1" applyFill="1" applyBorder="1"/>
    <xf numFmtId="0" fontId="2" fillId="0" borderId="0" xfId="0" applyFont="1" applyFill="1" applyBorder="1"/>
    <xf numFmtId="164" fontId="0" fillId="0" borderId="5" xfId="5" applyNumberFormat="1" applyFont="1" applyFill="1" applyBorder="1"/>
    <xf numFmtId="0" fontId="2" fillId="0" borderId="2" xfId="0" applyFont="1" applyBorder="1" applyAlignment="1">
      <alignment horizontal="left"/>
    </xf>
    <xf numFmtId="43" fontId="0" fillId="0" borderId="3" xfId="5" applyFont="1" applyBorder="1"/>
    <xf numFmtId="43" fontId="2" fillId="0" borderId="3" xfId="5" applyFont="1" applyBorder="1"/>
    <xf numFmtId="43" fontId="2" fillId="0" borderId="4" xfId="5" applyFont="1" applyBorder="1"/>
    <xf numFmtId="0" fontId="0" fillId="0" borderId="0" xfId="0" applyFont="1" applyAlignment="1"/>
    <xf numFmtId="0" fontId="0" fillId="0" borderId="0" xfId="0" applyAlignment="1"/>
    <xf numFmtId="0" fontId="2" fillId="0" borderId="0" xfId="0" applyFont="1" applyAlignment="1"/>
    <xf numFmtId="0" fontId="9" fillId="0" borderId="7"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wrapText="1"/>
    </xf>
    <xf numFmtId="0" fontId="0" fillId="0" borderId="1" xfId="0" applyFont="1" applyFill="1" applyBorder="1" applyAlignment="1">
      <alignment horizontal="center"/>
    </xf>
    <xf numFmtId="0" fontId="0" fillId="0" borderId="1" xfId="0" applyFont="1" applyBorder="1" applyAlignment="1">
      <alignment horizontal="center"/>
    </xf>
    <xf numFmtId="0" fontId="0" fillId="3" borderId="1" xfId="0" applyFill="1" applyBorder="1" applyAlignment="1">
      <alignment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top"/>
    </xf>
    <xf numFmtId="3" fontId="2" fillId="0" borderId="0" xfId="0" applyNumberFormat="1" applyFont="1"/>
    <xf numFmtId="3" fontId="2" fillId="6" borderId="1" xfId="0" applyNumberFormat="1" applyFont="1" applyFill="1" applyBorder="1"/>
    <xf numFmtId="0" fontId="0" fillId="7" borderId="4" xfId="0" applyFill="1" applyBorder="1"/>
    <xf numFmtId="43" fontId="3" fillId="7" borderId="1" xfId="5" applyNumberFormat="1" applyFont="1" applyFill="1" applyBorder="1" applyAlignment="1">
      <alignment horizontal="center"/>
    </xf>
    <xf numFmtId="0" fontId="0" fillId="7" borderId="2" xfId="0" applyFill="1" applyBorder="1"/>
    <xf numFmtId="0" fontId="0" fillId="0" borderId="1" xfId="0" applyBorder="1"/>
    <xf numFmtId="0" fontId="11" fillId="0" borderId="0" xfId="0" applyFont="1"/>
    <xf numFmtId="0" fontId="12" fillId="0" borderId="0" xfId="0" applyFont="1"/>
    <xf numFmtId="43" fontId="0" fillId="0" borderId="1" xfId="5" applyFont="1" applyBorder="1" applyAlignment="1">
      <alignment wrapText="1"/>
    </xf>
    <xf numFmtId="0" fontId="7" fillId="0" borderId="7" xfId="0" applyFont="1" applyBorder="1" applyAlignment="1">
      <alignment horizontal="center" vertical="center" wrapText="1"/>
    </xf>
    <xf numFmtId="0" fontId="8" fillId="0" borderId="7" xfId="0" applyFont="1" applyBorder="1" applyAlignment="1">
      <alignment wrapText="1"/>
    </xf>
    <xf numFmtId="43" fontId="8" fillId="0" borderId="7" xfId="5" applyFont="1" applyBorder="1" applyAlignment="1">
      <alignment wrapText="1"/>
    </xf>
    <xf numFmtId="0" fontId="13" fillId="0" borderId="0" xfId="0" applyFont="1" applyFill="1" applyBorder="1"/>
    <xf numFmtId="0" fontId="14" fillId="0" borderId="0" xfId="0" applyFont="1" applyFill="1" applyBorder="1"/>
    <xf numFmtId="0" fontId="13" fillId="0" borderId="1" xfId="0" applyFont="1" applyFill="1" applyBorder="1"/>
    <xf numFmtId="0" fontId="14" fillId="0" borderId="1" xfId="0" applyFont="1" applyFill="1" applyBorder="1"/>
    <xf numFmtId="43" fontId="14" fillId="0" borderId="1" xfId="0" applyNumberFormat="1" applyFont="1" applyFill="1" applyBorder="1"/>
    <xf numFmtId="43" fontId="15" fillId="0" borderId="0" xfId="0" applyNumberFormat="1" applyFont="1" applyFill="1" applyBorder="1"/>
    <xf numFmtId="0" fontId="0" fillId="0" borderId="1" xfId="0" applyFont="1" applyBorder="1"/>
    <xf numFmtId="0" fontId="17" fillId="0" borderId="1" xfId="6" applyFont="1" applyFill="1" applyBorder="1" applyAlignment="1">
      <alignment wrapText="1"/>
    </xf>
    <xf numFmtId="0" fontId="19" fillId="0" borderId="1" xfId="0" applyFont="1" applyBorder="1" applyAlignment="1">
      <alignment vertical="top"/>
    </xf>
    <xf numFmtId="0" fontId="20" fillId="0" borderId="0" xfId="0" applyFont="1" applyAlignment="1">
      <alignment vertical="center"/>
    </xf>
    <xf numFmtId="0" fontId="21" fillId="8" borderId="9" xfId="0" applyFont="1" applyFill="1" applyBorder="1" applyAlignment="1">
      <alignment vertical="center" wrapText="1"/>
    </xf>
    <xf numFmtId="0" fontId="18" fillId="9" borderId="10" xfId="0" applyFont="1" applyFill="1" applyBorder="1" applyAlignment="1">
      <alignment horizontal="justify" vertical="center" wrapText="1"/>
    </xf>
    <xf numFmtId="0" fontId="15" fillId="0" borderId="0" xfId="0" applyFont="1" applyAlignment="1">
      <alignment vertical="center"/>
    </xf>
    <xf numFmtId="0" fontId="14" fillId="0" borderId="0" xfId="0" applyFont="1" applyAlignment="1">
      <alignment vertical="center"/>
    </xf>
    <xf numFmtId="0" fontId="14" fillId="0" borderId="0" xfId="0" applyFont="1"/>
    <xf numFmtId="165" fontId="14" fillId="0" borderId="0" xfId="0" applyNumberFormat="1" applyFont="1" applyAlignment="1">
      <alignment vertical="center"/>
    </xf>
    <xf numFmtId="166" fontId="14" fillId="0" borderId="0" xfId="0" applyNumberFormat="1" applyFont="1" applyAlignment="1">
      <alignment vertical="center"/>
    </xf>
    <xf numFmtId="166" fontId="14" fillId="0" borderId="0" xfId="0" applyNumberFormat="1" applyFont="1"/>
    <xf numFmtId="0" fontId="15" fillId="0" borderId="0" xfId="0" applyFont="1" applyAlignment="1">
      <alignment horizontal="center" vertical="center"/>
    </xf>
    <xf numFmtId="0" fontId="15" fillId="0" borderId="0" xfId="0" applyFont="1" applyAlignment="1">
      <alignment horizontal="center"/>
    </xf>
    <xf numFmtId="0" fontId="24" fillId="0" borderId="0" xfId="0" applyFont="1" applyAlignment="1">
      <alignment wrapText="1"/>
    </xf>
    <xf numFmtId="0" fontId="0" fillId="0" borderId="0" xfId="0" applyAlignment="1">
      <alignment wrapText="1"/>
    </xf>
    <xf numFmtId="0" fontId="23" fillId="0" borderId="0" xfId="0" applyFont="1" applyAlignment="1">
      <alignment horizontal="justify" vertical="center" wrapText="1"/>
    </xf>
    <xf numFmtId="0" fontId="0" fillId="0" borderId="0" xfId="0" applyAlignment="1">
      <alignment wrapText="1"/>
    </xf>
    <xf numFmtId="0" fontId="24" fillId="0" borderId="0" xfId="0" applyFont="1" applyAlignment="1">
      <alignment vertical="center" wrapText="1"/>
    </xf>
    <xf numFmtId="0" fontId="0" fillId="0" borderId="0" xfId="0" applyAlignment="1">
      <alignment vertical="center" wrapText="1"/>
    </xf>
    <xf numFmtId="0" fontId="0" fillId="0" borderId="0" xfId="0" applyNumberFormat="1" applyFill="1" applyBorder="1" applyAlignment="1">
      <alignment horizontal="left" wrapText="1"/>
    </xf>
    <xf numFmtId="0" fontId="17" fillId="0" borderId="0" xfId="6" applyFont="1" applyFill="1" applyBorder="1" applyAlignment="1">
      <alignment horizontal="left"/>
    </xf>
    <xf numFmtId="43" fontId="2" fillId="0" borderId="1" xfId="5" applyFont="1" applyFill="1" applyBorder="1" applyAlignment="1">
      <alignment horizontal="center" wrapText="1"/>
    </xf>
    <xf numFmtId="43" fontId="2" fillId="0" borderId="1" xfId="5" applyFont="1" applyFill="1" applyBorder="1" applyAlignment="1">
      <alignment horizontal="center"/>
    </xf>
    <xf numFmtId="0" fontId="17" fillId="0" borderId="0" xfId="6" applyFont="1" applyFill="1" applyBorder="1" applyAlignment="1">
      <alignment horizontal="left" wrapText="1"/>
    </xf>
    <xf numFmtId="0" fontId="0" fillId="0" borderId="0" xfId="0" applyFont="1" applyAlignment="1">
      <alignment horizontal="left" wrapText="1"/>
    </xf>
    <xf numFmtId="43" fontId="8" fillId="0" borderId="0" xfId="5" applyFont="1" applyFill="1" applyBorder="1" applyAlignment="1">
      <alignment horizontal="left" readingOrder="1"/>
    </xf>
    <xf numFmtId="0" fontId="0" fillId="0" borderId="0" xfId="0" applyFont="1" applyAlignment="1">
      <alignment horizontal="left" vertical="center" wrapText="1"/>
    </xf>
    <xf numFmtId="0" fontId="0" fillId="0" borderId="0" xfId="0" applyAlignment="1">
      <alignment horizontal="left"/>
    </xf>
  </cellXfs>
  <cellStyles count="7">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2" xfId="6" xr:uid="{00000000-0005-0000-0000-000005000000}"/>
    <cellStyle name="Percent 2" xfId="3" xr:uid="{00000000-0005-0000-0000-000006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t_540\3500%20EDMFO\BENEFITS%20GROUP\Benefits%20Methodology%20and%20Metrics\Metrics%20&amp;%20Methods%20by%20Application\Energy%20Storage%20Methodology\Storage%20Bidder%20Calculations%2011-15-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kandel\AppData\Local\Microsoft\Windows\Temporary%20Internet%20Files\Content.Outlook\WF9PPZ6T\130627TCU%20NAICS%20category_Year_and_Planning%20Area%20a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nit_540\3500%20EDMFO\BENEFITS%20GROUP\Data%20&amp;%20Literature\Energy%20Use\NG%20Demand\NG%20by%20sector%20place%20from%20DAO\Copy%20of%20130306-IndustryMining-NaturalGas-byPlanningArea%202006-2013%20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row r="12">
          <cell r="A12" t="b">
            <v>1</v>
          </cell>
        </row>
      </sheetData>
      <sheetData sheetId="1">
        <row r="41">
          <cell r="B41">
            <v>8.7999999999999995E-2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MMtherms"/>
      <sheetName val="Category Descriptions"/>
      <sheetName val="DataByPlanningArea"/>
      <sheetName val="DataByUtility"/>
      <sheetName val="Pivot"/>
      <sheetName val="Sheet2"/>
      <sheetName val="Sheet1"/>
      <sheetName val="AKsums"/>
    </sheetNames>
    <sheetDataSet>
      <sheetData sheetId="0">
        <row r="46">
          <cell r="Z46">
            <v>7.1409859515392835</v>
          </cell>
        </row>
        <row r="47">
          <cell r="Z47">
            <v>50.853408281677723</v>
          </cell>
        </row>
        <row r="49">
          <cell r="Z49">
            <v>1.0452509999999999</v>
          </cell>
        </row>
        <row r="50">
          <cell r="Z50">
            <v>4.317952</v>
          </cell>
        </row>
        <row r="51">
          <cell r="Z51">
            <v>0.29319693597811447</v>
          </cell>
        </row>
        <row r="52">
          <cell r="Z52">
            <v>0.34458</v>
          </cell>
        </row>
        <row r="53">
          <cell r="Z53">
            <v>1.523E-3</v>
          </cell>
        </row>
        <row r="54">
          <cell r="Z54">
            <v>7.5400999999999996E-2</v>
          </cell>
        </row>
        <row r="55">
          <cell r="Z55">
            <v>3.0202E-2</v>
          </cell>
        </row>
        <row r="56">
          <cell r="Z56">
            <v>4.3528999999999998E-2</v>
          </cell>
        </row>
        <row r="57">
          <cell r="Z57">
            <v>0.214227</v>
          </cell>
        </row>
        <row r="58">
          <cell r="Z58">
            <v>4.8384000000000003E-2</v>
          </cell>
        </row>
        <row r="59">
          <cell r="Z59">
            <v>0.67936599999999991</v>
          </cell>
        </row>
        <row r="61">
          <cell r="Z61">
            <v>10.248491</v>
          </cell>
        </row>
        <row r="62">
          <cell r="Z62">
            <v>17.351107935978114</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mp;MiningGas by PlanningAgency"/>
      <sheetName val="AKsums"/>
    </sheetNames>
    <sheetDataSet>
      <sheetData sheetId="0">
        <row r="4">
          <cell r="B4" t="str">
            <v>212</v>
          </cell>
          <cell r="Z4">
            <v>9.6425870000000007</v>
          </cell>
          <cell r="BH4">
            <v>0</v>
          </cell>
        </row>
        <row r="5">
          <cell r="B5" t="str">
            <v>230</v>
          </cell>
          <cell r="Z5">
            <v>7.6317062440000036</v>
          </cell>
          <cell r="BH5">
            <v>19.157783999999999</v>
          </cell>
        </row>
        <row r="6">
          <cell r="B6" t="str">
            <v>313</v>
          </cell>
          <cell r="Z6">
            <v>9.0394842010262613E-2</v>
          </cell>
          <cell r="BH6">
            <v>0</v>
          </cell>
        </row>
        <row r="7">
          <cell r="B7" t="str">
            <v>314</v>
          </cell>
          <cell r="Z7">
            <v>0.10079958308925759</v>
          </cell>
          <cell r="BH7">
            <v>0</v>
          </cell>
        </row>
        <row r="8">
          <cell r="B8" t="str">
            <v>322X</v>
          </cell>
          <cell r="Z8">
            <v>13.858683537674338</v>
          </cell>
          <cell r="BH8">
            <v>0</v>
          </cell>
        </row>
        <row r="9">
          <cell r="B9" t="str">
            <v>323</v>
          </cell>
          <cell r="Z9">
            <v>2.5903320539634049</v>
          </cell>
          <cell r="BH9">
            <v>0</v>
          </cell>
        </row>
        <row r="10">
          <cell r="B10" t="str">
            <v>324</v>
          </cell>
          <cell r="Z10">
            <v>861.01687382307853</v>
          </cell>
          <cell r="BH10">
            <v>255.94227083640152</v>
          </cell>
        </row>
        <row r="11">
          <cell r="B11" t="str">
            <v>325</v>
          </cell>
          <cell r="Z11">
            <v>184.46185132360284</v>
          </cell>
          <cell r="BH11">
            <v>0.153388</v>
          </cell>
        </row>
        <row r="12">
          <cell r="B12" t="str">
            <v>326</v>
          </cell>
          <cell r="Z12">
            <v>7.2414154943675344</v>
          </cell>
          <cell r="BH12">
            <v>7.7903136944707258E-3</v>
          </cell>
        </row>
        <row r="13">
          <cell r="B13" t="str">
            <v>327X</v>
          </cell>
          <cell r="Z13">
            <v>34.381998662369178</v>
          </cell>
          <cell r="BH13">
            <v>0</v>
          </cell>
        </row>
        <row r="14">
          <cell r="B14" t="str">
            <v>331</v>
          </cell>
          <cell r="Z14">
            <v>19.906378738877315</v>
          </cell>
          <cell r="BH14">
            <v>0</v>
          </cell>
        </row>
        <row r="15">
          <cell r="B15" t="str">
            <v>332</v>
          </cell>
          <cell r="Z15">
            <v>13.768037220349946</v>
          </cell>
          <cell r="BH15">
            <v>0</v>
          </cell>
        </row>
        <row r="16">
          <cell r="B16" t="str">
            <v>333</v>
          </cell>
          <cell r="Z16">
            <v>6.0661431751689703</v>
          </cell>
          <cell r="BH16">
            <v>0</v>
          </cell>
        </row>
        <row r="17">
          <cell r="B17" t="str">
            <v>334X</v>
          </cell>
          <cell r="Z17">
            <v>17.079054633686205</v>
          </cell>
          <cell r="BH17">
            <v>0.13252404041743465</v>
          </cell>
        </row>
        <row r="18">
          <cell r="B18" t="str">
            <v>335</v>
          </cell>
          <cell r="Z18">
            <v>0.70377148883813168</v>
          </cell>
          <cell r="BH18">
            <v>0</v>
          </cell>
        </row>
        <row r="19">
          <cell r="B19" t="str">
            <v>336</v>
          </cell>
          <cell r="Z19">
            <v>15.723944814534198</v>
          </cell>
          <cell r="BH19">
            <v>0.44822625030725927</v>
          </cell>
        </row>
        <row r="20">
          <cell r="B20" t="str">
            <v>337</v>
          </cell>
          <cell r="Z20">
            <v>0.66516238341683787</v>
          </cell>
          <cell r="BH20">
            <v>0</v>
          </cell>
        </row>
        <row r="21">
          <cell r="B21" t="str">
            <v>339</v>
          </cell>
          <cell r="Z21">
            <v>4.0295621541054167</v>
          </cell>
          <cell r="BH21">
            <v>0</v>
          </cell>
        </row>
        <row r="22">
          <cell r="B22" t="str">
            <v>3221</v>
          </cell>
          <cell r="Z22">
            <v>14.146961488308051</v>
          </cell>
          <cell r="BH22">
            <v>15.945671215850037</v>
          </cell>
        </row>
        <row r="23">
          <cell r="B23" t="str">
            <v>3272</v>
          </cell>
          <cell r="Z23">
            <v>89.26432803559041</v>
          </cell>
          <cell r="BH23">
            <v>0</v>
          </cell>
        </row>
        <row r="24">
          <cell r="B24" t="str">
            <v>3273</v>
          </cell>
          <cell r="Z24">
            <v>24.764911521942881</v>
          </cell>
          <cell r="BH24">
            <v>0</v>
          </cell>
        </row>
        <row r="25">
          <cell r="B25" t="str">
            <v>3344</v>
          </cell>
          <cell r="Z25">
            <v>11.585931734312135</v>
          </cell>
          <cell r="BH25">
            <v>1.1740334854120449</v>
          </cell>
        </row>
        <row r="26">
          <cell r="B26" t="str">
            <v>1133, 321</v>
          </cell>
          <cell r="Z26">
            <v>3.1413712701920233</v>
          </cell>
          <cell r="BH26">
            <v>1.8951337883704016</v>
          </cell>
        </row>
        <row r="27">
          <cell r="B27" t="str">
            <v>211, 213</v>
          </cell>
          <cell r="Z27">
            <v>2.5897029999999996</v>
          </cell>
          <cell r="BH27">
            <v>0.31725100000000001</v>
          </cell>
        </row>
        <row r="28">
          <cell r="B28" t="str">
            <v>311X, 312</v>
          </cell>
          <cell r="Z28">
            <v>186.75541643648009</v>
          </cell>
          <cell r="BH28">
            <v>6.5828199866196424E-2</v>
          </cell>
        </row>
        <row r="29">
          <cell r="B29" t="str">
            <v>3113, 3114</v>
          </cell>
          <cell r="Z29">
            <v>199.01714676422964</v>
          </cell>
          <cell r="BH29">
            <v>0.39640390964163347</v>
          </cell>
        </row>
        <row r="30">
          <cell r="B30" t="str">
            <v>315, 316</v>
          </cell>
          <cell r="Z30">
            <v>0.43715747560990004</v>
          </cell>
          <cell r="BH30">
            <v>0</v>
          </cell>
        </row>
        <row r="31">
          <cell r="B31" t="str">
            <v>511, 516</v>
          </cell>
          <cell r="Z31">
            <v>4.9529174018240374</v>
          </cell>
          <cell r="BH31">
            <v>0.69516945169199529</v>
          </cell>
        </row>
        <row r="33">
          <cell r="Z33">
            <v>18.238846200000001</v>
          </cell>
          <cell r="BH33">
            <v>0</v>
          </cell>
        </row>
        <row r="34">
          <cell r="Z34">
            <v>8.472761000000002</v>
          </cell>
          <cell r="BH34">
            <v>18.760425999999999</v>
          </cell>
        </row>
        <row r="35">
          <cell r="Z35">
            <v>33.438262350335108</v>
          </cell>
          <cell r="BH35">
            <v>0</v>
          </cell>
        </row>
        <row r="36">
          <cell r="Z36">
            <v>6.1154150062266339</v>
          </cell>
          <cell r="BH36">
            <v>0.43287343941205614</v>
          </cell>
        </row>
        <row r="37">
          <cell r="Z37">
            <v>34.291750281456174</v>
          </cell>
          <cell r="BH37">
            <v>12.941543925602723</v>
          </cell>
        </row>
        <row r="38">
          <cell r="Z38">
            <v>7.2243578020745636</v>
          </cell>
          <cell r="BH38">
            <v>0</v>
          </cell>
        </row>
        <row r="39">
          <cell r="Z39">
            <v>808.26408572430773</v>
          </cell>
          <cell r="BH39">
            <v>592.66144699618121</v>
          </cell>
        </row>
        <row r="40">
          <cell r="Z40">
            <v>194.32237613876936</v>
          </cell>
          <cell r="BH40">
            <v>7.0803599896024583</v>
          </cell>
        </row>
        <row r="41">
          <cell r="Z41">
            <v>12.245313174399922</v>
          </cell>
          <cell r="BH41">
            <v>4.0192176650068741E-6</v>
          </cell>
        </row>
        <row r="42">
          <cell r="Z42">
            <v>21.333935479624614</v>
          </cell>
          <cell r="BH42">
            <v>0</v>
          </cell>
        </row>
        <row r="43">
          <cell r="Z43">
            <v>80.894210870184423</v>
          </cell>
          <cell r="BH43">
            <v>0.41090672523133293</v>
          </cell>
        </row>
        <row r="44">
          <cell r="Z44">
            <v>72.437788799051546</v>
          </cell>
          <cell r="BH44">
            <v>0</v>
          </cell>
        </row>
        <row r="45">
          <cell r="Z45">
            <v>8.7827432453065128</v>
          </cell>
          <cell r="BH45">
            <v>0.18482858739376545</v>
          </cell>
        </row>
        <row r="46">
          <cell r="Z46">
            <v>7.1132001480861247</v>
          </cell>
          <cell r="BH46">
            <v>0</v>
          </cell>
        </row>
        <row r="47">
          <cell r="Z47">
            <v>3.634221762152976</v>
          </cell>
          <cell r="BH47">
            <v>0.9329120769443775</v>
          </cell>
        </row>
        <row r="48">
          <cell r="Z48">
            <v>37.178035603033869</v>
          </cell>
          <cell r="BH48">
            <v>5.9699203857712475E-3</v>
          </cell>
        </row>
        <row r="49">
          <cell r="Z49">
            <v>2.5976563841885136</v>
          </cell>
          <cell r="BH49">
            <v>0</v>
          </cell>
        </row>
        <row r="50">
          <cell r="Z50">
            <v>11.974341886567263</v>
          </cell>
          <cell r="BH50">
            <v>0</v>
          </cell>
        </row>
        <row r="51">
          <cell r="Z51">
            <v>11.787812077033429</v>
          </cell>
          <cell r="BH51">
            <v>39.411768170467603</v>
          </cell>
        </row>
        <row r="52">
          <cell r="Z52">
            <v>16.475883738447902</v>
          </cell>
          <cell r="BH52">
            <v>0</v>
          </cell>
        </row>
        <row r="53">
          <cell r="Z53">
            <v>3.4449883371363255</v>
          </cell>
          <cell r="BH53">
            <v>0</v>
          </cell>
        </row>
        <row r="54">
          <cell r="Z54">
            <v>4.0052054559526935</v>
          </cell>
          <cell r="BH54">
            <v>2.5336531363326782</v>
          </cell>
        </row>
        <row r="55">
          <cell r="Z55">
            <v>0.45015234428861955</v>
          </cell>
          <cell r="BH55">
            <v>0.13492212260103201</v>
          </cell>
        </row>
        <row r="56">
          <cell r="Z56">
            <v>2493.6029333000001</v>
          </cell>
          <cell r="BH56">
            <v>30.127177</v>
          </cell>
        </row>
        <row r="57">
          <cell r="Z57">
            <v>208.64245082726978</v>
          </cell>
          <cell r="BH57">
            <v>2.851729987957194</v>
          </cell>
        </row>
        <row r="58">
          <cell r="Z58">
            <v>61.300840204392962</v>
          </cell>
          <cell r="BH58">
            <v>2.6084980175597559</v>
          </cell>
        </row>
        <row r="59">
          <cell r="Z59">
            <v>1.8052300004262685</v>
          </cell>
          <cell r="BH59">
            <v>0</v>
          </cell>
        </row>
        <row r="60">
          <cell r="Z60">
            <v>1.0779704913581449</v>
          </cell>
          <cell r="BH60">
            <v>0</v>
          </cell>
        </row>
        <row r="62">
          <cell r="Z62">
            <v>2.3392699999999995</v>
          </cell>
          <cell r="BH62">
            <v>0</v>
          </cell>
        </row>
        <row r="63">
          <cell r="Z63">
            <v>1.5806290000000001</v>
          </cell>
          <cell r="BH63">
            <v>0.52157100000000001</v>
          </cell>
        </row>
        <row r="64">
          <cell r="Z64">
            <v>2.3734999999999999E-2</v>
          </cell>
          <cell r="BH64">
            <v>0</v>
          </cell>
        </row>
        <row r="65">
          <cell r="Z65">
            <v>1.8884999999999999E-2</v>
          </cell>
          <cell r="BH65">
            <v>0</v>
          </cell>
        </row>
        <row r="66">
          <cell r="Z66">
            <v>2.5510999999999999E-2</v>
          </cell>
          <cell r="BH66">
            <v>0</v>
          </cell>
        </row>
        <row r="67">
          <cell r="Z67">
            <v>0.16125899999999999</v>
          </cell>
          <cell r="BH67">
            <v>0</v>
          </cell>
        </row>
        <row r="68">
          <cell r="Z68">
            <v>1.4108000000000001</v>
          </cell>
          <cell r="BH68">
            <v>0</v>
          </cell>
        </row>
        <row r="69">
          <cell r="Z69">
            <v>1.841243</v>
          </cell>
          <cell r="BH69">
            <v>0.26645000000000002</v>
          </cell>
        </row>
        <row r="70">
          <cell r="Z70">
            <v>0.67738100000000001</v>
          </cell>
          <cell r="BH70">
            <v>0.73830099999999999</v>
          </cell>
        </row>
        <row r="71">
          <cell r="Z71">
            <v>0.157558</v>
          </cell>
          <cell r="BH71">
            <v>0</v>
          </cell>
        </row>
        <row r="72">
          <cell r="Z72">
            <v>0.34905599999999998</v>
          </cell>
          <cell r="BH72">
            <v>0</v>
          </cell>
        </row>
        <row r="73">
          <cell r="Z73">
            <v>1.2510220000000001</v>
          </cell>
          <cell r="BH73">
            <v>0.53356700000000001</v>
          </cell>
        </row>
        <row r="74">
          <cell r="Z74">
            <v>2.0611250000000005</v>
          </cell>
          <cell r="BH74">
            <v>6.4491680000000002</v>
          </cell>
        </row>
        <row r="75">
          <cell r="Z75">
            <v>3.2541430000000005</v>
          </cell>
          <cell r="BH75">
            <v>6.2419589999999996</v>
          </cell>
        </row>
        <row r="76">
          <cell r="Z76">
            <v>0.45766400000000002</v>
          </cell>
          <cell r="BH76">
            <v>0</v>
          </cell>
        </row>
        <row r="77">
          <cell r="Z77">
            <v>1.8482799999999999</v>
          </cell>
          <cell r="BH77">
            <v>3.4702169999999999</v>
          </cell>
        </row>
        <row r="78">
          <cell r="Z78">
            <v>2.3612999999999999E-2</v>
          </cell>
          <cell r="BH78">
            <v>3.8587999999999997E-2</v>
          </cell>
        </row>
        <row r="79">
          <cell r="Z79">
            <v>1.4178289999999998</v>
          </cell>
          <cell r="BH79">
            <v>3.3244999999999997E-2</v>
          </cell>
        </row>
        <row r="80">
          <cell r="BH80">
            <v>0</v>
          </cell>
        </row>
        <row r="81">
          <cell r="Z81">
            <v>1.751E-3</v>
          </cell>
          <cell r="BH81">
            <v>0</v>
          </cell>
        </row>
        <row r="82">
          <cell r="Z82">
            <v>0.93406500000000015</v>
          </cell>
          <cell r="BH82">
            <v>0</v>
          </cell>
        </row>
        <row r="83">
          <cell r="Z83">
            <v>0.72984399999999994</v>
          </cell>
          <cell r="BH83">
            <v>1.399311</v>
          </cell>
        </row>
        <row r="84">
          <cell r="Z84">
            <v>2.297E-3</v>
          </cell>
          <cell r="BH84">
            <v>0</v>
          </cell>
        </row>
        <row r="85">
          <cell r="Z85">
            <v>5.751E-3</v>
          </cell>
          <cell r="BH85">
            <v>0</v>
          </cell>
        </row>
        <row r="86">
          <cell r="Z86">
            <v>4.7537800000000008</v>
          </cell>
          <cell r="BH86">
            <v>0.25996799999999998</v>
          </cell>
        </row>
        <row r="87">
          <cell r="Z87">
            <v>3.5333000000000003E-2</v>
          </cell>
          <cell r="BH87">
            <v>0</v>
          </cell>
        </row>
        <row r="88">
          <cell r="Z88">
            <v>1.2550999999999998E-2</v>
          </cell>
          <cell r="BH88">
            <v>0</v>
          </cell>
        </row>
        <row r="89">
          <cell r="Z89">
            <v>0.28744900000000001</v>
          </cell>
          <cell r="BH89">
            <v>0.26026899999999997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abSelected="1" view="pageBreakPreview" zoomScale="60" zoomScaleNormal="100" workbookViewId="0">
      <selection activeCell="K22" sqref="K22"/>
    </sheetView>
  </sheetViews>
  <sheetFormatPr defaultRowHeight="14.5" x14ac:dyDescent="0.35"/>
  <cols>
    <col min="1" max="1" width="25.7265625" bestFit="1" customWidth="1"/>
    <col min="2" max="2" width="14" bestFit="1" customWidth="1"/>
    <col min="3" max="3" width="12" bestFit="1" customWidth="1"/>
    <col min="4" max="4" width="13.1796875" bestFit="1" customWidth="1"/>
    <col min="5" max="5" width="12" bestFit="1" customWidth="1"/>
    <col min="6" max="6" width="12" style="1" bestFit="1" customWidth="1"/>
  </cols>
  <sheetData>
    <row r="1" spans="1:8" ht="18.5" x14ac:dyDescent="0.45">
      <c r="A1" s="14" t="s">
        <v>213</v>
      </c>
    </row>
    <row r="2" spans="1:8" ht="81" customHeight="1" x14ac:dyDescent="0.35">
      <c r="A2" s="76" t="s">
        <v>0</v>
      </c>
      <c r="B2" s="77"/>
      <c r="C2" s="77"/>
      <c r="D2" s="77"/>
      <c r="E2" s="77"/>
      <c r="F2" s="77"/>
      <c r="G2" s="77"/>
      <c r="H2" s="77"/>
    </row>
    <row r="3" spans="1:8" s="1" customFormat="1" ht="72" customHeight="1" x14ac:dyDescent="0.35">
      <c r="A3" s="78" t="s">
        <v>1</v>
      </c>
      <c r="B3" s="79"/>
      <c r="C3" s="79"/>
      <c r="D3" s="79"/>
      <c r="E3" s="79"/>
      <c r="F3" s="79"/>
      <c r="G3" s="77"/>
      <c r="H3" s="77"/>
    </row>
    <row r="4" spans="1:8" s="1" customFormat="1" ht="15" customHeight="1" x14ac:dyDescent="0.35">
      <c r="A4" s="74"/>
      <c r="B4" s="75"/>
      <c r="C4" s="75"/>
      <c r="D4" s="75"/>
      <c r="E4" s="75"/>
      <c r="F4" s="75"/>
    </row>
    <row r="5" spans="1:8" x14ac:dyDescent="0.35">
      <c r="A5" s="1" t="s">
        <v>2</v>
      </c>
    </row>
    <row r="6" spans="1:8" x14ac:dyDescent="0.35">
      <c r="B6" s="7" t="s">
        <v>3</v>
      </c>
      <c r="C6" s="7" t="s">
        <v>4</v>
      </c>
      <c r="D6" s="7" t="s">
        <v>5</v>
      </c>
      <c r="E6" s="7" t="s">
        <v>6</v>
      </c>
      <c r="F6" s="4" t="s">
        <v>7</v>
      </c>
    </row>
    <row r="7" spans="1:8" x14ac:dyDescent="0.35">
      <c r="A7" s="8" t="s">
        <v>8</v>
      </c>
      <c r="B7" s="9">
        <v>819.36380703179475</v>
      </c>
      <c r="C7" s="9">
        <v>577.1659280987916</v>
      </c>
      <c r="D7" s="9">
        <v>67.72785580019027</v>
      </c>
      <c r="E7" s="9"/>
      <c r="F7" s="10">
        <v>1464.2575909307766</v>
      </c>
    </row>
    <row r="8" spans="1:8" x14ac:dyDescent="0.35">
      <c r="A8" s="8" t="s">
        <v>9</v>
      </c>
      <c r="B8" s="9">
        <v>7.5297256389646978E-6</v>
      </c>
      <c r="C8" s="9">
        <v>0.13469396502026504</v>
      </c>
      <c r="D8" s="9"/>
      <c r="E8" s="9"/>
      <c r="F8" s="10">
        <v>0.13470149474590401</v>
      </c>
    </row>
    <row r="9" spans="1:8" x14ac:dyDescent="0.35">
      <c r="A9" s="8" t="s">
        <v>10</v>
      </c>
      <c r="B9" s="9">
        <v>0.14858611646851355</v>
      </c>
      <c r="C9" s="9">
        <v>0.23771568398861723</v>
      </c>
      <c r="D9" s="9"/>
      <c r="E9" s="9"/>
      <c r="F9" s="10">
        <v>0.38630180045713081</v>
      </c>
    </row>
    <row r="10" spans="1:8" x14ac:dyDescent="0.35">
      <c r="A10" s="8" t="s">
        <v>11</v>
      </c>
      <c r="B10" s="9">
        <v>1682.0181848838961</v>
      </c>
      <c r="C10" s="9">
        <v>350.76800238781652</v>
      </c>
      <c r="D10" s="9">
        <v>47.78802384955889</v>
      </c>
      <c r="E10" s="9"/>
      <c r="F10" s="10">
        <v>2080.5742111212717</v>
      </c>
    </row>
    <row r="11" spans="1:8" x14ac:dyDescent="0.35">
      <c r="A11" s="8" t="s">
        <v>12</v>
      </c>
      <c r="B11" s="9">
        <v>285.22632864397576</v>
      </c>
      <c r="C11" s="9">
        <v>148.78683590970775</v>
      </c>
      <c r="D11" s="9">
        <v>16.856483668553629</v>
      </c>
      <c r="E11" s="9"/>
      <c r="F11" s="10">
        <v>450.86964822223712</v>
      </c>
    </row>
    <row r="12" spans="1:8" x14ac:dyDescent="0.35">
      <c r="A12" s="8" t="s">
        <v>13</v>
      </c>
      <c r="B12" s="9">
        <v>582.48451033284755</v>
      </c>
      <c r="C12" s="9">
        <v>143.7207689913543</v>
      </c>
      <c r="D12" s="9">
        <v>21.384760765494107</v>
      </c>
      <c r="E12" s="9"/>
      <c r="F12" s="10">
        <v>747.590040089696</v>
      </c>
    </row>
    <row r="13" spans="1:8" x14ac:dyDescent="0.35">
      <c r="A13" s="8" t="s">
        <v>14</v>
      </c>
      <c r="B13" s="9">
        <v>402.21202042113197</v>
      </c>
      <c r="C13" s="9">
        <v>268.87136244781527</v>
      </c>
      <c r="D13" s="9">
        <v>30.709783539604146</v>
      </c>
      <c r="E13" s="9"/>
      <c r="F13" s="10">
        <v>701.79316640855131</v>
      </c>
    </row>
    <row r="14" spans="1:8" x14ac:dyDescent="0.35">
      <c r="A14" s="8" t="s">
        <v>15</v>
      </c>
      <c r="B14" s="9">
        <v>3134.6740898204298</v>
      </c>
      <c r="C14" s="9">
        <v>779.13737923405051</v>
      </c>
      <c r="D14" s="9">
        <v>120.91747473254762</v>
      </c>
      <c r="E14" s="9"/>
      <c r="F14" s="10">
        <v>4034.7289437870281</v>
      </c>
    </row>
    <row r="15" spans="1:8" x14ac:dyDescent="0.35">
      <c r="A15" s="8" t="s">
        <v>16</v>
      </c>
      <c r="B15" s="9">
        <v>16697.682853644699</v>
      </c>
      <c r="C15" s="9">
        <v>4415.9932483091343</v>
      </c>
      <c r="D15" s="9">
        <v>792.69030144750752</v>
      </c>
      <c r="E15" s="9"/>
      <c r="F15" s="10">
        <v>21906.366403401338</v>
      </c>
    </row>
    <row r="16" spans="1:8" x14ac:dyDescent="0.35">
      <c r="A16" s="8" t="s">
        <v>17</v>
      </c>
      <c r="B16" s="9">
        <v>1666.9383010844635</v>
      </c>
      <c r="C16" s="9">
        <v>894.4072379445081</v>
      </c>
      <c r="D16" s="9">
        <v>48.913034360038026</v>
      </c>
      <c r="E16" s="9"/>
      <c r="F16" s="10">
        <v>2610.2585733890101</v>
      </c>
    </row>
    <row r="17" spans="1:6" x14ac:dyDescent="0.35">
      <c r="A17" s="8" t="s">
        <v>18</v>
      </c>
      <c r="B17" s="9">
        <v>9083.5864577036482</v>
      </c>
      <c r="C17" s="9">
        <v>2947.2957937248639</v>
      </c>
      <c r="D17" s="9">
        <v>494.90347414085369</v>
      </c>
      <c r="E17" s="9"/>
      <c r="F17" s="10">
        <v>12525.785725569367</v>
      </c>
    </row>
    <row r="18" spans="1:6" x14ac:dyDescent="0.35">
      <c r="A18" s="8" t="s">
        <v>19</v>
      </c>
      <c r="B18" s="9">
        <v>1705.4131904792323</v>
      </c>
      <c r="C18" s="9">
        <v>247.7786840819856</v>
      </c>
      <c r="D18" s="9">
        <v>96.870105981229585</v>
      </c>
      <c r="E18" s="9"/>
      <c r="F18" s="10">
        <v>2050.0619805424476</v>
      </c>
    </row>
    <row r="19" spans="1:6" x14ac:dyDescent="0.35">
      <c r="A19" s="11" t="s">
        <v>20</v>
      </c>
      <c r="B19" s="9">
        <v>7677.8900858746129</v>
      </c>
      <c r="C19" s="9">
        <v>1909.2235930777811</v>
      </c>
      <c r="D19" s="9">
        <v>255.8177085947396</v>
      </c>
      <c r="E19" s="9"/>
      <c r="F19" s="10">
        <v>9842.9313875471325</v>
      </c>
    </row>
    <row r="20" spans="1:6" x14ac:dyDescent="0.35">
      <c r="A20" s="8" t="s">
        <v>21</v>
      </c>
      <c r="B20" s="9">
        <v>3472.9808806722576</v>
      </c>
      <c r="C20" s="9">
        <v>1545.3751546787594</v>
      </c>
      <c r="D20" s="9">
        <v>206.97298496768286</v>
      </c>
      <c r="E20" s="9"/>
      <c r="F20" s="10">
        <v>5225.3290203186998</v>
      </c>
    </row>
    <row r="21" spans="1:6" x14ac:dyDescent="0.35">
      <c r="A21" s="8" t="s">
        <v>22</v>
      </c>
      <c r="B21" s="9">
        <v>3217.0950703319286</v>
      </c>
      <c r="C21" s="9">
        <v>227.55227605204479</v>
      </c>
      <c r="D21" s="9">
        <v>22.200347968491993</v>
      </c>
      <c r="E21" s="9"/>
      <c r="F21" s="10">
        <v>3466.8476943524652</v>
      </c>
    </row>
    <row r="22" spans="1:6" x14ac:dyDescent="0.35">
      <c r="A22" s="8" t="s">
        <v>23</v>
      </c>
      <c r="B22" s="9">
        <v>110.86034830431413</v>
      </c>
      <c r="C22" s="9">
        <v>17.791607857161718</v>
      </c>
      <c r="D22" s="9">
        <v>5.0482551578417922</v>
      </c>
      <c r="E22" s="9"/>
      <c r="F22" s="10">
        <v>133.70021131931765</v>
      </c>
    </row>
    <row r="23" spans="1:6" x14ac:dyDescent="0.35">
      <c r="A23" s="8" t="s">
        <v>24</v>
      </c>
      <c r="B23" s="9"/>
      <c r="C23" s="9"/>
      <c r="D23" s="9"/>
      <c r="E23" s="9">
        <v>0</v>
      </c>
      <c r="F23" s="10">
        <v>0</v>
      </c>
    </row>
    <row r="24" spans="1:6" x14ac:dyDescent="0.35">
      <c r="A24" s="8" t="s">
        <v>25</v>
      </c>
      <c r="B24" s="9">
        <v>985.46570800488166</v>
      </c>
      <c r="C24" s="9"/>
      <c r="D24" s="9"/>
      <c r="E24" s="9"/>
      <c r="F24" s="10">
        <v>985.46570800488166</v>
      </c>
    </row>
    <row r="25" spans="1:6" x14ac:dyDescent="0.35">
      <c r="A25" s="8" t="s">
        <v>26</v>
      </c>
      <c r="B25" s="9">
        <v>247.36138939015922</v>
      </c>
      <c r="C25" s="9"/>
      <c r="D25" s="9"/>
      <c r="E25" s="9"/>
      <c r="F25" s="10">
        <v>247.36138939015922</v>
      </c>
    </row>
    <row r="26" spans="1:6" x14ac:dyDescent="0.35">
      <c r="A26" s="8" t="s">
        <v>27</v>
      </c>
      <c r="B26" s="9">
        <v>578.98624058610778</v>
      </c>
      <c r="C26" s="9">
        <v>727.25042026923347</v>
      </c>
      <c r="D26" s="9">
        <v>111.8989581063434</v>
      </c>
      <c r="E26" s="9">
        <v>108.81685052507052</v>
      </c>
      <c r="F26" s="10">
        <v>1526.952469486755</v>
      </c>
    </row>
    <row r="27" spans="1:6" x14ac:dyDescent="0.35">
      <c r="A27" s="8" t="s">
        <v>28</v>
      </c>
      <c r="B27" s="9">
        <v>975.85906365985602</v>
      </c>
      <c r="C27" s="9">
        <v>226.97563730145674</v>
      </c>
      <c r="D27" s="9">
        <v>61.74473489693537</v>
      </c>
      <c r="E27" s="9">
        <v>17.832846868874633</v>
      </c>
      <c r="F27" s="10">
        <v>1282.4122827271228</v>
      </c>
    </row>
    <row r="28" spans="1:6" x14ac:dyDescent="0.35">
      <c r="A28" s="8" t="s">
        <v>29</v>
      </c>
      <c r="B28" s="9">
        <v>4747.1303825000759</v>
      </c>
      <c r="C28" s="9">
        <v>400.12522201102183</v>
      </c>
      <c r="D28" s="9">
        <v>310.35234152953819</v>
      </c>
      <c r="E28" s="9">
        <v>97.803062531193504</v>
      </c>
      <c r="F28" s="10">
        <v>5555.4110085718294</v>
      </c>
    </row>
    <row r="29" spans="1:6" x14ac:dyDescent="0.35">
      <c r="A29" s="8" t="s">
        <v>30</v>
      </c>
      <c r="B29" s="9">
        <v>241.79006455470054</v>
      </c>
      <c r="C29" s="9">
        <v>123.96278261398777</v>
      </c>
      <c r="D29" s="9">
        <v>24.892831613654845</v>
      </c>
      <c r="E29" s="9">
        <v>12.399932629576622</v>
      </c>
      <c r="F29" s="10">
        <v>403.04561141191971</v>
      </c>
    </row>
    <row r="30" spans="1:6" x14ac:dyDescent="0.35">
      <c r="A30" s="8" t="s">
        <v>31</v>
      </c>
      <c r="B30" s="9">
        <v>79.333139777732057</v>
      </c>
      <c r="C30" s="9">
        <v>9.6969743133874111</v>
      </c>
      <c r="D30" s="9">
        <v>25.393479814416789</v>
      </c>
      <c r="E30" s="9">
        <v>2.1772362072348064</v>
      </c>
      <c r="F30" s="10">
        <v>116.60083011277108</v>
      </c>
    </row>
    <row r="31" spans="1:6" s="1" customFormat="1" x14ac:dyDescent="0.35">
      <c r="A31" s="4" t="s">
        <v>7</v>
      </c>
      <c r="B31" s="10">
        <v>58394.500711348912</v>
      </c>
      <c r="C31" s="10">
        <v>15962.251318953871</v>
      </c>
      <c r="D31" s="10">
        <v>2763.0829409352214</v>
      </c>
      <c r="E31" s="10">
        <v>239.02992876195009</v>
      </c>
      <c r="F31" s="10">
        <v>77358.864899999971</v>
      </c>
    </row>
    <row r="33" spans="1:6" x14ac:dyDescent="0.35">
      <c r="A33" s="1" t="s">
        <v>32</v>
      </c>
    </row>
    <row r="34" spans="1:6" x14ac:dyDescent="0.35">
      <c r="B34" s="7" t="s">
        <v>3</v>
      </c>
      <c r="C34" s="7" t="s">
        <v>4</v>
      </c>
      <c r="D34" s="7" t="s">
        <v>5</v>
      </c>
      <c r="E34" s="7" t="s">
        <v>6</v>
      </c>
      <c r="F34" s="12" t="s">
        <v>7</v>
      </c>
    </row>
    <row r="35" spans="1:6" x14ac:dyDescent="0.35">
      <c r="A35" s="8" t="s">
        <v>8</v>
      </c>
      <c r="B35" s="9">
        <v>918.73024846755834</v>
      </c>
      <c r="C35" s="9">
        <v>613.90389994431644</v>
      </c>
      <c r="D35" s="9">
        <v>68.904242634930526</v>
      </c>
      <c r="E35" s="9"/>
      <c r="F35" s="10">
        <v>1601.5383910468054</v>
      </c>
    </row>
    <row r="36" spans="1:6" x14ac:dyDescent="0.35">
      <c r="A36" s="8" t="s">
        <v>9</v>
      </c>
      <c r="B36" s="9">
        <v>1.23860500692154E-2</v>
      </c>
      <c r="C36" s="9">
        <v>0.13818801790996901</v>
      </c>
      <c r="D36" s="9"/>
      <c r="E36" s="9"/>
      <c r="F36" s="10">
        <v>0.15057406797918441</v>
      </c>
    </row>
    <row r="37" spans="1:6" x14ac:dyDescent="0.35">
      <c r="A37" s="8" t="s">
        <v>10</v>
      </c>
      <c r="B37" s="9">
        <v>1.8577318993475984E-2</v>
      </c>
      <c r="C37" s="9">
        <v>0.24148550074821004</v>
      </c>
      <c r="D37" s="9"/>
      <c r="E37" s="9"/>
      <c r="F37" s="10">
        <v>0.26006281974168605</v>
      </c>
    </row>
    <row r="38" spans="1:6" x14ac:dyDescent="0.35">
      <c r="A38" s="8" t="s">
        <v>11</v>
      </c>
      <c r="B38" s="9">
        <v>2039.2205391056966</v>
      </c>
      <c r="C38" s="9">
        <v>414.33838417287461</v>
      </c>
      <c r="D38" s="9">
        <v>52.562953351391883</v>
      </c>
      <c r="E38" s="9"/>
      <c r="F38" s="10">
        <v>2506.1218766299635</v>
      </c>
    </row>
    <row r="39" spans="1:6" x14ac:dyDescent="0.35">
      <c r="A39" s="8" t="s">
        <v>12</v>
      </c>
      <c r="B39" s="9">
        <v>336.69834739432247</v>
      </c>
      <c r="C39" s="9">
        <v>171.29698173411839</v>
      </c>
      <c r="D39" s="9">
        <v>18.394637443764758</v>
      </c>
      <c r="E39" s="9"/>
      <c r="F39" s="10">
        <v>526.38996657220559</v>
      </c>
    </row>
    <row r="40" spans="1:6" x14ac:dyDescent="0.35">
      <c r="A40" s="8" t="s">
        <v>13</v>
      </c>
      <c r="B40" s="9">
        <v>672.29534335007099</v>
      </c>
      <c r="C40" s="9">
        <v>158.387176397654</v>
      </c>
      <c r="D40" s="9">
        <v>22.106107539233264</v>
      </c>
      <c r="E40" s="9"/>
      <c r="F40" s="10">
        <v>852.78862728695822</v>
      </c>
    </row>
    <row r="41" spans="1:6" x14ac:dyDescent="0.35">
      <c r="A41" s="8" t="s">
        <v>14</v>
      </c>
      <c r="B41" s="9">
        <v>450.36053182679166</v>
      </c>
      <c r="C41" s="9">
        <v>288.7626197655195</v>
      </c>
      <c r="D41" s="9">
        <v>31.438625147822428</v>
      </c>
      <c r="E41" s="9"/>
      <c r="F41" s="10">
        <v>770.56177674013361</v>
      </c>
    </row>
    <row r="42" spans="1:6" x14ac:dyDescent="0.35">
      <c r="A42" s="8" t="s">
        <v>15</v>
      </c>
      <c r="B42" s="9">
        <v>3688.800764992382</v>
      </c>
      <c r="C42" s="9">
        <v>920.97693728154172</v>
      </c>
      <c r="D42" s="9">
        <v>133.94738209961025</v>
      </c>
      <c r="E42" s="9"/>
      <c r="F42" s="10">
        <v>4743.7250843735337</v>
      </c>
    </row>
    <row r="43" spans="1:6" x14ac:dyDescent="0.35">
      <c r="A43" s="8" t="s">
        <v>16</v>
      </c>
      <c r="B43" s="9">
        <v>25764.506863981802</v>
      </c>
      <c r="C43" s="9">
        <v>6371.9975345714811</v>
      </c>
      <c r="D43" s="9">
        <v>1145.8827277463056</v>
      </c>
      <c r="E43" s="9"/>
      <c r="F43" s="10">
        <v>33282.387126299589</v>
      </c>
    </row>
    <row r="44" spans="1:6" x14ac:dyDescent="0.35">
      <c r="A44" s="8" t="s">
        <v>17</v>
      </c>
      <c r="B44" s="9">
        <v>1943.2991134772176</v>
      </c>
      <c r="C44" s="9">
        <v>978.46336271058863</v>
      </c>
      <c r="D44" s="9">
        <v>54.950381135882125</v>
      </c>
      <c r="E44" s="9"/>
      <c r="F44" s="10">
        <v>2976.7128573236882</v>
      </c>
    </row>
    <row r="45" spans="1:6" x14ac:dyDescent="0.35">
      <c r="A45" s="8" t="s">
        <v>18</v>
      </c>
      <c r="B45" s="9">
        <v>9186.4159748975526</v>
      </c>
      <c r="C45" s="9">
        <v>2909.7159975007471</v>
      </c>
      <c r="D45" s="9">
        <v>455.7545844730966</v>
      </c>
      <c r="E45" s="9"/>
      <c r="F45" s="10">
        <v>12551.886556871395</v>
      </c>
    </row>
    <row r="46" spans="1:6" x14ac:dyDescent="0.35">
      <c r="A46" s="8" t="s">
        <v>19</v>
      </c>
      <c r="B46" s="9">
        <v>2088.9810872470543</v>
      </c>
      <c r="C46" s="9">
        <v>291.57213131375397</v>
      </c>
      <c r="D46" s="9">
        <v>104.43539447432624</v>
      </c>
      <c r="E46" s="9"/>
      <c r="F46" s="10">
        <v>2484.9886130351342</v>
      </c>
    </row>
    <row r="47" spans="1:6" x14ac:dyDescent="0.35">
      <c r="A47" s="11" t="s">
        <v>20</v>
      </c>
      <c r="B47" s="9">
        <v>7395.939696302381</v>
      </c>
      <c r="C47" s="9">
        <v>1740.964165062031</v>
      </c>
      <c r="D47" s="9">
        <v>219.99133434627174</v>
      </c>
      <c r="E47" s="9"/>
      <c r="F47" s="10">
        <v>9356.8951957106838</v>
      </c>
    </row>
    <row r="48" spans="1:6" x14ac:dyDescent="0.35">
      <c r="A48" s="8" t="s">
        <v>21</v>
      </c>
      <c r="B48" s="9">
        <v>3258.1982372525581</v>
      </c>
      <c r="C48" s="9">
        <v>1391.9495571133907</v>
      </c>
      <c r="D48" s="9">
        <v>177.34431396954801</v>
      </c>
      <c r="E48" s="9"/>
      <c r="F48" s="10">
        <v>4827.4921083354966</v>
      </c>
    </row>
    <row r="49" spans="1:6" x14ac:dyDescent="0.35">
      <c r="A49" s="8" t="s">
        <v>22</v>
      </c>
      <c r="B49" s="9">
        <v>3746.6180814436693</v>
      </c>
      <c r="C49" s="9">
        <v>261.56657222085619</v>
      </c>
      <c r="D49" s="9">
        <v>23.408911816223171</v>
      </c>
      <c r="E49" s="9"/>
      <c r="F49" s="10">
        <v>4031.5935654807486</v>
      </c>
    </row>
    <row r="50" spans="1:6" x14ac:dyDescent="0.35">
      <c r="A50" s="8" t="s">
        <v>23</v>
      </c>
      <c r="B50" s="9">
        <v>136.10782757721779</v>
      </c>
      <c r="C50" s="9">
        <v>19.812777061760464</v>
      </c>
      <c r="D50" s="9">
        <v>4.8041916218790952</v>
      </c>
      <c r="E50" s="9"/>
      <c r="F50" s="10">
        <v>160.72479626085735</v>
      </c>
    </row>
    <row r="51" spans="1:6" x14ac:dyDescent="0.35">
      <c r="A51" s="8" t="s">
        <v>24</v>
      </c>
      <c r="B51" s="9"/>
      <c r="C51" s="9"/>
      <c r="D51" s="9"/>
      <c r="E51" s="9">
        <v>0</v>
      </c>
      <c r="F51" s="10">
        <v>0</v>
      </c>
    </row>
    <row r="52" spans="1:6" x14ac:dyDescent="0.35">
      <c r="A52" s="8" t="s">
        <v>25</v>
      </c>
      <c r="B52" s="9">
        <v>1225.6636422960278</v>
      </c>
      <c r="C52" s="9"/>
      <c r="D52" s="9"/>
      <c r="E52" s="9"/>
      <c r="F52" s="10">
        <v>1225.6636422960278</v>
      </c>
    </row>
    <row r="53" spans="1:6" x14ac:dyDescent="0.35">
      <c r="A53" s="8" t="s">
        <v>26</v>
      </c>
      <c r="B53" s="9">
        <v>288.81816044685115</v>
      </c>
      <c r="C53" s="9"/>
      <c r="D53" s="9"/>
      <c r="E53" s="9"/>
      <c r="F53" s="10">
        <v>288.81816044685115</v>
      </c>
    </row>
    <row r="54" spans="1:6" x14ac:dyDescent="0.35">
      <c r="A54" s="8" t="s">
        <v>27</v>
      </c>
      <c r="B54" s="9">
        <v>670.5364823195805</v>
      </c>
      <c r="C54" s="9">
        <v>790.84711546857147</v>
      </c>
      <c r="D54" s="9">
        <v>113.89854069076587</v>
      </c>
      <c r="E54" s="9">
        <v>111.50065450893231</v>
      </c>
      <c r="F54" s="10">
        <v>1686.7827929878501</v>
      </c>
    </row>
    <row r="55" spans="1:6" x14ac:dyDescent="0.35">
      <c r="A55" s="8" t="s">
        <v>28</v>
      </c>
      <c r="B55" s="9">
        <v>1132.9070570416675</v>
      </c>
      <c r="C55" s="9">
        <v>246.27623676566049</v>
      </c>
      <c r="D55" s="9">
        <v>63.549354168571547</v>
      </c>
      <c r="E55" s="9">
        <v>19.736615488080062</v>
      </c>
      <c r="F55" s="10">
        <v>1462.4692634639798</v>
      </c>
    </row>
    <row r="56" spans="1:6" x14ac:dyDescent="0.35">
      <c r="A56" s="8" t="s">
        <v>29</v>
      </c>
      <c r="B56" s="9">
        <v>5386.8624860364716</v>
      </c>
      <c r="C56" s="9">
        <v>424.51486409672816</v>
      </c>
      <c r="D56" s="9">
        <v>299.46958675965476</v>
      </c>
      <c r="E56" s="9">
        <v>108.63165724235535</v>
      </c>
      <c r="F56" s="10">
        <v>6219.4785941352102</v>
      </c>
    </row>
    <row r="57" spans="1:6" x14ac:dyDescent="0.35">
      <c r="A57" s="8" t="s">
        <v>30</v>
      </c>
      <c r="B57" s="9">
        <v>256.34585563046511</v>
      </c>
      <c r="C57" s="9">
        <v>133.9163983955514</v>
      </c>
      <c r="D57" s="9">
        <v>26.151274753385358</v>
      </c>
      <c r="E57" s="9">
        <v>13.200464964093753</v>
      </c>
      <c r="F57" s="10">
        <v>429.6139937434956</v>
      </c>
    </row>
    <row r="58" spans="1:6" x14ac:dyDescent="0.35">
      <c r="A58" s="8" t="s">
        <v>31</v>
      </c>
      <c r="B58" s="9">
        <v>83.391649091811956</v>
      </c>
      <c r="C58" s="9">
        <v>10.448351914457298</v>
      </c>
      <c r="D58" s="9">
        <v>26.166231459348932</v>
      </c>
      <c r="E58" s="9">
        <v>2.2648416060556431</v>
      </c>
      <c r="F58" s="10">
        <v>122.27107407167384</v>
      </c>
    </row>
    <row r="59" spans="1:6" x14ac:dyDescent="0.35">
      <c r="A59" s="4" t="s">
        <v>7</v>
      </c>
      <c r="B59" s="9">
        <v>70670.728953548198</v>
      </c>
      <c r="C59" s="9">
        <v>18140.090737010261</v>
      </c>
      <c r="D59" s="9">
        <v>3043.1607756320122</v>
      </c>
      <c r="E59" s="9">
        <v>255.33423380951714</v>
      </c>
      <c r="F59" s="10">
        <v>92109.314700000032</v>
      </c>
    </row>
    <row r="61" spans="1:6" ht="30" customHeight="1" x14ac:dyDescent="0.35">
      <c r="A61" s="80" t="s">
        <v>33</v>
      </c>
      <c r="B61" s="80"/>
      <c r="C61" s="80"/>
      <c r="D61" s="80"/>
      <c r="E61" s="80"/>
      <c r="F61" s="80"/>
    </row>
  </sheetData>
  <mergeCells count="3">
    <mergeCell ref="A2:H2"/>
    <mergeCell ref="A3:H3"/>
    <mergeCell ref="A61:F61"/>
  </mergeCells>
  <pageMargins left="0.7" right="0.7" top="0.75" bottom="0.75" header="0.3" footer="0.3"/>
  <pageSetup scale="66" orientation="portrait" r:id="rId1"/>
  <headerFooter>
    <oddFooter>&amp;LOctober 2022&amp;C&amp;P of &amp;N&amp;RGFO-22-301
Commercializing Industrial Decarbonization</oddFooter>
  </headerFooter>
  <rowBreaks count="3" manualBreakCount="3">
    <brk id="2" max="16383" man="1"/>
    <brk id="3" max="16383" man="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view="pageBreakPreview" zoomScale="60" zoomScaleNormal="100" workbookViewId="0">
      <selection activeCell="J67" sqref="J67"/>
    </sheetView>
  </sheetViews>
  <sheetFormatPr defaultColWidth="26.453125" defaultRowHeight="14.5" x14ac:dyDescent="0.35"/>
  <cols>
    <col min="2" max="2" width="12.7265625" bestFit="1" customWidth="1"/>
    <col min="3" max="3" width="12" bestFit="1" customWidth="1"/>
    <col min="4" max="4" width="13.1796875" bestFit="1" customWidth="1"/>
    <col min="5" max="5" width="11.453125" bestFit="1" customWidth="1"/>
    <col min="6" max="6" width="11.26953125" style="1" bestFit="1" customWidth="1"/>
  </cols>
  <sheetData>
    <row r="1" spans="1:10" s="1" customFormat="1" ht="18.5" x14ac:dyDescent="0.45">
      <c r="A1" s="14" t="s">
        <v>34</v>
      </c>
    </row>
    <row r="2" spans="1:10" x14ac:dyDescent="0.35">
      <c r="A2" s="1" t="s">
        <v>35</v>
      </c>
      <c r="I2" s="5"/>
      <c r="J2" s="5"/>
    </row>
    <row r="3" spans="1:10" x14ac:dyDescent="0.35">
      <c r="B3" s="7" t="s">
        <v>3</v>
      </c>
      <c r="C3" s="7" t="s">
        <v>4</v>
      </c>
      <c r="D3" s="7" t="s">
        <v>5</v>
      </c>
      <c r="E3" s="7" t="s">
        <v>6</v>
      </c>
      <c r="F3" s="12" t="s">
        <v>7</v>
      </c>
      <c r="I3" s="5"/>
      <c r="J3" s="5"/>
    </row>
    <row r="4" spans="1:10" x14ac:dyDescent="0.35">
      <c r="A4" s="8" t="s">
        <v>8</v>
      </c>
      <c r="B4" s="9">
        <v>637.08847214409047</v>
      </c>
      <c r="C4" s="9">
        <v>263.52523826996793</v>
      </c>
      <c r="D4" s="9">
        <v>26.515611142530133</v>
      </c>
      <c r="E4" s="9"/>
      <c r="F4" s="10">
        <v>927.12932155658859</v>
      </c>
      <c r="I4" s="5"/>
      <c r="J4" s="5"/>
    </row>
    <row r="5" spans="1:10" x14ac:dyDescent="0.35">
      <c r="A5" s="8" t="s">
        <v>9</v>
      </c>
      <c r="B5" s="9">
        <v>0</v>
      </c>
      <c r="C5" s="9">
        <v>1.4507173037503304E-2</v>
      </c>
      <c r="D5" s="9"/>
      <c r="E5" s="9"/>
      <c r="F5" s="10">
        <v>1.4507173037503304E-2</v>
      </c>
      <c r="I5" s="5"/>
      <c r="J5" s="5"/>
    </row>
    <row r="6" spans="1:10" x14ac:dyDescent="0.35">
      <c r="A6" s="8" t="s">
        <v>12</v>
      </c>
      <c r="B6" s="9">
        <v>217.1364985663152</v>
      </c>
      <c r="C6" s="9">
        <v>66.146588870059318</v>
      </c>
      <c r="D6" s="9">
        <v>6.5924799440401278</v>
      </c>
      <c r="E6" s="9"/>
      <c r="F6" s="10">
        <v>289.87556738041462</v>
      </c>
      <c r="I6" s="5"/>
      <c r="J6" s="5"/>
    </row>
    <row r="7" spans="1:10" x14ac:dyDescent="0.35">
      <c r="A7" s="8" t="s">
        <v>14</v>
      </c>
      <c r="B7" s="9">
        <v>310.0651279830505</v>
      </c>
      <c r="C7" s="9">
        <v>120.27353926614316</v>
      </c>
      <c r="D7" s="9">
        <v>12.185743313166807</v>
      </c>
      <c r="E7" s="9"/>
      <c r="F7" s="10">
        <v>442.52441056236052</v>
      </c>
      <c r="I7" s="5"/>
      <c r="J7" s="5"/>
    </row>
    <row r="8" spans="1:10" x14ac:dyDescent="0.35">
      <c r="A8" s="8" t="s">
        <v>15</v>
      </c>
      <c r="B8" s="9">
        <v>125.74467878903644</v>
      </c>
      <c r="C8" s="9">
        <v>16.579908150114598</v>
      </c>
      <c r="D8" s="9">
        <v>3.3638553306644896</v>
      </c>
      <c r="E8" s="9"/>
      <c r="F8" s="10">
        <v>145.68844226981551</v>
      </c>
      <c r="I8" s="5"/>
      <c r="J8" s="5"/>
    </row>
    <row r="9" spans="1:10" x14ac:dyDescent="0.35">
      <c r="A9" s="8" t="s">
        <v>16</v>
      </c>
      <c r="B9" s="9">
        <v>0</v>
      </c>
      <c r="C9" s="9">
        <v>0</v>
      </c>
      <c r="D9" s="9">
        <v>0</v>
      </c>
      <c r="E9" s="9"/>
      <c r="F9" s="10">
        <v>0</v>
      </c>
      <c r="I9" s="5"/>
      <c r="J9" s="5"/>
    </row>
    <row r="10" spans="1:10" x14ac:dyDescent="0.35">
      <c r="A10" s="8" t="s">
        <v>17</v>
      </c>
      <c r="B10" s="9">
        <v>215.67531873383115</v>
      </c>
      <c r="C10" s="9">
        <v>39.451085595095627</v>
      </c>
      <c r="D10" s="9">
        <v>8.6682228965666646</v>
      </c>
      <c r="E10" s="9"/>
      <c r="F10" s="10">
        <v>263.79462722549346</v>
      </c>
      <c r="I10" s="5"/>
      <c r="J10" s="5"/>
    </row>
    <row r="11" spans="1:10" x14ac:dyDescent="0.35">
      <c r="A11" s="8" t="s">
        <v>23</v>
      </c>
      <c r="B11" s="9">
        <v>71.904714495986866</v>
      </c>
      <c r="C11" s="9">
        <v>6.2940701196915407</v>
      </c>
      <c r="D11" s="9">
        <v>0.37472955984351475</v>
      </c>
      <c r="E11" s="9"/>
      <c r="F11" s="10">
        <v>78.573514175521922</v>
      </c>
      <c r="I11" s="5"/>
      <c r="J11" s="5"/>
    </row>
    <row r="12" spans="1:10" x14ac:dyDescent="0.35">
      <c r="A12" s="8" t="s">
        <v>24</v>
      </c>
      <c r="B12" s="9"/>
      <c r="C12" s="9"/>
      <c r="D12" s="9"/>
      <c r="E12" s="9">
        <v>7.2460633139847124</v>
      </c>
      <c r="F12" s="10">
        <v>7.2460633139847124</v>
      </c>
      <c r="I12" s="5"/>
      <c r="J12" s="5"/>
    </row>
    <row r="13" spans="1:10" x14ac:dyDescent="0.35">
      <c r="A13" s="8" t="s">
        <v>26</v>
      </c>
      <c r="B13" s="9">
        <v>75.100651512166039</v>
      </c>
      <c r="C13" s="9"/>
      <c r="D13" s="9"/>
      <c r="E13" s="9"/>
      <c r="F13" s="10">
        <v>75.100651512166039</v>
      </c>
      <c r="I13" s="5"/>
      <c r="J13" s="5"/>
    </row>
    <row r="14" spans="1:10" x14ac:dyDescent="0.35">
      <c r="A14" s="8" t="s">
        <v>27</v>
      </c>
      <c r="B14" s="9">
        <v>1389.7983916405608</v>
      </c>
      <c r="C14" s="9">
        <v>276.40252218375304</v>
      </c>
      <c r="D14" s="9">
        <v>84.660686860814138</v>
      </c>
      <c r="E14" s="9">
        <v>23.317038531112622</v>
      </c>
      <c r="F14" s="10">
        <v>1774.1786392162405</v>
      </c>
      <c r="I14" s="5"/>
      <c r="J14" s="5"/>
    </row>
    <row r="15" spans="1:10" x14ac:dyDescent="0.35">
      <c r="A15" s="8" t="s">
        <v>29</v>
      </c>
      <c r="B15" s="9">
        <v>0</v>
      </c>
      <c r="C15" s="9">
        <v>0</v>
      </c>
      <c r="D15" s="9">
        <v>0</v>
      </c>
      <c r="E15" s="9">
        <v>0</v>
      </c>
      <c r="F15" s="10">
        <v>0</v>
      </c>
      <c r="I15" s="5"/>
      <c r="J15" s="6"/>
    </row>
    <row r="16" spans="1:10" s="1" customFormat="1" x14ac:dyDescent="0.35">
      <c r="A16" s="4" t="s">
        <v>7</v>
      </c>
      <c r="B16" s="10">
        <v>3042.5138538650372</v>
      </c>
      <c r="C16" s="10">
        <v>788.68745962786261</v>
      </c>
      <c r="D16" s="10">
        <v>142.36132904762587</v>
      </c>
      <c r="E16" s="10">
        <v>30.563101845097336</v>
      </c>
      <c r="F16" s="10">
        <v>4004.1257443856239</v>
      </c>
      <c r="I16" s="13"/>
      <c r="J16" s="13"/>
    </row>
    <row r="17" spans="1:11" x14ac:dyDescent="0.35">
      <c r="I17" s="5"/>
      <c r="J17" s="5"/>
    </row>
    <row r="18" spans="1:11" x14ac:dyDescent="0.35">
      <c r="I18" s="5"/>
      <c r="J18" s="5"/>
    </row>
    <row r="19" spans="1:11" x14ac:dyDescent="0.35">
      <c r="A19" s="1" t="s">
        <v>36</v>
      </c>
      <c r="I19" s="5"/>
      <c r="J19" s="5"/>
    </row>
    <row r="20" spans="1:11" x14ac:dyDescent="0.35">
      <c r="B20" s="7" t="s">
        <v>3</v>
      </c>
      <c r="C20" s="7" t="s">
        <v>4</v>
      </c>
      <c r="D20" s="7" t="s">
        <v>5</v>
      </c>
      <c r="E20" s="7" t="s">
        <v>6</v>
      </c>
      <c r="F20" s="12" t="s">
        <v>7</v>
      </c>
      <c r="G20" s="1"/>
      <c r="J20" s="5"/>
      <c r="K20" s="5"/>
    </row>
    <row r="21" spans="1:11" x14ac:dyDescent="0.35">
      <c r="A21" s="8" t="s">
        <v>8</v>
      </c>
      <c r="B21" s="9">
        <v>673.38510318841475</v>
      </c>
      <c r="C21" s="9">
        <v>264.47997959364938</v>
      </c>
      <c r="D21" s="9">
        <v>24.92865664144842</v>
      </c>
      <c r="E21" s="9"/>
      <c r="F21" s="10">
        <v>962.79373942351253</v>
      </c>
      <c r="G21" s="1"/>
      <c r="J21" s="5"/>
      <c r="K21" s="5"/>
    </row>
    <row r="22" spans="1:11" x14ac:dyDescent="0.35">
      <c r="A22" s="8" t="s">
        <v>9</v>
      </c>
      <c r="B22" s="9">
        <v>2.199845797847281E-3</v>
      </c>
      <c r="C22" s="9">
        <v>1.2375172190919713E-2</v>
      </c>
      <c r="D22" s="9"/>
      <c r="E22" s="9"/>
      <c r="F22" s="10">
        <v>1.4575017988766995E-2</v>
      </c>
      <c r="G22" s="1"/>
      <c r="J22" s="5"/>
      <c r="K22" s="5"/>
    </row>
    <row r="23" spans="1:11" x14ac:dyDescent="0.35">
      <c r="A23" s="8" t="s">
        <v>12</v>
      </c>
      <c r="B23" s="9">
        <v>242.08490573954998</v>
      </c>
      <c r="C23" s="9">
        <v>71.93349581659453</v>
      </c>
      <c r="D23" s="9">
        <v>6.6444109967554628</v>
      </c>
      <c r="E23" s="9"/>
      <c r="F23" s="10">
        <v>320.66281255289999</v>
      </c>
      <c r="G23" s="1"/>
      <c r="J23" s="5"/>
      <c r="K23" s="5"/>
    </row>
    <row r="24" spans="1:11" x14ac:dyDescent="0.35">
      <c r="A24" s="8" t="s">
        <v>14</v>
      </c>
      <c r="B24" s="9">
        <v>327.59232912505433</v>
      </c>
      <c r="C24" s="9">
        <v>121.8446441391151</v>
      </c>
      <c r="D24" s="9">
        <v>11.501537675311942</v>
      </c>
      <c r="E24" s="9"/>
      <c r="F24" s="10">
        <v>460.93851093948138</v>
      </c>
      <c r="G24" s="1"/>
      <c r="J24" s="5"/>
      <c r="K24" s="5"/>
    </row>
    <row r="25" spans="1:11" x14ac:dyDescent="0.35">
      <c r="A25" s="8" t="s">
        <v>15</v>
      </c>
      <c r="B25" s="9">
        <v>137.17697988148316</v>
      </c>
      <c r="C25" s="9">
        <v>17.682991876459432</v>
      </c>
      <c r="D25" s="9">
        <v>3.2725394834347226</v>
      </c>
      <c r="E25" s="9"/>
      <c r="F25" s="10">
        <v>158.1325112413773</v>
      </c>
      <c r="G25" s="1"/>
      <c r="J25" s="5"/>
      <c r="K25" s="5"/>
    </row>
    <row r="26" spans="1:11" x14ac:dyDescent="0.35">
      <c r="A26" s="8" t="s">
        <v>16</v>
      </c>
      <c r="B26" s="9">
        <v>0</v>
      </c>
      <c r="C26" s="9">
        <v>0</v>
      </c>
      <c r="D26" s="9">
        <v>0</v>
      </c>
      <c r="E26" s="9"/>
      <c r="F26" s="10">
        <v>0</v>
      </c>
      <c r="G26" s="1"/>
      <c r="J26" s="5"/>
      <c r="K26" s="5"/>
    </row>
    <row r="27" spans="1:11" x14ac:dyDescent="0.35">
      <c r="A27" s="8" t="s">
        <v>17</v>
      </c>
      <c r="B27" s="9">
        <v>224.27456237270968</v>
      </c>
      <c r="C27" s="9">
        <v>39.123865262922614</v>
      </c>
      <c r="D27" s="9">
        <v>7.8951823047795111</v>
      </c>
      <c r="E27" s="9"/>
      <c r="F27" s="10">
        <v>271.29360994041178</v>
      </c>
      <c r="G27" s="1"/>
      <c r="J27" s="5"/>
      <c r="K27" s="5"/>
    </row>
    <row r="28" spans="1:11" x14ac:dyDescent="0.35">
      <c r="A28" s="8" t="s">
        <v>23</v>
      </c>
      <c r="B28" s="9">
        <v>71.694239179259952</v>
      </c>
      <c r="C28" s="9">
        <v>5.8651298724297494</v>
      </c>
      <c r="D28" s="9">
        <v>0.30362936224749076</v>
      </c>
      <c r="E28" s="9"/>
      <c r="F28" s="10">
        <v>77.862998413937191</v>
      </c>
      <c r="G28" s="1"/>
    </row>
    <row r="29" spans="1:11" x14ac:dyDescent="0.35">
      <c r="A29" s="8" t="s">
        <v>24</v>
      </c>
      <c r="B29" s="9"/>
      <c r="C29" s="9"/>
      <c r="D29" s="9"/>
      <c r="E29" s="9">
        <v>8.8150424016012767</v>
      </c>
      <c r="F29" s="10">
        <v>8.8150424016012767</v>
      </c>
      <c r="G29" s="1"/>
    </row>
    <row r="30" spans="1:11" x14ac:dyDescent="0.35">
      <c r="A30" s="8" t="s">
        <v>26</v>
      </c>
      <c r="B30" s="9">
        <v>78.846911181316614</v>
      </c>
      <c r="C30" s="9"/>
      <c r="D30" s="9"/>
      <c r="E30" s="9"/>
      <c r="F30" s="10">
        <v>78.846911181316614</v>
      </c>
      <c r="G30" s="1"/>
    </row>
    <row r="31" spans="1:11" x14ac:dyDescent="0.35">
      <c r="A31" s="8" t="s">
        <v>27</v>
      </c>
      <c r="B31" s="9">
        <v>1406.0656343920539</v>
      </c>
      <c r="C31" s="9">
        <v>268.70931264110607</v>
      </c>
      <c r="D31" s="9">
        <v>79.967098434105225</v>
      </c>
      <c r="E31" s="9">
        <v>25.51023278903773</v>
      </c>
      <c r="F31" s="10">
        <v>1780.252278256303</v>
      </c>
      <c r="G31" s="1"/>
    </row>
    <row r="32" spans="1:11" x14ac:dyDescent="0.35">
      <c r="A32" s="8" t="s">
        <v>29</v>
      </c>
      <c r="B32" s="9">
        <v>0</v>
      </c>
      <c r="C32" s="9">
        <v>0</v>
      </c>
      <c r="D32" s="9">
        <v>0</v>
      </c>
      <c r="E32" s="9">
        <v>0</v>
      </c>
      <c r="F32" s="10">
        <v>0</v>
      </c>
      <c r="G32" s="1"/>
    </row>
    <row r="33" spans="1:7" x14ac:dyDescent="0.35">
      <c r="A33" s="4" t="s">
        <v>7</v>
      </c>
      <c r="B33" s="10">
        <v>3161.1228649056402</v>
      </c>
      <c r="C33" s="10">
        <v>789.65179437446773</v>
      </c>
      <c r="D33" s="10">
        <v>134.51305489808277</v>
      </c>
      <c r="E33" s="10">
        <v>34.325275190639005</v>
      </c>
      <c r="F33" s="10">
        <v>4119.6129893688294</v>
      </c>
      <c r="G33" s="1"/>
    </row>
    <row r="35" spans="1:7" ht="30.75" customHeight="1" x14ac:dyDescent="0.35">
      <c r="A35" s="80" t="s">
        <v>33</v>
      </c>
      <c r="B35" s="80"/>
      <c r="C35" s="80"/>
      <c r="D35" s="80"/>
      <c r="E35" s="80"/>
      <c r="F35" s="80"/>
    </row>
  </sheetData>
  <mergeCells count="1">
    <mergeCell ref="A35:F35"/>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
  <sheetViews>
    <sheetView view="pageBreakPreview" zoomScale="60" zoomScaleNormal="100" workbookViewId="0">
      <selection activeCell="K22" sqref="K22"/>
    </sheetView>
  </sheetViews>
  <sheetFormatPr defaultRowHeight="14.5" x14ac:dyDescent="0.35"/>
  <cols>
    <col min="1" max="1" width="16.7265625" style="1" bestFit="1" customWidth="1"/>
    <col min="2" max="10" width="12" bestFit="1" customWidth="1"/>
    <col min="11" max="11" width="14.54296875" customWidth="1"/>
    <col min="12" max="13" width="12" bestFit="1" customWidth="1"/>
    <col min="14" max="14" width="12" style="1" bestFit="1" customWidth="1"/>
  </cols>
  <sheetData>
    <row r="1" spans="1:14" s="1" customFormat="1" ht="18.5" x14ac:dyDescent="0.45">
      <c r="A1" s="14" t="s">
        <v>37</v>
      </c>
    </row>
    <row r="3" spans="1:14" s="17" customFormat="1" ht="43.5" x14ac:dyDescent="0.35">
      <c r="A3" s="10" t="s">
        <v>38</v>
      </c>
      <c r="B3" s="16" t="s">
        <v>39</v>
      </c>
      <c r="C3" s="16" t="s">
        <v>40</v>
      </c>
      <c r="D3" s="16" t="s">
        <v>41</v>
      </c>
      <c r="E3" s="16" t="s">
        <v>42</v>
      </c>
      <c r="F3" s="16" t="s">
        <v>43</v>
      </c>
      <c r="G3" s="50" t="s">
        <v>44</v>
      </c>
      <c r="H3" s="16" t="s">
        <v>45</v>
      </c>
      <c r="I3" s="16" t="s">
        <v>46</v>
      </c>
      <c r="J3" s="16" t="s">
        <v>47</v>
      </c>
      <c r="K3" s="16" t="s">
        <v>48</v>
      </c>
      <c r="L3" s="16" t="s">
        <v>49</v>
      </c>
      <c r="M3" s="16" t="s">
        <v>50</v>
      </c>
      <c r="N3" s="18" t="s">
        <v>51</v>
      </c>
    </row>
    <row r="4" spans="1:14" x14ac:dyDescent="0.35">
      <c r="A4" s="10" t="s">
        <v>17</v>
      </c>
      <c r="B4" s="9">
        <v>27.933111656627052</v>
      </c>
      <c r="C4" s="9">
        <v>13.780430005967556</v>
      </c>
      <c r="D4" s="9">
        <v>30.734017113460141</v>
      </c>
      <c r="E4" s="9">
        <v>21.272181076057429</v>
      </c>
      <c r="F4" s="9">
        <v>31.967490244069005</v>
      </c>
      <c r="G4" s="9">
        <v>21.394633605041928</v>
      </c>
      <c r="H4" s="9">
        <v>2.9257647447143889</v>
      </c>
      <c r="I4" s="9">
        <v>19.658551660785335</v>
      </c>
      <c r="J4" s="9">
        <v>437.11812452647257</v>
      </c>
      <c r="K4" s="9">
        <v>0.2189942175985119</v>
      </c>
      <c r="L4" s="9">
        <v>1.0000394811873439E-2</v>
      </c>
      <c r="M4" s="9">
        <v>18.071198729223305</v>
      </c>
      <c r="N4" s="10">
        <v>625.08449797482899</v>
      </c>
    </row>
    <row r="5" spans="1:14" x14ac:dyDescent="0.35">
      <c r="A5" s="10" t="s">
        <v>52</v>
      </c>
      <c r="B5" s="9">
        <v>62.730876193727909</v>
      </c>
      <c r="C5" s="9">
        <v>210.55963779020797</v>
      </c>
      <c r="D5" s="9">
        <v>86.650132372880734</v>
      </c>
      <c r="E5" s="9">
        <v>96.490860254637184</v>
      </c>
      <c r="F5" s="9">
        <v>222.61372329301952</v>
      </c>
      <c r="G5" s="9">
        <v>548.47120570251309</v>
      </c>
      <c r="H5" s="9">
        <v>48.345361218251604</v>
      </c>
      <c r="I5" s="9">
        <v>489.8131369194063</v>
      </c>
      <c r="J5" s="9">
        <v>73.29300025753075</v>
      </c>
      <c r="K5" s="9">
        <v>124.30503808212987</v>
      </c>
      <c r="L5" s="9">
        <v>0.49472472476070101</v>
      </c>
      <c r="M5" s="9">
        <v>380.02859067918791</v>
      </c>
      <c r="N5" s="10">
        <v>2343.7962874882537</v>
      </c>
    </row>
    <row r="6" spans="1:14" x14ac:dyDescent="0.35">
      <c r="A6" s="10" t="s">
        <v>53</v>
      </c>
      <c r="B6" s="9">
        <v>304.25399716167493</v>
      </c>
      <c r="C6" s="9">
        <v>445.91957387678002</v>
      </c>
      <c r="D6" s="9">
        <v>599.60125267902015</v>
      </c>
      <c r="E6" s="9">
        <v>1159.0729933360421</v>
      </c>
      <c r="F6" s="9">
        <v>2285.0372157036686</v>
      </c>
      <c r="G6" s="9">
        <v>549.8607639829936</v>
      </c>
      <c r="H6" s="9">
        <v>655.16443024049454</v>
      </c>
      <c r="I6" s="9">
        <v>3827.069217185111</v>
      </c>
      <c r="J6" s="9">
        <v>582.85001780387233</v>
      </c>
      <c r="K6" s="9">
        <v>252.05990238101481</v>
      </c>
      <c r="L6" s="9">
        <v>3.6482447407093614</v>
      </c>
      <c r="M6" s="9">
        <v>2459.4848932419645</v>
      </c>
      <c r="N6" s="10">
        <v>13124.022502333346</v>
      </c>
    </row>
    <row r="7" spans="1:14" x14ac:dyDescent="0.35">
      <c r="A7" s="10" t="s">
        <v>54</v>
      </c>
      <c r="B7" s="9">
        <v>1219.4322798959736</v>
      </c>
      <c r="C7" s="9">
        <v>665.61866254431777</v>
      </c>
      <c r="D7" s="9">
        <v>2487.3868088276517</v>
      </c>
      <c r="E7" s="9">
        <v>4286.8391070295374</v>
      </c>
      <c r="F7" s="9">
        <v>2601.8034344076764</v>
      </c>
      <c r="G7" s="9">
        <v>730.14714061618758</v>
      </c>
      <c r="H7" s="9">
        <v>1143.6177042058234</v>
      </c>
      <c r="I7" s="9">
        <v>7077.0256756845492</v>
      </c>
      <c r="J7" s="9">
        <v>923.32136070796344</v>
      </c>
      <c r="K7" s="9">
        <v>2042.8969737082018</v>
      </c>
      <c r="L7" s="9">
        <v>87.982757160260917</v>
      </c>
      <c r="M7" s="9">
        <v>2858.2907419470921</v>
      </c>
      <c r="N7" s="10">
        <v>26124.362646735233</v>
      </c>
    </row>
    <row r="8" spans="1:14" x14ac:dyDescent="0.35">
      <c r="A8" s="10" t="s">
        <v>16</v>
      </c>
      <c r="B8" s="9">
        <v>193.18956328480533</v>
      </c>
      <c r="C8" s="9">
        <v>252.02109857213739</v>
      </c>
      <c r="D8" s="9">
        <v>2093.142224779046</v>
      </c>
      <c r="E8" s="9">
        <v>1292.7870574523349</v>
      </c>
      <c r="F8" s="9">
        <v>3783.6546342213396</v>
      </c>
      <c r="G8" s="9">
        <v>600.36842913702924</v>
      </c>
      <c r="H8" s="9">
        <v>925.17884656545482</v>
      </c>
      <c r="I8" s="9">
        <v>3439.241089098995</v>
      </c>
      <c r="J8" s="9">
        <v>1266.9447975844562</v>
      </c>
      <c r="K8" s="9">
        <v>2586.4429460102392</v>
      </c>
      <c r="L8" s="9">
        <v>209.16975409371526</v>
      </c>
      <c r="M8" s="9">
        <v>2994.723967904351</v>
      </c>
      <c r="N8" s="10">
        <v>19636.864408703903</v>
      </c>
    </row>
    <row r="9" spans="1:14" x14ac:dyDescent="0.35">
      <c r="A9" s="10" t="s">
        <v>55</v>
      </c>
      <c r="B9" s="9">
        <v>28.633924425742762</v>
      </c>
      <c r="C9" s="9">
        <v>31.741510167487103</v>
      </c>
      <c r="D9" s="9">
        <v>15.592020989473564</v>
      </c>
      <c r="E9" s="9">
        <v>68.574357151962388</v>
      </c>
      <c r="F9" s="9">
        <v>166.20856161728722</v>
      </c>
      <c r="G9" s="9">
        <v>5.4157881220069894</v>
      </c>
      <c r="H9" s="9">
        <v>158.99617235091949</v>
      </c>
      <c r="I9" s="9">
        <v>480.47814053314414</v>
      </c>
      <c r="J9" s="9">
        <v>3.7729754917486926</v>
      </c>
      <c r="K9" s="9">
        <v>30.018411079609844</v>
      </c>
      <c r="L9" s="9">
        <v>1.5534652245030949</v>
      </c>
      <c r="M9" s="9">
        <v>120.20493250768121</v>
      </c>
      <c r="N9" s="10">
        <v>1111.1902596615664</v>
      </c>
    </row>
    <row r="10" spans="1:14" x14ac:dyDescent="0.35">
      <c r="A10" s="10" t="s">
        <v>56</v>
      </c>
      <c r="B10" s="9">
        <v>357.8254212358064</v>
      </c>
      <c r="C10" s="9">
        <v>44.324430503935773</v>
      </c>
      <c r="D10" s="9">
        <v>417.39550440644473</v>
      </c>
      <c r="E10" s="9">
        <v>956.77387576667741</v>
      </c>
      <c r="F10" s="9">
        <v>96.659832874879044</v>
      </c>
      <c r="G10" s="9">
        <v>127.50958035580737</v>
      </c>
      <c r="H10" s="9">
        <v>388.33720940768973</v>
      </c>
      <c r="I10" s="9">
        <v>981.96638094762966</v>
      </c>
      <c r="J10" s="9">
        <v>476.66787641074171</v>
      </c>
      <c r="K10" s="9">
        <v>234.38183835643633</v>
      </c>
      <c r="L10" s="9">
        <v>14.839458804647531</v>
      </c>
      <c r="M10" s="9">
        <v>871.78441886475093</v>
      </c>
      <c r="N10" s="10">
        <v>4968.4658279354471</v>
      </c>
    </row>
    <row r="11" spans="1:14" x14ac:dyDescent="0.35">
      <c r="A11" s="10" t="s">
        <v>18</v>
      </c>
      <c r="B11" s="9">
        <v>59.261367407958275</v>
      </c>
      <c r="C11" s="9">
        <v>61.956371687701548</v>
      </c>
      <c r="D11" s="9">
        <v>4313.6410281830013</v>
      </c>
      <c r="E11" s="9">
        <v>162.67358082456525</v>
      </c>
      <c r="F11" s="9">
        <v>81.638258393251022</v>
      </c>
      <c r="G11" s="9">
        <v>223.45782656824318</v>
      </c>
      <c r="H11" s="9">
        <v>11.113526796851007</v>
      </c>
      <c r="I11" s="9">
        <v>16.285446213560803</v>
      </c>
      <c r="J11" s="9">
        <v>1203.8997295379509</v>
      </c>
      <c r="K11" s="9">
        <v>0</v>
      </c>
      <c r="L11" s="9">
        <v>699.91770315144561</v>
      </c>
      <c r="M11" s="9">
        <v>103.83389952758053</v>
      </c>
      <c r="N11" s="10">
        <v>6937.6787382921093</v>
      </c>
    </row>
    <row r="12" spans="1:14" x14ac:dyDescent="0.35">
      <c r="A12" s="10" t="s">
        <v>57</v>
      </c>
      <c r="B12" s="9">
        <v>337.35318696904301</v>
      </c>
      <c r="C12" s="9">
        <v>342.49923888206774</v>
      </c>
      <c r="D12" s="9">
        <v>790.53417742793567</v>
      </c>
      <c r="E12" s="9">
        <v>928.34329857548914</v>
      </c>
      <c r="F12" s="9">
        <v>783.85397031793548</v>
      </c>
      <c r="G12" s="9">
        <v>204.53303909316242</v>
      </c>
      <c r="H12" s="9">
        <v>216.69896453783315</v>
      </c>
      <c r="I12" s="9">
        <v>2541.754008049214</v>
      </c>
      <c r="J12" s="9">
        <v>723.78159994281509</v>
      </c>
      <c r="K12" s="9">
        <v>408.26380085081195</v>
      </c>
      <c r="L12" s="9">
        <v>3.1417958371489512</v>
      </c>
      <c r="M12" s="9">
        <v>1600.9567622751963</v>
      </c>
      <c r="N12" s="10">
        <v>8881.7138427586506</v>
      </c>
    </row>
    <row r="13" spans="1:14" x14ac:dyDescent="0.35">
      <c r="A13" s="10" t="s">
        <v>8</v>
      </c>
      <c r="B13" s="9">
        <v>92.694576369386652</v>
      </c>
      <c r="C13" s="9">
        <v>81.309374615444085</v>
      </c>
      <c r="D13" s="9">
        <v>24.774201444525705</v>
      </c>
      <c r="E13" s="9">
        <v>31.38824040195944</v>
      </c>
      <c r="F13" s="9">
        <v>119.06385162203433</v>
      </c>
      <c r="G13" s="9">
        <v>27.006418780629929</v>
      </c>
      <c r="H13" s="9">
        <v>16.809604400236271</v>
      </c>
      <c r="I13" s="9">
        <v>69.002053906465989</v>
      </c>
      <c r="J13" s="9">
        <v>17.879759139903424</v>
      </c>
      <c r="K13" s="9">
        <v>8.2473438063190603</v>
      </c>
      <c r="L13" s="9">
        <v>0.33804767590285467</v>
      </c>
      <c r="M13" s="9">
        <v>98.043445453803869</v>
      </c>
      <c r="N13" s="10">
        <v>586.55691761661149</v>
      </c>
    </row>
    <row r="14" spans="1:14" s="2" customFormat="1" x14ac:dyDescent="0.35">
      <c r="A14" s="9" t="s">
        <v>51</v>
      </c>
      <c r="B14" s="15">
        <v>2683.3083046007459</v>
      </c>
      <c r="C14" s="15">
        <v>2149.7303286460469</v>
      </c>
      <c r="D14" s="15">
        <v>10859.451368223437</v>
      </c>
      <c r="E14" s="15">
        <v>9004.2155518692616</v>
      </c>
      <c r="F14" s="15">
        <v>10172.500972695163</v>
      </c>
      <c r="G14" s="15">
        <v>3038.1648259636158</v>
      </c>
      <c r="H14" s="15">
        <v>3567.1875844682686</v>
      </c>
      <c r="I14" s="15">
        <v>18942.293700198858</v>
      </c>
      <c r="J14" s="15">
        <v>5709.5292414034548</v>
      </c>
      <c r="K14" s="15">
        <v>5686.8352484923616</v>
      </c>
      <c r="L14" s="15">
        <v>1021.0959518079061</v>
      </c>
      <c r="M14" s="15">
        <v>11505.422851130832</v>
      </c>
      <c r="N14" s="10">
        <v>84339.735929499948</v>
      </c>
    </row>
    <row r="16" spans="1:14" x14ac:dyDescent="0.35">
      <c r="A16" s="31" t="s">
        <v>58</v>
      </c>
      <c r="B16" s="32"/>
      <c r="C16" s="32"/>
      <c r="D16" s="32"/>
      <c r="E16" s="32"/>
      <c r="F16" s="32"/>
      <c r="G16" s="32"/>
      <c r="H16" s="32"/>
      <c r="I16" s="32"/>
      <c r="J16" s="32"/>
      <c r="K16" s="32"/>
      <c r="L16" s="32"/>
      <c r="M16" s="32"/>
      <c r="N16" s="33"/>
    </row>
    <row r="18" spans="1:14" x14ac:dyDescent="0.35">
      <c r="A18" s="1" t="s">
        <v>59</v>
      </c>
    </row>
    <row r="20" spans="1:14" ht="43.5" x14ac:dyDescent="0.35">
      <c r="A20" t="s">
        <v>60</v>
      </c>
      <c r="B20" s="16" t="s">
        <v>39</v>
      </c>
      <c r="C20" s="16" t="s">
        <v>40</v>
      </c>
      <c r="D20" s="16" t="s">
        <v>41</v>
      </c>
      <c r="E20" s="16" t="s">
        <v>42</v>
      </c>
      <c r="F20" s="16" t="s">
        <v>43</v>
      </c>
      <c r="G20" s="50" t="s">
        <v>44</v>
      </c>
      <c r="H20" s="16" t="s">
        <v>45</v>
      </c>
      <c r="I20" s="16" t="s">
        <v>46</v>
      </c>
      <c r="J20" s="16" t="s">
        <v>47</v>
      </c>
      <c r="K20" s="16" t="s">
        <v>48</v>
      </c>
      <c r="L20" s="16" t="s">
        <v>49</v>
      </c>
      <c r="M20" s="16" t="s">
        <v>50</v>
      </c>
      <c r="N20" s="18" t="s">
        <v>51</v>
      </c>
    </row>
    <row r="21" spans="1:14" x14ac:dyDescent="0.35">
      <c r="A21">
        <v>2012</v>
      </c>
      <c r="B21" s="47">
        <v>1025.2830000000001</v>
      </c>
      <c r="C21" s="47">
        <v>540.529</v>
      </c>
      <c r="D21" s="47">
        <v>551.16700000000003</v>
      </c>
      <c r="E21" s="47">
        <v>2075.7860000000005</v>
      </c>
      <c r="F21" s="47">
        <v>641.84300000000007</v>
      </c>
      <c r="G21" s="47">
        <v>591.10899999999992</v>
      </c>
      <c r="H21" s="47">
        <v>651.90899999999999</v>
      </c>
      <c r="I21" s="47">
        <v>2282.9339999999997</v>
      </c>
      <c r="J21" s="47">
        <v>334.185</v>
      </c>
      <c r="K21" s="47">
        <v>1901.3489999999999</v>
      </c>
      <c r="L21" s="47">
        <v>105.819</v>
      </c>
      <c r="M21" s="47">
        <v>2454.0040000000004</v>
      </c>
      <c r="N21" s="10">
        <f>SUM(B21:M21)</f>
        <v>13155.916999999999</v>
      </c>
    </row>
    <row r="22" spans="1:14" x14ac:dyDescent="0.35">
      <c r="A22">
        <v>2015</v>
      </c>
      <c r="B22" s="47">
        <v>1044.5361</v>
      </c>
      <c r="C22" s="47">
        <v>558.45090000000005</v>
      </c>
      <c r="D22" s="47">
        <v>574.02159999999992</v>
      </c>
      <c r="E22" s="47">
        <v>2167.1784000000002</v>
      </c>
      <c r="F22" s="47">
        <v>668.71750000000009</v>
      </c>
      <c r="G22" s="47">
        <v>613.82510000000002</v>
      </c>
      <c r="H22" s="47">
        <v>678.31259999999997</v>
      </c>
      <c r="I22" s="47">
        <v>2360.5081</v>
      </c>
      <c r="J22" s="47">
        <v>345.9504</v>
      </c>
      <c r="K22" s="47">
        <v>1996.806</v>
      </c>
      <c r="L22" s="47">
        <v>110.67500000000003</v>
      </c>
      <c r="M22" s="47">
        <v>2555.1321000000003</v>
      </c>
      <c r="N22" s="10">
        <f>SUM(B22:M22)</f>
        <v>13674.113799999999</v>
      </c>
    </row>
    <row r="23" spans="1:14" x14ac:dyDescent="0.35">
      <c r="A23">
        <v>2024</v>
      </c>
      <c r="B23" s="47">
        <v>1142.2768000000001</v>
      </c>
      <c r="C23" s="47">
        <v>621.89089999999999</v>
      </c>
      <c r="D23" s="47">
        <v>647.64490000000001</v>
      </c>
      <c r="E23" s="47">
        <v>2451.1781999999998</v>
      </c>
      <c r="F23" s="47">
        <v>755.18740000000003</v>
      </c>
      <c r="G23" s="47">
        <v>681.17680000000007</v>
      </c>
      <c r="H23" s="47">
        <v>763.93829999999991</v>
      </c>
      <c r="I23" s="47">
        <v>2612.7946000000002</v>
      </c>
      <c r="J23" s="47">
        <v>396.97460000000001</v>
      </c>
      <c r="K23" s="47">
        <v>2202.5877999999998</v>
      </c>
      <c r="L23" s="47">
        <v>125.35429999999999</v>
      </c>
      <c r="M23" s="47">
        <v>3001.6918999999994</v>
      </c>
      <c r="N23" s="10">
        <f>SUM(B23:M23)</f>
        <v>15402.696499999998</v>
      </c>
    </row>
    <row r="27" spans="1:14" x14ac:dyDescent="0.35">
      <c r="A27" s="1" t="s">
        <v>61</v>
      </c>
    </row>
    <row r="28" spans="1:14" x14ac:dyDescent="0.35">
      <c r="A28" s="1" t="s">
        <v>62</v>
      </c>
      <c r="B28" s="2"/>
      <c r="C28" s="2"/>
    </row>
    <row r="29" spans="1:14" x14ac:dyDescent="0.35">
      <c r="A29" s="60" t="s">
        <v>63</v>
      </c>
      <c r="B29" s="60" t="s">
        <v>64</v>
      </c>
      <c r="C29" s="60"/>
    </row>
    <row r="30" spans="1:14" x14ac:dyDescent="0.35">
      <c r="A30" s="61" t="s">
        <v>65</v>
      </c>
      <c r="B30" s="60">
        <f>'[2]Gas MMtherms'!Z46+'[2]Gas MMtherms'!Z61+'[2]Gas MMtherms'!Z76</f>
        <v>17.389476951539283</v>
      </c>
      <c r="C30" s="62" t="s">
        <v>66</v>
      </c>
    </row>
    <row r="31" spans="1:14" x14ac:dyDescent="0.35">
      <c r="A31" s="61" t="s">
        <v>67</v>
      </c>
      <c r="B31" s="60">
        <f>'[2]Gas MMtherms'!Z47+'[2]Gas MMtherms'!Z62+'[2]Gas MMtherms'!Z77</f>
        <v>68.204516217655836</v>
      </c>
      <c r="C31" s="62" t="s">
        <v>68</v>
      </c>
    </row>
    <row r="32" spans="1:14" ht="43.5" x14ac:dyDescent="0.35">
      <c r="A32" s="61" t="s">
        <v>69</v>
      </c>
      <c r="B32" s="60">
        <f>'[2]Gas MMtherms'!Z48+'[2]Gas MMtherms'!Z63+'[2]Gas MMtherms'!Z78</f>
        <v>0</v>
      </c>
      <c r="C32" s="62" t="s">
        <v>70</v>
      </c>
    </row>
    <row r="33" spans="1:6" x14ac:dyDescent="0.35">
      <c r="A33" s="61" t="s">
        <v>71</v>
      </c>
      <c r="B33" s="60">
        <f>'[2]Gas MMtherms'!Z49+'[2]Gas MMtherms'!Z64+'[2]Gas MMtherms'!Z79</f>
        <v>1.0452509999999999</v>
      </c>
      <c r="C33" s="62" t="s">
        <v>72</v>
      </c>
    </row>
    <row r="34" spans="1:6" x14ac:dyDescent="0.35">
      <c r="A34" s="61" t="s">
        <v>73</v>
      </c>
      <c r="B34" s="60">
        <f>'[2]Gas MMtherms'!Z50+'[2]Gas MMtherms'!Z65+'[2]Gas MMtherms'!Z80</f>
        <v>4.317952</v>
      </c>
      <c r="C34" s="62" t="s">
        <v>74</v>
      </c>
    </row>
    <row r="35" spans="1:6" x14ac:dyDescent="0.35">
      <c r="A35" s="61" t="s">
        <v>75</v>
      </c>
      <c r="B35" s="60">
        <f>'[2]Gas MMtherms'!Z51+'[2]Gas MMtherms'!Z66+'[2]Gas MMtherms'!Z81</f>
        <v>0.29319693597811447</v>
      </c>
      <c r="C35" s="62" t="s">
        <v>76</v>
      </c>
    </row>
    <row r="36" spans="1:6" ht="29" x14ac:dyDescent="0.35">
      <c r="A36" s="61" t="s">
        <v>77</v>
      </c>
      <c r="B36" s="60">
        <f>'[2]Gas MMtherms'!Z52+'[2]Gas MMtherms'!Z67+'[2]Gas MMtherms'!Z82</f>
        <v>0.34458</v>
      </c>
      <c r="C36" s="62" t="s">
        <v>78</v>
      </c>
    </row>
    <row r="37" spans="1:6" x14ac:dyDescent="0.35">
      <c r="A37" s="61" t="s">
        <v>79</v>
      </c>
      <c r="B37" s="60">
        <f>'[2]Gas MMtherms'!Z53+'[2]Gas MMtherms'!Z68+'[2]Gas MMtherms'!Z83</f>
        <v>1.523E-3</v>
      </c>
      <c r="C37" s="62" t="s">
        <v>80</v>
      </c>
    </row>
    <row r="38" spans="1:6" x14ac:dyDescent="0.35">
      <c r="A38" s="61" t="s">
        <v>81</v>
      </c>
      <c r="B38" s="60">
        <f>'[2]Gas MMtherms'!Z54+'[2]Gas MMtherms'!Z69+'[2]Gas MMtherms'!Z84</f>
        <v>7.5400999999999996E-2</v>
      </c>
      <c r="C38" s="62" t="s">
        <v>82</v>
      </c>
    </row>
    <row r="39" spans="1:6" x14ac:dyDescent="0.35">
      <c r="A39" s="61" t="s">
        <v>83</v>
      </c>
      <c r="B39" s="60">
        <f>'[2]Gas MMtherms'!Z55+'[2]Gas MMtherms'!Z70+'[2]Gas MMtherms'!Z85</f>
        <v>3.0202E-2</v>
      </c>
      <c r="C39" s="62" t="s">
        <v>84</v>
      </c>
    </row>
    <row r="40" spans="1:6" x14ac:dyDescent="0.35">
      <c r="A40" s="61" t="s">
        <v>85</v>
      </c>
      <c r="B40" s="60">
        <f>'[2]Gas MMtherms'!Z56+'[2]Gas MMtherms'!Z71+'[2]Gas MMtherms'!Z86</f>
        <v>4.3528999999999998E-2</v>
      </c>
      <c r="C40" s="62" t="s">
        <v>86</v>
      </c>
    </row>
    <row r="41" spans="1:6" x14ac:dyDescent="0.35">
      <c r="A41" s="61" t="s">
        <v>87</v>
      </c>
      <c r="B41" s="60">
        <f>'[2]Gas MMtherms'!Z57+'[2]Gas MMtherms'!Z72+'[2]Gas MMtherms'!Z87</f>
        <v>0.214227</v>
      </c>
      <c r="C41" s="62" t="s">
        <v>88</v>
      </c>
    </row>
    <row r="42" spans="1:6" x14ac:dyDescent="0.35">
      <c r="A42" s="61" t="s">
        <v>89</v>
      </c>
      <c r="B42" s="60">
        <f>'[2]Gas MMtherms'!Z58+'[2]Gas MMtherms'!Z73+'[2]Gas MMtherms'!Z88</f>
        <v>4.8384000000000003E-2</v>
      </c>
      <c r="C42" s="62" t="s">
        <v>90</v>
      </c>
    </row>
    <row r="43" spans="1:6" x14ac:dyDescent="0.35">
      <c r="A43" s="25" t="s">
        <v>91</v>
      </c>
      <c r="B43" s="1">
        <f>'[2]Gas MMtherms'!Z59+'[2]Gas MMtherms'!Z74+'[2]Gas MMtherms'!Z89</f>
        <v>0.67936599999999991</v>
      </c>
      <c r="C43" s="2"/>
    </row>
    <row r="45" spans="1:6" x14ac:dyDescent="0.35">
      <c r="A45" s="81" t="s">
        <v>92</v>
      </c>
      <c r="B45" s="81"/>
      <c r="C45" s="81"/>
      <c r="D45" s="81"/>
      <c r="E45" s="81"/>
      <c r="F45" s="81"/>
    </row>
  </sheetData>
  <mergeCells count="1">
    <mergeCell ref="A45:F45"/>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view="pageBreakPreview" zoomScale="60" zoomScaleNormal="100" workbookViewId="0">
      <selection activeCell="K22" sqref="K22"/>
    </sheetView>
  </sheetViews>
  <sheetFormatPr defaultRowHeight="14.5" x14ac:dyDescent="0.35"/>
  <cols>
    <col min="1" max="1" width="12.81640625" customWidth="1"/>
    <col min="2" max="3" width="10.54296875" style="19" bestFit="1" customWidth="1"/>
    <col min="4" max="5" width="9.54296875" style="19" bestFit="1" customWidth="1"/>
    <col min="8" max="8" width="9.54296875" bestFit="1" customWidth="1"/>
  </cols>
  <sheetData>
    <row r="1" spans="1:8" x14ac:dyDescent="0.35">
      <c r="A1" s="1" t="s">
        <v>93</v>
      </c>
    </row>
    <row r="2" spans="1:8" ht="45" customHeight="1" x14ac:dyDescent="0.35">
      <c r="A2" s="21"/>
      <c r="B2" s="83" t="s">
        <v>94</v>
      </c>
      <c r="C2" s="83"/>
      <c r="D2" s="82" t="s">
        <v>95</v>
      </c>
      <c r="E2" s="82"/>
    </row>
    <row r="3" spans="1:8" x14ac:dyDescent="0.35">
      <c r="A3" s="25"/>
      <c r="B3" s="26">
        <v>2015</v>
      </c>
      <c r="C3" s="26">
        <v>2024</v>
      </c>
      <c r="D3" s="26">
        <v>2015</v>
      </c>
      <c r="E3" s="26">
        <v>2024</v>
      </c>
      <c r="G3" s="3"/>
    </row>
    <row r="4" spans="1:8" x14ac:dyDescent="0.35">
      <c r="A4" s="27" t="s">
        <v>96</v>
      </c>
      <c r="B4" s="28" t="s">
        <v>97</v>
      </c>
      <c r="C4" s="28" t="s">
        <v>97</v>
      </c>
      <c r="D4" s="29" t="s">
        <v>97</v>
      </c>
      <c r="E4" s="30" t="s">
        <v>97</v>
      </c>
      <c r="G4" s="3"/>
    </row>
    <row r="5" spans="1:8" x14ac:dyDescent="0.35">
      <c r="A5" s="22" t="s">
        <v>98</v>
      </c>
      <c r="B5" s="9">
        <v>574.6366356364698</v>
      </c>
      <c r="C5" s="9">
        <v>517.54158164525859</v>
      </c>
      <c r="D5" s="9">
        <v>2.8412731476647348</v>
      </c>
      <c r="E5" s="9">
        <v>2.5646930948447042</v>
      </c>
      <c r="F5" t="s">
        <v>99</v>
      </c>
      <c r="H5" s="20"/>
    </row>
    <row r="6" spans="1:8" x14ac:dyDescent="0.35">
      <c r="A6" s="22" t="s">
        <v>100</v>
      </c>
      <c r="B6" s="9">
        <v>1404.2454153870237</v>
      </c>
      <c r="C6" s="9">
        <v>1383.4642671561755</v>
      </c>
      <c r="D6" s="9">
        <v>248.42192880817137</v>
      </c>
      <c r="E6" s="9">
        <v>235.57515911234754</v>
      </c>
      <c r="F6" t="s">
        <v>101</v>
      </c>
    </row>
    <row r="7" spans="1:8" x14ac:dyDescent="0.35">
      <c r="A7" s="22" t="s">
        <v>102</v>
      </c>
      <c r="B7" s="9">
        <v>5126.2636514037322</v>
      </c>
      <c r="C7" s="9">
        <v>5000.9549670732931</v>
      </c>
      <c r="D7" s="9">
        <v>363.24017191849407</v>
      </c>
      <c r="E7" s="9">
        <v>346.27837415798217</v>
      </c>
      <c r="F7" t="s">
        <v>103</v>
      </c>
    </row>
    <row r="8" spans="1:8" x14ac:dyDescent="0.35">
      <c r="A8" s="22" t="s">
        <v>104</v>
      </c>
      <c r="B8" s="9">
        <v>114.9798868127375</v>
      </c>
      <c r="C8" s="9">
        <v>107.6203621925184</v>
      </c>
      <c r="D8" s="9">
        <v>29.671517831028801</v>
      </c>
      <c r="E8" s="9">
        <v>25.995471729664679</v>
      </c>
      <c r="F8" t="s">
        <v>105</v>
      </c>
    </row>
    <row r="9" spans="1:8" x14ac:dyDescent="0.35">
      <c r="A9" s="22" t="s">
        <v>106</v>
      </c>
      <c r="B9" s="9">
        <v>60.271345082217969</v>
      </c>
      <c r="C9" s="9">
        <v>51.17760788677208</v>
      </c>
      <c r="D9" s="9">
        <v>5.6544233946397879</v>
      </c>
      <c r="E9" s="9">
        <v>4.9648087069438018</v>
      </c>
      <c r="F9" t="s">
        <v>107</v>
      </c>
    </row>
    <row r="10" spans="1:8" x14ac:dyDescent="0.35">
      <c r="A10" s="22" t="s">
        <v>108</v>
      </c>
      <c r="B10" s="9">
        <v>139.90587103343773</v>
      </c>
      <c r="C10" s="9">
        <v>130.71343057413233</v>
      </c>
      <c r="D10" s="9">
        <v>2.1755898757188961</v>
      </c>
      <c r="E10" s="9">
        <v>1.9870687396253897</v>
      </c>
      <c r="F10" t="s">
        <v>109</v>
      </c>
    </row>
    <row r="11" spans="1:8" x14ac:dyDescent="0.35">
      <c r="A11" s="22" t="s">
        <v>110</v>
      </c>
      <c r="B11" s="9">
        <v>622.0224269327058</v>
      </c>
      <c r="C11" s="9">
        <v>586.08787744696167</v>
      </c>
      <c r="D11" s="9">
        <v>25.0466257626653</v>
      </c>
      <c r="E11" s="9">
        <v>22.337715611964303</v>
      </c>
      <c r="F11" t="s">
        <v>111</v>
      </c>
    </row>
    <row r="12" spans="1:8" x14ac:dyDescent="0.35">
      <c r="A12" s="22" t="s">
        <v>112</v>
      </c>
      <c r="B12" s="9">
        <v>638.62271036113032</v>
      </c>
      <c r="C12" s="9">
        <v>596.60710254887317</v>
      </c>
      <c r="D12" s="9">
        <v>44.267234525477576</v>
      </c>
      <c r="E12" s="9">
        <v>40.708107996424573</v>
      </c>
      <c r="F12" t="s">
        <v>113</v>
      </c>
    </row>
    <row r="13" spans="1:8" x14ac:dyDescent="0.35">
      <c r="A13" s="22" t="s">
        <v>114</v>
      </c>
      <c r="B13" s="9">
        <v>492.73048629764776</v>
      </c>
      <c r="C13" s="9">
        <v>444.70982737919002</v>
      </c>
      <c r="D13" s="9">
        <v>9.8754636186229483</v>
      </c>
      <c r="E13" s="9">
        <v>8.5890758166405732</v>
      </c>
      <c r="F13" t="s">
        <v>115</v>
      </c>
    </row>
    <row r="14" spans="1:8" x14ac:dyDescent="0.35">
      <c r="A14" s="22" t="s">
        <v>116</v>
      </c>
      <c r="B14" s="9">
        <v>6556.9641576352833</v>
      </c>
      <c r="C14" s="9">
        <v>6182.1948926223977</v>
      </c>
      <c r="D14" s="9">
        <v>1567.4629824061706</v>
      </c>
      <c r="E14" s="9">
        <v>1429.3137516160145</v>
      </c>
      <c r="F14" t="s">
        <v>117</v>
      </c>
    </row>
    <row r="15" spans="1:8" x14ac:dyDescent="0.35">
      <c r="A15" s="22" t="s">
        <v>118</v>
      </c>
      <c r="B15" s="9">
        <v>3211.6992881160918</v>
      </c>
      <c r="C15" s="9">
        <v>3261.7988903051246</v>
      </c>
      <c r="D15" s="9">
        <v>377.12188159517746</v>
      </c>
      <c r="E15" s="9">
        <v>388.23240534316653</v>
      </c>
      <c r="F15" t="s">
        <v>119</v>
      </c>
    </row>
    <row r="16" spans="1:8" x14ac:dyDescent="0.35">
      <c r="A16" s="22" t="s">
        <v>120</v>
      </c>
      <c r="B16" s="9">
        <v>2440.7133233916065</v>
      </c>
      <c r="C16" s="9">
        <v>3187.3493685143535</v>
      </c>
      <c r="D16" s="9">
        <v>19.755526450618923</v>
      </c>
      <c r="E16" s="9">
        <v>20.965439883821912</v>
      </c>
      <c r="F16" t="s">
        <v>121</v>
      </c>
    </row>
    <row r="17" spans="1:6" x14ac:dyDescent="0.35">
      <c r="A17" s="22" t="s">
        <v>122</v>
      </c>
      <c r="B17" s="9">
        <v>915.08173266488825</v>
      </c>
      <c r="C17" s="9">
        <v>1125.9853571248561</v>
      </c>
      <c r="D17" s="9">
        <v>98.492096694239791</v>
      </c>
      <c r="E17" s="9">
        <v>98.096571789332913</v>
      </c>
      <c r="F17" t="s">
        <v>123</v>
      </c>
    </row>
    <row r="18" spans="1:6" x14ac:dyDescent="0.35">
      <c r="A18" s="22" t="s">
        <v>124</v>
      </c>
      <c r="B18" s="9">
        <v>1159.1059303309141</v>
      </c>
      <c r="C18" s="9">
        <v>1166.9027342792249</v>
      </c>
      <c r="D18" s="9">
        <v>37.517739426291925</v>
      </c>
      <c r="E18" s="9">
        <v>37.425598986009064</v>
      </c>
      <c r="F18" t="s">
        <v>125</v>
      </c>
    </row>
    <row r="19" spans="1:6" x14ac:dyDescent="0.35">
      <c r="A19" s="22" t="s">
        <v>126</v>
      </c>
      <c r="B19" s="9">
        <v>543.4425073591018</v>
      </c>
      <c r="C19" s="9">
        <v>534.74860424138626</v>
      </c>
      <c r="D19" s="9">
        <v>46.557176674515759</v>
      </c>
      <c r="E19" s="9">
        <v>47.063861532800374</v>
      </c>
      <c r="F19" t="s">
        <v>127</v>
      </c>
    </row>
    <row r="20" spans="1:6" x14ac:dyDescent="0.35">
      <c r="A20" s="22" t="s">
        <v>128</v>
      </c>
      <c r="B20" s="9">
        <v>867.58376609866787</v>
      </c>
      <c r="C20" s="9">
        <v>836.40306078703941</v>
      </c>
      <c r="D20" s="9">
        <v>100.98786756855036</v>
      </c>
      <c r="E20" s="9">
        <v>99.991426899885511</v>
      </c>
      <c r="F20" t="s">
        <v>129</v>
      </c>
    </row>
    <row r="21" spans="1:6" x14ac:dyDescent="0.35">
      <c r="A21" s="22" t="s">
        <v>130</v>
      </c>
      <c r="B21" s="9">
        <v>2086.9189586085545</v>
      </c>
      <c r="C21" s="9">
        <v>2261.5262350937987</v>
      </c>
      <c r="D21" s="9">
        <v>86.676983638694637</v>
      </c>
      <c r="E21" s="9">
        <v>89.915883884805737</v>
      </c>
      <c r="F21" t="s">
        <v>131</v>
      </c>
    </row>
    <row r="22" spans="1:6" x14ac:dyDescent="0.35">
      <c r="A22" s="22" t="s">
        <v>132</v>
      </c>
      <c r="B22" s="9">
        <v>962.84090653999306</v>
      </c>
      <c r="C22" s="9">
        <v>913.44160025476845</v>
      </c>
      <c r="D22" s="9">
        <v>17.016225885479589</v>
      </c>
      <c r="E22" s="9">
        <v>16.661872827422005</v>
      </c>
      <c r="F22" t="s">
        <v>133</v>
      </c>
    </row>
    <row r="23" spans="1:6" x14ac:dyDescent="0.35">
      <c r="A23" s="22" t="s">
        <v>134</v>
      </c>
      <c r="B23" s="9">
        <v>2080.1191855103452</v>
      </c>
      <c r="C23" s="9">
        <v>1963.0295035379791</v>
      </c>
      <c r="D23" s="9">
        <v>17.100028901865606</v>
      </c>
      <c r="E23" s="9">
        <v>17.355113030308686</v>
      </c>
      <c r="F23" t="s">
        <v>135</v>
      </c>
    </row>
    <row r="24" spans="1:6" x14ac:dyDescent="0.35">
      <c r="A24" s="22" t="s">
        <v>136</v>
      </c>
      <c r="B24" s="9">
        <v>2976.9953186783132</v>
      </c>
      <c r="C24" s="9">
        <v>2831.3618810412936</v>
      </c>
      <c r="D24" s="9">
        <v>26.428167405005709</v>
      </c>
      <c r="E24" s="9">
        <v>26.631780610142972</v>
      </c>
      <c r="F24" t="s">
        <v>137</v>
      </c>
    </row>
    <row r="25" spans="1:6" x14ac:dyDescent="0.35">
      <c r="A25" s="22" t="s">
        <v>138</v>
      </c>
      <c r="B25" s="9">
        <v>337.33370572190341</v>
      </c>
      <c r="C25" s="9">
        <v>417.75057988135273</v>
      </c>
      <c r="D25" s="9">
        <v>4.4832730310421365</v>
      </c>
      <c r="E25" s="9">
        <v>5.1082822778484873</v>
      </c>
      <c r="F25" t="s">
        <v>139</v>
      </c>
    </row>
    <row r="26" spans="1:6" x14ac:dyDescent="0.35">
      <c r="A26" s="22" t="s">
        <v>140</v>
      </c>
      <c r="B26" s="9">
        <v>1466.9446729694612</v>
      </c>
      <c r="C26" s="9">
        <v>1382.0562477551837</v>
      </c>
      <c r="D26" s="9">
        <v>43.891568838115489</v>
      </c>
      <c r="E26" s="9">
        <v>39.900099575034652</v>
      </c>
      <c r="F26" t="s">
        <v>141</v>
      </c>
    </row>
    <row r="27" spans="1:6" x14ac:dyDescent="0.35">
      <c r="A27" s="22" t="s">
        <v>142</v>
      </c>
      <c r="B27" s="9">
        <v>208.97094694442012</v>
      </c>
      <c r="C27" s="9">
        <v>177.53121458865971</v>
      </c>
      <c r="D27" s="9">
        <v>3.0832370278596288</v>
      </c>
      <c r="E27" s="9">
        <v>2.683396401918698</v>
      </c>
      <c r="F27" t="s">
        <v>143</v>
      </c>
    </row>
    <row r="28" spans="1:6" x14ac:dyDescent="0.35">
      <c r="A28" s="22" t="s">
        <v>144</v>
      </c>
      <c r="B28" s="9">
        <v>872.14851413890437</v>
      </c>
      <c r="C28" s="9">
        <v>853.01289855986511</v>
      </c>
      <c r="D28" s="9">
        <v>15.938392767272166</v>
      </c>
      <c r="E28" s="9">
        <v>15.075128146733975</v>
      </c>
      <c r="F28" t="s">
        <v>145</v>
      </c>
    </row>
    <row r="29" spans="1:6" x14ac:dyDescent="0.35">
      <c r="A29" s="22" t="s">
        <v>146</v>
      </c>
      <c r="B29" s="9">
        <v>588.7887852973854</v>
      </c>
      <c r="C29" s="9">
        <v>628.22946992114726</v>
      </c>
      <c r="D29" s="9">
        <v>5.7222938226952866</v>
      </c>
      <c r="E29" s="9">
        <v>5.8266432339287997</v>
      </c>
      <c r="F29" t="s">
        <v>147</v>
      </c>
    </row>
    <row r="30" spans="1:6" x14ac:dyDescent="0.35">
      <c r="A30" s="27" t="s">
        <v>148</v>
      </c>
      <c r="B30" s="28"/>
      <c r="C30" s="28"/>
      <c r="D30" s="29"/>
      <c r="E30" s="30"/>
    </row>
    <row r="31" spans="1:6" x14ac:dyDescent="0.35">
      <c r="A31" s="22" t="s">
        <v>149</v>
      </c>
      <c r="B31" s="9">
        <v>5565.1843351503394</v>
      </c>
      <c r="C31" s="9">
        <v>5457.0673148039095</v>
      </c>
      <c r="D31" s="9">
        <v>2242.9585279634684</v>
      </c>
      <c r="E31" s="9">
        <v>2160.6422562825637</v>
      </c>
      <c r="F31" t="s">
        <v>150</v>
      </c>
    </row>
    <row r="32" spans="1:6" x14ac:dyDescent="0.35">
      <c r="A32" s="22" t="s">
        <v>151</v>
      </c>
      <c r="B32" s="9">
        <v>515.33427867891999</v>
      </c>
      <c r="C32" s="9">
        <v>446.90853404331136</v>
      </c>
      <c r="D32" s="9">
        <v>28.694985194283053</v>
      </c>
      <c r="E32" s="9">
        <v>23.433568252822568</v>
      </c>
      <c r="F32" t="s">
        <v>152</v>
      </c>
    </row>
    <row r="33" spans="1:11" x14ac:dyDescent="0.35">
      <c r="A33" s="22" t="s">
        <v>153</v>
      </c>
      <c r="B33" s="9">
        <v>1165.3808598217638</v>
      </c>
      <c r="C33" s="9">
        <v>1196.9469069405807</v>
      </c>
      <c r="D33" s="9">
        <v>15.730327061306003</v>
      </c>
      <c r="E33" s="9">
        <v>16.8076566551354</v>
      </c>
      <c r="F33" t="s">
        <v>154</v>
      </c>
    </row>
    <row r="34" spans="1:11" x14ac:dyDescent="0.35">
      <c r="A34" s="23" t="s">
        <v>7</v>
      </c>
      <c r="B34" s="24">
        <v>43695.229602603969</v>
      </c>
      <c r="C34" s="24">
        <v>43643.122318199406</v>
      </c>
      <c r="D34" s="24">
        <v>5486.8135112351356</v>
      </c>
      <c r="E34" s="24">
        <v>5230.1312121961346</v>
      </c>
    </row>
    <row r="36" spans="1:11" ht="45" customHeight="1" x14ac:dyDescent="0.35">
      <c r="A36" s="84" t="s">
        <v>155</v>
      </c>
      <c r="B36" s="84"/>
      <c r="C36" s="84"/>
      <c r="D36" s="84"/>
      <c r="E36" s="84"/>
      <c r="F36" s="84"/>
      <c r="G36" s="84"/>
      <c r="H36" s="84"/>
      <c r="I36" s="84"/>
      <c r="J36" s="84"/>
      <c r="K36" s="84"/>
    </row>
  </sheetData>
  <mergeCells count="3">
    <mergeCell ref="D2:E2"/>
    <mergeCell ref="B2:C2"/>
    <mergeCell ref="A36:K36"/>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3"/>
  <sheetViews>
    <sheetView view="pageBreakPreview" zoomScale="60" zoomScaleNormal="100" workbookViewId="0">
      <selection activeCell="K22" sqref="K22"/>
    </sheetView>
  </sheetViews>
  <sheetFormatPr defaultRowHeight="14.5" x14ac:dyDescent="0.35"/>
  <cols>
    <col min="1" max="1" width="9.1796875" style="55"/>
    <col min="2" max="3" width="9.54296875" style="55" bestFit="1" customWidth="1"/>
    <col min="4" max="257" width="9.1796875" style="55"/>
    <col min="258" max="259" width="9.54296875" style="55" bestFit="1" customWidth="1"/>
    <col min="260" max="513" width="9.1796875" style="55"/>
    <col min="514" max="515" width="9.54296875" style="55" bestFit="1" customWidth="1"/>
    <col min="516" max="769" width="9.1796875" style="55"/>
    <col min="770" max="771" width="9.54296875" style="55" bestFit="1" customWidth="1"/>
    <col min="772" max="1025" width="9.1796875" style="55"/>
    <col min="1026" max="1027" width="9.54296875" style="55" bestFit="1" customWidth="1"/>
    <col min="1028" max="1281" width="9.1796875" style="55"/>
    <col min="1282" max="1283" width="9.54296875" style="55" bestFit="1" customWidth="1"/>
    <col min="1284" max="1537" width="9.1796875" style="55"/>
    <col min="1538" max="1539" width="9.54296875" style="55" bestFit="1" customWidth="1"/>
    <col min="1540" max="1793" width="9.1796875" style="55"/>
    <col min="1794" max="1795" width="9.54296875" style="55" bestFit="1" customWidth="1"/>
    <col min="1796" max="2049" width="9.1796875" style="55"/>
    <col min="2050" max="2051" width="9.54296875" style="55" bestFit="1" customWidth="1"/>
    <col min="2052" max="2305" width="9.1796875" style="55"/>
    <col min="2306" max="2307" width="9.54296875" style="55" bestFit="1" customWidth="1"/>
    <col min="2308" max="2561" width="9.1796875" style="55"/>
    <col min="2562" max="2563" width="9.54296875" style="55" bestFit="1" customWidth="1"/>
    <col min="2564" max="2817" width="9.1796875" style="55"/>
    <col min="2818" max="2819" width="9.54296875" style="55" bestFit="1" customWidth="1"/>
    <col min="2820" max="3073" width="9.1796875" style="55"/>
    <col min="3074" max="3075" width="9.54296875" style="55" bestFit="1" customWidth="1"/>
    <col min="3076" max="3329" width="9.1796875" style="55"/>
    <col min="3330" max="3331" width="9.54296875" style="55" bestFit="1" customWidth="1"/>
    <col min="3332" max="3585" width="9.1796875" style="55"/>
    <col min="3586" max="3587" width="9.54296875" style="55" bestFit="1" customWidth="1"/>
    <col min="3588" max="3841" width="9.1796875" style="55"/>
    <col min="3842" max="3843" width="9.54296875" style="55" bestFit="1" customWidth="1"/>
    <col min="3844" max="4097" width="9.1796875" style="55"/>
    <col min="4098" max="4099" width="9.54296875" style="55" bestFit="1" customWidth="1"/>
    <col min="4100" max="4353" width="9.1796875" style="55"/>
    <col min="4354" max="4355" width="9.54296875" style="55" bestFit="1" customWidth="1"/>
    <col min="4356" max="4609" width="9.1796875" style="55"/>
    <col min="4610" max="4611" width="9.54296875" style="55" bestFit="1" customWidth="1"/>
    <col min="4612" max="4865" width="9.1796875" style="55"/>
    <col min="4866" max="4867" width="9.54296875" style="55" bestFit="1" customWidth="1"/>
    <col min="4868" max="5121" width="9.1796875" style="55"/>
    <col min="5122" max="5123" width="9.54296875" style="55" bestFit="1" customWidth="1"/>
    <col min="5124" max="5377" width="9.1796875" style="55"/>
    <col min="5378" max="5379" width="9.54296875" style="55" bestFit="1" customWidth="1"/>
    <col min="5380" max="5633" width="9.1796875" style="55"/>
    <col min="5634" max="5635" width="9.54296875" style="55" bestFit="1" customWidth="1"/>
    <col min="5636" max="5889" width="9.1796875" style="55"/>
    <col min="5890" max="5891" width="9.54296875" style="55" bestFit="1" customWidth="1"/>
    <col min="5892" max="6145" width="9.1796875" style="55"/>
    <col min="6146" max="6147" width="9.54296875" style="55" bestFit="1" customWidth="1"/>
    <col min="6148" max="6401" width="9.1796875" style="55"/>
    <col min="6402" max="6403" width="9.54296875" style="55" bestFit="1" customWidth="1"/>
    <col min="6404" max="6657" width="9.1796875" style="55"/>
    <col min="6658" max="6659" width="9.54296875" style="55" bestFit="1" customWidth="1"/>
    <col min="6660" max="6913" width="9.1796875" style="55"/>
    <col min="6914" max="6915" width="9.54296875" style="55" bestFit="1" customWidth="1"/>
    <col min="6916" max="7169" width="9.1796875" style="55"/>
    <col min="7170" max="7171" width="9.54296875" style="55" bestFit="1" customWidth="1"/>
    <col min="7172" max="7425" width="9.1796875" style="55"/>
    <col min="7426" max="7427" width="9.54296875" style="55" bestFit="1" customWidth="1"/>
    <col min="7428" max="7681" width="9.1796875" style="55"/>
    <col min="7682" max="7683" width="9.54296875" style="55" bestFit="1" customWidth="1"/>
    <col min="7684" max="7937" width="9.1796875" style="55"/>
    <col min="7938" max="7939" width="9.54296875" style="55" bestFit="1" customWidth="1"/>
    <col min="7940" max="8193" width="9.1796875" style="55"/>
    <col min="8194" max="8195" width="9.54296875" style="55" bestFit="1" customWidth="1"/>
    <col min="8196" max="8449" width="9.1796875" style="55"/>
    <col min="8450" max="8451" width="9.54296875" style="55" bestFit="1" customWidth="1"/>
    <col min="8452" max="8705" width="9.1796875" style="55"/>
    <col min="8706" max="8707" width="9.54296875" style="55" bestFit="1" customWidth="1"/>
    <col min="8708" max="8961" width="9.1796875" style="55"/>
    <col min="8962" max="8963" width="9.54296875" style="55" bestFit="1" customWidth="1"/>
    <col min="8964" max="9217" width="9.1796875" style="55"/>
    <col min="9218" max="9219" width="9.54296875" style="55" bestFit="1" customWidth="1"/>
    <col min="9220" max="9473" width="9.1796875" style="55"/>
    <col min="9474" max="9475" width="9.54296875" style="55" bestFit="1" customWidth="1"/>
    <col min="9476" max="9729" width="9.1796875" style="55"/>
    <col min="9730" max="9731" width="9.54296875" style="55" bestFit="1" customWidth="1"/>
    <col min="9732" max="9985" width="9.1796875" style="55"/>
    <col min="9986" max="9987" width="9.54296875" style="55" bestFit="1" customWidth="1"/>
    <col min="9988" max="10241" width="9.1796875" style="55"/>
    <col min="10242" max="10243" width="9.54296875" style="55" bestFit="1" customWidth="1"/>
    <col min="10244" max="10497" width="9.1796875" style="55"/>
    <col min="10498" max="10499" width="9.54296875" style="55" bestFit="1" customWidth="1"/>
    <col min="10500" max="10753" width="9.1796875" style="55"/>
    <col min="10754" max="10755" width="9.54296875" style="55" bestFit="1" customWidth="1"/>
    <col min="10756" max="11009" width="9.1796875" style="55"/>
    <col min="11010" max="11011" width="9.54296875" style="55" bestFit="1" customWidth="1"/>
    <col min="11012" max="11265" width="9.1796875" style="55"/>
    <col min="11266" max="11267" width="9.54296875" style="55" bestFit="1" customWidth="1"/>
    <col min="11268" max="11521" width="9.1796875" style="55"/>
    <col min="11522" max="11523" width="9.54296875" style="55" bestFit="1" customWidth="1"/>
    <col min="11524" max="11777" width="9.1796875" style="55"/>
    <col min="11778" max="11779" width="9.54296875" style="55" bestFit="1" customWidth="1"/>
    <col min="11780" max="12033" width="9.1796875" style="55"/>
    <col min="12034" max="12035" width="9.54296875" style="55" bestFit="1" customWidth="1"/>
    <col min="12036" max="12289" width="9.1796875" style="55"/>
    <col min="12290" max="12291" width="9.54296875" style="55" bestFit="1" customWidth="1"/>
    <col min="12292" max="12545" width="9.1796875" style="55"/>
    <col min="12546" max="12547" width="9.54296875" style="55" bestFit="1" customWidth="1"/>
    <col min="12548" max="12801" width="9.1796875" style="55"/>
    <col min="12802" max="12803" width="9.54296875" style="55" bestFit="1" customWidth="1"/>
    <col min="12804" max="13057" width="9.1796875" style="55"/>
    <col min="13058" max="13059" width="9.54296875" style="55" bestFit="1" customWidth="1"/>
    <col min="13060" max="13313" width="9.1796875" style="55"/>
    <col min="13314" max="13315" width="9.54296875" style="55" bestFit="1" customWidth="1"/>
    <col min="13316" max="13569" width="9.1796875" style="55"/>
    <col min="13570" max="13571" width="9.54296875" style="55" bestFit="1" customWidth="1"/>
    <col min="13572" max="13825" width="9.1796875" style="55"/>
    <col min="13826" max="13827" width="9.54296875" style="55" bestFit="1" customWidth="1"/>
    <col min="13828" max="14081" width="9.1796875" style="55"/>
    <col min="14082" max="14083" width="9.54296875" style="55" bestFit="1" customWidth="1"/>
    <col min="14084" max="14337" width="9.1796875" style="55"/>
    <col min="14338" max="14339" width="9.54296875" style="55" bestFit="1" customWidth="1"/>
    <col min="14340" max="14593" width="9.1796875" style="55"/>
    <col min="14594" max="14595" width="9.54296875" style="55" bestFit="1" customWidth="1"/>
    <col min="14596" max="14849" width="9.1796875" style="55"/>
    <col min="14850" max="14851" width="9.54296875" style="55" bestFit="1" customWidth="1"/>
    <col min="14852" max="15105" width="9.1796875" style="55"/>
    <col min="15106" max="15107" width="9.54296875" style="55" bestFit="1" customWidth="1"/>
    <col min="15108" max="15361" width="9.1796875" style="55"/>
    <col min="15362" max="15363" width="9.54296875" style="55" bestFit="1" customWidth="1"/>
    <col min="15364" max="15617" width="9.1796875" style="55"/>
    <col min="15618" max="15619" width="9.54296875" style="55" bestFit="1" customWidth="1"/>
    <col min="15620" max="15873" width="9.1796875" style="55"/>
    <col min="15874" max="15875" width="9.54296875" style="55" bestFit="1" customWidth="1"/>
    <col min="15876" max="16129" width="9.1796875" style="55"/>
    <col min="16130" max="16131" width="9.54296875" style="55" bestFit="1" customWidth="1"/>
    <col min="16132" max="16384" width="9.1796875" style="55"/>
  </cols>
  <sheetData>
    <row r="1" spans="1:4" x14ac:dyDescent="0.35">
      <c r="A1" s="54" t="s">
        <v>156</v>
      </c>
    </row>
    <row r="2" spans="1:4" x14ac:dyDescent="0.35">
      <c r="A2" s="56" t="s">
        <v>63</v>
      </c>
      <c r="B2" s="56" t="s">
        <v>157</v>
      </c>
      <c r="C2" s="56" t="s">
        <v>158</v>
      </c>
      <c r="D2" s="56" t="s">
        <v>159</v>
      </c>
    </row>
    <row r="3" spans="1:4" x14ac:dyDescent="0.35">
      <c r="A3" s="57" t="str">
        <f>'[3]Ind&amp;MiningGas by PlanningAgency'!B4</f>
        <v>212</v>
      </c>
      <c r="B3" s="58">
        <f>'[3]Ind&amp;MiningGas by PlanningAgency'!Z4+'[3]Ind&amp;MiningGas by PlanningAgency'!Z33+'[3]Ind&amp;MiningGas by PlanningAgency'!Z62</f>
        <v>30.220703200000003</v>
      </c>
      <c r="C3" s="58">
        <f>'[3]Ind&amp;MiningGas by PlanningAgency'!BH4+'[3]Ind&amp;MiningGas by PlanningAgency'!BH33+'[3]Ind&amp;MiningGas by PlanningAgency'!BH62</f>
        <v>0</v>
      </c>
      <c r="D3" s="57" t="s">
        <v>152</v>
      </c>
    </row>
    <row r="4" spans="1:4" x14ac:dyDescent="0.35">
      <c r="A4" s="57" t="str">
        <f>'[3]Ind&amp;MiningGas by PlanningAgency'!B5</f>
        <v>230</v>
      </c>
      <c r="B4" s="58">
        <f>'[3]Ind&amp;MiningGas by PlanningAgency'!Z5+'[3]Ind&amp;MiningGas by PlanningAgency'!Z34+'[3]Ind&amp;MiningGas by PlanningAgency'!Z63</f>
        <v>17.685096244000007</v>
      </c>
      <c r="C4" s="58">
        <f>'[3]Ind&amp;MiningGas by PlanningAgency'!BH5+'[3]Ind&amp;MiningGas by PlanningAgency'!BH34+'[3]Ind&amp;MiningGas by PlanningAgency'!BH63</f>
        <v>38.439781000000004</v>
      </c>
      <c r="D4" s="57" t="s">
        <v>154</v>
      </c>
    </row>
    <row r="5" spans="1:4" x14ac:dyDescent="0.35">
      <c r="A5" s="57" t="str">
        <f>'[3]Ind&amp;MiningGas by PlanningAgency'!B6</f>
        <v>313</v>
      </c>
      <c r="B5" s="58">
        <f>'[3]Ind&amp;MiningGas by PlanningAgency'!Z6+'[3]Ind&amp;MiningGas by PlanningAgency'!Z35+'[3]Ind&amp;MiningGas by PlanningAgency'!Z64</f>
        <v>33.552392192345373</v>
      </c>
      <c r="C5" s="58">
        <f>'[3]Ind&amp;MiningGas by PlanningAgency'!BH6+'[3]Ind&amp;MiningGas by PlanningAgency'!BH35+'[3]Ind&amp;MiningGas by PlanningAgency'!BH64</f>
        <v>0</v>
      </c>
      <c r="D5" s="57" t="s">
        <v>105</v>
      </c>
    </row>
    <row r="6" spans="1:4" x14ac:dyDescent="0.35">
      <c r="A6" s="57" t="str">
        <f>'[3]Ind&amp;MiningGas by PlanningAgency'!B7</f>
        <v>314</v>
      </c>
      <c r="B6" s="58">
        <f>'[3]Ind&amp;MiningGas by PlanningAgency'!Z7+'[3]Ind&amp;MiningGas by PlanningAgency'!Z36+'[3]Ind&amp;MiningGas by PlanningAgency'!Z65</f>
        <v>6.2350995893158911</v>
      </c>
      <c r="C6" s="58">
        <f>'[3]Ind&amp;MiningGas by PlanningAgency'!BH7+'[3]Ind&amp;MiningGas by PlanningAgency'!BH36+'[3]Ind&amp;MiningGas by PlanningAgency'!BH65</f>
        <v>0.43287343941205614</v>
      </c>
      <c r="D6" s="57" t="s">
        <v>107</v>
      </c>
    </row>
    <row r="7" spans="1:4" x14ac:dyDescent="0.35">
      <c r="A7" s="57" t="str">
        <f>'[3]Ind&amp;MiningGas by PlanningAgency'!B8</f>
        <v>322X</v>
      </c>
      <c r="B7" s="58">
        <f>'[3]Ind&amp;MiningGas by PlanningAgency'!Z8+'[3]Ind&amp;MiningGas by PlanningAgency'!Z37+'[3]Ind&amp;MiningGas by PlanningAgency'!Z66</f>
        <v>48.175944819130514</v>
      </c>
      <c r="C7" s="58">
        <f>'[3]Ind&amp;MiningGas by PlanningAgency'!BH8+'[3]Ind&amp;MiningGas by PlanningAgency'!BH37+'[3]Ind&amp;MiningGas by PlanningAgency'!BH66</f>
        <v>12.941543925602723</v>
      </c>
      <c r="D7" s="57" t="s">
        <v>113</v>
      </c>
    </row>
    <row r="8" spans="1:4" x14ac:dyDescent="0.35">
      <c r="A8" s="57" t="str">
        <f>'[3]Ind&amp;MiningGas by PlanningAgency'!B9</f>
        <v>323</v>
      </c>
      <c r="B8" s="58">
        <f>'[3]Ind&amp;MiningGas by PlanningAgency'!Z9+'[3]Ind&amp;MiningGas by PlanningAgency'!Z38+'[3]Ind&amp;MiningGas by PlanningAgency'!Z67</f>
        <v>9.9759488560379683</v>
      </c>
      <c r="C8" s="58">
        <f>'[3]Ind&amp;MiningGas by PlanningAgency'!BH9+'[3]Ind&amp;MiningGas by PlanningAgency'!BH38+'[3]Ind&amp;MiningGas by PlanningAgency'!BH67</f>
        <v>0</v>
      </c>
      <c r="D8" s="57" t="s">
        <v>115</v>
      </c>
    </row>
    <row r="9" spans="1:4" x14ac:dyDescent="0.35">
      <c r="A9" s="57" t="str">
        <f>'[3]Ind&amp;MiningGas by PlanningAgency'!B10</f>
        <v>324</v>
      </c>
      <c r="B9" s="58">
        <f>'[3]Ind&amp;MiningGas by PlanningAgency'!Z10+'[3]Ind&amp;MiningGas by PlanningAgency'!Z39+'[3]Ind&amp;MiningGas by PlanningAgency'!Z68</f>
        <v>1670.6917595473865</v>
      </c>
      <c r="C9" s="58">
        <f>'[3]Ind&amp;MiningGas by PlanningAgency'!BH10+'[3]Ind&amp;MiningGas by PlanningAgency'!BH39+'[3]Ind&amp;MiningGas by PlanningAgency'!BH68</f>
        <v>848.60371783258279</v>
      </c>
      <c r="D9" s="57" t="s">
        <v>117</v>
      </c>
    </row>
    <row r="10" spans="1:4" x14ac:dyDescent="0.35">
      <c r="A10" s="57" t="str">
        <f>'[3]Ind&amp;MiningGas by PlanningAgency'!B11</f>
        <v>325</v>
      </c>
      <c r="B10" s="58">
        <f>'[3]Ind&amp;MiningGas by PlanningAgency'!Z11+'[3]Ind&amp;MiningGas by PlanningAgency'!Z40+'[3]Ind&amp;MiningGas by PlanningAgency'!Z69</f>
        <v>380.62547046237222</v>
      </c>
      <c r="C10" s="58">
        <f>'[3]Ind&amp;MiningGas by PlanningAgency'!BH11+'[3]Ind&amp;MiningGas by PlanningAgency'!BH40+'[3]Ind&amp;MiningGas by PlanningAgency'!BH69</f>
        <v>7.5001979896024578</v>
      </c>
      <c r="D10" s="57" t="s">
        <v>119</v>
      </c>
    </row>
    <row r="11" spans="1:4" x14ac:dyDescent="0.35">
      <c r="A11" s="57" t="str">
        <f>'[3]Ind&amp;MiningGas by PlanningAgency'!B12</f>
        <v>326</v>
      </c>
      <c r="B11" s="58">
        <f>'[3]Ind&amp;MiningGas by PlanningAgency'!Z12+'[3]Ind&amp;MiningGas by PlanningAgency'!Z41+'[3]Ind&amp;MiningGas by PlanningAgency'!Z70</f>
        <v>20.164109668767455</v>
      </c>
      <c r="C11" s="58">
        <f>'[3]Ind&amp;MiningGas by PlanningAgency'!BH12+'[3]Ind&amp;MiningGas by PlanningAgency'!BH41+'[3]Ind&amp;MiningGas by PlanningAgency'!BH70</f>
        <v>0.7460953329121357</v>
      </c>
      <c r="D11" s="57" t="s">
        <v>121</v>
      </c>
    </row>
    <row r="12" spans="1:4" x14ac:dyDescent="0.35">
      <c r="A12" s="57" t="str">
        <f>'[3]Ind&amp;MiningGas by PlanningAgency'!B13</f>
        <v>327X</v>
      </c>
      <c r="B12" s="58">
        <f>'[3]Ind&amp;MiningGas by PlanningAgency'!Z13+'[3]Ind&amp;MiningGas by PlanningAgency'!Z42+'[3]Ind&amp;MiningGas by PlanningAgency'!Z71</f>
        <v>55.873492141993793</v>
      </c>
      <c r="C12" s="58">
        <f>'[3]Ind&amp;MiningGas by PlanningAgency'!BH13+'[3]Ind&amp;MiningGas by PlanningAgency'!BH42+'[3]Ind&amp;MiningGas by PlanningAgency'!BH71</f>
        <v>0</v>
      </c>
      <c r="D12" s="57" t="s">
        <v>127</v>
      </c>
    </row>
    <row r="13" spans="1:4" x14ac:dyDescent="0.35">
      <c r="A13" s="57" t="str">
        <f>'[3]Ind&amp;MiningGas by PlanningAgency'!B14</f>
        <v>331</v>
      </c>
      <c r="B13" s="58">
        <f>'[3]Ind&amp;MiningGas by PlanningAgency'!Z14+'[3]Ind&amp;MiningGas by PlanningAgency'!Z43+'[3]Ind&amp;MiningGas by PlanningAgency'!Z72</f>
        <v>101.14964560906175</v>
      </c>
      <c r="C13" s="58">
        <f>'[3]Ind&amp;MiningGas by PlanningAgency'!BH14+'[3]Ind&amp;MiningGas by PlanningAgency'!BH43+'[3]Ind&amp;MiningGas by PlanningAgency'!BH72</f>
        <v>0.41090672523133293</v>
      </c>
      <c r="D13" s="57" t="s">
        <v>129</v>
      </c>
    </row>
    <row r="14" spans="1:4" x14ac:dyDescent="0.35">
      <c r="A14" s="57" t="str">
        <f>'[3]Ind&amp;MiningGas by PlanningAgency'!B15</f>
        <v>332</v>
      </c>
      <c r="B14" s="58">
        <f>'[3]Ind&amp;MiningGas by PlanningAgency'!Z15+'[3]Ind&amp;MiningGas by PlanningAgency'!Z44+'[3]Ind&amp;MiningGas by PlanningAgency'!Z73</f>
        <v>87.456848019401491</v>
      </c>
      <c r="C14" s="58">
        <f>'[3]Ind&amp;MiningGas by PlanningAgency'!BH15+'[3]Ind&amp;MiningGas by PlanningAgency'!BH44+'[3]Ind&amp;MiningGas by PlanningAgency'!BH73</f>
        <v>0.53356700000000001</v>
      </c>
      <c r="D14" s="57" t="s">
        <v>131</v>
      </c>
    </row>
    <row r="15" spans="1:4" x14ac:dyDescent="0.35">
      <c r="A15" s="57" t="str">
        <f>'[3]Ind&amp;MiningGas by PlanningAgency'!B16</f>
        <v>333</v>
      </c>
      <c r="B15" s="58">
        <f>'[3]Ind&amp;MiningGas by PlanningAgency'!Z16+'[3]Ind&amp;MiningGas by PlanningAgency'!Z45+'[3]Ind&amp;MiningGas by PlanningAgency'!Z74</f>
        <v>16.910011420475485</v>
      </c>
      <c r="C15" s="58">
        <f>'[3]Ind&amp;MiningGas by PlanningAgency'!BH16+'[3]Ind&amp;MiningGas by PlanningAgency'!BH45+'[3]Ind&amp;MiningGas by PlanningAgency'!BH74</f>
        <v>6.6339965873937654</v>
      </c>
      <c r="D15" s="57" t="s">
        <v>133</v>
      </c>
    </row>
    <row r="16" spans="1:4" x14ac:dyDescent="0.35">
      <c r="A16" s="57" t="str">
        <f>'[3]Ind&amp;MiningGas by PlanningAgency'!B17</f>
        <v>334X</v>
      </c>
      <c r="B16" s="58">
        <f>'[3]Ind&amp;MiningGas by PlanningAgency'!Z17+'[3]Ind&amp;MiningGas by PlanningAgency'!Z46+'[3]Ind&amp;MiningGas by PlanningAgency'!Z75</f>
        <v>27.44639778177233</v>
      </c>
      <c r="C16" s="58">
        <f>'[3]Ind&amp;MiningGas by PlanningAgency'!BH17+'[3]Ind&amp;MiningGas by PlanningAgency'!BH46+'[3]Ind&amp;MiningGas by PlanningAgency'!BH75</f>
        <v>6.3744830404174344</v>
      </c>
      <c r="D16" s="57" t="s">
        <v>137</v>
      </c>
    </row>
    <row r="17" spans="1:4" x14ac:dyDescent="0.35">
      <c r="A17" s="57" t="str">
        <f>'[3]Ind&amp;MiningGas by PlanningAgency'!B18</f>
        <v>335</v>
      </c>
      <c r="B17" s="58">
        <f>'[3]Ind&amp;MiningGas by PlanningAgency'!Z18+'[3]Ind&amp;MiningGas by PlanningAgency'!Z47+'[3]Ind&amp;MiningGas by PlanningAgency'!Z76</f>
        <v>4.7956572509911082</v>
      </c>
      <c r="C17" s="58">
        <f>'[3]Ind&amp;MiningGas by PlanningAgency'!BH18+'[3]Ind&amp;MiningGas by PlanningAgency'!BH47+'[3]Ind&amp;MiningGas by PlanningAgency'!BH76</f>
        <v>0.9329120769443775</v>
      </c>
      <c r="D17" s="57" t="s">
        <v>139</v>
      </c>
    </row>
    <row r="18" spans="1:4" x14ac:dyDescent="0.35">
      <c r="A18" s="57" t="str">
        <f>'[3]Ind&amp;MiningGas by PlanningAgency'!B19</f>
        <v>336</v>
      </c>
      <c r="B18" s="58">
        <f>'[3]Ind&amp;MiningGas by PlanningAgency'!Z19+'[3]Ind&amp;MiningGas by PlanningAgency'!Z48+'[3]Ind&amp;MiningGas by PlanningAgency'!Z77</f>
        <v>54.750260417568072</v>
      </c>
      <c r="C18" s="58">
        <f>'[3]Ind&amp;MiningGas by PlanningAgency'!BH19+'[3]Ind&amp;MiningGas by PlanningAgency'!BH48+'[3]Ind&amp;MiningGas by PlanningAgency'!BH77</f>
        <v>3.9244131706930303</v>
      </c>
      <c r="D18" s="57" t="s">
        <v>141</v>
      </c>
    </row>
    <row r="19" spans="1:4" x14ac:dyDescent="0.35">
      <c r="A19" s="57" t="str">
        <f>'[3]Ind&amp;MiningGas by PlanningAgency'!B20</f>
        <v>337</v>
      </c>
      <c r="B19" s="58">
        <f>'[3]Ind&amp;MiningGas by PlanningAgency'!Z20+'[3]Ind&amp;MiningGas by PlanningAgency'!Z49+'[3]Ind&amp;MiningGas by PlanningAgency'!Z78</f>
        <v>3.2864317676053516</v>
      </c>
      <c r="C19" s="58">
        <f>'[3]Ind&amp;MiningGas by PlanningAgency'!BH20+'[3]Ind&amp;MiningGas by PlanningAgency'!BH49+'[3]Ind&amp;MiningGas by PlanningAgency'!BH78</f>
        <v>3.8587999999999997E-2</v>
      </c>
      <c r="D19" s="57" t="s">
        <v>143</v>
      </c>
    </row>
    <row r="20" spans="1:4" x14ac:dyDescent="0.35">
      <c r="A20" s="57" t="str">
        <f>'[3]Ind&amp;MiningGas by PlanningAgency'!B21</f>
        <v>339</v>
      </c>
      <c r="B20" s="58">
        <f>'[3]Ind&amp;MiningGas by PlanningAgency'!Z21+'[3]Ind&amp;MiningGas by PlanningAgency'!Z50+'[3]Ind&amp;MiningGas by PlanningAgency'!Z79</f>
        <v>17.421733040672681</v>
      </c>
      <c r="C20" s="58">
        <f>'[3]Ind&amp;MiningGas by PlanningAgency'!BH21+'[3]Ind&amp;MiningGas by PlanningAgency'!BH50+'[3]Ind&amp;MiningGas by PlanningAgency'!BH79</f>
        <v>3.3244999999999997E-2</v>
      </c>
      <c r="D20" s="57" t="s">
        <v>145</v>
      </c>
    </row>
    <row r="21" spans="1:4" x14ac:dyDescent="0.35">
      <c r="A21" s="57" t="str">
        <f>'[3]Ind&amp;MiningGas by PlanningAgency'!B22</f>
        <v>3221</v>
      </c>
      <c r="B21" s="58">
        <f>'[3]Ind&amp;MiningGas by PlanningAgency'!Z22+'[3]Ind&amp;MiningGas by PlanningAgency'!Z51+'[3]Ind&amp;MiningGas by PlanningAgency'!Z80</f>
        <v>25.93477356534148</v>
      </c>
      <c r="C21" s="58">
        <f>'[3]Ind&amp;MiningGas by PlanningAgency'!BH22+'[3]Ind&amp;MiningGas by PlanningAgency'!BH51+'[3]Ind&amp;MiningGas by PlanningAgency'!BH80</f>
        <v>55.357439386317637</v>
      </c>
      <c r="D21" s="57" t="s">
        <v>111</v>
      </c>
    </row>
    <row r="22" spans="1:4" x14ac:dyDescent="0.35">
      <c r="A22" s="57" t="str">
        <f>'[3]Ind&amp;MiningGas by PlanningAgency'!B23</f>
        <v>3272</v>
      </c>
      <c r="B22" s="58">
        <f>'[3]Ind&amp;MiningGas by PlanningAgency'!Z23+'[3]Ind&amp;MiningGas by PlanningAgency'!Z52+'[3]Ind&amp;MiningGas by PlanningAgency'!Z81</f>
        <v>105.74196277403831</v>
      </c>
      <c r="C22" s="58">
        <f>'[3]Ind&amp;MiningGas by PlanningAgency'!BH23+'[3]Ind&amp;MiningGas by PlanningAgency'!BH52+'[3]Ind&amp;MiningGas by PlanningAgency'!BH81</f>
        <v>0</v>
      </c>
      <c r="D22" s="57" t="s">
        <v>123</v>
      </c>
    </row>
    <row r="23" spans="1:4" x14ac:dyDescent="0.35">
      <c r="A23" s="57" t="str">
        <f>'[3]Ind&amp;MiningGas by PlanningAgency'!B24</f>
        <v>3273</v>
      </c>
      <c r="B23" s="58">
        <f>'[3]Ind&amp;MiningGas by PlanningAgency'!Z24+'[3]Ind&amp;MiningGas by PlanningAgency'!Z53+'[3]Ind&amp;MiningGas by PlanningAgency'!Z82</f>
        <v>29.143964859079208</v>
      </c>
      <c r="C23" s="58">
        <f>'[3]Ind&amp;MiningGas by PlanningAgency'!BH24+'[3]Ind&amp;MiningGas by PlanningAgency'!BH53+'[3]Ind&amp;MiningGas by PlanningAgency'!BH82</f>
        <v>0</v>
      </c>
      <c r="D23" s="57" t="s">
        <v>125</v>
      </c>
    </row>
    <row r="24" spans="1:4" x14ac:dyDescent="0.35">
      <c r="A24" s="57" t="str">
        <f>'[3]Ind&amp;MiningGas by PlanningAgency'!B25</f>
        <v>3344</v>
      </c>
      <c r="B24" s="58">
        <f>'[3]Ind&amp;MiningGas by PlanningAgency'!Z25+'[3]Ind&amp;MiningGas by PlanningAgency'!Z54+'[3]Ind&amp;MiningGas by PlanningAgency'!Z83</f>
        <v>16.320981190264828</v>
      </c>
      <c r="C24" s="58">
        <f>'[3]Ind&amp;MiningGas by PlanningAgency'!BH25+'[3]Ind&amp;MiningGas by PlanningAgency'!BH54+'[3]Ind&amp;MiningGas by PlanningAgency'!BH83</f>
        <v>5.106997621744723</v>
      </c>
      <c r="D24" s="57" t="s">
        <v>135</v>
      </c>
    </row>
    <row r="25" spans="1:4" x14ac:dyDescent="0.35">
      <c r="A25" s="57" t="str">
        <f>'[3]Ind&amp;MiningGas by PlanningAgency'!B26</f>
        <v>1133, 321</v>
      </c>
      <c r="B25" s="58">
        <f>'[3]Ind&amp;MiningGas by PlanningAgency'!Z26+'[3]Ind&amp;MiningGas by PlanningAgency'!Z55+'[3]Ind&amp;MiningGas by PlanningAgency'!Z84</f>
        <v>3.5938206144806428</v>
      </c>
      <c r="C25" s="58">
        <f>'[3]Ind&amp;MiningGas by PlanningAgency'!BH26+'[3]Ind&amp;MiningGas by PlanningAgency'!BH55+'[3]Ind&amp;MiningGas by PlanningAgency'!BH84</f>
        <v>2.0300559109714338</v>
      </c>
      <c r="D25" s="57" t="s">
        <v>99</v>
      </c>
    </row>
    <row r="26" spans="1:4" x14ac:dyDescent="0.35">
      <c r="A26" s="57" t="str">
        <f>'[3]Ind&amp;MiningGas by PlanningAgency'!B27</f>
        <v>211, 213</v>
      </c>
      <c r="B26" s="58">
        <f>'[3]Ind&amp;MiningGas by PlanningAgency'!Z27+'[3]Ind&amp;MiningGas by PlanningAgency'!Z56+'[3]Ind&amp;MiningGas by PlanningAgency'!Z85</f>
        <v>2496.1983873000004</v>
      </c>
      <c r="C26" s="58">
        <f>'[3]Ind&amp;MiningGas by PlanningAgency'!BH27+'[3]Ind&amp;MiningGas by PlanningAgency'!BH56+'[3]Ind&amp;MiningGas by PlanningAgency'!BH85</f>
        <v>30.444427999999998</v>
      </c>
      <c r="D26" s="57" t="s">
        <v>150</v>
      </c>
    </row>
    <row r="27" spans="1:4" x14ac:dyDescent="0.35">
      <c r="A27" s="57" t="str">
        <f>'[3]Ind&amp;MiningGas by PlanningAgency'!B28</f>
        <v>311X, 312</v>
      </c>
      <c r="B27" s="58">
        <f>'[3]Ind&amp;MiningGas by PlanningAgency'!Z28+'[3]Ind&amp;MiningGas by PlanningAgency'!Z57+'[3]Ind&amp;MiningGas by PlanningAgency'!Z86</f>
        <v>400.15164726374985</v>
      </c>
      <c r="C27" s="58">
        <f>'[3]Ind&amp;MiningGas by PlanningAgency'!BH28+'[3]Ind&amp;MiningGas by PlanningAgency'!BH57+'[3]Ind&amp;MiningGas by PlanningAgency'!BH86</f>
        <v>3.17752618782339</v>
      </c>
      <c r="D27" s="57" t="s">
        <v>103</v>
      </c>
    </row>
    <row r="28" spans="1:4" x14ac:dyDescent="0.35">
      <c r="A28" s="57" t="str">
        <f>'[3]Ind&amp;MiningGas by PlanningAgency'!B29</f>
        <v>3113, 3114</v>
      </c>
      <c r="B28" s="58">
        <f>'[3]Ind&amp;MiningGas by PlanningAgency'!Z29+'[3]Ind&amp;MiningGas by PlanningAgency'!Z58+'[3]Ind&amp;MiningGas by PlanningAgency'!Z87</f>
        <v>260.3533199686226</v>
      </c>
      <c r="C28" s="58">
        <f>'[3]Ind&amp;MiningGas by PlanningAgency'!BH29+'[3]Ind&amp;MiningGas by PlanningAgency'!BH58+'[3]Ind&amp;MiningGas by PlanningAgency'!BH87</f>
        <v>3.0049019272013893</v>
      </c>
      <c r="D28" s="57" t="s">
        <v>101</v>
      </c>
    </row>
    <row r="29" spans="1:4" x14ac:dyDescent="0.35">
      <c r="A29" s="57" t="str">
        <f>'[3]Ind&amp;MiningGas by PlanningAgency'!B30</f>
        <v>315, 316</v>
      </c>
      <c r="B29" s="58">
        <f>'[3]Ind&amp;MiningGas by PlanningAgency'!Z30+'[3]Ind&amp;MiningGas by PlanningAgency'!Z59+'[3]Ind&amp;MiningGas by PlanningAgency'!Z88</f>
        <v>2.2549384760361688</v>
      </c>
      <c r="C29" s="58">
        <f>'[3]Ind&amp;MiningGas by PlanningAgency'!BH30+'[3]Ind&amp;MiningGas by PlanningAgency'!BH59+'[3]Ind&amp;MiningGas by PlanningAgency'!BH88</f>
        <v>0</v>
      </c>
      <c r="D29" s="57" t="s">
        <v>109</v>
      </c>
    </row>
    <row r="30" spans="1:4" x14ac:dyDescent="0.35">
      <c r="A30" s="57" t="str">
        <f>'[3]Ind&amp;MiningGas by PlanningAgency'!B31</f>
        <v>511, 516</v>
      </c>
      <c r="B30" s="58">
        <f>'[3]Ind&amp;MiningGas by PlanningAgency'!Z31+'[3]Ind&amp;MiningGas by PlanningAgency'!Z60+'[3]Ind&amp;MiningGas by PlanningAgency'!Z89</f>
        <v>6.3183368931821819</v>
      </c>
      <c r="C30" s="58">
        <f>'[3]Ind&amp;MiningGas by PlanningAgency'!BH31+'[3]Ind&amp;MiningGas by PlanningAgency'!BH60+'[3]Ind&amp;MiningGas by PlanningAgency'!BH89</f>
        <v>0.95543845169199526</v>
      </c>
      <c r="D30" s="57" t="s">
        <v>147</v>
      </c>
    </row>
    <row r="31" spans="1:4" x14ac:dyDescent="0.35">
      <c r="A31" s="54" t="s">
        <v>160</v>
      </c>
      <c r="B31" s="59">
        <f>SUM(B3:B30)</f>
        <v>5932.4291349336927</v>
      </c>
      <c r="C31" s="59">
        <f>SUM(C3:C30)</f>
        <v>1027.6231086065429</v>
      </c>
    </row>
    <row r="33" spans="1:10" ht="43.5" customHeight="1" x14ac:dyDescent="0.35">
      <c r="A33" s="84" t="s">
        <v>155</v>
      </c>
      <c r="B33" s="84"/>
      <c r="C33" s="84"/>
      <c r="D33" s="84"/>
      <c r="E33" s="84"/>
      <c r="F33" s="84"/>
      <c r="G33" s="84"/>
      <c r="H33" s="84"/>
      <c r="I33" s="84"/>
      <c r="J33" s="84"/>
    </row>
  </sheetData>
  <mergeCells count="1">
    <mergeCell ref="A33:J33"/>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E41"/>
  <sheetViews>
    <sheetView view="pageBreakPreview" zoomScale="60" zoomScaleNormal="100" workbookViewId="0">
      <selection activeCell="K22" sqref="K22"/>
    </sheetView>
  </sheetViews>
  <sheetFormatPr defaultRowHeight="14.5" x14ac:dyDescent="0.35"/>
  <cols>
    <col min="1" max="1" width="19.453125" customWidth="1"/>
    <col min="2" max="2" width="24.81640625" customWidth="1"/>
    <col min="3" max="3" width="25" customWidth="1"/>
    <col min="4" max="4" width="9.1796875" customWidth="1"/>
    <col min="5" max="5" width="76.26953125" customWidth="1"/>
  </cols>
  <sheetData>
    <row r="1" spans="1:5" s="49" customFormat="1" ht="18.5" x14ac:dyDescent="0.45">
      <c r="A1" s="48" t="s">
        <v>161</v>
      </c>
    </row>
    <row r="2" spans="1:5" ht="21" customHeight="1" x14ac:dyDescent="0.35"/>
    <row r="3" spans="1:5" x14ac:dyDescent="0.35">
      <c r="B3" s="46"/>
      <c r="C3" s="45" t="s">
        <v>162</v>
      </c>
      <c r="D3" s="44"/>
    </row>
    <row r="4" spans="1:5" x14ac:dyDescent="0.35">
      <c r="C4" s="43">
        <f>SUBTOTAL(9,C7:C38)</f>
        <v>11337</v>
      </c>
    </row>
    <row r="5" spans="1:5" x14ac:dyDescent="0.35">
      <c r="C5" s="42"/>
    </row>
    <row r="6" spans="1:5" ht="29" x14ac:dyDescent="0.35">
      <c r="A6" s="41" t="s">
        <v>163</v>
      </c>
      <c r="B6" s="40" t="s">
        <v>164</v>
      </c>
      <c r="C6" s="39" t="s">
        <v>165</v>
      </c>
      <c r="E6" s="38" t="s">
        <v>166</v>
      </c>
    </row>
    <row r="7" spans="1:5" x14ac:dyDescent="0.35">
      <c r="A7" s="37" t="s">
        <v>167</v>
      </c>
      <c r="B7" s="35" t="s">
        <v>168</v>
      </c>
      <c r="C7" s="34">
        <v>2561</v>
      </c>
    </row>
    <row r="8" spans="1:5" x14ac:dyDescent="0.35">
      <c r="A8" s="37" t="s">
        <v>167</v>
      </c>
      <c r="B8" s="35" t="s">
        <v>169</v>
      </c>
      <c r="C8" s="34">
        <v>1335</v>
      </c>
    </row>
    <row r="9" spans="1:5" x14ac:dyDescent="0.35">
      <c r="A9" s="37" t="s">
        <v>167</v>
      </c>
      <c r="B9" s="35" t="s">
        <v>170</v>
      </c>
      <c r="C9" s="34">
        <v>1852</v>
      </c>
    </row>
    <row r="10" spans="1:5" ht="21.75" customHeight="1" x14ac:dyDescent="0.35">
      <c r="A10" s="37" t="s">
        <v>167</v>
      </c>
      <c r="B10" s="35" t="s">
        <v>171</v>
      </c>
      <c r="C10" s="34">
        <v>846</v>
      </c>
    </row>
    <row r="11" spans="1:5" ht="26.25" customHeight="1" x14ac:dyDescent="0.35">
      <c r="A11" s="36" t="s">
        <v>172</v>
      </c>
      <c r="B11" s="35" t="s">
        <v>168</v>
      </c>
      <c r="C11" s="34">
        <v>697</v>
      </c>
    </row>
    <row r="12" spans="1:5" x14ac:dyDescent="0.35">
      <c r="A12" s="36" t="s">
        <v>172</v>
      </c>
      <c r="B12" s="35" t="s">
        <v>169</v>
      </c>
      <c r="C12" s="34">
        <v>3284</v>
      </c>
    </row>
    <row r="13" spans="1:5" x14ac:dyDescent="0.35">
      <c r="A13" s="36" t="s">
        <v>172</v>
      </c>
      <c r="B13" s="35" t="s">
        <v>170</v>
      </c>
      <c r="C13" s="34">
        <v>89</v>
      </c>
    </row>
    <row r="14" spans="1:5" ht="24.75" customHeight="1" x14ac:dyDescent="0.35">
      <c r="A14" s="36" t="s">
        <v>172</v>
      </c>
      <c r="B14" s="35" t="s">
        <v>171</v>
      </c>
      <c r="C14" s="34">
        <v>400</v>
      </c>
    </row>
    <row r="15" spans="1:5" ht="25.5" customHeight="1" x14ac:dyDescent="0.35">
      <c r="A15" s="36" t="s">
        <v>173</v>
      </c>
      <c r="B15" s="35" t="s">
        <v>168</v>
      </c>
      <c r="C15" s="34">
        <v>61</v>
      </c>
    </row>
    <row r="16" spans="1:5" x14ac:dyDescent="0.35">
      <c r="A16" s="36" t="s">
        <v>173</v>
      </c>
      <c r="B16" s="35" t="s">
        <v>169</v>
      </c>
      <c r="C16" s="34">
        <v>193</v>
      </c>
    </row>
    <row r="17" spans="1:3" x14ac:dyDescent="0.35">
      <c r="A17" s="36" t="s">
        <v>173</v>
      </c>
      <c r="B17" s="35" t="s">
        <v>170</v>
      </c>
      <c r="C17" s="34">
        <v>6</v>
      </c>
    </row>
    <row r="18" spans="1:3" ht="26.25" customHeight="1" x14ac:dyDescent="0.35">
      <c r="A18" s="36" t="s">
        <v>173</v>
      </c>
      <c r="B18" s="35" t="s">
        <v>171</v>
      </c>
      <c r="C18" s="34">
        <v>13</v>
      </c>
    </row>
    <row r="19" spans="1:3" ht="29.25" hidden="1" customHeight="1" x14ac:dyDescent="0.35">
      <c r="A19" s="36" t="s">
        <v>174</v>
      </c>
      <c r="B19" s="35" t="s">
        <v>168</v>
      </c>
      <c r="C19" s="34">
        <v>1</v>
      </c>
    </row>
    <row r="20" spans="1:3" ht="30" hidden="1" customHeight="1" x14ac:dyDescent="0.35">
      <c r="A20" s="36" t="s">
        <v>174</v>
      </c>
      <c r="B20" s="35" t="s">
        <v>169</v>
      </c>
      <c r="C20" s="34">
        <v>3</v>
      </c>
    </row>
    <row r="21" spans="1:3" ht="31.5" hidden="1" customHeight="1" x14ac:dyDescent="0.35">
      <c r="A21" s="36" t="s">
        <v>174</v>
      </c>
      <c r="B21" s="35" t="s">
        <v>170</v>
      </c>
      <c r="C21" s="34">
        <v>2</v>
      </c>
    </row>
    <row r="22" spans="1:3" ht="25.5" hidden="1" customHeight="1" x14ac:dyDescent="0.35">
      <c r="A22" s="36" t="s">
        <v>174</v>
      </c>
      <c r="B22" s="35" t="s">
        <v>171</v>
      </c>
      <c r="C22" s="34">
        <v>0</v>
      </c>
    </row>
    <row r="23" spans="1:3" ht="26.25" hidden="1" customHeight="1" x14ac:dyDescent="0.35">
      <c r="A23" s="36" t="s">
        <v>175</v>
      </c>
      <c r="B23" s="35" t="s">
        <v>168</v>
      </c>
      <c r="C23" s="34">
        <v>176</v>
      </c>
    </row>
    <row r="24" spans="1:3" ht="30" hidden="1" customHeight="1" x14ac:dyDescent="0.35">
      <c r="A24" s="36" t="s">
        <v>175</v>
      </c>
      <c r="B24" s="35" t="s">
        <v>169</v>
      </c>
      <c r="C24" s="34">
        <v>69</v>
      </c>
    </row>
    <row r="25" spans="1:3" ht="33" hidden="1" customHeight="1" x14ac:dyDescent="0.35">
      <c r="A25" s="36" t="s">
        <v>175</v>
      </c>
      <c r="B25" s="35" t="s">
        <v>170</v>
      </c>
      <c r="C25" s="34">
        <v>50</v>
      </c>
    </row>
    <row r="26" spans="1:3" ht="21.75" hidden="1" customHeight="1" x14ac:dyDescent="0.35">
      <c r="A26" s="36" t="s">
        <v>175</v>
      </c>
      <c r="B26" s="35" t="s">
        <v>171</v>
      </c>
      <c r="C26" s="34">
        <v>33</v>
      </c>
    </row>
    <row r="27" spans="1:3" ht="29.25" hidden="1" customHeight="1" x14ac:dyDescent="0.35">
      <c r="A27" s="36" t="s">
        <v>176</v>
      </c>
      <c r="B27" s="35" t="s">
        <v>168</v>
      </c>
      <c r="C27" s="34">
        <v>0</v>
      </c>
    </row>
    <row r="28" spans="1:3" hidden="1" x14ac:dyDescent="0.35">
      <c r="A28" s="36" t="s">
        <v>176</v>
      </c>
      <c r="B28" s="35" t="s">
        <v>169</v>
      </c>
      <c r="C28" s="34">
        <v>182</v>
      </c>
    </row>
    <row r="29" spans="1:3" hidden="1" x14ac:dyDescent="0.35">
      <c r="A29" s="36" t="s">
        <v>176</v>
      </c>
      <c r="B29" s="35" t="s">
        <v>170</v>
      </c>
      <c r="C29" s="34">
        <v>0</v>
      </c>
    </row>
    <row r="30" spans="1:3" ht="27" hidden="1" customHeight="1" x14ac:dyDescent="0.35">
      <c r="A30" s="36" t="s">
        <v>176</v>
      </c>
      <c r="B30" s="35" t="s">
        <v>171</v>
      </c>
      <c r="C30" s="34">
        <v>2</v>
      </c>
    </row>
    <row r="31" spans="1:3" ht="20.25" hidden="1" customHeight="1" x14ac:dyDescent="0.35">
      <c r="A31" s="36" t="s">
        <v>177</v>
      </c>
      <c r="B31" s="35" t="s">
        <v>168</v>
      </c>
      <c r="C31" s="34">
        <v>0</v>
      </c>
    </row>
    <row r="32" spans="1:3" hidden="1" x14ac:dyDescent="0.35">
      <c r="A32" s="36" t="s">
        <v>177</v>
      </c>
      <c r="B32" s="35" t="s">
        <v>169</v>
      </c>
      <c r="C32" s="34">
        <v>1</v>
      </c>
    </row>
    <row r="33" spans="1:3" hidden="1" x14ac:dyDescent="0.35">
      <c r="A33" s="36" t="s">
        <v>177</v>
      </c>
      <c r="B33" s="35" t="s">
        <v>170</v>
      </c>
      <c r="C33" s="34">
        <v>0</v>
      </c>
    </row>
    <row r="34" spans="1:3" ht="23.25" hidden="1" customHeight="1" x14ac:dyDescent="0.35">
      <c r="A34" s="36" t="s">
        <v>177</v>
      </c>
      <c r="B34" s="35" t="s">
        <v>171</v>
      </c>
      <c r="C34" s="34">
        <v>0</v>
      </c>
    </row>
    <row r="35" spans="1:3" ht="25.5" hidden="1" customHeight="1" x14ac:dyDescent="0.35">
      <c r="A35" s="36" t="s">
        <v>178</v>
      </c>
      <c r="B35" s="35" t="s">
        <v>168</v>
      </c>
      <c r="C35" s="34">
        <v>20</v>
      </c>
    </row>
    <row r="36" spans="1:3" ht="34.5" hidden="1" customHeight="1" x14ac:dyDescent="0.35">
      <c r="A36" s="36" t="s">
        <v>178</v>
      </c>
      <c r="B36" s="35" t="s">
        <v>169</v>
      </c>
      <c r="C36" s="34">
        <v>130</v>
      </c>
    </row>
    <row r="37" spans="1:3" hidden="1" x14ac:dyDescent="0.35">
      <c r="A37" s="36" t="s">
        <v>178</v>
      </c>
      <c r="B37" s="35" t="s">
        <v>170</v>
      </c>
      <c r="C37" s="34">
        <v>40</v>
      </c>
    </row>
    <row r="38" spans="1:3" ht="24" hidden="1" customHeight="1" x14ac:dyDescent="0.35">
      <c r="A38" s="36" t="s">
        <v>178</v>
      </c>
      <c r="B38" s="35" t="s">
        <v>171</v>
      </c>
      <c r="C38" s="34">
        <v>20</v>
      </c>
    </row>
    <row r="41" spans="1:3" x14ac:dyDescent="0.35">
      <c r="A41" s="85" t="s">
        <v>179</v>
      </c>
      <c r="B41" s="85"/>
      <c r="C41" s="85"/>
    </row>
  </sheetData>
  <autoFilter ref="A6:C38" xr:uid="{00000000-0009-0000-0000-000005000000}">
    <filterColumn colId="0">
      <filters>
        <filter val="PGE"/>
        <filter val="SCE"/>
        <filter val="SDGE"/>
      </filters>
    </filterColumn>
  </autoFilter>
  <mergeCells count="1">
    <mergeCell ref="A41:C41"/>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view="pageBreakPreview" zoomScale="60" zoomScaleNormal="100" workbookViewId="0">
      <selection activeCell="K22" sqref="K22"/>
    </sheetView>
  </sheetViews>
  <sheetFormatPr defaultRowHeight="14.5" x14ac:dyDescent="0.35"/>
  <cols>
    <col min="2" max="2" width="12" bestFit="1" customWidth="1"/>
    <col min="3" max="4" width="13.1796875" customWidth="1"/>
    <col min="6" max="6" width="11.54296875" customWidth="1"/>
    <col min="7" max="7" width="10.453125" customWidth="1"/>
  </cols>
  <sheetData>
    <row r="1" spans="1:8" ht="18.5" x14ac:dyDescent="0.45">
      <c r="A1" s="14" t="s">
        <v>180</v>
      </c>
    </row>
    <row r="3" spans="1:8" ht="26" x14ac:dyDescent="0.35">
      <c r="A3" s="51" t="s">
        <v>181</v>
      </c>
      <c r="B3" s="51" t="s">
        <v>182</v>
      </c>
      <c r="C3" s="51" t="s">
        <v>183</v>
      </c>
      <c r="D3" s="51" t="s">
        <v>184</v>
      </c>
      <c r="E3" s="51" t="s">
        <v>185</v>
      </c>
      <c r="F3" s="51" t="s">
        <v>186</v>
      </c>
      <c r="G3" s="51" t="s">
        <v>187</v>
      </c>
      <c r="H3" s="51" t="s">
        <v>188</v>
      </c>
    </row>
    <row r="4" spans="1:8" ht="39.5" x14ac:dyDescent="0.35">
      <c r="A4" s="52" t="s">
        <v>189</v>
      </c>
      <c r="B4" s="53">
        <v>39.061183</v>
      </c>
      <c r="C4" s="53">
        <v>886.27671299999997</v>
      </c>
      <c r="D4" s="53">
        <v>54.273145999999997</v>
      </c>
      <c r="E4" s="53">
        <v>1751.2523610000001</v>
      </c>
      <c r="F4" s="53">
        <v>19.897119</v>
      </c>
      <c r="G4" s="53">
        <v>2057.076012</v>
      </c>
      <c r="H4" s="53">
        <v>4807.836534</v>
      </c>
    </row>
    <row r="5" spans="1:8" ht="39.5" x14ac:dyDescent="0.35">
      <c r="A5" s="52" t="s">
        <v>190</v>
      </c>
      <c r="B5" s="53">
        <v>4.0418729999999998</v>
      </c>
      <c r="C5" s="53">
        <v>162.28184899999999</v>
      </c>
      <c r="D5" s="53">
        <v>27.509784</v>
      </c>
      <c r="E5" s="53">
        <v>21.736241</v>
      </c>
      <c r="F5" s="53">
        <v>3.9256500000000001</v>
      </c>
      <c r="G5" s="53">
        <v>318.26924600000001</v>
      </c>
      <c r="H5" s="53">
        <v>537.76464299999998</v>
      </c>
    </row>
    <row r="6" spans="1:8" ht="39.5" x14ac:dyDescent="0.35">
      <c r="A6" s="52" t="s">
        <v>191</v>
      </c>
      <c r="B6" s="53">
        <v>72.990521999999999</v>
      </c>
      <c r="C6" s="53">
        <v>940.628558</v>
      </c>
      <c r="D6" s="53">
        <v>126.804959</v>
      </c>
      <c r="E6" s="53">
        <v>1658.3664900000001</v>
      </c>
      <c r="F6" s="53">
        <v>2354.1673489999998</v>
      </c>
      <c r="G6" s="53">
        <v>2524.008088</v>
      </c>
      <c r="H6" s="53">
        <v>7676.9659659999998</v>
      </c>
    </row>
    <row r="8" spans="1:8" x14ac:dyDescent="0.35">
      <c r="A8" s="86" t="s">
        <v>192</v>
      </c>
      <c r="B8" s="86"/>
      <c r="C8" s="86"/>
      <c r="D8" s="86"/>
      <c r="E8" s="86"/>
      <c r="F8" s="86"/>
    </row>
  </sheetData>
  <mergeCells count="1">
    <mergeCell ref="A8:F8"/>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5"/>
  <sheetViews>
    <sheetView view="pageBreakPreview" zoomScale="60" zoomScaleNormal="100" workbookViewId="0">
      <selection activeCell="K22" sqref="K22"/>
    </sheetView>
  </sheetViews>
  <sheetFormatPr defaultRowHeight="14.5" x14ac:dyDescent="0.35"/>
  <cols>
    <col min="1" max="1" width="23" customWidth="1"/>
    <col min="2" max="2" width="17" customWidth="1"/>
  </cols>
  <sheetData>
    <row r="1" spans="1:3" x14ac:dyDescent="0.35">
      <c r="A1" s="66" t="s">
        <v>193</v>
      </c>
      <c r="B1" s="68"/>
    </row>
    <row r="2" spans="1:3" x14ac:dyDescent="0.35">
      <c r="A2" s="67"/>
      <c r="B2" s="68"/>
    </row>
    <row r="3" spans="1:3" x14ac:dyDescent="0.35">
      <c r="A3" s="72" t="s">
        <v>194</v>
      </c>
      <c r="B3" s="73" t="s">
        <v>195</v>
      </c>
    </row>
    <row r="4" spans="1:3" x14ac:dyDescent="0.35">
      <c r="A4" s="67" t="s">
        <v>187</v>
      </c>
      <c r="B4" s="69">
        <v>0.16980000000000001</v>
      </c>
    </row>
    <row r="5" spans="1:3" x14ac:dyDescent="0.35">
      <c r="A5" s="67" t="s">
        <v>196</v>
      </c>
      <c r="B5" s="69">
        <v>0.15640000000000001</v>
      </c>
    </row>
    <row r="6" spans="1:3" x14ac:dyDescent="0.35">
      <c r="A6" s="67" t="s">
        <v>96</v>
      </c>
      <c r="B6" s="69">
        <v>0.11749999999999999</v>
      </c>
    </row>
    <row r="7" spans="1:3" x14ac:dyDescent="0.35">
      <c r="A7" s="67"/>
      <c r="B7" s="68"/>
    </row>
    <row r="8" spans="1:3" x14ac:dyDescent="0.35">
      <c r="A8" s="66" t="s">
        <v>197</v>
      </c>
      <c r="B8" s="68"/>
    </row>
    <row r="9" spans="1:3" x14ac:dyDescent="0.35">
      <c r="A9" s="67"/>
      <c r="B9" s="68"/>
    </row>
    <row r="10" spans="1:3" x14ac:dyDescent="0.35">
      <c r="A10" s="72" t="s">
        <v>194</v>
      </c>
      <c r="B10" s="73" t="s">
        <v>198</v>
      </c>
    </row>
    <row r="11" spans="1:3" x14ac:dyDescent="0.35">
      <c r="A11" s="67" t="s">
        <v>187</v>
      </c>
      <c r="B11" s="70">
        <v>1</v>
      </c>
    </row>
    <row r="12" spans="1:3" x14ac:dyDescent="0.35">
      <c r="A12" s="67" t="s">
        <v>196</v>
      </c>
      <c r="B12" s="70">
        <v>0.95</v>
      </c>
    </row>
    <row r="13" spans="1:3" x14ac:dyDescent="0.35">
      <c r="A13" s="68" t="s">
        <v>96</v>
      </c>
      <c r="B13" s="71">
        <v>0.92</v>
      </c>
    </row>
    <row r="15" spans="1:3" ht="68.25" customHeight="1" x14ac:dyDescent="0.35">
      <c r="A15" s="87" t="s">
        <v>199</v>
      </c>
      <c r="B15" s="87"/>
      <c r="C15" s="87"/>
    </row>
  </sheetData>
  <mergeCells count="1">
    <mergeCell ref="A15:C15"/>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view="pageBreakPreview" zoomScale="60" zoomScaleNormal="100" workbookViewId="0">
      <selection activeCell="K22" sqref="K22"/>
    </sheetView>
  </sheetViews>
  <sheetFormatPr defaultRowHeight="14.5" x14ac:dyDescent="0.35"/>
  <cols>
    <col min="1" max="1" width="16.453125" customWidth="1"/>
    <col min="2" max="2" width="30" customWidth="1"/>
    <col min="3" max="3" width="32.26953125" customWidth="1"/>
  </cols>
  <sheetData>
    <row r="1" spans="1:3" ht="15" thickBot="1" x14ac:dyDescent="0.4"/>
    <row r="2" spans="1:3" ht="17.5" thickBot="1" x14ac:dyDescent="0.4">
      <c r="B2" s="64" t="s">
        <v>200</v>
      </c>
      <c r="C2" s="64" t="s">
        <v>201</v>
      </c>
    </row>
    <row r="3" spans="1:3" ht="15" thickBot="1" x14ac:dyDescent="0.4">
      <c r="A3" s="47" t="s">
        <v>202</v>
      </c>
      <c r="B3" s="65" t="s">
        <v>203</v>
      </c>
      <c r="C3" s="65" t="s">
        <v>204</v>
      </c>
    </row>
    <row r="4" spans="1:3" ht="15" thickBot="1" x14ac:dyDescent="0.4">
      <c r="A4" s="47" t="s">
        <v>205</v>
      </c>
      <c r="B4" s="65" t="s">
        <v>206</v>
      </c>
      <c r="C4" s="65" t="s">
        <v>207</v>
      </c>
    </row>
    <row r="6" spans="1:3" x14ac:dyDescent="0.35">
      <c r="A6" t="s">
        <v>208</v>
      </c>
    </row>
    <row r="7" spans="1:3" x14ac:dyDescent="0.35">
      <c r="A7" s="63" t="s">
        <v>209</v>
      </c>
      <c r="B7" t="s">
        <v>210</v>
      </c>
    </row>
    <row r="8" spans="1:3" x14ac:dyDescent="0.35">
      <c r="A8" s="63" t="s">
        <v>209</v>
      </c>
      <c r="B8" t="s">
        <v>211</v>
      </c>
    </row>
    <row r="9" spans="1:3" x14ac:dyDescent="0.35">
      <c r="A9" s="63"/>
    </row>
    <row r="10" spans="1:3" x14ac:dyDescent="0.35">
      <c r="A10" s="88" t="s">
        <v>212</v>
      </c>
      <c r="B10" s="88"/>
      <c r="C10" s="88"/>
    </row>
  </sheetData>
  <mergeCells count="1">
    <mergeCell ref="A10:C10"/>
  </mergeCells>
  <pageMargins left="0.7" right="0.7" top="0.75" bottom="0.75" header="0.3" footer="0.3"/>
  <pageSetup scale="66" orientation="portrait" r:id="rId1"/>
  <headerFooter>
    <oddFooter>&amp;LOctober 2022&amp;CPage &amp;P of &amp;N&amp;RGFO-22-301
Commercializing Industrial Decarbonization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771C-BFBA-4A34-BC72-B276DFD02B68}">
  <ds:schemaRefs>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785685f2-c2e1-4352-89aa-3faca8eaba52"/>
    <ds:schemaRef ds:uri="http://schemas.openxmlformats.org/package/2006/metadata/core-properties"/>
    <ds:schemaRef ds:uri="5067c814-4b34-462c-a21d-c185ff6548d2"/>
    <ds:schemaRef ds:uri="http://purl.org/dc/dcmitype/"/>
    <ds:schemaRef ds:uri="http://purl.org/dc/terms/"/>
  </ds:schemaRefs>
</ds:datastoreItem>
</file>

<file path=customXml/itemProps2.xml><?xml version="1.0" encoding="utf-8"?>
<ds:datastoreItem xmlns:ds="http://schemas.openxmlformats.org/officeDocument/2006/customXml" ds:itemID="{D2059BF3-79EA-4D2F-983B-EA7B4C537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51E099-4DA4-4340-AE5A-5FA88C0C8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 GWh</vt:lpstr>
      <vt:lpstr>ResNG</vt:lpstr>
      <vt:lpstr>Comm</vt:lpstr>
      <vt:lpstr>Ind GWh</vt:lpstr>
      <vt:lpstr>IndNG</vt:lpstr>
      <vt:lpstr>Ag</vt:lpstr>
      <vt:lpstr>NG by Sector</vt:lpstr>
      <vt:lpstr>Prices</vt:lpstr>
      <vt:lpstr>Emissions Factors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Gautam, Anish@Energy</cp:lastModifiedBy>
  <cp:revision/>
  <cp:lastPrinted>2022-10-12T17:18:53Z</cp:lastPrinted>
  <dcterms:created xsi:type="dcterms:W3CDTF">2013-11-13T19:52:15Z</dcterms:created>
  <dcterms:modified xsi:type="dcterms:W3CDTF">2022-10-12T17:19:13Z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10600</vt:r8>
  </property>
  <property fmtid="{D5CDD505-2E9C-101B-9397-08002B2CF9AE}" pid="4" name="ComplianceAssetId">
    <vt:lpwstr/>
  </property>
  <property fmtid="{D5CDD505-2E9C-101B-9397-08002B2CF9AE}" pid="5" name="MediaServiceImageTags">
    <vt:lpwstr/>
  </property>
</Properties>
</file>