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aenergy-my.sharepoint.com/personal/brad_worster_energy_ca_gov/Documents/02 Solicitations/GFO-22-615 for Eunice/NOPA/"/>
    </mc:Choice>
  </mc:AlternateContent>
  <xr:revisionPtr revIDLastSave="398" documentId="8_{246F9F94-7101-4204-9296-7C985B319928}" xr6:coauthVersionLast="47" xr6:coauthVersionMax="47" xr10:uidLastSave="{2634AD81-33E6-47F9-B71F-B6C95838CB63}"/>
  <bookViews>
    <workbookView xWindow="-120" yWindow="-120" windowWidth="29040" windowHeight="17640" firstSheet="1" activeTab="1" xr2:uid="{00000000-000D-0000-FFFF-FFFF00000000}"/>
  </bookViews>
  <sheets>
    <sheet name="applicant list" sheetId="1" state="hidden" r:id="rId1"/>
    <sheet name="NOPA - Group 1" sheetId="2" r:id="rId2"/>
    <sheet name="NOPA - Group 2" sheetId="3" r:id="rId3"/>
  </sheets>
  <definedNames>
    <definedName name="_xlnm._FilterDatabase" localSheetId="0" hidden="1">'applicant list'!$A$1:$F$1</definedName>
    <definedName name="_xlnm.Print_Area" localSheetId="1">'NOPA - Group 1'!$A$1:$H$21</definedName>
    <definedName name="_xlnm.Print_Area" localSheetId="2">'NOPA - Group 2'!$A$1:$H$22</definedName>
    <definedName name="_xlnm.Print_Titles" localSheetId="1">'NOPA - Group 1'!$7:$7</definedName>
    <definedName name="_xlnm.Print_Titles" localSheetId="2">'NOPA - Group 2'!$1:$7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3" i="2" l="1"/>
  <c r="E13" i="2"/>
  <c r="D13" i="2"/>
  <c r="F16" i="2"/>
  <c r="F18" i="2" l="1"/>
  <c r="F5" i="1"/>
  <c r="F12" i="3" l="1"/>
  <c r="F19" i="3" s="1"/>
  <c r="E12" i="3"/>
  <c r="E19" i="3" s="1"/>
  <c r="D12" i="3"/>
  <c r="D19" i="3" s="1"/>
  <c r="E18" i="2"/>
  <c r="D18" i="2"/>
  <c r="E39" i="1"/>
</calcChain>
</file>

<file path=xl/sharedStrings.xml><?xml version="1.0" encoding="utf-8"?>
<sst xmlns="http://schemas.openxmlformats.org/spreadsheetml/2006/main" count="136" uniqueCount="78">
  <si>
    <t>Proposal Number</t>
  </si>
  <si>
    <t>Applicant</t>
  </si>
  <si>
    <t>Project Title</t>
  </si>
  <si>
    <t>Group #</t>
  </si>
  <si>
    <t>Funds Requested</t>
  </si>
  <si>
    <t>Match Amount</t>
  </si>
  <si>
    <t>Cash Match</t>
  </si>
  <si>
    <t>Score</t>
  </si>
  <si>
    <t>Rank</t>
  </si>
  <si>
    <t xml:space="preserve">Company </t>
  </si>
  <si>
    <t>Title</t>
  </si>
  <si>
    <t>First Name</t>
  </si>
  <si>
    <t>Last Name</t>
  </si>
  <si>
    <t>Address</t>
  </si>
  <si>
    <t>City</t>
  </si>
  <si>
    <t>State</t>
  </si>
  <si>
    <t>Zip</t>
  </si>
  <si>
    <t>email</t>
  </si>
  <si>
    <t>Goodwill Industries of San Diego County</t>
  </si>
  <si>
    <t>GOODWHEELS: Greening Middle Mile Delivery Operations, Community Opportunity, and Workforce Development</t>
  </si>
  <si>
    <t>San Diego</t>
  </si>
  <si>
    <t>CA</t>
  </si>
  <si>
    <t>Skychargers, LLC</t>
  </si>
  <si>
    <t>TRUCKING-AS-A-SERVICE - PORT OF SAN DIEGO DRAYAGE EV DCFC CHARGING HUB</t>
  </si>
  <si>
    <t>National City</t>
  </si>
  <si>
    <t>Penske Truck Leasing Co. L.P.</t>
  </si>
  <si>
    <t>Innovation at Scale: Penske's Charger Network for MHDEV Rentals</t>
  </si>
  <si>
    <t>Hayward,
San Leandro</t>
  </si>
  <si>
    <t>94544,
94577</t>
  </si>
  <si>
    <t>Voltera Power, LLC (Voltera)</t>
  </si>
  <si>
    <t>A New Pathway to Charge: Thesis-Driven Real Estate (TDRE) for MHDEVs</t>
  </si>
  <si>
    <t>Willmington,
Fontana</t>
  </si>
  <si>
    <t>90744,
92335</t>
  </si>
  <si>
    <t>Antelope Valley Transit Authority</t>
  </si>
  <si>
    <t>AVTA's SOLution</t>
  </si>
  <si>
    <t>Lancaster</t>
  </si>
  <si>
    <t>ITS</t>
  </si>
  <si>
    <t>Hands-free Charging for Battery Electric Cargo Handling Equipment-Updated</t>
  </si>
  <si>
    <t>Long Beach</t>
  </si>
  <si>
    <t>WattEV</t>
  </si>
  <si>
    <t xml:space="preserve"> MCS Technology Project (MCS-TP)    </t>
  </si>
  <si>
    <t>Fresno County Rural Transit Agency</t>
  </si>
  <si>
    <t>FCRTA Selma Maintenance Facility Phase 2 Annex</t>
  </si>
  <si>
    <t>Selma</t>
  </si>
  <si>
    <t>Helix Water District</t>
  </si>
  <si>
    <t>Helix Water District Operations Center Medium and Heavy-Duty Electric Vehicle Charging Infrastructure Project</t>
  </si>
  <si>
    <t>unclear</t>
  </si>
  <si>
    <t>El Cajon</t>
  </si>
  <si>
    <t>FreeWire Technologies</t>
  </si>
  <si>
    <t>Performance Food Group - Electrifying the Route</t>
  </si>
  <si>
    <t>Stockton</t>
  </si>
  <si>
    <t>EnerGeon Genesis LLC</t>
  </si>
  <si>
    <t>Innovative Charging Solutions for Medium- and Heavy-Duty Electric Vehicles</t>
  </si>
  <si>
    <t>Caltran’s site at the intersection of Hwy 129 and Hwy 1, in Watsonville, close to Pajaro. Combined area of about 10 acres, with no buildings at all in proximity.</t>
  </si>
  <si>
    <t>California Energy Commission</t>
  </si>
  <si>
    <t>Clean Transportation Program</t>
  </si>
  <si>
    <t xml:space="preserve">Solicitation GFO-22-615       </t>
  </si>
  <si>
    <t>Innovative Charging Solutions for Medium- and Heavy-Duty 
Electric Vehicles</t>
  </si>
  <si>
    <t>Notice of Proposed Awards</t>
  </si>
  <si>
    <t>Proposed Award</t>
  </si>
  <si>
    <t xml:space="preserve">Match Amount </t>
  </si>
  <si>
    <t>Recommendation</t>
  </si>
  <si>
    <t>Proposed Awards</t>
  </si>
  <si>
    <t>Awardee</t>
  </si>
  <si>
    <t>TOTAL FUNDING RECOMMENDED - 
GROUP 1</t>
  </si>
  <si>
    <t>Passed But Not Funded</t>
  </si>
  <si>
    <t>Finalist</t>
  </si>
  <si>
    <t>TOTAL PROPOSALS RECEIVED - GROUP 1</t>
  </si>
  <si>
    <t xml:space="preserve">   </t>
  </si>
  <si>
    <t xml:space="preserve">MCS Technology Project (MCS-TP)    </t>
  </si>
  <si>
    <t>TOTAL FUNDING RECOMMENDED - 
GROUP 2</t>
  </si>
  <si>
    <t>Did Not Pass</t>
  </si>
  <si>
    <t>Did not Pass. Application failed to achieve the minimum passing score for Project Readiness and Implementation.</t>
  </si>
  <si>
    <t>Did Not Pass. Application failed to achieve the overall minimum passing score.</t>
  </si>
  <si>
    <t>TOTAL PROPOSALS RECEIVED - GROUP 2</t>
  </si>
  <si>
    <t>Hands-Free Charging for Battery Electric Cargo Handling Equipment-Updated</t>
  </si>
  <si>
    <t>Voltera Power, LLC</t>
  </si>
  <si>
    <t xml:space="preserve">          January 19,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</si>
</sst>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6" formatCode="&quot;$&quot;#,##0_);[Red]\(&quot;$&quot;#,##0\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&quot;$&quot;#,##0"/>
    <numFmt numFmtId="165" formatCode="[$-409]mmmm\ d\,\ yyyy;@"/>
    <numFmt numFmtId="166" formatCode="&quot;$&quot;#,##0.00"/>
    <numFmt numFmtId="167" formatCode="0.000%"/>
  </numFmts>
  <fonts count="22" x14ac:knownFonts="1">
    <font>
      <sz val="10"/>
      <color indexed="8"/>
      <name val="Arial"/>
      <charset val="1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63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color indexed="63"/>
      <name val="Arial"/>
      <family val="2"/>
    </font>
    <font>
      <vertAlign val="superscript"/>
      <sz val="10"/>
      <name val="Arial"/>
      <family val="2"/>
    </font>
    <font>
      <b/>
      <sz val="14"/>
      <color indexed="8"/>
      <name val="Arial"/>
      <family val="2"/>
    </font>
    <font>
      <b/>
      <sz val="10"/>
      <color indexed="63"/>
      <name val="Arial"/>
      <family val="2"/>
    </font>
    <font>
      <sz val="11"/>
      <color theme="1"/>
      <name val="Calibri"/>
      <family val="2"/>
      <scheme val="minor"/>
    </font>
    <font>
      <u/>
      <sz val="10"/>
      <color theme="10"/>
      <name val="Arial"/>
      <family val="2"/>
    </font>
    <font>
      <sz val="12"/>
      <color theme="1"/>
      <name val="Arial"/>
      <family val="2"/>
    </font>
    <font>
      <b/>
      <sz val="16"/>
      <color rgb="FFFF0000"/>
      <name val="Arial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9">
    <xf numFmtId="0" fontId="0" fillId="0" borderId="0"/>
    <xf numFmtId="44" fontId="15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7" fillId="0" borderId="0"/>
    <xf numFmtId="0" fontId="15" fillId="0" borderId="0"/>
    <xf numFmtId="9" fontId="17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98">
    <xf numFmtId="0" fontId="0" fillId="0" borderId="0" xfId="0"/>
    <xf numFmtId="0" fontId="0" fillId="0" borderId="1" xfId="0" applyBorder="1"/>
    <xf numFmtId="0" fontId="9" fillId="2" borderId="1" xfId="0" applyFont="1" applyFill="1" applyBorder="1" applyAlignment="1">
      <alignment horizontal="center" vertical="center" wrapText="1"/>
    </xf>
    <xf numFmtId="164" fontId="10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left" vertical="top" wrapText="1"/>
    </xf>
    <xf numFmtId="0" fontId="9" fillId="0" borderId="1" xfId="0" applyFont="1" applyBorder="1" applyAlignment="1">
      <alignment horizontal="center" vertical="center" wrapText="1"/>
    </xf>
    <xf numFmtId="0" fontId="4" fillId="0" borderId="1" xfId="3" applyBorder="1" applyAlignment="1">
      <alignment horizontal="center" vertical="center" wrapText="1"/>
    </xf>
    <xf numFmtId="167" fontId="4" fillId="0" borderId="1" xfId="3" applyNumberFormat="1" applyBorder="1" applyAlignment="1">
      <alignment horizontal="center"/>
    </xf>
    <xf numFmtId="0" fontId="4" fillId="0" borderId="1" xfId="3" applyBorder="1" applyAlignment="1">
      <alignment horizontal="center"/>
    </xf>
    <xf numFmtId="166" fontId="9" fillId="0" borderId="1" xfId="0" applyNumberFormat="1" applyFont="1" applyBorder="1" applyAlignment="1">
      <alignment horizontal="center" wrapText="1"/>
    </xf>
    <xf numFmtId="0" fontId="4" fillId="0" borderId="1" xfId="3" applyBorder="1" applyAlignment="1">
      <alignment vertical="top" wrapText="1"/>
    </xf>
    <xf numFmtId="164" fontId="10" fillId="0" borderId="0" xfId="0" applyNumberFormat="1" applyFont="1" applyAlignment="1">
      <alignment wrapText="1"/>
    </xf>
    <xf numFmtId="0" fontId="4" fillId="0" borderId="1" xfId="3" applyBorder="1" applyAlignment="1">
      <alignment horizont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6" fontId="3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16" fillId="0" borderId="1" xfId="2" applyNumberFormat="1" applyFill="1" applyBorder="1" applyAlignment="1" applyProtection="1">
      <alignment vertical="center"/>
    </xf>
    <xf numFmtId="0" fontId="0" fillId="0" borderId="1" xfId="0" applyBorder="1" applyAlignment="1">
      <alignment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0" fillId="4" borderId="1" xfId="0" applyFill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16" fillId="4" borderId="1" xfId="2" applyNumberFormat="1" applyFill="1" applyBorder="1" applyAlignment="1" applyProtection="1">
      <alignment vertical="center"/>
    </xf>
    <xf numFmtId="0" fontId="2" fillId="4" borderId="1" xfId="0" applyFont="1" applyFill="1" applyBorder="1" applyAlignment="1">
      <alignment horizontal="center" vertical="center" wrapText="1"/>
    </xf>
    <xf numFmtId="6" fontId="3" fillId="4" borderId="1" xfId="0" applyNumberFormat="1" applyFont="1" applyFill="1" applyBorder="1" applyAlignment="1">
      <alignment horizontal="right" vertical="center" wrapText="1"/>
    </xf>
    <xf numFmtId="167" fontId="0" fillId="4" borderId="1" xfId="0" applyNumberFormat="1" applyFill="1" applyBorder="1" applyAlignment="1">
      <alignment vertical="center"/>
    </xf>
    <xf numFmtId="6" fontId="0" fillId="0" borderId="0" xfId="0" applyNumberFormat="1" applyAlignment="1">
      <alignment vertical="center"/>
    </xf>
    <xf numFmtId="0" fontId="0" fillId="0" borderId="1" xfId="0" applyBorder="1" applyAlignment="1">
      <alignment horizontal="center" vertical="center" wrapText="1"/>
    </xf>
    <xf numFmtId="167" fontId="0" fillId="0" borderId="1" xfId="0" applyNumberFormat="1" applyBorder="1" applyAlignment="1">
      <alignment horizontal="center" vertical="center"/>
    </xf>
    <xf numFmtId="10" fontId="0" fillId="0" borderId="1" xfId="8" applyNumberFormat="1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164" fontId="0" fillId="0" borderId="1" xfId="7" applyNumberFormat="1" applyFont="1" applyBorder="1" applyAlignment="1">
      <alignment horizontal="right" vertical="center" wrapText="1"/>
    </xf>
    <xf numFmtId="166" fontId="0" fillId="0" borderId="1" xfId="0" applyNumberFormat="1" applyBorder="1" applyAlignment="1">
      <alignment horizontal="right" vertical="center" wrapText="1"/>
    </xf>
    <xf numFmtId="164" fontId="0" fillId="0" borderId="1" xfId="0" applyNumberFormat="1" applyBorder="1" applyAlignment="1">
      <alignment horizontal="right" vertical="center" wrapText="1"/>
    </xf>
    <xf numFmtId="166" fontId="0" fillId="0" borderId="1" xfId="7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3" applyBorder="1" applyAlignment="1">
      <alignment horizontal="center" vertical="center"/>
    </xf>
    <xf numFmtId="0" fontId="20" fillId="0" borderId="1" xfId="0" applyFont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horizontal="left" vertical="center" wrapText="1"/>
    </xf>
    <xf numFmtId="42" fontId="10" fillId="0" borderId="1" xfId="0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164" fontId="10" fillId="0" borderId="2" xfId="0" applyNumberFormat="1" applyFont="1" applyBorder="1" applyAlignment="1">
      <alignment horizontal="center" vertical="center" wrapText="1"/>
    </xf>
    <xf numFmtId="164" fontId="4" fillId="0" borderId="1" xfId="7" applyNumberFormat="1" applyFont="1" applyBorder="1" applyAlignment="1">
      <alignment horizontal="center" vertical="center" wrapText="1"/>
    </xf>
    <xf numFmtId="6" fontId="11" fillId="0" borderId="1" xfId="3" applyNumberFormat="1" applyFont="1" applyBorder="1" applyAlignment="1">
      <alignment horizontal="center" vertical="center" wrapText="1"/>
    </xf>
    <xf numFmtId="6" fontId="11" fillId="0" borderId="1" xfId="0" applyNumberFormat="1" applyFont="1" applyBorder="1" applyAlignment="1">
      <alignment horizontal="center" vertical="center" wrapText="1"/>
    </xf>
    <xf numFmtId="6" fontId="14" fillId="0" borderId="1" xfId="3" applyNumberFormat="1" applyFont="1" applyBorder="1" applyAlignment="1">
      <alignment horizontal="center" vertical="center" wrapText="1"/>
    </xf>
    <xf numFmtId="164" fontId="14" fillId="0" borderId="1" xfId="3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164" fontId="0" fillId="0" borderId="1" xfId="7" applyNumberFormat="1" applyFont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4" fillId="0" borderId="3" xfId="3" applyBorder="1" applyAlignment="1">
      <alignment horizontal="center" vertical="center" wrapText="1"/>
    </xf>
    <xf numFmtId="0" fontId="5" fillId="0" borderId="4" xfId="3" applyFont="1" applyBorder="1" applyAlignment="1">
      <alignment horizontal="left" vertical="center" wrapText="1"/>
    </xf>
    <xf numFmtId="0" fontId="4" fillId="0" borderId="4" xfId="3" applyBorder="1" applyAlignment="1">
      <alignment vertical="top" wrapText="1"/>
    </xf>
    <xf numFmtId="6" fontId="14" fillId="0" borderId="4" xfId="3" applyNumberFormat="1" applyFont="1" applyBorder="1" applyAlignment="1">
      <alignment horizontal="center" vertical="center" wrapText="1"/>
    </xf>
    <xf numFmtId="164" fontId="14" fillId="0" borderId="4" xfId="3" applyNumberFormat="1" applyFont="1" applyBorder="1" applyAlignment="1">
      <alignment horizontal="center" vertical="center" wrapText="1"/>
    </xf>
    <xf numFmtId="167" fontId="4" fillId="0" borderId="4" xfId="3" applyNumberFormat="1" applyBorder="1" applyAlignment="1">
      <alignment horizontal="center"/>
    </xf>
    <xf numFmtId="0" fontId="4" fillId="0" borderId="2" xfId="3" applyBorder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0" xfId="0" applyFont="1" applyAlignment="1">
      <alignment horizontal="left" vertical="center" wrapText="1"/>
    </xf>
    <xf numFmtId="0" fontId="18" fillId="0" borderId="3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top" wrapText="1"/>
    </xf>
    <xf numFmtId="0" fontId="18" fillId="0" borderId="4" xfId="0" applyFont="1" applyBorder="1" applyAlignment="1">
      <alignment horizontal="center" vertical="top" wrapText="1"/>
    </xf>
    <xf numFmtId="0" fontId="18" fillId="0" borderId="2" xfId="0" applyFont="1" applyBorder="1" applyAlignment="1">
      <alignment horizontal="center" vertical="top" wrapText="1"/>
    </xf>
    <xf numFmtId="0" fontId="6" fillId="0" borderId="5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6" fillId="0" borderId="0" xfId="0" applyFont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165" fontId="8" fillId="0" borderId="7" xfId="0" applyNumberFormat="1" applyFont="1" applyFill="1" applyBorder="1" applyAlignment="1">
      <alignment horizontal="center" vertical="top" wrapText="1"/>
    </xf>
    <xf numFmtId="165" fontId="10" fillId="0" borderId="8" xfId="0" applyNumberFormat="1" applyFont="1" applyFill="1" applyBorder="1" applyAlignment="1">
      <alignment horizontal="center" wrapText="1"/>
    </xf>
    <xf numFmtId="165" fontId="10" fillId="0" borderId="9" xfId="0" applyNumberFormat="1" applyFont="1" applyFill="1" applyBorder="1" applyAlignment="1">
      <alignment horizontal="center" wrapText="1"/>
    </xf>
    <xf numFmtId="0" fontId="0" fillId="0" borderId="0" xfId="0" applyFill="1"/>
  </cellXfs>
  <cellStyles count="9">
    <cellStyle name="Currency" xfId="7" builtinId="4"/>
    <cellStyle name="Currency 2" xfId="1" xr:uid="{00000000-0005-0000-0000-000000000000}"/>
    <cellStyle name="Hyperlink" xfId="2" builtinId="8"/>
    <cellStyle name="Normal" xfId="0" builtinId="0"/>
    <cellStyle name="Normal 2" xfId="3" xr:uid="{00000000-0005-0000-0000-000003000000}"/>
    <cellStyle name="Normal 3" xfId="4" xr:uid="{00000000-0005-0000-0000-000004000000}"/>
    <cellStyle name="Normal 4" xfId="5" xr:uid="{00000000-0005-0000-0000-000005000000}"/>
    <cellStyle name="Percent" xfId="8" builtinId="5"/>
    <cellStyle name="Percent 2" xfId="6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cid:image001.jpg@01D01E05.CC4F6750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7</xdr:col>
      <xdr:colOff>1000125</xdr:colOff>
      <xdr:row>4</xdr:row>
      <xdr:rowOff>104775</xdr:rowOff>
    </xdr:to>
    <xdr:pic>
      <xdr:nvPicPr>
        <xdr:cNvPr id="1027" name="Picture 2" descr="NewSealAlternateShield-twotone">
          <a:extLst>
            <a:ext uri="{FF2B5EF4-FFF2-40B4-BE49-F238E27FC236}">
              <a16:creationId xmlns:a16="http://schemas.microsoft.com/office/drawing/2014/main" id="{00000000-0008-0000-0100-000003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0" y="133350"/>
          <a:ext cx="13430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238125</xdr:colOff>
      <xdr:row>0</xdr:row>
      <xdr:rowOff>133350</xdr:rowOff>
    </xdr:from>
    <xdr:to>
      <xdr:col>7</xdr:col>
      <xdr:colOff>1009650</xdr:colOff>
      <xdr:row>4</xdr:row>
      <xdr:rowOff>104775</xdr:rowOff>
    </xdr:to>
    <xdr:pic>
      <xdr:nvPicPr>
        <xdr:cNvPr id="2" name="Picture 2" descr="NewSealAlternateShield-twotone">
          <a:extLst>
            <a:ext uri="{FF2B5EF4-FFF2-40B4-BE49-F238E27FC236}">
              <a16:creationId xmlns:a16="http://schemas.microsoft.com/office/drawing/2014/main" id="{6C6D4565-02FB-4DC3-AA08-85EED661E76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91375" y="133350"/>
          <a:ext cx="1419225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39"/>
  <sheetViews>
    <sheetView zoomScaleNormal="10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F12" sqref="F12"/>
    </sheetView>
  </sheetViews>
  <sheetFormatPr defaultColWidth="9.140625" defaultRowHeight="12.75" x14ac:dyDescent="0.2"/>
  <cols>
    <col min="1" max="1" width="8.5703125" style="16" customWidth="1"/>
    <col min="2" max="2" width="29.42578125" style="16" customWidth="1"/>
    <col min="3" max="3" width="48.140625" style="16" customWidth="1"/>
    <col min="4" max="4" width="7.28515625" style="16" bestFit="1" customWidth="1"/>
    <col min="5" max="5" width="14.5703125" style="16" customWidth="1"/>
    <col min="6" max="6" width="13.85546875" style="16" customWidth="1"/>
    <col min="7" max="7" width="13.85546875" style="16" bestFit="1" customWidth="1"/>
    <col min="8" max="8" width="10.28515625" style="16" bestFit="1" customWidth="1"/>
    <col min="9" max="9" width="9.140625" style="16"/>
    <col min="10" max="10" width="19.28515625" style="16" customWidth="1"/>
    <col min="11" max="11" width="9.140625" style="16" customWidth="1"/>
    <col min="12" max="12" width="12.42578125" style="16" customWidth="1"/>
    <col min="13" max="13" width="14.85546875" style="16" customWidth="1"/>
    <col min="14" max="14" width="31.85546875" style="16" customWidth="1"/>
    <col min="15" max="15" width="15.42578125" style="16" customWidth="1"/>
    <col min="16" max="16" width="9.140625" style="16"/>
    <col min="17" max="17" width="10.140625" style="16" customWidth="1"/>
    <col min="18" max="18" width="32.42578125" style="16" customWidth="1"/>
    <col min="19" max="16384" width="9.140625" style="16"/>
  </cols>
  <sheetData>
    <row r="1" spans="1:18" ht="24" x14ac:dyDescent="0.2">
      <c r="A1" s="13" t="s">
        <v>0</v>
      </c>
      <c r="B1" s="14" t="s">
        <v>1</v>
      </c>
      <c r="C1" s="14" t="s">
        <v>2</v>
      </c>
      <c r="D1" s="13" t="s">
        <v>3</v>
      </c>
      <c r="E1" s="13" t="s">
        <v>4</v>
      </c>
      <c r="F1" s="13" t="s">
        <v>5</v>
      </c>
      <c r="G1" s="13" t="s">
        <v>6</v>
      </c>
      <c r="H1" s="35" t="s">
        <v>7</v>
      </c>
      <c r="I1" s="15" t="s">
        <v>8</v>
      </c>
      <c r="J1" s="15" t="s">
        <v>9</v>
      </c>
      <c r="K1" s="15" t="s">
        <v>10</v>
      </c>
      <c r="L1" s="15" t="s">
        <v>11</v>
      </c>
      <c r="M1" s="15" t="s">
        <v>12</v>
      </c>
      <c r="N1" s="15" t="s">
        <v>13</v>
      </c>
      <c r="O1" s="15" t="s">
        <v>14</v>
      </c>
      <c r="P1" s="15" t="s">
        <v>15</v>
      </c>
      <c r="Q1" s="15" t="s">
        <v>16</v>
      </c>
      <c r="R1" s="15" t="s">
        <v>17</v>
      </c>
    </row>
    <row r="2" spans="1:18" ht="24" x14ac:dyDescent="0.2">
      <c r="A2" s="17">
        <v>2</v>
      </c>
      <c r="B2" s="18" t="s">
        <v>18</v>
      </c>
      <c r="C2" s="18" t="s">
        <v>19</v>
      </c>
      <c r="D2" s="17">
        <v>1</v>
      </c>
      <c r="E2" s="19">
        <v>7133803</v>
      </c>
      <c r="F2" s="19">
        <v>2377936</v>
      </c>
      <c r="G2" s="19">
        <v>594484</v>
      </c>
      <c r="H2" s="33">
        <v>0.78100000000000003</v>
      </c>
      <c r="I2" s="20"/>
      <c r="J2" s="18"/>
      <c r="K2" s="21"/>
      <c r="L2" s="21"/>
      <c r="M2" s="21"/>
      <c r="N2" s="21"/>
      <c r="O2" s="23" t="s">
        <v>20</v>
      </c>
      <c r="P2" s="21" t="s">
        <v>21</v>
      </c>
      <c r="Q2" s="40">
        <v>92154</v>
      </c>
      <c r="R2" s="22"/>
    </row>
    <row r="3" spans="1:18" ht="25.5" x14ac:dyDescent="0.2">
      <c r="A3" s="17">
        <v>8</v>
      </c>
      <c r="B3" s="18" t="s">
        <v>22</v>
      </c>
      <c r="C3" s="23" t="s">
        <v>23</v>
      </c>
      <c r="D3" s="32">
        <v>1</v>
      </c>
      <c r="E3" s="36">
        <v>10000000</v>
      </c>
      <c r="F3" s="36">
        <v>16980828</v>
      </c>
      <c r="G3" s="36">
        <v>16980828</v>
      </c>
      <c r="H3" s="33">
        <v>0.77900000000000003</v>
      </c>
      <c r="I3" s="20"/>
      <c r="J3" s="18"/>
      <c r="K3" s="21"/>
      <c r="L3" s="21"/>
      <c r="M3" s="21"/>
      <c r="N3" s="21"/>
      <c r="O3" s="23" t="s">
        <v>24</v>
      </c>
      <c r="P3" s="21" t="s">
        <v>21</v>
      </c>
      <c r="Q3" s="40">
        <v>91950</v>
      </c>
      <c r="R3" s="22"/>
    </row>
    <row r="4" spans="1:18" ht="25.5" x14ac:dyDescent="0.2">
      <c r="A4" s="17">
        <v>10</v>
      </c>
      <c r="B4" s="23" t="s">
        <v>25</v>
      </c>
      <c r="C4" s="23" t="s">
        <v>26</v>
      </c>
      <c r="D4" s="32">
        <v>1</v>
      </c>
      <c r="E4" s="39">
        <v>7928257.3499999996</v>
      </c>
      <c r="F4" s="39">
        <v>4549883.82</v>
      </c>
      <c r="G4" s="37">
        <v>779883.82</v>
      </c>
      <c r="H4" s="34">
        <v>0.77</v>
      </c>
      <c r="I4" s="20"/>
      <c r="J4" s="18"/>
      <c r="K4" s="21"/>
      <c r="L4" s="21"/>
      <c r="M4" s="21"/>
      <c r="N4" s="21"/>
      <c r="O4" s="23" t="s">
        <v>27</v>
      </c>
      <c r="P4" s="21" t="s">
        <v>21</v>
      </c>
      <c r="Q4" s="40" t="s">
        <v>28</v>
      </c>
      <c r="R4" s="22"/>
    </row>
    <row r="5" spans="1:18" ht="25.5" x14ac:dyDescent="0.2">
      <c r="A5" s="32">
        <v>11</v>
      </c>
      <c r="B5" s="23" t="s">
        <v>29</v>
      </c>
      <c r="C5" s="23" t="s">
        <v>30</v>
      </c>
      <c r="D5" s="28">
        <v>1</v>
      </c>
      <c r="E5" s="39">
        <v>7190990</v>
      </c>
      <c r="F5" s="39">
        <f>3159795+13384821</f>
        <v>16544616</v>
      </c>
      <c r="G5" s="37">
        <v>3159795</v>
      </c>
      <c r="H5" s="34">
        <v>0.75849999999999995</v>
      </c>
      <c r="I5" s="25"/>
      <c r="J5" s="25"/>
      <c r="K5" s="26"/>
      <c r="L5" s="26"/>
      <c r="M5" s="26"/>
      <c r="N5" s="26"/>
      <c r="O5" s="23" t="s">
        <v>31</v>
      </c>
      <c r="P5" s="21" t="s">
        <v>21</v>
      </c>
      <c r="Q5" s="40" t="s">
        <v>32</v>
      </c>
      <c r="R5" s="27"/>
    </row>
    <row r="6" spans="1:18" x14ac:dyDescent="0.2">
      <c r="A6" s="32">
        <v>1</v>
      </c>
      <c r="B6" s="23" t="s">
        <v>33</v>
      </c>
      <c r="C6" s="23" t="s">
        <v>34</v>
      </c>
      <c r="D6" s="28">
        <v>1</v>
      </c>
      <c r="E6" s="36">
        <v>7514417</v>
      </c>
      <c r="F6" s="36">
        <v>10075583</v>
      </c>
      <c r="G6" s="36">
        <v>10075583</v>
      </c>
      <c r="H6" s="34">
        <v>0.751</v>
      </c>
      <c r="I6" s="25"/>
      <c r="J6" s="25"/>
      <c r="K6" s="26"/>
      <c r="L6" s="26"/>
      <c r="M6" s="26"/>
      <c r="N6" s="26"/>
      <c r="O6" s="41" t="s">
        <v>35</v>
      </c>
      <c r="P6" s="21" t="s">
        <v>21</v>
      </c>
      <c r="Q6" s="40">
        <v>93534</v>
      </c>
      <c r="R6" s="27"/>
    </row>
    <row r="7" spans="1:18" ht="25.5" x14ac:dyDescent="0.2">
      <c r="A7" s="32">
        <v>4</v>
      </c>
      <c r="B7" s="23" t="s">
        <v>36</v>
      </c>
      <c r="C7" s="23" t="s">
        <v>37</v>
      </c>
      <c r="D7" s="28">
        <v>2</v>
      </c>
      <c r="E7" s="36">
        <v>3337562</v>
      </c>
      <c r="F7" s="36">
        <v>1639981</v>
      </c>
      <c r="G7" s="38">
        <v>1639981</v>
      </c>
      <c r="H7" s="34">
        <v>0.85399999999999998</v>
      </c>
      <c r="I7" s="25"/>
      <c r="J7" s="25"/>
      <c r="K7" s="26"/>
      <c r="L7" s="26"/>
      <c r="M7" s="26"/>
      <c r="N7" s="26"/>
      <c r="O7" s="23" t="s">
        <v>38</v>
      </c>
      <c r="P7" s="21" t="s">
        <v>21</v>
      </c>
      <c r="Q7" s="23">
        <v>90802</v>
      </c>
      <c r="R7" s="27"/>
    </row>
    <row r="8" spans="1:18" x14ac:dyDescent="0.2">
      <c r="A8" s="32">
        <v>9</v>
      </c>
      <c r="B8" s="23" t="s">
        <v>39</v>
      </c>
      <c r="C8" s="23" t="s">
        <v>40</v>
      </c>
      <c r="D8" s="28">
        <v>2</v>
      </c>
      <c r="E8" s="36">
        <v>4996464</v>
      </c>
      <c r="F8" s="36">
        <v>1766566</v>
      </c>
      <c r="G8" s="36">
        <v>1249116</v>
      </c>
      <c r="H8" s="34">
        <v>0.83899999999999997</v>
      </c>
      <c r="I8" s="25"/>
      <c r="J8" s="24"/>
      <c r="K8" s="26"/>
      <c r="L8" s="26"/>
      <c r="M8" s="26"/>
      <c r="N8" s="26"/>
      <c r="O8" s="23" t="s">
        <v>38</v>
      </c>
      <c r="P8" s="21" t="s">
        <v>21</v>
      </c>
      <c r="Q8" s="23">
        <v>90802</v>
      </c>
      <c r="R8" s="27"/>
    </row>
    <row r="9" spans="1:18" ht="25.5" x14ac:dyDescent="0.2">
      <c r="A9" s="32">
        <v>6</v>
      </c>
      <c r="B9" s="23" t="s">
        <v>41</v>
      </c>
      <c r="C9" s="23" t="s">
        <v>42</v>
      </c>
      <c r="D9" s="32">
        <v>2</v>
      </c>
      <c r="E9" s="39">
        <v>2122952</v>
      </c>
      <c r="F9" s="39">
        <v>707651</v>
      </c>
      <c r="G9" s="37">
        <v>707651</v>
      </c>
      <c r="H9" s="34">
        <v>0.73150000000000004</v>
      </c>
      <c r="I9" s="25"/>
      <c r="J9" s="24"/>
      <c r="K9" s="26"/>
      <c r="L9" s="26"/>
      <c r="M9" s="26"/>
      <c r="N9" s="26"/>
      <c r="O9" s="23" t="s">
        <v>43</v>
      </c>
      <c r="P9" s="21" t="s">
        <v>21</v>
      </c>
      <c r="Q9" s="23">
        <v>93662</v>
      </c>
      <c r="R9" s="27"/>
    </row>
    <row r="10" spans="1:18" ht="38.25" x14ac:dyDescent="0.2">
      <c r="A10" s="32">
        <v>5</v>
      </c>
      <c r="B10" s="23" t="s">
        <v>44</v>
      </c>
      <c r="C10" s="23" t="s">
        <v>45</v>
      </c>
      <c r="D10" s="32">
        <v>2</v>
      </c>
      <c r="E10" s="39">
        <v>2000000</v>
      </c>
      <c r="F10" s="39">
        <v>5757500</v>
      </c>
      <c r="G10" s="37" t="s">
        <v>46</v>
      </c>
      <c r="H10" s="34">
        <v>0.6875</v>
      </c>
      <c r="I10" s="25"/>
      <c r="J10" s="24"/>
      <c r="K10" s="26"/>
      <c r="L10" s="26"/>
      <c r="M10" s="26"/>
      <c r="N10" s="26"/>
      <c r="O10" s="23" t="s">
        <v>47</v>
      </c>
      <c r="P10" s="21" t="s">
        <v>21</v>
      </c>
      <c r="Q10" s="23">
        <v>92020</v>
      </c>
      <c r="R10" s="27"/>
    </row>
    <row r="11" spans="1:18" x14ac:dyDescent="0.2">
      <c r="A11" s="32">
        <v>7</v>
      </c>
      <c r="B11" s="23" t="s">
        <v>48</v>
      </c>
      <c r="C11" s="23" t="s">
        <v>49</v>
      </c>
      <c r="D11" s="32">
        <v>2</v>
      </c>
      <c r="E11" s="39">
        <v>5000000</v>
      </c>
      <c r="F11" s="39">
        <v>2007865</v>
      </c>
      <c r="G11" s="37">
        <v>1500</v>
      </c>
      <c r="H11" s="34">
        <v>0.66549999999999998</v>
      </c>
      <c r="I11" s="25"/>
      <c r="J11" s="24"/>
      <c r="K11" s="26"/>
      <c r="L11" s="26"/>
      <c r="M11" s="26"/>
      <c r="N11" s="26"/>
      <c r="O11" s="23" t="s">
        <v>50</v>
      </c>
      <c r="P11" s="21" t="s">
        <v>21</v>
      </c>
      <c r="Q11" s="23">
        <v>95206</v>
      </c>
      <c r="R11" s="27"/>
    </row>
    <row r="12" spans="1:18" ht="140.25" x14ac:dyDescent="0.2">
      <c r="A12" s="32">
        <v>3</v>
      </c>
      <c r="B12" s="23" t="s">
        <v>51</v>
      </c>
      <c r="C12" s="23" t="s">
        <v>52</v>
      </c>
      <c r="D12" s="32">
        <v>2</v>
      </c>
      <c r="E12" s="39">
        <v>5000000</v>
      </c>
      <c r="F12" s="39">
        <v>14000000</v>
      </c>
      <c r="G12" s="37">
        <v>14000000</v>
      </c>
      <c r="H12" s="34">
        <v>0.43</v>
      </c>
      <c r="I12" s="25"/>
      <c r="J12" s="25"/>
      <c r="K12" s="25"/>
      <c r="L12" s="25"/>
      <c r="M12" s="25"/>
      <c r="N12" s="25"/>
      <c r="O12" s="23" t="s">
        <v>53</v>
      </c>
      <c r="P12" s="21" t="s">
        <v>21</v>
      </c>
      <c r="Q12" s="23"/>
      <c r="R12" s="25"/>
    </row>
    <row r="13" spans="1:18" x14ac:dyDescent="0.2">
      <c r="A13" s="28"/>
      <c r="B13" s="24"/>
      <c r="C13" s="24"/>
      <c r="D13" s="24"/>
      <c r="E13" s="29"/>
      <c r="F13" s="29"/>
      <c r="G13" s="29"/>
      <c r="H13" s="30"/>
      <c r="I13" s="25"/>
      <c r="J13" s="24"/>
      <c r="K13" s="26"/>
      <c r="L13" s="26"/>
      <c r="M13" s="26"/>
      <c r="N13" s="26"/>
      <c r="O13" s="26"/>
      <c r="P13" s="26"/>
      <c r="Q13" s="25"/>
      <c r="R13" s="27"/>
    </row>
    <row r="14" spans="1:18" x14ac:dyDescent="0.2">
      <c r="A14" s="28"/>
      <c r="B14" s="24"/>
      <c r="C14" s="24"/>
      <c r="D14" s="24"/>
      <c r="E14" s="29"/>
      <c r="F14" s="29"/>
      <c r="G14" s="29"/>
      <c r="H14" s="30"/>
      <c r="I14" s="25"/>
      <c r="J14" s="24"/>
      <c r="K14" s="26"/>
      <c r="L14" s="26"/>
      <c r="M14" s="26"/>
      <c r="N14" s="26"/>
      <c r="O14" s="26"/>
      <c r="P14" s="26"/>
      <c r="Q14" s="25"/>
      <c r="R14" s="27"/>
    </row>
    <row r="15" spans="1:18" x14ac:dyDescent="0.2">
      <c r="A15" s="28"/>
      <c r="B15" s="24"/>
      <c r="C15" s="24"/>
      <c r="D15" s="24"/>
      <c r="E15" s="29"/>
      <c r="F15" s="29"/>
      <c r="G15" s="29"/>
      <c r="H15" s="30"/>
      <c r="I15" s="25"/>
      <c r="J15" s="24"/>
      <c r="K15" s="26"/>
      <c r="L15" s="26"/>
      <c r="M15" s="26"/>
      <c r="N15" s="26"/>
      <c r="O15" s="26"/>
      <c r="P15" s="26"/>
      <c r="Q15" s="25"/>
      <c r="R15" s="27"/>
    </row>
    <row r="16" spans="1:18" x14ac:dyDescent="0.2">
      <c r="A16" s="28"/>
      <c r="B16" s="24"/>
      <c r="C16" s="24"/>
      <c r="D16" s="24"/>
      <c r="E16" s="29"/>
      <c r="F16" s="29"/>
      <c r="G16" s="29"/>
      <c r="H16" s="30"/>
      <c r="I16" s="25"/>
      <c r="J16" s="24"/>
      <c r="K16" s="26"/>
      <c r="L16" s="26"/>
      <c r="M16" s="26"/>
      <c r="N16" s="26"/>
      <c r="O16" s="26"/>
      <c r="P16" s="26"/>
      <c r="Q16" s="25"/>
      <c r="R16" s="27"/>
    </row>
    <row r="17" spans="1:18" x14ac:dyDescent="0.2">
      <c r="A17" s="28"/>
      <c r="B17" s="24"/>
      <c r="C17" s="24"/>
      <c r="D17" s="24"/>
      <c r="E17" s="29"/>
      <c r="F17" s="29"/>
      <c r="G17" s="29"/>
      <c r="H17" s="30"/>
      <c r="I17" s="25"/>
      <c r="J17" s="24"/>
      <c r="K17" s="26"/>
      <c r="L17" s="26"/>
      <c r="M17" s="26"/>
      <c r="N17" s="26"/>
      <c r="O17" s="26"/>
      <c r="P17" s="26"/>
      <c r="Q17" s="25"/>
      <c r="R17" s="27"/>
    </row>
    <row r="18" spans="1:18" x14ac:dyDescent="0.2">
      <c r="A18" s="28"/>
      <c r="B18" s="24"/>
      <c r="C18" s="24"/>
      <c r="D18" s="24"/>
      <c r="E18" s="29"/>
      <c r="F18" s="29"/>
      <c r="G18" s="29"/>
      <c r="H18" s="30"/>
      <c r="I18" s="25"/>
      <c r="J18" s="24"/>
      <c r="K18" s="26"/>
      <c r="L18" s="26"/>
      <c r="M18" s="26"/>
      <c r="N18" s="26"/>
      <c r="O18" s="26"/>
      <c r="P18" s="26"/>
      <c r="Q18" s="25"/>
      <c r="R18" s="27"/>
    </row>
    <row r="19" spans="1:18" x14ac:dyDescent="0.2">
      <c r="A19" s="28"/>
      <c r="B19" s="24"/>
      <c r="C19" s="24"/>
      <c r="D19" s="24"/>
      <c r="E19" s="29"/>
      <c r="F19" s="29"/>
      <c r="G19" s="29"/>
      <c r="H19" s="30"/>
      <c r="I19" s="25"/>
      <c r="J19" s="24"/>
      <c r="K19" s="26"/>
      <c r="L19" s="26"/>
      <c r="M19" s="26"/>
      <c r="N19" s="26"/>
      <c r="O19" s="26"/>
      <c r="P19" s="26"/>
      <c r="Q19" s="25"/>
      <c r="R19" s="27"/>
    </row>
    <row r="20" spans="1:18" x14ac:dyDescent="0.2">
      <c r="A20" s="28"/>
      <c r="B20" s="24"/>
      <c r="C20" s="24"/>
      <c r="D20" s="24"/>
      <c r="E20" s="29"/>
      <c r="F20" s="29"/>
      <c r="G20" s="29"/>
      <c r="H20" s="30"/>
      <c r="I20" s="25"/>
      <c r="J20" s="24"/>
      <c r="K20" s="26"/>
      <c r="L20" s="26"/>
      <c r="M20" s="26"/>
      <c r="N20" s="26"/>
      <c r="O20" s="26"/>
      <c r="P20" s="26"/>
      <c r="Q20" s="25"/>
      <c r="R20" s="27"/>
    </row>
    <row r="21" spans="1:18" x14ac:dyDescent="0.2">
      <c r="A21" s="28"/>
      <c r="B21" s="24"/>
      <c r="C21" s="24"/>
      <c r="D21" s="24"/>
      <c r="E21" s="29"/>
      <c r="F21" s="29"/>
      <c r="G21" s="29"/>
      <c r="H21" s="30"/>
      <c r="I21" s="25"/>
      <c r="J21" s="24"/>
      <c r="K21" s="26"/>
      <c r="L21" s="26"/>
      <c r="M21" s="26"/>
      <c r="N21" s="26"/>
      <c r="O21" s="26"/>
      <c r="P21" s="26"/>
      <c r="Q21" s="25"/>
      <c r="R21" s="27"/>
    </row>
    <row r="22" spans="1:18" x14ac:dyDescent="0.2">
      <c r="A22" s="28"/>
      <c r="B22" s="24"/>
      <c r="C22" s="24"/>
      <c r="D22" s="24"/>
      <c r="E22" s="29"/>
      <c r="F22" s="29"/>
      <c r="G22" s="29"/>
      <c r="H22" s="30"/>
      <c r="I22" s="25"/>
      <c r="J22" s="24"/>
      <c r="K22" s="26"/>
      <c r="L22" s="26"/>
      <c r="M22" s="26"/>
      <c r="N22" s="26"/>
      <c r="O22" s="26"/>
      <c r="P22" s="26"/>
      <c r="Q22" s="25"/>
      <c r="R22" s="27"/>
    </row>
    <row r="23" spans="1:18" x14ac:dyDescent="0.2">
      <c r="A23" s="28"/>
      <c r="B23" s="24"/>
      <c r="C23" s="24"/>
      <c r="D23" s="24"/>
      <c r="E23" s="29"/>
      <c r="F23" s="29"/>
      <c r="G23" s="29"/>
      <c r="H23" s="30"/>
      <c r="I23" s="25"/>
      <c r="J23" s="24"/>
      <c r="K23" s="26"/>
      <c r="L23" s="26"/>
      <c r="M23" s="26"/>
      <c r="N23" s="26"/>
      <c r="O23" s="26"/>
      <c r="P23" s="26"/>
      <c r="Q23" s="25"/>
      <c r="R23" s="27"/>
    </row>
    <row r="24" spans="1:18" x14ac:dyDescent="0.2">
      <c r="A24" s="28"/>
      <c r="B24" s="24"/>
      <c r="C24" s="24"/>
      <c r="D24" s="24"/>
      <c r="E24" s="29"/>
      <c r="F24" s="29"/>
      <c r="G24" s="29"/>
      <c r="H24" s="30"/>
      <c r="I24" s="25"/>
      <c r="J24" s="24"/>
      <c r="K24" s="26"/>
      <c r="L24" s="26"/>
      <c r="M24" s="26"/>
      <c r="N24" s="26"/>
      <c r="O24" s="26"/>
      <c r="P24" s="26"/>
      <c r="Q24" s="25"/>
      <c r="R24" s="27"/>
    </row>
    <row r="25" spans="1:18" x14ac:dyDescent="0.2">
      <c r="A25" s="28"/>
      <c r="B25" s="24"/>
      <c r="C25" s="24"/>
      <c r="D25" s="24"/>
      <c r="E25" s="29"/>
      <c r="F25" s="29"/>
      <c r="G25" s="29"/>
      <c r="H25" s="30"/>
      <c r="I25" s="25"/>
      <c r="J25" s="25"/>
      <c r="K25" s="26"/>
      <c r="L25" s="26"/>
      <c r="M25" s="26"/>
      <c r="N25" s="26"/>
      <c r="O25" s="26"/>
      <c r="P25" s="26"/>
      <c r="Q25" s="25"/>
      <c r="R25" s="27"/>
    </row>
    <row r="26" spans="1:18" x14ac:dyDescent="0.2">
      <c r="A26" s="28"/>
      <c r="B26" s="24"/>
      <c r="C26" s="24"/>
      <c r="D26" s="24"/>
      <c r="E26" s="29"/>
      <c r="F26" s="29"/>
      <c r="G26" s="29"/>
      <c r="H26" s="30"/>
      <c r="I26" s="25"/>
      <c r="J26" s="24"/>
      <c r="K26" s="26"/>
      <c r="L26" s="26"/>
      <c r="M26" s="26"/>
      <c r="N26" s="26"/>
      <c r="O26" s="26"/>
      <c r="P26" s="26"/>
      <c r="Q26" s="25"/>
      <c r="R26" s="27"/>
    </row>
    <row r="27" spans="1:18" x14ac:dyDescent="0.2">
      <c r="A27" s="28"/>
      <c r="B27" s="24"/>
      <c r="C27" s="24"/>
      <c r="D27" s="24"/>
      <c r="E27" s="29"/>
      <c r="F27" s="29"/>
      <c r="G27" s="29"/>
      <c r="H27" s="30"/>
      <c r="I27" s="25"/>
      <c r="J27" s="24"/>
      <c r="K27" s="25"/>
      <c r="L27" s="25"/>
      <c r="M27" s="25"/>
      <c r="N27" s="25"/>
      <c r="O27" s="25"/>
      <c r="P27" s="25"/>
      <c r="Q27" s="25"/>
      <c r="R27" s="27"/>
    </row>
    <row r="28" spans="1:18" x14ac:dyDescent="0.2">
      <c r="A28" s="28"/>
      <c r="B28" s="24"/>
      <c r="C28" s="24"/>
      <c r="D28" s="24"/>
      <c r="E28" s="29"/>
      <c r="F28" s="29"/>
      <c r="G28" s="29"/>
      <c r="H28" s="30"/>
      <c r="I28" s="25"/>
      <c r="J28" s="24"/>
      <c r="K28" s="25"/>
      <c r="L28" s="25"/>
      <c r="M28" s="25"/>
      <c r="N28" s="25"/>
      <c r="O28" s="25"/>
      <c r="P28" s="25"/>
      <c r="Q28" s="25"/>
      <c r="R28" s="27"/>
    </row>
    <row r="29" spans="1:18" x14ac:dyDescent="0.2">
      <c r="A29" s="28"/>
      <c r="B29" s="24"/>
      <c r="C29" s="24"/>
      <c r="D29" s="24"/>
      <c r="E29" s="29"/>
      <c r="F29" s="29"/>
      <c r="G29" s="29"/>
      <c r="H29" s="30"/>
      <c r="I29" s="25"/>
      <c r="J29" s="25"/>
      <c r="K29" s="25"/>
      <c r="L29" s="25"/>
      <c r="M29" s="25"/>
      <c r="N29" s="25"/>
      <c r="O29" s="25"/>
      <c r="P29" s="25"/>
      <c r="Q29" s="25"/>
      <c r="R29" s="27"/>
    </row>
    <row r="30" spans="1:18" x14ac:dyDescent="0.2">
      <c r="A30" s="28"/>
      <c r="B30" s="24"/>
      <c r="C30" s="24"/>
      <c r="D30" s="24"/>
      <c r="E30" s="29"/>
      <c r="F30" s="29"/>
      <c r="G30" s="29"/>
      <c r="H30" s="30"/>
      <c r="I30" s="25"/>
      <c r="J30" s="24"/>
      <c r="K30" s="25"/>
      <c r="L30" s="25"/>
      <c r="M30" s="25"/>
      <c r="N30" s="25"/>
      <c r="O30" s="25"/>
      <c r="P30" s="25"/>
      <c r="Q30" s="25"/>
      <c r="R30" s="27"/>
    </row>
    <row r="31" spans="1:18" x14ac:dyDescent="0.2">
      <c r="A31" s="28"/>
      <c r="B31" s="24"/>
      <c r="C31" s="24"/>
      <c r="D31" s="24"/>
      <c r="E31" s="29"/>
      <c r="F31" s="29"/>
      <c r="G31" s="29"/>
      <c r="H31" s="30"/>
      <c r="I31" s="25"/>
      <c r="J31" s="24"/>
      <c r="K31" s="25"/>
      <c r="L31" s="25"/>
      <c r="M31" s="25"/>
      <c r="N31" s="25"/>
      <c r="O31" s="25"/>
      <c r="P31" s="25"/>
      <c r="Q31" s="25"/>
      <c r="R31" s="27"/>
    </row>
    <row r="32" spans="1:18" x14ac:dyDescent="0.2">
      <c r="A32" s="28"/>
      <c r="B32" s="24"/>
      <c r="C32" s="24"/>
      <c r="D32" s="24"/>
      <c r="E32" s="29"/>
      <c r="F32" s="29"/>
      <c r="G32" s="29"/>
      <c r="H32" s="30"/>
      <c r="I32" s="25"/>
      <c r="J32" s="24"/>
      <c r="K32" s="25"/>
      <c r="L32" s="25"/>
      <c r="M32" s="25"/>
      <c r="N32" s="25"/>
      <c r="O32" s="25"/>
      <c r="P32" s="25"/>
      <c r="Q32" s="25"/>
      <c r="R32" s="27"/>
    </row>
    <row r="33" spans="1:18" x14ac:dyDescent="0.2">
      <c r="A33" s="28"/>
      <c r="B33" s="24"/>
      <c r="C33" s="24"/>
      <c r="D33" s="24"/>
      <c r="E33" s="29"/>
      <c r="F33" s="29"/>
      <c r="G33" s="29"/>
      <c r="H33" s="30"/>
      <c r="I33" s="25"/>
      <c r="J33" s="24"/>
      <c r="K33" s="25"/>
      <c r="L33" s="25"/>
      <c r="M33" s="25"/>
      <c r="N33" s="25"/>
      <c r="O33" s="25"/>
      <c r="P33" s="25"/>
      <c r="Q33" s="25"/>
      <c r="R33" s="27"/>
    </row>
    <row r="34" spans="1:18" x14ac:dyDescent="0.2">
      <c r="A34" s="28"/>
      <c r="B34" s="24"/>
      <c r="C34" s="24"/>
      <c r="D34" s="24"/>
      <c r="E34" s="29"/>
      <c r="F34" s="29"/>
      <c r="G34" s="29"/>
      <c r="H34" s="30"/>
      <c r="I34" s="25"/>
      <c r="J34" s="24"/>
      <c r="K34" s="25"/>
      <c r="L34" s="25"/>
      <c r="M34" s="25"/>
      <c r="N34" s="25"/>
      <c r="O34" s="25"/>
      <c r="P34" s="25"/>
      <c r="Q34" s="25"/>
      <c r="R34" s="27"/>
    </row>
    <row r="35" spans="1:18" x14ac:dyDescent="0.2">
      <c r="A35" s="28"/>
      <c r="B35" s="24"/>
      <c r="C35" s="24"/>
      <c r="D35" s="24"/>
      <c r="E35" s="29"/>
      <c r="F35" s="29"/>
      <c r="G35" s="29"/>
      <c r="H35" s="30"/>
      <c r="I35" s="25"/>
      <c r="J35" s="24"/>
      <c r="K35" s="25"/>
      <c r="L35" s="25"/>
      <c r="M35" s="25"/>
      <c r="N35" s="25"/>
      <c r="O35" s="25"/>
      <c r="P35" s="25"/>
      <c r="Q35" s="25"/>
      <c r="R35" s="27"/>
    </row>
    <row r="36" spans="1:18" x14ac:dyDescent="0.2">
      <c r="A36" s="28"/>
      <c r="B36" s="24"/>
      <c r="C36" s="24"/>
      <c r="D36" s="24"/>
      <c r="E36" s="29"/>
      <c r="F36" s="29"/>
      <c r="G36" s="29"/>
      <c r="H36" s="30"/>
      <c r="I36" s="25"/>
      <c r="J36" s="25"/>
      <c r="K36" s="25"/>
      <c r="L36" s="25"/>
      <c r="M36" s="25"/>
      <c r="N36" s="25"/>
      <c r="O36" s="25"/>
      <c r="P36" s="25"/>
      <c r="Q36" s="25"/>
      <c r="R36" s="25"/>
    </row>
    <row r="37" spans="1:18" x14ac:dyDescent="0.2">
      <c r="A37" s="28"/>
      <c r="B37" s="24"/>
      <c r="C37" s="24"/>
      <c r="D37" s="24"/>
      <c r="E37" s="29"/>
      <c r="F37" s="29"/>
      <c r="G37" s="29"/>
      <c r="H37" s="30"/>
      <c r="I37" s="25"/>
      <c r="J37" s="24"/>
      <c r="K37" s="25"/>
      <c r="L37" s="25"/>
      <c r="M37" s="25"/>
      <c r="N37" s="25"/>
      <c r="O37" s="25"/>
      <c r="P37" s="25"/>
      <c r="Q37" s="25"/>
      <c r="R37" s="27"/>
    </row>
    <row r="38" spans="1:18" x14ac:dyDescent="0.2">
      <c r="A38" s="28"/>
      <c r="B38" s="24"/>
      <c r="C38" s="24"/>
      <c r="D38" s="24"/>
      <c r="E38" s="29"/>
      <c r="F38" s="29"/>
      <c r="G38" s="29"/>
      <c r="H38" s="30"/>
      <c r="I38" s="25"/>
      <c r="J38" s="25"/>
      <c r="K38" s="25"/>
      <c r="L38" s="25"/>
      <c r="M38" s="25"/>
      <c r="N38" s="25"/>
      <c r="O38" s="25"/>
      <c r="P38" s="25"/>
      <c r="Q38" s="25"/>
      <c r="R38" s="27"/>
    </row>
    <row r="39" spans="1:18" x14ac:dyDescent="0.2">
      <c r="E39" s="31">
        <f>SUM(E2:E38)</f>
        <v>62224445.350000001</v>
      </c>
    </row>
  </sheetData>
  <pageMargins left="0.75" right="0.75" top="1" bottom="1" header="0.5" footer="0.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4"/>
  <sheetViews>
    <sheetView tabSelected="1" zoomScaleNormal="100" workbookViewId="0">
      <selection activeCell="A6" sqref="A6:XFD6"/>
    </sheetView>
  </sheetViews>
  <sheetFormatPr defaultColWidth="9.140625" defaultRowHeight="12.75" x14ac:dyDescent="0.2"/>
  <cols>
    <col min="1" max="1" width="8.85546875" customWidth="1"/>
    <col min="2" max="2" width="24" customWidth="1"/>
    <col min="3" max="3" width="32.5703125" customWidth="1"/>
    <col min="4" max="4" width="12.7109375" customWidth="1"/>
    <col min="5" max="5" width="12.5703125" customWidth="1"/>
    <col min="6" max="6" width="13.42578125" bestFit="1" customWidth="1"/>
    <col min="7" max="7" width="9.42578125" customWidth="1"/>
    <col min="8" max="8" width="16.7109375" customWidth="1"/>
  </cols>
  <sheetData>
    <row r="1" spans="1:8" ht="20.25" customHeight="1" x14ac:dyDescent="0.2">
      <c r="A1" s="88" t="s">
        <v>54</v>
      </c>
      <c r="B1" s="89"/>
      <c r="C1" s="89"/>
      <c r="D1" s="89"/>
      <c r="E1" s="89"/>
      <c r="F1" s="89"/>
      <c r="G1" s="89"/>
      <c r="H1" s="90"/>
    </row>
    <row r="2" spans="1:8" ht="21" customHeight="1" x14ac:dyDescent="0.2">
      <c r="A2" s="80" t="s">
        <v>55</v>
      </c>
      <c r="B2" s="86"/>
      <c r="C2" s="86"/>
      <c r="D2" s="86"/>
      <c r="E2" s="86"/>
      <c r="F2" s="86"/>
      <c r="G2" s="86"/>
      <c r="H2" s="87"/>
    </row>
    <row r="3" spans="1:8" ht="19.5" customHeight="1" x14ac:dyDescent="0.2">
      <c r="A3" s="80" t="s">
        <v>56</v>
      </c>
      <c r="B3" s="81"/>
      <c r="C3" s="81"/>
      <c r="D3" s="81"/>
      <c r="E3" s="81"/>
      <c r="F3" s="81"/>
      <c r="G3" s="81"/>
      <c r="H3" s="82"/>
    </row>
    <row r="4" spans="1:8" ht="37.5" customHeight="1" x14ac:dyDescent="0.2">
      <c r="A4" s="91" t="s">
        <v>57</v>
      </c>
      <c r="B4" s="92"/>
      <c r="C4" s="92"/>
      <c r="D4" s="92"/>
      <c r="E4" s="92"/>
      <c r="F4" s="92"/>
      <c r="G4" s="92"/>
      <c r="H4" s="93"/>
    </row>
    <row r="5" spans="1:8" ht="18" x14ac:dyDescent="0.25">
      <c r="A5" s="83" t="s">
        <v>58</v>
      </c>
      <c r="B5" s="84"/>
      <c r="C5" s="84"/>
      <c r="D5" s="84"/>
      <c r="E5" s="84"/>
      <c r="F5" s="84"/>
      <c r="G5" s="84"/>
      <c r="H5" s="85"/>
    </row>
    <row r="6" spans="1:8" s="97" customFormat="1" ht="16.5" customHeight="1" x14ac:dyDescent="0.2">
      <c r="A6" s="94" t="s">
        <v>77</v>
      </c>
      <c r="B6" s="95"/>
      <c r="C6" s="95"/>
      <c r="D6" s="95"/>
      <c r="E6" s="95"/>
      <c r="F6" s="95"/>
      <c r="G6" s="95"/>
      <c r="H6" s="96"/>
    </row>
    <row r="7" spans="1:8" ht="38.25" x14ac:dyDescent="0.2">
      <c r="A7" s="2" t="s">
        <v>0</v>
      </c>
      <c r="B7" s="2" t="s">
        <v>1</v>
      </c>
      <c r="C7" s="2" t="s">
        <v>2</v>
      </c>
      <c r="D7" s="2" t="s">
        <v>4</v>
      </c>
      <c r="E7" s="2" t="s">
        <v>59</v>
      </c>
      <c r="F7" s="2" t="s">
        <v>60</v>
      </c>
      <c r="G7" s="2" t="s">
        <v>7</v>
      </c>
      <c r="H7" s="2" t="s">
        <v>61</v>
      </c>
    </row>
    <row r="8" spans="1:8" hidden="1" x14ac:dyDescent="0.2">
      <c r="A8" s="60"/>
      <c r="B8" s="61"/>
      <c r="C8" s="61"/>
      <c r="D8" s="61"/>
      <c r="E8" s="61"/>
      <c r="F8" s="61"/>
      <c r="G8" s="61"/>
      <c r="H8" s="62"/>
    </row>
    <row r="9" spans="1:8" ht="25.5" customHeight="1" x14ac:dyDescent="0.2">
      <c r="A9" s="74" t="s">
        <v>62</v>
      </c>
      <c r="B9" s="75"/>
      <c r="C9" s="75"/>
      <c r="D9" s="75"/>
      <c r="E9" s="75"/>
      <c r="F9" s="75"/>
      <c r="G9" s="75"/>
      <c r="H9" s="76"/>
    </row>
    <row r="10" spans="1:8" ht="51" x14ac:dyDescent="0.2">
      <c r="A10" s="43">
        <v>2</v>
      </c>
      <c r="B10" s="43" t="s">
        <v>18</v>
      </c>
      <c r="C10" s="43" t="s">
        <v>19</v>
      </c>
      <c r="D10" s="52">
        <v>7133803</v>
      </c>
      <c r="E10" s="52">
        <v>7133803</v>
      </c>
      <c r="F10" s="52">
        <v>2377936</v>
      </c>
      <c r="G10" s="44">
        <v>0.78100000000000003</v>
      </c>
      <c r="H10" s="42" t="s">
        <v>63</v>
      </c>
    </row>
    <row r="11" spans="1:8" ht="38.25" x14ac:dyDescent="0.2">
      <c r="A11" s="43">
        <v>8</v>
      </c>
      <c r="B11" s="43" t="s">
        <v>22</v>
      </c>
      <c r="C11" s="43" t="s">
        <v>23</v>
      </c>
      <c r="D11" s="50">
        <v>10000000</v>
      </c>
      <c r="E11" s="50">
        <v>10000000</v>
      </c>
      <c r="F11" s="50">
        <v>16980828</v>
      </c>
      <c r="G11" s="44">
        <v>0.77900000000000003</v>
      </c>
      <c r="H11" s="42" t="s">
        <v>63</v>
      </c>
    </row>
    <row r="12" spans="1:8" ht="25.5" x14ac:dyDescent="0.2">
      <c r="A12" s="43">
        <v>10</v>
      </c>
      <c r="B12" s="43" t="s">
        <v>25</v>
      </c>
      <c r="C12" s="43" t="s">
        <v>26</v>
      </c>
      <c r="D12" s="50">
        <v>7928257.3499999996</v>
      </c>
      <c r="E12" s="50">
        <v>7928257.3499999996</v>
      </c>
      <c r="F12" s="50">
        <v>4549883.82</v>
      </c>
      <c r="G12" s="44">
        <v>0.77</v>
      </c>
      <c r="H12" s="42" t="s">
        <v>63</v>
      </c>
    </row>
    <row r="13" spans="1:8" ht="38.25" x14ac:dyDescent="0.2">
      <c r="A13" s="6"/>
      <c r="B13" s="47" t="s">
        <v>64</v>
      </c>
      <c r="C13" s="10"/>
      <c r="D13" s="53">
        <f>SUM(D10:D12)</f>
        <v>25062060.350000001</v>
      </c>
      <c r="E13" s="53">
        <f>SUM(E10:E12)</f>
        <v>25062060.350000001</v>
      </c>
      <c r="F13" s="54">
        <f>SUM(F10:F12)</f>
        <v>23908647.82</v>
      </c>
      <c r="G13" s="7"/>
      <c r="H13" s="8"/>
    </row>
    <row r="14" spans="1:8" hidden="1" x14ac:dyDescent="0.2">
      <c r="A14" s="63"/>
      <c r="B14" s="64"/>
      <c r="C14" s="65"/>
      <c r="D14" s="66"/>
      <c r="E14" s="66"/>
      <c r="F14" s="67"/>
      <c r="G14" s="68"/>
      <c r="H14" s="69"/>
    </row>
    <row r="15" spans="1:8" ht="24.75" customHeight="1" x14ac:dyDescent="0.2">
      <c r="A15" s="77" t="s">
        <v>65</v>
      </c>
      <c r="B15" s="78"/>
      <c r="C15" s="78"/>
      <c r="D15" s="78"/>
      <c r="E15" s="78"/>
      <c r="F15" s="78"/>
      <c r="G15" s="78"/>
      <c r="H15" s="79"/>
    </row>
    <row r="16" spans="1:8" ht="38.25" x14ac:dyDescent="0.2">
      <c r="A16" s="43">
        <v>11</v>
      </c>
      <c r="B16" s="43" t="s">
        <v>76</v>
      </c>
      <c r="C16" s="43" t="s">
        <v>30</v>
      </c>
      <c r="D16" s="50">
        <v>7190990</v>
      </c>
      <c r="E16" s="50">
        <v>0</v>
      </c>
      <c r="F16" s="50">
        <f>3159795+13384821</f>
        <v>16544616</v>
      </c>
      <c r="G16" s="44">
        <v>0.75849999999999995</v>
      </c>
      <c r="H16" s="42" t="s">
        <v>66</v>
      </c>
    </row>
    <row r="17" spans="1:8" ht="25.5" x14ac:dyDescent="0.2">
      <c r="A17" s="43">
        <v>1</v>
      </c>
      <c r="B17" s="43" t="s">
        <v>33</v>
      </c>
      <c r="C17" s="43" t="s">
        <v>34</v>
      </c>
      <c r="D17" s="50">
        <v>7514417</v>
      </c>
      <c r="E17" s="50">
        <v>0</v>
      </c>
      <c r="F17" s="50">
        <v>10075583</v>
      </c>
      <c r="G17" s="44">
        <v>0.751</v>
      </c>
      <c r="H17" s="42" t="s">
        <v>66</v>
      </c>
    </row>
    <row r="18" spans="1:8" ht="25.5" x14ac:dyDescent="0.2">
      <c r="A18" s="1"/>
      <c r="B18" s="48" t="s">
        <v>67</v>
      </c>
      <c r="C18" s="5"/>
      <c r="D18" s="55">
        <f>SUM(D13:D17)</f>
        <v>39767467.350000001</v>
      </c>
      <c r="E18" s="55">
        <f>E13</f>
        <v>25062060.350000001</v>
      </c>
      <c r="F18" s="55">
        <f>SUM(F13:F17)</f>
        <v>50528846.82</v>
      </c>
      <c r="G18" s="9"/>
      <c r="H18" s="9"/>
    </row>
    <row r="19" spans="1:8" x14ac:dyDescent="0.2">
      <c r="A19" s="59"/>
      <c r="B19" s="59"/>
      <c r="C19" s="59"/>
      <c r="D19" s="3"/>
      <c r="E19" s="3"/>
      <c r="F19" s="11"/>
      <c r="G19" s="3"/>
      <c r="H19" s="3"/>
    </row>
    <row r="20" spans="1:8" ht="14.25" x14ac:dyDescent="0.2">
      <c r="A20" s="71"/>
      <c r="B20" s="71"/>
      <c r="C20" s="71"/>
      <c r="D20" s="71"/>
      <c r="E20" s="71"/>
      <c r="F20" s="71"/>
      <c r="G20" s="71"/>
      <c r="H20" s="71"/>
    </row>
    <row r="21" spans="1:8" x14ac:dyDescent="0.2">
      <c r="A21" s="72"/>
      <c r="B21" s="72"/>
      <c r="C21" s="72"/>
      <c r="D21" s="72"/>
      <c r="E21" s="72"/>
      <c r="F21" s="72"/>
      <c r="G21" s="72"/>
      <c r="H21" s="72"/>
    </row>
    <row r="22" spans="1:8" x14ac:dyDescent="0.2">
      <c r="A22" s="58"/>
      <c r="B22" s="4"/>
      <c r="C22" s="4"/>
      <c r="D22" s="59"/>
      <c r="E22" s="59"/>
      <c r="F22" s="59"/>
      <c r="G22" s="59"/>
      <c r="H22" s="59"/>
    </row>
    <row r="23" spans="1:8" x14ac:dyDescent="0.2">
      <c r="A23" s="59"/>
      <c r="B23" s="59"/>
      <c r="C23" s="59"/>
      <c r="D23" s="59"/>
      <c r="E23" s="59"/>
      <c r="F23" s="59"/>
      <c r="G23" s="59"/>
      <c r="H23" s="59"/>
    </row>
    <row r="24" spans="1:8" x14ac:dyDescent="0.2">
      <c r="A24" s="73" t="s">
        <v>68</v>
      </c>
      <c r="B24" s="73"/>
      <c r="C24" s="59"/>
      <c r="D24" s="59"/>
      <c r="E24" s="59"/>
      <c r="F24" s="59"/>
      <c r="G24" s="59"/>
      <c r="H24" s="59"/>
    </row>
  </sheetData>
  <mergeCells count="11">
    <mergeCell ref="A3:H3"/>
    <mergeCell ref="A5:H5"/>
    <mergeCell ref="A6:H6"/>
    <mergeCell ref="A2:H2"/>
    <mergeCell ref="A1:H1"/>
    <mergeCell ref="A4:H4"/>
    <mergeCell ref="A20:H20"/>
    <mergeCell ref="A21:H21"/>
    <mergeCell ref="A24:B24"/>
    <mergeCell ref="A9:H9"/>
    <mergeCell ref="A15:H15"/>
  </mergeCells>
  <printOptions horizontalCentered="1"/>
  <pageMargins left="0.47" right="0.25" top="0.75" bottom="0.75" header="0.3" footer="0.3"/>
  <pageSetup orientation="landscape" r:id="rId1"/>
  <headerFooter>
    <oddFooter>&amp;C&amp;P of &amp;N&amp;RGFO-22-615
NOPA - Group 1</oddFooter>
  </headerFooter>
  <ignoredErrors>
    <ignoredError sqref="E18" 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8FAFD9-C3DB-4656-A612-8E7816A14DFB}">
  <dimension ref="A1:H25"/>
  <sheetViews>
    <sheetView topLeftCell="A11" zoomScaleNormal="100" workbookViewId="0">
      <selection activeCell="L16" sqref="L16"/>
    </sheetView>
  </sheetViews>
  <sheetFormatPr defaultColWidth="9.140625" defaultRowHeight="12.75" x14ac:dyDescent="0.2"/>
  <cols>
    <col min="1" max="1" width="8.85546875" customWidth="1"/>
    <col min="2" max="2" width="24" customWidth="1"/>
    <col min="3" max="3" width="32.5703125" customWidth="1"/>
    <col min="4" max="4" width="12.7109375" customWidth="1"/>
    <col min="5" max="5" width="12.5703125" customWidth="1"/>
    <col min="6" max="6" width="13.42578125" bestFit="1" customWidth="1"/>
    <col min="7" max="7" width="9.42578125" customWidth="1"/>
    <col min="8" max="8" width="16.85546875" customWidth="1"/>
  </cols>
  <sheetData>
    <row r="1" spans="1:8" ht="20.25" customHeight="1" x14ac:dyDescent="0.2">
      <c r="A1" s="88" t="s">
        <v>54</v>
      </c>
      <c r="B1" s="89"/>
      <c r="C1" s="89"/>
      <c r="D1" s="89"/>
      <c r="E1" s="89"/>
      <c r="F1" s="89"/>
      <c r="G1" s="89"/>
      <c r="H1" s="90"/>
    </row>
    <row r="2" spans="1:8" ht="21" customHeight="1" x14ac:dyDescent="0.2">
      <c r="A2" s="80" t="s">
        <v>55</v>
      </c>
      <c r="B2" s="86"/>
      <c r="C2" s="86"/>
      <c r="D2" s="86"/>
      <c r="E2" s="86"/>
      <c r="F2" s="86"/>
      <c r="G2" s="86"/>
      <c r="H2" s="87"/>
    </row>
    <row r="3" spans="1:8" ht="19.5" customHeight="1" x14ac:dyDescent="0.2">
      <c r="A3" s="80" t="s">
        <v>56</v>
      </c>
      <c r="B3" s="81"/>
      <c r="C3" s="81"/>
      <c r="D3" s="81"/>
      <c r="E3" s="81"/>
      <c r="F3" s="81"/>
      <c r="G3" s="81"/>
      <c r="H3" s="82"/>
    </row>
    <row r="4" spans="1:8" ht="37.5" customHeight="1" x14ac:dyDescent="0.2">
      <c r="A4" s="91" t="s">
        <v>57</v>
      </c>
      <c r="B4" s="92"/>
      <c r="C4" s="92"/>
      <c r="D4" s="92"/>
      <c r="E4" s="92"/>
      <c r="F4" s="92"/>
      <c r="G4" s="92"/>
      <c r="H4" s="93"/>
    </row>
    <row r="5" spans="1:8" ht="18" x14ac:dyDescent="0.25">
      <c r="A5" s="83" t="s">
        <v>58</v>
      </c>
      <c r="B5" s="84"/>
      <c r="C5" s="84"/>
      <c r="D5" s="84"/>
      <c r="E5" s="84"/>
      <c r="F5" s="84"/>
      <c r="G5" s="84"/>
      <c r="H5" s="85"/>
    </row>
    <row r="6" spans="1:8" s="97" customFormat="1" ht="16.5" customHeight="1" x14ac:dyDescent="0.2">
      <c r="A6" s="94" t="s">
        <v>77</v>
      </c>
      <c r="B6" s="95"/>
      <c r="C6" s="95"/>
      <c r="D6" s="95"/>
      <c r="E6" s="95"/>
      <c r="F6" s="95"/>
      <c r="G6" s="95"/>
      <c r="H6" s="96"/>
    </row>
    <row r="7" spans="1:8" ht="38.25" x14ac:dyDescent="0.2">
      <c r="A7" s="2" t="s">
        <v>0</v>
      </c>
      <c r="B7" s="2" t="s">
        <v>1</v>
      </c>
      <c r="C7" s="2" t="s">
        <v>2</v>
      </c>
      <c r="D7" s="2" t="s">
        <v>4</v>
      </c>
      <c r="E7" s="2" t="s">
        <v>59</v>
      </c>
      <c r="F7" s="2" t="s">
        <v>60</v>
      </c>
      <c r="G7" s="2" t="s">
        <v>7</v>
      </c>
      <c r="H7" s="57" t="s">
        <v>61</v>
      </c>
    </row>
    <row r="8" spans="1:8" hidden="1" x14ac:dyDescent="0.2">
      <c r="A8" s="60"/>
      <c r="B8" s="61"/>
      <c r="C8" s="61"/>
      <c r="D8" s="61"/>
      <c r="E8" s="61"/>
      <c r="F8" s="61"/>
      <c r="G8" s="61"/>
      <c r="H8" s="70"/>
    </row>
    <row r="9" spans="1:8" ht="25.5" customHeight="1" x14ac:dyDescent="0.2">
      <c r="A9" s="74" t="s">
        <v>62</v>
      </c>
      <c r="B9" s="75"/>
      <c r="C9" s="75"/>
      <c r="D9" s="75"/>
      <c r="E9" s="75"/>
      <c r="F9" s="75"/>
      <c r="G9" s="75"/>
      <c r="H9" s="76"/>
    </row>
    <row r="10" spans="1:8" ht="38.25" x14ac:dyDescent="0.2">
      <c r="A10" s="32">
        <v>4</v>
      </c>
      <c r="B10" s="23" t="s">
        <v>36</v>
      </c>
      <c r="C10" s="23" t="s">
        <v>75</v>
      </c>
      <c r="D10" s="56">
        <v>3337562</v>
      </c>
      <c r="E10" s="56">
        <v>3337562</v>
      </c>
      <c r="F10" s="56">
        <v>1639981</v>
      </c>
      <c r="G10" s="34">
        <v>0.85399999999999998</v>
      </c>
      <c r="H10" s="42" t="s">
        <v>63</v>
      </c>
    </row>
    <row r="11" spans="1:8" x14ac:dyDescent="0.2">
      <c r="A11" s="32">
        <v>9</v>
      </c>
      <c r="B11" s="23" t="s">
        <v>39</v>
      </c>
      <c r="C11" s="45" t="s">
        <v>69</v>
      </c>
      <c r="D11" s="56">
        <v>4996464</v>
      </c>
      <c r="E11" s="56">
        <v>4996464</v>
      </c>
      <c r="F11" s="56">
        <v>1766566</v>
      </c>
      <c r="G11" s="34">
        <v>0.83799999999999997</v>
      </c>
      <c r="H11" s="42" t="s">
        <v>63</v>
      </c>
    </row>
    <row r="12" spans="1:8" ht="38.25" x14ac:dyDescent="0.2">
      <c r="A12" s="6"/>
      <c r="B12" s="47" t="s">
        <v>70</v>
      </c>
      <c r="C12" s="10"/>
      <c r="D12" s="53">
        <f>SUM(D10:D11)</f>
        <v>8334026</v>
      </c>
      <c r="E12" s="53">
        <f>SUM(E10:E11)</f>
        <v>8334026</v>
      </c>
      <c r="F12" s="54">
        <f>SUM(F10:F11)</f>
        <v>3406547</v>
      </c>
      <c r="G12" s="7"/>
      <c r="H12" s="8"/>
    </row>
    <row r="13" spans="1:8" hidden="1" x14ac:dyDescent="0.2">
      <c r="A13" s="63"/>
      <c r="B13" s="64"/>
      <c r="C13" s="65"/>
      <c r="D13" s="66"/>
      <c r="E13" s="66"/>
      <c r="F13" s="67"/>
      <c r="G13" s="68"/>
      <c r="H13" s="69"/>
    </row>
    <row r="14" spans="1:8" ht="24" customHeight="1" x14ac:dyDescent="0.2">
      <c r="A14" s="77" t="s">
        <v>71</v>
      </c>
      <c r="B14" s="78"/>
      <c r="C14" s="78"/>
      <c r="D14" s="78"/>
      <c r="E14" s="78"/>
      <c r="F14" s="78"/>
      <c r="G14" s="78"/>
      <c r="H14" s="79"/>
    </row>
    <row r="15" spans="1:8" ht="89.25" x14ac:dyDescent="0.2">
      <c r="A15" s="32">
        <v>6</v>
      </c>
      <c r="B15" s="23" t="s">
        <v>41</v>
      </c>
      <c r="C15" s="23" t="s">
        <v>42</v>
      </c>
      <c r="D15" s="56">
        <v>2122952</v>
      </c>
      <c r="E15" s="51">
        <v>0</v>
      </c>
      <c r="F15" s="56">
        <v>707651</v>
      </c>
      <c r="G15" s="34">
        <v>0.73150000000000004</v>
      </c>
      <c r="H15" s="46" t="s">
        <v>72</v>
      </c>
    </row>
    <row r="16" spans="1:8" ht="63.75" x14ac:dyDescent="0.2">
      <c r="A16" s="32">
        <v>5</v>
      </c>
      <c r="B16" s="23" t="s">
        <v>44</v>
      </c>
      <c r="C16" s="23" t="s">
        <v>45</v>
      </c>
      <c r="D16" s="56">
        <v>2000000</v>
      </c>
      <c r="E16" s="49">
        <v>0</v>
      </c>
      <c r="F16" s="56">
        <v>5757500</v>
      </c>
      <c r="G16" s="34">
        <v>0.6875</v>
      </c>
      <c r="H16" s="12" t="s">
        <v>73</v>
      </c>
    </row>
    <row r="17" spans="1:8" ht="63.75" x14ac:dyDescent="0.2">
      <c r="A17" s="32">
        <v>7</v>
      </c>
      <c r="B17" s="23" t="s">
        <v>48</v>
      </c>
      <c r="C17" s="23" t="s">
        <v>49</v>
      </c>
      <c r="D17" s="56">
        <v>5000000</v>
      </c>
      <c r="E17" s="49">
        <v>0</v>
      </c>
      <c r="F17" s="56">
        <v>2007865</v>
      </c>
      <c r="G17" s="34">
        <v>0.66549999999999998</v>
      </c>
      <c r="H17" s="12" t="s">
        <v>73</v>
      </c>
    </row>
    <row r="18" spans="1:8" ht="63.75" x14ac:dyDescent="0.2">
      <c r="A18" s="32">
        <v>3</v>
      </c>
      <c r="B18" s="23" t="s">
        <v>51</v>
      </c>
      <c r="C18" s="23" t="s">
        <v>52</v>
      </c>
      <c r="D18" s="56">
        <v>5000000</v>
      </c>
      <c r="E18" s="49">
        <v>0</v>
      </c>
      <c r="F18" s="56">
        <v>14000000</v>
      </c>
      <c r="G18" s="34">
        <v>0.43</v>
      </c>
      <c r="H18" s="12" t="s">
        <v>73</v>
      </c>
    </row>
    <row r="19" spans="1:8" ht="25.5" x14ac:dyDescent="0.2">
      <c r="A19" s="1"/>
      <c r="B19" s="48" t="s">
        <v>74</v>
      </c>
      <c r="C19" s="5"/>
      <c r="D19" s="55">
        <f>SUM(D12:D18)</f>
        <v>22456978</v>
      </c>
      <c r="E19" s="55">
        <f>E12</f>
        <v>8334026</v>
      </c>
      <c r="F19" s="55">
        <f>SUM(F12:F18)</f>
        <v>25879563</v>
      </c>
      <c r="G19" s="9"/>
      <c r="H19" s="9"/>
    </row>
    <row r="20" spans="1:8" x14ac:dyDescent="0.2">
      <c r="A20" s="59"/>
      <c r="B20" s="59"/>
      <c r="C20" s="59"/>
      <c r="D20" s="3"/>
      <c r="E20" s="3"/>
      <c r="F20" s="11"/>
      <c r="G20" s="3"/>
      <c r="H20" s="3"/>
    </row>
    <row r="21" spans="1:8" ht="14.25" x14ac:dyDescent="0.2">
      <c r="A21" s="71"/>
      <c r="B21" s="71"/>
      <c r="C21" s="71"/>
      <c r="D21" s="71"/>
      <c r="E21" s="71"/>
      <c r="F21" s="71"/>
      <c r="G21" s="71"/>
      <c r="H21" s="71"/>
    </row>
    <row r="22" spans="1:8" x14ac:dyDescent="0.2">
      <c r="A22" s="72"/>
      <c r="B22" s="72"/>
      <c r="C22" s="72"/>
      <c r="D22" s="72"/>
      <c r="E22" s="72"/>
      <c r="F22" s="72"/>
      <c r="G22" s="72"/>
      <c r="H22" s="72"/>
    </row>
    <row r="23" spans="1:8" x14ac:dyDescent="0.2">
      <c r="A23" s="58"/>
      <c r="B23" s="4"/>
      <c r="C23" s="4"/>
      <c r="D23" s="59"/>
      <c r="E23" s="59"/>
      <c r="F23" s="59"/>
      <c r="G23" s="59"/>
      <c r="H23" s="59"/>
    </row>
    <row r="24" spans="1:8" x14ac:dyDescent="0.2">
      <c r="A24" s="59"/>
      <c r="B24" s="59"/>
      <c r="C24" s="59"/>
      <c r="D24" s="59"/>
      <c r="E24" s="59"/>
      <c r="F24" s="59"/>
      <c r="G24" s="59"/>
      <c r="H24" s="59"/>
    </row>
    <row r="25" spans="1:8" x14ac:dyDescent="0.2">
      <c r="A25" s="73" t="s">
        <v>68</v>
      </c>
      <c r="B25" s="73"/>
      <c r="C25" s="59"/>
      <c r="D25" s="59"/>
      <c r="E25" s="59"/>
      <c r="F25" s="59"/>
      <c r="G25" s="59"/>
      <c r="H25" s="59"/>
    </row>
  </sheetData>
  <mergeCells count="11">
    <mergeCell ref="A6:H6"/>
    <mergeCell ref="A1:H1"/>
    <mergeCell ref="A2:H2"/>
    <mergeCell ref="A3:H3"/>
    <mergeCell ref="A4:H4"/>
    <mergeCell ref="A5:H5"/>
    <mergeCell ref="A25:B25"/>
    <mergeCell ref="A9:H9"/>
    <mergeCell ref="A14:H14"/>
    <mergeCell ref="A21:H21"/>
    <mergeCell ref="A22:H22"/>
  </mergeCells>
  <printOptions horizontalCentered="1"/>
  <pageMargins left="0.47" right="0.25" top="0.75" bottom="0.7" header="0.3" footer="0.3"/>
  <pageSetup fitToHeight="3" orientation="landscape" r:id="rId1"/>
  <headerFooter>
    <oddFooter>&amp;C&amp;P of &amp;N&amp;RGFO-22-615
NOPA - Group 2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1DC9A153AAEEE45BACE06E01F8272AC" ma:contentTypeVersion="17" ma:contentTypeDescription="Create a new document." ma:contentTypeScope="" ma:versionID="7d6b424cdb7ef65742723d2d84a92a98">
  <xsd:schema xmlns:xsd="http://www.w3.org/2001/XMLSchema" xmlns:xs="http://www.w3.org/2001/XMLSchema" xmlns:p="http://schemas.microsoft.com/office/2006/metadata/properties" xmlns:ns2="785685f2-c2e1-4352-89aa-3faca8eaba52" xmlns:ns3="5067c814-4b34-462c-a21d-c185ff6548d2" targetNamespace="http://schemas.microsoft.com/office/2006/metadata/properties" ma:root="true" ma:fieldsID="a9ab00d754156e28d243a9ebed427fb1" ns2:_="" ns3:_="">
    <xsd:import namespace="785685f2-c2e1-4352-89aa-3faca8eaba52"/>
    <xsd:import namespace="5067c814-4b34-462c-a21d-c185ff6548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5685f2-c2e1-4352-89aa-3faca8eaba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hidden="true" ma:internalName="MediaServiceAutoTags" ma:readOnly="true">
      <xsd:simpleType>
        <xsd:restriction base="dms:Text"/>
      </xsd:simpleType>
    </xsd:element>
    <xsd:element name="MediaServiceOCR" ma:index="13" nillable="true" ma:displayName="Extracted Text" ma:hidden="true" ma:internalName="MediaServiceOCR" ma:readOnly="true">
      <xsd:simpleType>
        <xsd:restriction base="dms:Note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hidden="true" ma:internalName="MediaServiceLocation" ma:readOnly="true">
      <xsd:simpleType>
        <xsd:restriction base="dms:Text"/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6df981b-247c-4b11-954d-40cb1951968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2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Date" ma:index="23" nillable="true" ma:displayName="Date" ma:format="DateTime" ma:internalName="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067c814-4b34-462c-a21d-c185ff6548d2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hidden="true" ma:internalName="SharedWithDetails" ma:readOnly="true">
      <xsd:simpleType>
        <xsd:restriction base="dms:Note"/>
      </xsd:simpleType>
    </xsd:element>
    <xsd:element name="TaxCatchAll" ma:index="21" nillable="true" ma:displayName="Taxonomy Catch All Column" ma:hidden="true" ma:list="{56ce4c4a-7fe1-4beb-a9c7-54d9dfc92e85}" ma:internalName="TaxCatchAll" ma:showField="CatchAllData" ma:web="5067c814-4b34-462c-a21d-c185ff6548d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067c814-4b34-462c-a21d-c185ff6548d2" xsi:nil="true"/>
    <lcf76f155ced4ddcb4097134ff3c332f xmlns="785685f2-c2e1-4352-89aa-3faca8eaba52">
      <Terms xmlns="http://schemas.microsoft.com/office/infopath/2007/PartnerControls"/>
    </lcf76f155ced4ddcb4097134ff3c332f>
    <Date xmlns="785685f2-c2e1-4352-89aa-3faca8eaba52" xsi:nil="true"/>
  </documentManagement>
</p:properties>
</file>

<file path=customXml/itemProps1.xml><?xml version="1.0" encoding="utf-8"?>
<ds:datastoreItem xmlns:ds="http://schemas.openxmlformats.org/officeDocument/2006/customXml" ds:itemID="{91C2DF9D-9C7A-4B67-9215-4931781A17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D0A4432-A722-4319-BD66-604CEDF3FE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85685f2-c2e1-4352-89aa-3faca8eaba52"/>
    <ds:schemaRef ds:uri="5067c814-4b34-462c-a21d-c185ff6548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98FA6B71-9B54-4706-859F-7A90F1DA703C}">
  <ds:schemaRefs>
    <ds:schemaRef ds:uri="http://schemas.microsoft.com/office/infopath/2007/PartnerControls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http://purl.org/dc/elements/1.1/"/>
    <ds:schemaRef ds:uri="http://schemas.openxmlformats.org/package/2006/metadata/core-properties"/>
    <ds:schemaRef ds:uri="5067c814-4b34-462c-a21d-c185ff6548d2"/>
    <ds:schemaRef ds:uri="785685f2-c2e1-4352-89aa-3faca8eaba5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applicant list</vt:lpstr>
      <vt:lpstr>NOPA - Group 1</vt:lpstr>
      <vt:lpstr>NOPA - Group 2</vt:lpstr>
      <vt:lpstr>'NOPA - Group 1'!Print_Area</vt:lpstr>
      <vt:lpstr>'NOPA - Group 2'!Print_Area</vt:lpstr>
      <vt:lpstr>'NOPA - Group 1'!Print_Titles</vt:lpstr>
      <vt:lpstr>'NOPA - Group 2'!Print_Titles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GFO-22-615 NOPA Results Table</dc:title>
  <dc:subject/>
  <dc:creator>California Energy Commission</dc:creator>
  <cp:keywords/>
  <dc:description/>
  <cp:lastModifiedBy>Worster, Brad@Energy</cp:lastModifiedBy>
  <cp:revision/>
  <dcterms:created xsi:type="dcterms:W3CDTF">2013-02-11T17:46:59Z</dcterms:created>
  <dcterms:modified xsi:type="dcterms:W3CDTF">2024-01-18T23:28:53Z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0x01010061DC9A153AAEEE45BACE06E01F8272AC</vt:lpwstr>
  </property>
  <property fmtid="{D5CDD505-2E9C-101B-9397-08002B2CF9AE}" pid="3" name="MediaServiceImageTags">
    <vt:lpwstr/>
  </property>
</Properties>
</file>