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energy-my.sharepoint.com/personal/j_padilla_energy_ca_gov/Documents/ADA/CEUS/"/>
    </mc:Choice>
  </mc:AlternateContent>
  <xr:revisionPtr revIDLastSave="12" documentId="8_{3B999EF9-D0A7-4E79-B30B-EA256AE5AA0D}" xr6:coauthVersionLast="47" xr6:coauthVersionMax="47" xr10:uidLastSave="{7F23B0D3-C3F3-4E9B-B126-B89CC5EBF8DA}"/>
  <bookViews>
    <workbookView xWindow="-110" yWindow="-110" windowWidth="19420" windowHeight="10420" xr2:uid="{87328AF8-F56E-4A2C-861A-D156E1CA0F0B}"/>
  </bookViews>
  <sheets>
    <sheet name="Comparisons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0" i="6" l="1"/>
  <c r="C54" i="6"/>
  <c r="B55" i="6"/>
  <c r="C55" i="6" s="1"/>
  <c r="B56" i="6" l="1"/>
  <c r="B57" i="6" l="1"/>
  <c r="C56" i="6"/>
  <c r="C57" i="6" l="1"/>
  <c r="B58" i="6"/>
  <c r="A51" i="6"/>
  <c r="C58" i="6" l="1"/>
  <c r="B59" i="6"/>
  <c r="C59" i="6" l="1"/>
  <c r="B60" i="6"/>
  <c r="B61" i="6" l="1"/>
  <c r="C60" i="6"/>
  <c r="B62" i="6" l="1"/>
  <c r="C61" i="6"/>
  <c r="C62" i="6" l="1"/>
  <c r="B63" i="6"/>
  <c r="B35" i="6" l="1"/>
  <c r="B26" i="6"/>
  <c r="B33" i="6"/>
  <c r="B30" i="6"/>
  <c r="B34" i="6"/>
  <c r="B25" i="6"/>
  <c r="B27" i="6"/>
  <c r="B31" i="6"/>
  <c r="B37" i="6"/>
  <c r="B32" i="6"/>
  <c r="B36" i="6"/>
  <c r="B29" i="6"/>
  <c r="B28" i="6"/>
  <c r="C63" i="6"/>
  <c r="B64" i="6"/>
  <c r="C26" i="6" l="1"/>
  <c r="C37" i="6"/>
  <c r="C32" i="6"/>
  <c r="C30" i="6"/>
  <c r="C36" i="6"/>
  <c r="C27" i="6"/>
  <c r="C35" i="6"/>
  <c r="C33" i="6"/>
  <c r="C29" i="6"/>
  <c r="C28" i="6"/>
  <c r="C34" i="6"/>
  <c r="C25" i="6"/>
  <c r="C31" i="6"/>
  <c r="C64" i="6"/>
  <c r="B65" i="6"/>
  <c r="B66" i="6" l="1"/>
  <c r="C65" i="6"/>
  <c r="C66" i="6" l="1"/>
  <c r="B67" i="6"/>
  <c r="C67" i="6" l="1"/>
  <c r="B68" i="6"/>
  <c r="C68" i="6" l="1"/>
  <c r="B69" i="6"/>
  <c r="B70" i="6" l="1"/>
  <c r="C69" i="6"/>
  <c r="C70" i="6" l="1"/>
  <c r="B71" i="6"/>
  <c r="C71" i="6" s="1"/>
</calcChain>
</file>

<file path=xl/sharedStrings.xml><?xml version="1.0" encoding="utf-8"?>
<sst xmlns="http://schemas.openxmlformats.org/spreadsheetml/2006/main" count="402" uniqueCount="54">
  <si>
    <t>Refrigerated Floorspace</t>
  </si>
  <si>
    <t>Building-Type</t>
  </si>
  <si>
    <t>CEUS 2006</t>
  </si>
  <si>
    <t>CEUS 2022</t>
  </si>
  <si>
    <t>Total</t>
  </si>
  <si>
    <t>SOFF</t>
  </si>
  <si>
    <t>COLL</t>
  </si>
  <si>
    <t>College</t>
  </si>
  <si>
    <t>LOFF</t>
  </si>
  <si>
    <t>GROC</t>
  </si>
  <si>
    <t>REST</t>
  </si>
  <si>
    <t>HLTH</t>
  </si>
  <si>
    <t>Health Care</t>
  </si>
  <si>
    <t>RETL</t>
  </si>
  <si>
    <t>LODG</t>
  </si>
  <si>
    <t>Lodging</t>
  </si>
  <si>
    <t>MISC</t>
  </si>
  <si>
    <t>Miscellaneous</t>
  </si>
  <si>
    <t>SCHL</t>
  </si>
  <si>
    <t>Office, Large</t>
  </si>
  <si>
    <t>Office, Small</t>
  </si>
  <si>
    <t>WRHS</t>
  </si>
  <si>
    <t>REFW</t>
  </si>
  <si>
    <t>Ref. Warehouse</t>
  </si>
  <si>
    <t>Restaurant</t>
  </si>
  <si>
    <t>Retail</t>
  </si>
  <si>
    <t>School</t>
  </si>
  <si>
    <t>Warehouse</t>
  </si>
  <si>
    <t>Dropdown Menu</t>
  </si>
  <si>
    <t>Food Store</t>
  </si>
  <si>
    <t>Statewide</t>
  </si>
  <si>
    <t>Topic</t>
  </si>
  <si>
    <t>Saturatin or Penetration</t>
  </si>
  <si>
    <t>Saturation</t>
  </si>
  <si>
    <t>Fuel Share</t>
  </si>
  <si>
    <t>Penetration</t>
  </si>
  <si>
    <t>Cooled Floorspace Saturation</t>
  </si>
  <si>
    <t>Refrigerated Floorspace Saturation</t>
  </si>
  <si>
    <t>Unconditioned Floorspace Saturation</t>
  </si>
  <si>
    <t>Heated Floorspace Saturation</t>
  </si>
  <si>
    <t>Uncond + Frig Floorspace Saturation</t>
  </si>
  <si>
    <t>% Heating Electric Fuel Share</t>
  </si>
  <si>
    <t>% Heating Gas Fuel Share</t>
  </si>
  <si>
    <t>% Heating Other Fuels Fuel Share</t>
  </si>
  <si>
    <t>Indoor Lighting Saturation</t>
  </si>
  <si>
    <t>Outdoor Lighting Penetration</t>
  </si>
  <si>
    <t>Electric Water Heating Fuel Share</t>
  </si>
  <si>
    <t>Gas Water Heating Fuel Share</t>
  </si>
  <si>
    <t>Electric Cooking Penetration</t>
  </si>
  <si>
    <t>Gas Cooking Penetration</t>
  </si>
  <si>
    <t>Refrigeration Penetration</t>
  </si>
  <si>
    <t>Office Equipment Penetration</t>
  </si>
  <si>
    <t>Misc. Elec. Equipment Penetration</t>
  </si>
  <si>
    <t>Misc. Gas Equipment Penetration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</si>
</sst>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%"/>
    <numFmt numFmtId="165" formatCode="0.0000"/>
  </numFmts>
  <fonts count="6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1" xfId="0" applyFont="1" applyBorder="1"/>
    <xf numFmtId="0" fontId="0" fillId="0" borderId="1" xfId="0" applyBorder="1"/>
    <xf numFmtId="164" fontId="5" fillId="3" borderId="1" xfId="0" applyNumberFormat="1" applyFont="1" applyFill="1" applyBorder="1" applyAlignment="1">
      <alignment vertical="center" wrapText="1"/>
    </xf>
    <xf numFmtId="164" fontId="4" fillId="3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top" wrapText="1"/>
    </xf>
    <xf numFmtId="165" fontId="0" fillId="0" borderId="0" xfId="0" applyNumberFormat="1"/>
    <xf numFmtId="0" fontId="0" fillId="4" borderId="2" xfId="0" applyFill="1" applyBorder="1"/>
    <xf numFmtId="0" fontId="0" fillId="0" borderId="0" xfId="0" applyAlignment="1">
      <alignment vertical="top" wrapText="1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</cellXfs>
  <cellStyles count="2">
    <cellStyle name="Normal" xfId="0" builtinId="0"/>
    <cellStyle name="Normal 2" xfId="1" xr:uid="{716985EB-9111-4001-B704-DA39D754FC21}"/>
  </cellStyles>
  <dxfs count="41"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border diagonalDown="1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 style="thin">
          <color auto="1"/>
        </diagonal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/>
      </border>
    </dxf>
    <dxf>
      <font>
        <b/>
        <i val="0"/>
      </font>
      <fill>
        <patternFill>
          <bgColor rgb="FFD4E5F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</font>
      <fill>
        <patternFill>
          <bgColor rgb="FFCEE1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</dxf>
    <dxf>
      <font>
        <b/>
        <i val="0"/>
      </font>
    </dxf>
    <dxf>
      <font>
        <b/>
        <i val="0"/>
      </font>
      <border diagonalDown="1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 style="thin">
          <color auto="1"/>
        </diagonal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rgb="FFCADFF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/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border diagonalDown="1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 style="thin">
          <color auto="1"/>
        </diagonal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/>
      </border>
    </dxf>
    <dxf>
      <font>
        <b/>
        <i val="0"/>
      </font>
      <fill>
        <patternFill>
          <bgColor rgb="FFF7D9C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</font>
      <fill>
        <patternFill>
          <bgColor rgb="FFF7D9C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</dxf>
    <dxf>
      <font>
        <b/>
        <i val="0"/>
      </font>
    </dxf>
    <dxf>
      <font>
        <b/>
        <i val="0"/>
      </font>
      <border diagonalDown="1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 style="thin">
          <color auto="1"/>
        </diagonal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rgb="FFF9D9C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/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</dxf>
    <dxf>
      <font>
        <b/>
        <i val="0"/>
      </font>
    </dxf>
    <dxf>
      <font>
        <b/>
        <i val="0"/>
      </font>
      <border diagonalDown="1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 style="thin">
          <color auto="1"/>
        </diagonal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/>
      </border>
    </dxf>
  </dxfs>
  <tableStyles count="5" defaultTableStyle="TableStyleMedium2" defaultPivotStyle="PivotStyleLight16">
    <tableStyle name="PivotTable Style_MFA1" table="0" count="7" xr9:uid="{EF8F666E-0C7F-4754-B6F8-2CF5BCC2A6F5}">
      <tableStyleElement type="wholeTable" dxfId="40"/>
      <tableStyleElement type="headerRow" dxfId="39"/>
      <tableStyleElement type="totalRow" dxfId="38"/>
      <tableStyleElement type="firstColumn" dxfId="37"/>
      <tableStyleElement type="lastColumn" dxfId="36"/>
      <tableStyleElement type="pageFieldLabels" dxfId="35"/>
      <tableStyleElement type="pageFieldValues" dxfId="34"/>
    </tableStyle>
    <tableStyle name="PivotTable Style_MFA2" table="0" count="7" xr9:uid="{FAE5C895-483A-4550-8681-F4846C6714E2}">
      <tableStyleElement type="wholeTable" dxfId="33"/>
      <tableStyleElement type="headerRow" dxfId="32"/>
      <tableStyleElement type="totalRow" dxfId="31"/>
      <tableStyleElement type="firstColumn" dxfId="30"/>
      <tableStyleElement type="lastColumn" dxfId="29"/>
      <tableStyleElement type="pageFieldLabels" dxfId="28"/>
      <tableStyleElement type="pageFieldValues" dxfId="27"/>
    </tableStyle>
    <tableStyle name="PivotTable Style_MFA3" table="0" count="9" xr9:uid="{CE745080-AAA7-4216-A332-D3762E959F9E}">
      <tableStyleElement type="wholeTable" dxfId="26"/>
      <tableStyleElement type="headerRow" dxfId="25"/>
      <tableStyleElement type="totalRow" dxfId="24"/>
      <tableStyleElement type="firstColumn" dxfId="23"/>
      <tableStyleElement type="lastColumn" dxfId="22"/>
      <tableStyleElement type="firstRowStripe" dxfId="21"/>
      <tableStyleElement type="secondRowStripe" dxfId="20"/>
      <tableStyleElement type="pageFieldLabels" dxfId="19"/>
      <tableStyleElement type="pageFieldValues" dxfId="18"/>
    </tableStyle>
    <tableStyle name="PivotTable Style_MFA4" table="0" count="7" xr9:uid="{28A4A6B3-31C4-4A0F-8513-96990060DD2A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pageFieldLabels" dxfId="12"/>
      <tableStyleElement type="pageFieldValues" dxfId="11"/>
    </tableStyle>
    <tableStyle name="PivotTable Style_MFA5" table="0" count="11" xr9:uid="{202CD78D-FB9B-40B0-AA37-1B64FD510A9A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secondRowStripe" dxfId="4"/>
      <tableStyleElement type="secondColumnStripe" dxfId="3"/>
      <tableStyleElement type="firstHeaderCell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Comparisons!$A$23</c:f>
          <c:strCache>
            <c:ptCount val="1"/>
            <c:pt idx="0">
              <c:v>Cooled Floorspace Saturation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Comparisons!$B$24</c:f>
              <c:strCache>
                <c:ptCount val="1"/>
                <c:pt idx="0">
                  <c:v>CEUS 2006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Comparisons!$A$25:$A$37</c:f>
              <c:strCache>
                <c:ptCount val="13"/>
                <c:pt idx="0">
                  <c:v>College</c:v>
                </c:pt>
                <c:pt idx="1">
                  <c:v>Food Store</c:v>
                </c:pt>
                <c:pt idx="2">
                  <c:v>Health Care</c:v>
                </c:pt>
                <c:pt idx="3">
                  <c:v>Lodging</c:v>
                </c:pt>
                <c:pt idx="4">
                  <c:v>Miscellaneous</c:v>
                </c:pt>
                <c:pt idx="5">
                  <c:v>Office, Large</c:v>
                </c:pt>
                <c:pt idx="6">
                  <c:v>Office, Small</c:v>
                </c:pt>
                <c:pt idx="7">
                  <c:v>Ref. Warehouse</c:v>
                </c:pt>
                <c:pt idx="8">
                  <c:v>Restaurant</c:v>
                </c:pt>
                <c:pt idx="9">
                  <c:v>Retail</c:v>
                </c:pt>
                <c:pt idx="10">
                  <c:v>School</c:v>
                </c:pt>
                <c:pt idx="11">
                  <c:v>Warehouse</c:v>
                </c:pt>
                <c:pt idx="12">
                  <c:v>Statewide</c:v>
                </c:pt>
              </c:strCache>
            </c:strRef>
          </c:cat>
          <c:val>
            <c:numRef>
              <c:f>Comparisons!$B$25:$B$37</c:f>
              <c:numCache>
                <c:formatCode>0.0%</c:formatCode>
                <c:ptCount val="13"/>
                <c:pt idx="0">
                  <c:v>0.75919999999999999</c:v>
                </c:pt>
                <c:pt idx="1">
                  <c:v>0.66569999999999996</c:v>
                </c:pt>
                <c:pt idx="2">
                  <c:v>0.89810000000000001</c:v>
                </c:pt>
                <c:pt idx="3">
                  <c:v>0.85089999999999999</c:v>
                </c:pt>
                <c:pt idx="4">
                  <c:v>0.55069999999999997</c:v>
                </c:pt>
                <c:pt idx="5">
                  <c:v>0.9123</c:v>
                </c:pt>
                <c:pt idx="6">
                  <c:v>0.91490000000000005</c:v>
                </c:pt>
                <c:pt idx="7">
                  <c:v>0.1244</c:v>
                </c:pt>
                <c:pt idx="8">
                  <c:v>0.73119999999999996</c:v>
                </c:pt>
                <c:pt idx="9">
                  <c:v>0.75970000000000004</c:v>
                </c:pt>
                <c:pt idx="10">
                  <c:v>0.71220000000000006</c:v>
                </c:pt>
                <c:pt idx="11">
                  <c:v>0.17780000000000001</c:v>
                </c:pt>
                <c:pt idx="12">
                  <c:v>0.67059999999999997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9E-4EB7-8E74-83A70C6F8DD4}"/>
            </c:ext>
          </c:extLst>
        </c:ser>
        <c:ser>
          <c:idx val="1"/>
          <c:order val="1"/>
          <c:tx>
            <c:strRef>
              <c:f>Comparisons!$C$24</c:f>
              <c:strCache>
                <c:ptCount val="1"/>
                <c:pt idx="0">
                  <c:v>CEUS 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Comparisons!$A$25:$A$37</c:f>
              <c:strCache>
                <c:ptCount val="13"/>
                <c:pt idx="0">
                  <c:v>College</c:v>
                </c:pt>
                <c:pt idx="1">
                  <c:v>Food Store</c:v>
                </c:pt>
                <c:pt idx="2">
                  <c:v>Health Care</c:v>
                </c:pt>
                <c:pt idx="3">
                  <c:v>Lodging</c:v>
                </c:pt>
                <c:pt idx="4">
                  <c:v>Miscellaneous</c:v>
                </c:pt>
                <c:pt idx="5">
                  <c:v>Office, Large</c:v>
                </c:pt>
                <c:pt idx="6">
                  <c:v>Office, Small</c:v>
                </c:pt>
                <c:pt idx="7">
                  <c:v>Ref. Warehouse</c:v>
                </c:pt>
                <c:pt idx="8">
                  <c:v>Restaurant</c:v>
                </c:pt>
                <c:pt idx="9">
                  <c:v>Retail</c:v>
                </c:pt>
                <c:pt idx="10">
                  <c:v>School</c:v>
                </c:pt>
                <c:pt idx="11">
                  <c:v>Warehouse</c:v>
                </c:pt>
                <c:pt idx="12">
                  <c:v>Statewide</c:v>
                </c:pt>
              </c:strCache>
            </c:strRef>
          </c:cat>
          <c:val>
            <c:numRef>
              <c:f>Comparisons!$C$25:$C$37</c:f>
              <c:numCache>
                <c:formatCode>0.0%</c:formatCode>
                <c:ptCount val="13"/>
                <c:pt idx="0">
                  <c:v>0.93155362265306396</c:v>
                </c:pt>
                <c:pt idx="1">
                  <c:v>0.82717382882687096</c:v>
                </c:pt>
                <c:pt idx="2">
                  <c:v>0.97845355380099597</c:v>
                </c:pt>
                <c:pt idx="3">
                  <c:v>0.97514611777579896</c:v>
                </c:pt>
                <c:pt idx="4">
                  <c:v>0.65416696127655105</c:v>
                </c:pt>
                <c:pt idx="5">
                  <c:v>0.91339346468921401</c:v>
                </c:pt>
                <c:pt idx="6">
                  <c:v>0.89969672397024703</c:v>
                </c:pt>
                <c:pt idx="7">
                  <c:v>0.203890435693487</c:v>
                </c:pt>
                <c:pt idx="8">
                  <c:v>0.91038881835353203</c:v>
                </c:pt>
                <c:pt idx="9">
                  <c:v>0.80118405441061902</c:v>
                </c:pt>
                <c:pt idx="10">
                  <c:v>0.964423069742814</c:v>
                </c:pt>
                <c:pt idx="11">
                  <c:v>0.29186439535696301</c:v>
                </c:pt>
                <c:pt idx="12">
                  <c:v>0.75679341858157145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9E-4EB7-8E74-83A70C6F8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3126896"/>
        <c:axId val="595649408"/>
      </c:barChart>
      <c:catAx>
        <c:axId val="64312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95649408"/>
        <c:crosses val="autoZero"/>
        <c:auto val="1"/>
        <c:lblAlgn val="ctr"/>
        <c:lblOffset val="100"/>
        <c:noMultiLvlLbl val="0"/>
      </c:catAx>
      <c:valAx>
        <c:axId val="59564940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Comparisons!$A$51</c:f>
              <c:strCache>
                <c:ptCount val="1"/>
                <c:pt idx="0">
                  <c:v>Saturation %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126896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19</xdr:row>
      <xdr:rowOff>142875</xdr:rowOff>
    </xdr:from>
    <xdr:to>
      <xdr:col>2</xdr:col>
      <xdr:colOff>552450</xdr:colOff>
      <xdr:row>21</xdr:row>
      <xdr:rowOff>85725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628BE775-8D0E-CD74-2403-F49C8EBC70D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1314450" y="3457575"/>
          <a:ext cx="1181100" cy="2762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47625</xdr:colOff>
      <xdr:row>21</xdr:row>
      <xdr:rowOff>66675</xdr:rowOff>
    </xdr:from>
    <xdr:to>
      <xdr:col>15</xdr:col>
      <xdr:colOff>323850</xdr:colOff>
      <xdr:row>41</xdr:row>
      <xdr:rowOff>95250</xdr:rowOff>
    </xdr:to>
    <xdr:graphicFrame macro="">
      <xdr:nvGraphicFramePr>
        <xdr:cNvPr id="4" name="Chart 3" descr="The bar chart shows saturations or penetrations of the item selected from the dropdown menu.">
          <a:extLst>
            <a:ext uri="{FF2B5EF4-FFF2-40B4-BE49-F238E27FC236}">
              <a16:creationId xmlns:a16="http://schemas.microsoft.com/office/drawing/2014/main" id="{C236AF16-D36C-4CF7-81DE-CBB17DFADE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18137-D470-4FB1-83C7-A31C3293B8A8}">
  <dimension ref="A3:CG74"/>
  <sheetViews>
    <sheetView showGridLines="0" tabSelected="1" zoomScale="50" zoomScaleNormal="50" workbookViewId="0">
      <selection activeCell="V25" sqref="V25"/>
    </sheetView>
  </sheetViews>
  <sheetFormatPr defaultRowHeight="12.5" x14ac:dyDescent="0.25"/>
  <cols>
    <col min="1" max="1" width="22.7265625" customWidth="1"/>
    <col min="2" max="2" width="10.81640625" customWidth="1"/>
    <col min="3" max="3" width="20.1796875" customWidth="1"/>
    <col min="4" max="4" width="9.453125" customWidth="1"/>
    <col min="5" max="5" width="10.1796875" customWidth="1"/>
    <col min="6" max="7" width="8.26953125" customWidth="1"/>
    <col min="8" max="8" width="5.81640625" customWidth="1"/>
    <col min="9" max="9" width="10.1796875" customWidth="1"/>
    <col min="10" max="11" width="8.26953125" customWidth="1"/>
    <col min="12" max="12" width="5.81640625" customWidth="1"/>
    <col min="13" max="13" width="10.1796875" customWidth="1"/>
    <col min="14" max="15" width="8.26953125" customWidth="1"/>
    <col min="16" max="16" width="5.81640625" customWidth="1"/>
    <col min="17" max="17" width="10.1796875" customWidth="1"/>
    <col min="18" max="19" width="8.26953125" customWidth="1"/>
    <col min="20" max="20" width="5.81640625" customWidth="1"/>
    <col min="21" max="21" width="10.1796875" customWidth="1"/>
    <col min="22" max="23" width="8.26953125" customWidth="1"/>
    <col min="24" max="24" width="5.81640625" customWidth="1"/>
    <col min="25" max="25" width="10.1796875" customWidth="1"/>
    <col min="26" max="27" width="8.26953125" customWidth="1"/>
    <col min="28" max="28" width="5.81640625" customWidth="1"/>
    <col min="29" max="29" width="10.1796875" customWidth="1"/>
    <col min="30" max="31" width="8.26953125" customWidth="1"/>
    <col min="32" max="32" width="5.81640625" customWidth="1"/>
    <col min="33" max="33" width="10.1796875" customWidth="1"/>
    <col min="34" max="35" width="8.26953125" customWidth="1"/>
    <col min="36" max="36" width="5.81640625" customWidth="1"/>
    <col min="37" max="37" width="10.1796875" customWidth="1"/>
    <col min="38" max="39" width="8.26953125" customWidth="1"/>
    <col min="40" max="40" width="5.81640625" customWidth="1"/>
    <col min="41" max="41" width="10.1796875" customWidth="1"/>
    <col min="42" max="43" width="8.26953125" customWidth="1"/>
    <col min="44" max="44" width="5.81640625" customWidth="1"/>
    <col min="45" max="45" width="10.1796875" customWidth="1"/>
    <col min="46" max="47" width="8.26953125" customWidth="1"/>
    <col min="48" max="48" width="5.81640625" customWidth="1"/>
    <col min="49" max="49" width="10.1796875" customWidth="1"/>
    <col min="50" max="51" width="8.26953125" customWidth="1"/>
    <col min="52" max="52" width="5.81640625" customWidth="1"/>
    <col min="53" max="53" width="10.1796875" customWidth="1"/>
    <col min="54" max="55" width="8.26953125" customWidth="1"/>
    <col min="56" max="56" width="5.81640625" customWidth="1"/>
    <col min="57" max="57" width="10.1796875" customWidth="1"/>
    <col min="58" max="59" width="8.26953125" customWidth="1"/>
    <col min="60" max="60" width="5.81640625" customWidth="1"/>
    <col min="61" max="61" width="10.1796875" customWidth="1"/>
    <col min="62" max="63" width="8.26953125" customWidth="1"/>
    <col min="64" max="64" width="5.81640625" customWidth="1"/>
    <col min="65" max="65" width="10.1796875" customWidth="1"/>
    <col min="66" max="67" width="8.26953125" customWidth="1"/>
    <col min="68" max="68" width="5.81640625" customWidth="1"/>
    <col min="69" max="69" width="10.1796875" customWidth="1"/>
    <col min="70" max="71" width="8.26953125" customWidth="1"/>
    <col min="72" max="72" width="5.81640625" customWidth="1"/>
    <col min="73" max="73" width="10.1796875" customWidth="1"/>
    <col min="74" max="75" width="8.26953125" customWidth="1"/>
    <col min="76" max="79" width="5.81640625" customWidth="1"/>
  </cols>
  <sheetData>
    <row r="3" spans="5:85" ht="13" thickBot="1" x14ac:dyDescent="0.3"/>
    <row r="4" spans="5:85" s="8" customFormat="1" ht="33.75" customHeight="1" thickBot="1" x14ac:dyDescent="0.3">
      <c r="E4" s="12" t="s">
        <v>36</v>
      </c>
      <c r="F4" s="13"/>
      <c r="G4" s="14"/>
      <c r="I4" s="12" t="s">
        <v>39</v>
      </c>
      <c r="J4" s="13"/>
      <c r="K4" s="14"/>
      <c r="M4" s="12" t="s">
        <v>37</v>
      </c>
      <c r="N4" s="13" t="s">
        <v>0</v>
      </c>
      <c r="O4" s="14"/>
      <c r="Q4" s="12" t="s">
        <v>38</v>
      </c>
      <c r="R4" s="13" t="s">
        <v>0</v>
      </c>
      <c r="S4" s="14"/>
      <c r="U4" s="12" t="s">
        <v>40</v>
      </c>
      <c r="V4" s="13" t="s">
        <v>0</v>
      </c>
      <c r="W4" s="14"/>
      <c r="Y4" s="12" t="s">
        <v>41</v>
      </c>
      <c r="Z4" s="13"/>
      <c r="AA4" s="14"/>
      <c r="AC4" s="12" t="s">
        <v>42</v>
      </c>
      <c r="AD4" s="13"/>
      <c r="AE4" s="14"/>
      <c r="AG4" s="12" t="s">
        <v>43</v>
      </c>
      <c r="AH4" s="13"/>
      <c r="AI4" s="14"/>
      <c r="AK4" s="12" t="s">
        <v>44</v>
      </c>
      <c r="AL4" s="13"/>
      <c r="AM4" s="14"/>
      <c r="AO4" s="12" t="s">
        <v>45</v>
      </c>
      <c r="AP4" s="13"/>
      <c r="AQ4" s="14"/>
      <c r="AS4" s="12" t="s">
        <v>46</v>
      </c>
      <c r="AT4" s="13"/>
      <c r="AU4" s="14"/>
      <c r="AW4" s="12" t="s">
        <v>47</v>
      </c>
      <c r="AX4" s="13"/>
      <c r="AY4" s="14"/>
      <c r="BA4" s="12" t="s">
        <v>48</v>
      </c>
      <c r="BB4" s="13"/>
      <c r="BC4" s="14"/>
      <c r="BE4" s="12" t="s">
        <v>49</v>
      </c>
      <c r="BF4" s="13"/>
      <c r="BG4" s="14"/>
      <c r="BI4" s="12" t="s">
        <v>50</v>
      </c>
      <c r="BJ4" s="13"/>
      <c r="BK4" s="14"/>
      <c r="BM4" s="12" t="s">
        <v>51</v>
      </c>
      <c r="BN4" s="13"/>
      <c r="BO4" s="14"/>
      <c r="BQ4" s="12" t="s">
        <v>52</v>
      </c>
      <c r="BR4" s="13"/>
      <c r="BS4" s="14"/>
      <c r="BU4" s="12" t="s">
        <v>53</v>
      </c>
      <c r="BV4" s="13"/>
      <c r="BW4" s="14"/>
      <c r="CC4"/>
      <c r="CD4"/>
      <c r="CE4"/>
      <c r="CF4"/>
      <c r="CG4"/>
    </row>
    <row r="5" spans="5:85" ht="26" x14ac:dyDescent="0.25">
      <c r="E5" s="5" t="s">
        <v>1</v>
      </c>
      <c r="F5" s="5" t="s">
        <v>2</v>
      </c>
      <c r="G5" s="5" t="s">
        <v>3</v>
      </c>
      <c r="I5" s="5" t="s">
        <v>1</v>
      </c>
      <c r="J5" s="5" t="s">
        <v>2</v>
      </c>
      <c r="K5" s="5" t="s">
        <v>3</v>
      </c>
      <c r="M5" s="5" t="s">
        <v>1</v>
      </c>
      <c r="N5" s="5" t="s">
        <v>2</v>
      </c>
      <c r="O5" s="5" t="s">
        <v>3</v>
      </c>
      <c r="Q5" s="5" t="s">
        <v>1</v>
      </c>
      <c r="R5" s="5" t="s">
        <v>2</v>
      </c>
      <c r="S5" s="5" t="s">
        <v>3</v>
      </c>
      <c r="U5" s="5" t="s">
        <v>1</v>
      </c>
      <c r="V5" s="5" t="s">
        <v>2</v>
      </c>
      <c r="W5" s="5" t="s">
        <v>3</v>
      </c>
      <c r="Y5" s="5" t="s">
        <v>1</v>
      </c>
      <c r="Z5" s="5" t="s">
        <v>2</v>
      </c>
      <c r="AA5" s="5" t="s">
        <v>3</v>
      </c>
      <c r="AC5" s="5" t="s">
        <v>1</v>
      </c>
      <c r="AD5" s="5" t="s">
        <v>2</v>
      </c>
      <c r="AE5" s="5" t="s">
        <v>3</v>
      </c>
      <c r="AG5" s="5" t="s">
        <v>1</v>
      </c>
      <c r="AH5" s="5" t="s">
        <v>2</v>
      </c>
      <c r="AI5" s="5" t="s">
        <v>3</v>
      </c>
      <c r="AK5" s="5" t="s">
        <v>1</v>
      </c>
      <c r="AL5" s="5" t="s">
        <v>2</v>
      </c>
      <c r="AM5" s="5" t="s">
        <v>3</v>
      </c>
      <c r="AO5" s="5" t="s">
        <v>1</v>
      </c>
      <c r="AP5" s="5" t="s">
        <v>2</v>
      </c>
      <c r="AQ5" s="5" t="s">
        <v>3</v>
      </c>
      <c r="AS5" s="5" t="s">
        <v>1</v>
      </c>
      <c r="AT5" s="5" t="s">
        <v>2</v>
      </c>
      <c r="AU5" s="5" t="s">
        <v>3</v>
      </c>
      <c r="AW5" s="5" t="s">
        <v>1</v>
      </c>
      <c r="AX5" s="5" t="s">
        <v>2</v>
      </c>
      <c r="AY5" s="5" t="s">
        <v>3</v>
      </c>
      <c r="BA5" s="5" t="s">
        <v>1</v>
      </c>
      <c r="BB5" s="5" t="s">
        <v>2</v>
      </c>
      <c r="BC5" s="5" t="s">
        <v>3</v>
      </c>
      <c r="BE5" s="5" t="s">
        <v>1</v>
      </c>
      <c r="BF5" s="5" t="s">
        <v>2</v>
      </c>
      <c r="BG5" s="5" t="s">
        <v>3</v>
      </c>
      <c r="BI5" s="5" t="s">
        <v>1</v>
      </c>
      <c r="BJ5" s="5" t="s">
        <v>2</v>
      </c>
      <c r="BK5" s="5" t="s">
        <v>3</v>
      </c>
      <c r="BM5" s="5" t="s">
        <v>1</v>
      </c>
      <c r="BN5" s="5" t="s">
        <v>2</v>
      </c>
      <c r="BO5" s="5" t="s">
        <v>3</v>
      </c>
      <c r="BQ5" s="5" t="s">
        <v>1</v>
      </c>
      <c r="BR5" s="5" t="s">
        <v>2</v>
      </c>
      <c r="BS5" s="5" t="s">
        <v>3</v>
      </c>
      <c r="BU5" s="5" t="s">
        <v>1</v>
      </c>
      <c r="BV5" s="5" t="s">
        <v>2</v>
      </c>
      <c r="BW5" s="5" t="s">
        <v>3</v>
      </c>
    </row>
    <row r="6" spans="5:85" ht="14.5" x14ac:dyDescent="0.25">
      <c r="E6" s="2" t="s">
        <v>5</v>
      </c>
      <c r="F6" s="3">
        <v>0.91490000000000005</v>
      </c>
      <c r="G6" s="3">
        <v>0.89969672397024703</v>
      </c>
      <c r="I6" s="2" t="s">
        <v>5</v>
      </c>
      <c r="J6" s="3">
        <v>0.88819999999999999</v>
      </c>
      <c r="K6" s="3">
        <v>0.91160158583481499</v>
      </c>
      <c r="M6" s="2" t="s">
        <v>5</v>
      </c>
      <c r="N6" s="3">
        <v>0</v>
      </c>
      <c r="O6" s="3">
        <v>4.03177021784558E-4</v>
      </c>
      <c r="Q6" s="2" t="s">
        <v>5</v>
      </c>
      <c r="R6" s="3">
        <v>6.9599999999999995E-2</v>
      </c>
      <c r="S6" s="3">
        <v>7.7545764248021204E-2</v>
      </c>
      <c r="U6" s="2" t="s">
        <v>5</v>
      </c>
      <c r="V6" s="3">
        <v>6.9599999999999995E-2</v>
      </c>
      <c r="W6" s="3">
        <v>7.7948941269805769E-2</v>
      </c>
      <c r="Y6" s="2" t="s">
        <v>5</v>
      </c>
      <c r="Z6" s="3">
        <v>0.47539999999999999</v>
      </c>
      <c r="AA6" s="3">
        <v>0.43376662308021102</v>
      </c>
      <c r="AC6" s="2" t="s">
        <v>5</v>
      </c>
      <c r="AD6" s="3">
        <v>0.51170000000000004</v>
      </c>
      <c r="AE6" s="3">
        <v>0.55528364756249704</v>
      </c>
      <c r="AG6" s="2" t="s">
        <v>5</v>
      </c>
      <c r="AH6" s="3">
        <v>1.29E-2</v>
      </c>
      <c r="AI6" s="3">
        <v>1.0949729357291899E-2</v>
      </c>
      <c r="AK6" s="2" t="s">
        <v>5</v>
      </c>
      <c r="AL6" s="3">
        <v>1</v>
      </c>
      <c r="AM6" s="3">
        <v>1</v>
      </c>
      <c r="AO6" s="2" t="s">
        <v>5</v>
      </c>
      <c r="AP6" s="3">
        <v>0.7374301849617021</v>
      </c>
      <c r="AQ6" s="3">
        <v>0.80984235948872196</v>
      </c>
      <c r="AS6" s="2" t="s">
        <v>5</v>
      </c>
      <c r="AT6" s="3">
        <v>0.65770353038475227</v>
      </c>
      <c r="AU6" s="3">
        <v>0.49924928918532002</v>
      </c>
      <c r="AW6" s="2" t="s">
        <v>5</v>
      </c>
      <c r="AX6" s="3">
        <v>0.32829234933096052</v>
      </c>
      <c r="AY6" s="3">
        <v>0.49125474681258802</v>
      </c>
      <c r="AZ6" s="3"/>
      <c r="BA6" s="2" t="s">
        <v>5</v>
      </c>
      <c r="BB6" s="3">
        <v>0.93121563328141188</v>
      </c>
      <c r="BC6" s="3">
        <v>0.96595254444691303</v>
      </c>
      <c r="BE6" s="2" t="s">
        <v>5</v>
      </c>
      <c r="BF6" s="3">
        <v>3.2784006472653976E-2</v>
      </c>
      <c r="BG6" s="3">
        <v>8.60949738480912E-2</v>
      </c>
      <c r="BI6" s="2" t="s">
        <v>5</v>
      </c>
      <c r="BJ6" s="3">
        <v>0.93783120496070094</v>
      </c>
      <c r="BK6" s="3">
        <v>0.95247143899999998</v>
      </c>
      <c r="BM6" s="2" t="s">
        <v>5</v>
      </c>
      <c r="BN6" s="3">
        <v>0.93783120496070094</v>
      </c>
      <c r="BO6" s="3">
        <v>1</v>
      </c>
      <c r="BQ6" s="2" t="s">
        <v>5</v>
      </c>
      <c r="BR6" s="3">
        <v>0.79031996289608841</v>
      </c>
      <c r="BS6" s="3">
        <v>0.945613781189932</v>
      </c>
      <c r="BU6" s="2" t="s">
        <v>5</v>
      </c>
      <c r="BV6" s="3">
        <v>2.919327475811102E-2</v>
      </c>
      <c r="BW6" s="3">
        <v>8.1482597441935006E-2</v>
      </c>
    </row>
    <row r="7" spans="5:85" ht="14.5" x14ac:dyDescent="0.25">
      <c r="E7" s="2" t="s">
        <v>8</v>
      </c>
      <c r="F7" s="3">
        <v>0.9123</v>
      </c>
      <c r="G7" s="3">
        <v>0.91339346468921401</v>
      </c>
      <c r="I7" s="2" t="s">
        <v>8</v>
      </c>
      <c r="J7" s="3">
        <v>0.87470000000000003</v>
      </c>
      <c r="K7" s="3">
        <v>0.91631941251785798</v>
      </c>
      <c r="M7" s="2" t="s">
        <v>8</v>
      </c>
      <c r="N7" s="3">
        <v>8.0000000000000004E-4</v>
      </c>
      <c r="O7" s="3">
        <v>1.0376765585724001E-3</v>
      </c>
      <c r="Q7" s="2" t="s">
        <v>8</v>
      </c>
      <c r="R7" s="3">
        <v>4.4499999999999998E-2</v>
      </c>
      <c r="S7" s="3">
        <v>7.5525473652589201E-2</v>
      </c>
      <c r="U7" s="2" t="s">
        <v>8</v>
      </c>
      <c r="V7" s="3">
        <v>4.5199999999999997E-2</v>
      </c>
      <c r="W7" s="3">
        <v>7.6563150211161599E-2</v>
      </c>
      <c r="Y7" s="2" t="s">
        <v>8</v>
      </c>
      <c r="Z7" s="3">
        <v>0.1709</v>
      </c>
      <c r="AA7" s="3">
        <v>0.125828832728127</v>
      </c>
      <c r="AC7" s="2" t="s">
        <v>8</v>
      </c>
      <c r="AD7" s="3">
        <v>0.81120000000000003</v>
      </c>
      <c r="AE7" s="3">
        <v>0.85571075119422801</v>
      </c>
      <c r="AG7" s="2" t="s">
        <v>8</v>
      </c>
      <c r="AH7" s="3">
        <v>1.7899999999999999E-2</v>
      </c>
      <c r="AI7" s="3">
        <v>1.8460416077644801E-2</v>
      </c>
      <c r="AK7" s="2" t="s">
        <v>8</v>
      </c>
      <c r="AL7" s="3">
        <v>1</v>
      </c>
      <c r="AM7" s="3">
        <v>1</v>
      </c>
      <c r="AO7" s="2" t="s">
        <v>8</v>
      </c>
      <c r="AP7" s="3">
        <v>0.96014346281282192</v>
      </c>
      <c r="AQ7" s="3">
        <v>0.97881759019104497</v>
      </c>
      <c r="AS7" s="2" t="s">
        <v>8</v>
      </c>
      <c r="AT7" s="3">
        <v>0.44748292047417126</v>
      </c>
      <c r="AU7" s="3">
        <v>0.36599919676430698</v>
      </c>
      <c r="AW7" s="2" t="s">
        <v>8</v>
      </c>
      <c r="AX7" s="3">
        <v>0.53100760169640837</v>
      </c>
      <c r="AY7" s="3">
        <v>0.61642516313121598</v>
      </c>
      <c r="AZ7" s="3"/>
      <c r="BA7" s="2" t="s">
        <v>8</v>
      </c>
      <c r="BB7" s="3">
        <v>0.98012988971560644</v>
      </c>
      <c r="BC7" s="3">
        <v>0.99527847749243203</v>
      </c>
      <c r="BE7" s="2" t="s">
        <v>8</v>
      </c>
      <c r="BF7" s="3">
        <v>0.18023444516244796</v>
      </c>
      <c r="BG7" s="3">
        <v>0.28520206047632402</v>
      </c>
      <c r="BI7" s="2" t="s">
        <v>8</v>
      </c>
      <c r="BJ7" s="3">
        <v>0.9826121573506057</v>
      </c>
      <c r="BK7" s="3">
        <v>0.99312191699999997</v>
      </c>
      <c r="BM7" s="2" t="s">
        <v>8</v>
      </c>
      <c r="BN7" s="3">
        <v>0.9826121573506057</v>
      </c>
      <c r="BO7" s="3">
        <v>1</v>
      </c>
      <c r="BQ7" s="2" t="s">
        <v>8</v>
      </c>
      <c r="BR7" s="3">
        <v>0.89830211621591127</v>
      </c>
      <c r="BS7" s="3">
        <v>0.98925274246478001</v>
      </c>
      <c r="BU7" s="2" t="s">
        <v>8</v>
      </c>
      <c r="BV7" s="3">
        <v>5.6364803702615131E-2</v>
      </c>
      <c r="BW7" s="3">
        <v>0.16297657506202301</v>
      </c>
    </row>
    <row r="8" spans="5:85" ht="14.5" x14ac:dyDescent="0.25">
      <c r="E8" s="2" t="s">
        <v>10</v>
      </c>
      <c r="F8" s="3">
        <v>0.73119999999999996</v>
      </c>
      <c r="G8" s="3">
        <v>0.91038881835353203</v>
      </c>
      <c r="I8" s="2" t="s">
        <v>10</v>
      </c>
      <c r="J8" s="3">
        <v>0.73899999999999999</v>
      </c>
      <c r="K8" s="3">
        <v>0.89708858614421005</v>
      </c>
      <c r="M8" s="2" t="s">
        <v>10</v>
      </c>
      <c r="N8" s="3">
        <v>2.7300000000000001E-2</v>
      </c>
      <c r="O8" s="3">
        <v>3.5482545917271201E-2</v>
      </c>
      <c r="Q8" s="2" t="s">
        <v>10</v>
      </c>
      <c r="R8" s="3">
        <v>0.1714</v>
      </c>
      <c r="S8" s="3">
        <v>4.8461307462959201E-2</v>
      </c>
      <c r="U8" s="2" t="s">
        <v>10</v>
      </c>
      <c r="V8" s="3">
        <v>0.19869999999999999</v>
      </c>
      <c r="W8" s="3">
        <v>8.3943853380230402E-2</v>
      </c>
      <c r="Y8" s="2" t="s">
        <v>10</v>
      </c>
      <c r="Z8" s="3">
        <v>0.17899999999999999</v>
      </c>
      <c r="AA8" s="3">
        <v>0.33531904832614201</v>
      </c>
      <c r="AC8" s="2" t="s">
        <v>10</v>
      </c>
      <c r="AD8" s="3">
        <v>0.82099999999999995</v>
      </c>
      <c r="AE8" s="3">
        <v>0.64843310947212196</v>
      </c>
      <c r="AG8" s="2" t="s">
        <v>10</v>
      </c>
      <c r="AH8" s="3">
        <v>0</v>
      </c>
      <c r="AI8" s="3">
        <v>1.6247842201735498E-2</v>
      </c>
      <c r="AK8" s="2" t="s">
        <v>10</v>
      </c>
      <c r="AL8" s="3">
        <v>1</v>
      </c>
      <c r="AM8" s="3">
        <v>1</v>
      </c>
      <c r="AO8" s="2" t="s">
        <v>10</v>
      </c>
      <c r="AP8" s="3">
        <v>0.85588647792215256</v>
      </c>
      <c r="AQ8" s="3">
        <v>0.88751551792735595</v>
      </c>
      <c r="AS8" s="2" t="s">
        <v>10</v>
      </c>
      <c r="AT8" s="3">
        <v>0.14701871131391375</v>
      </c>
      <c r="AU8" s="3">
        <v>0.19184981090339601</v>
      </c>
      <c r="AW8" s="2" t="s">
        <v>10</v>
      </c>
      <c r="AX8" s="3">
        <v>0.83455709758170493</v>
      </c>
      <c r="AY8" s="3">
        <v>0.79235654984051496</v>
      </c>
      <c r="AZ8" s="3"/>
      <c r="BA8" s="2" t="s">
        <v>10</v>
      </c>
      <c r="BB8" s="3">
        <v>0.99495313953364151</v>
      </c>
      <c r="BC8" s="3">
        <v>1</v>
      </c>
      <c r="BE8" s="2" t="s">
        <v>10</v>
      </c>
      <c r="BF8" s="3">
        <v>0.86637194410452911</v>
      </c>
      <c r="BG8" s="3">
        <v>0.82184900277979001</v>
      </c>
      <c r="BI8" s="2" t="s">
        <v>10</v>
      </c>
      <c r="BJ8" s="3">
        <v>1</v>
      </c>
      <c r="BK8" s="3">
        <v>1</v>
      </c>
      <c r="BM8" s="2" t="s">
        <v>10</v>
      </c>
      <c r="BN8" s="3">
        <v>1</v>
      </c>
      <c r="BO8" s="3">
        <v>1</v>
      </c>
      <c r="BQ8" s="2" t="s">
        <v>10</v>
      </c>
      <c r="BR8" s="3">
        <v>0.81037937670504689</v>
      </c>
      <c r="BS8" s="3">
        <v>0.98635951291094104</v>
      </c>
      <c r="BU8" s="2" t="s">
        <v>10</v>
      </c>
      <c r="BV8" s="3">
        <v>4.9850711347261259E-3</v>
      </c>
      <c r="BW8" s="3">
        <v>6.2841261376403904E-2</v>
      </c>
    </row>
    <row r="9" spans="5:85" ht="14.5" x14ac:dyDescent="0.25">
      <c r="E9" s="2" t="s">
        <v>13</v>
      </c>
      <c r="F9" s="3">
        <v>0.75970000000000004</v>
      </c>
      <c r="G9" s="3">
        <v>0.80118405441061902</v>
      </c>
      <c r="I9" s="2" t="s">
        <v>13</v>
      </c>
      <c r="J9" s="3">
        <v>0.69469999999999998</v>
      </c>
      <c r="K9" s="3">
        <v>0.78857757700551201</v>
      </c>
      <c r="M9" s="2" t="s">
        <v>13</v>
      </c>
      <c r="N9" s="3">
        <v>3.0999999999999999E-3</v>
      </c>
      <c r="O9" s="3">
        <v>5.4563686304403301E-5</v>
      </c>
      <c r="Q9" s="2" t="s">
        <v>13</v>
      </c>
      <c r="R9" s="3">
        <v>0.17580000000000001</v>
      </c>
      <c r="S9" s="3">
        <v>0.173723699127176</v>
      </c>
      <c r="U9" s="2" t="s">
        <v>13</v>
      </c>
      <c r="V9" s="3">
        <v>0.1789</v>
      </c>
      <c r="W9" s="3">
        <v>0.17377826281348041</v>
      </c>
      <c r="Y9" s="2" t="s">
        <v>13</v>
      </c>
      <c r="Z9" s="3">
        <v>0.38969999999999999</v>
      </c>
      <c r="AA9" s="3">
        <v>0.41083506710020401</v>
      </c>
      <c r="AC9" s="2" t="s">
        <v>13</v>
      </c>
      <c r="AD9" s="3">
        <v>0.6</v>
      </c>
      <c r="AE9" s="3">
        <v>0.58493537046649402</v>
      </c>
      <c r="AG9" s="2" t="s">
        <v>13</v>
      </c>
      <c r="AH9" s="3">
        <v>1.03E-2</v>
      </c>
      <c r="AI9" s="3">
        <v>4.2295624333013003E-3</v>
      </c>
      <c r="AK9" s="2" t="s">
        <v>13</v>
      </c>
      <c r="AL9" s="3">
        <v>1</v>
      </c>
      <c r="AM9" s="3">
        <v>1</v>
      </c>
      <c r="AO9" s="2" t="s">
        <v>13</v>
      </c>
      <c r="AP9" s="3">
        <v>0.82563717309824458</v>
      </c>
      <c r="AQ9" s="3">
        <v>0.90024978768170905</v>
      </c>
      <c r="AS9" s="2" t="s">
        <v>13</v>
      </c>
      <c r="AT9" s="3">
        <v>0.64706390274179515</v>
      </c>
      <c r="AU9" s="3">
        <v>0.58818711711534399</v>
      </c>
      <c r="AW9" s="2" t="s">
        <v>13</v>
      </c>
      <c r="AX9" s="3">
        <v>0.3522907499048854</v>
      </c>
      <c r="AY9" s="3">
        <v>0.40884186887431301</v>
      </c>
      <c r="AZ9" s="3"/>
      <c r="BA9" s="2" t="s">
        <v>13</v>
      </c>
      <c r="BB9" s="3">
        <v>0.87324781869468227</v>
      </c>
      <c r="BC9" s="3">
        <v>0.98593362498033699</v>
      </c>
      <c r="BE9" s="2" t="s">
        <v>13</v>
      </c>
      <c r="BF9" s="3">
        <v>5.9734427635786853E-2</v>
      </c>
      <c r="BG9" s="3">
        <v>4.6809365010979202E-2</v>
      </c>
      <c r="BI9" s="2" t="s">
        <v>13</v>
      </c>
      <c r="BJ9" s="3">
        <v>0.8989378728331413</v>
      </c>
      <c r="BK9" s="3">
        <v>0.97698119800000005</v>
      </c>
      <c r="BM9" s="2" t="s">
        <v>13</v>
      </c>
      <c r="BN9" s="3">
        <v>0.8989378728331413</v>
      </c>
      <c r="BO9" s="3">
        <v>1</v>
      </c>
      <c r="BQ9" s="2" t="s">
        <v>13</v>
      </c>
      <c r="BR9" s="3">
        <v>0.85918462678317631</v>
      </c>
      <c r="BS9" s="3">
        <v>0.98983720224669003</v>
      </c>
      <c r="BU9" s="2" t="s">
        <v>13</v>
      </c>
      <c r="BV9" s="3">
        <v>2.547755755464164E-2</v>
      </c>
      <c r="BW9" s="3">
        <v>9.2482243349131493E-2</v>
      </c>
    </row>
    <row r="10" spans="5:85" ht="14.5" x14ac:dyDescent="0.25">
      <c r="E10" s="2" t="s">
        <v>9</v>
      </c>
      <c r="F10" s="3">
        <v>0.66569999999999996</v>
      </c>
      <c r="G10" s="3">
        <v>0.82717382882687096</v>
      </c>
      <c r="I10" s="2" t="s">
        <v>9</v>
      </c>
      <c r="J10" s="3">
        <v>0.61680000000000001</v>
      </c>
      <c r="K10" s="3">
        <v>0.81151929299203196</v>
      </c>
      <c r="M10" s="2" t="s">
        <v>9</v>
      </c>
      <c r="N10" s="3">
        <v>7.0300000000000001E-2</v>
      </c>
      <c r="O10" s="3">
        <v>7.9005089907697099E-2</v>
      </c>
      <c r="Q10" s="2" t="s">
        <v>9</v>
      </c>
      <c r="R10" s="3">
        <v>0.17899999999999999</v>
      </c>
      <c r="S10" s="3">
        <v>8.2784672251516297E-2</v>
      </c>
      <c r="U10" s="2" t="s">
        <v>9</v>
      </c>
      <c r="V10" s="3">
        <v>0.24929999999999999</v>
      </c>
      <c r="W10" s="3">
        <v>0.1617897621592134</v>
      </c>
      <c r="Y10" s="2" t="s">
        <v>9</v>
      </c>
      <c r="Z10" s="3">
        <v>0.22900000000000001</v>
      </c>
      <c r="AA10" s="3">
        <v>0.35673289754452198</v>
      </c>
      <c r="AC10" s="2" t="s">
        <v>9</v>
      </c>
      <c r="AD10" s="3">
        <v>0.76280000000000003</v>
      </c>
      <c r="AE10" s="3">
        <v>0.63388575666333502</v>
      </c>
      <c r="AG10" s="2" t="s">
        <v>9</v>
      </c>
      <c r="AH10" s="3">
        <v>8.0999999999999996E-3</v>
      </c>
      <c r="AI10" s="3">
        <v>9.3813457921432305E-3</v>
      </c>
      <c r="AK10" s="2" t="s">
        <v>9</v>
      </c>
      <c r="AL10" s="3">
        <v>1</v>
      </c>
      <c r="AM10" s="3">
        <v>1</v>
      </c>
      <c r="AO10" s="2" t="s">
        <v>9</v>
      </c>
      <c r="AP10" s="3">
        <v>0.90151596455954142</v>
      </c>
      <c r="AQ10" s="3">
        <v>0.91295959272210503</v>
      </c>
      <c r="AS10" s="2" t="s">
        <v>9</v>
      </c>
      <c r="AT10" s="3">
        <v>0.24815798194088695</v>
      </c>
      <c r="AU10" s="3">
        <v>0.30886197045105301</v>
      </c>
      <c r="AW10" s="2" t="s">
        <v>9</v>
      </c>
      <c r="AX10" s="3">
        <v>0.63414082335573341</v>
      </c>
      <c r="AY10" s="3">
        <v>0.66993517295800398</v>
      </c>
      <c r="AZ10" s="3"/>
      <c r="BA10" s="2" t="s">
        <v>9</v>
      </c>
      <c r="BB10" s="3">
        <v>0.8506690185856649</v>
      </c>
      <c r="BC10" s="3">
        <v>1</v>
      </c>
      <c r="BE10" s="2" t="s">
        <v>9</v>
      </c>
      <c r="BF10" s="3">
        <v>0.50227576595099177</v>
      </c>
      <c r="BG10" s="3">
        <v>0.55731689838993703</v>
      </c>
      <c r="BI10" s="2" t="s">
        <v>9</v>
      </c>
      <c r="BJ10" s="3">
        <v>1</v>
      </c>
      <c r="BK10" s="3">
        <v>0.99994110899999999</v>
      </c>
      <c r="BM10" s="2" t="s">
        <v>9</v>
      </c>
      <c r="BN10" s="3">
        <v>1</v>
      </c>
      <c r="BO10" s="3">
        <v>1</v>
      </c>
      <c r="BQ10" s="2" t="s">
        <v>9</v>
      </c>
      <c r="BR10" s="3">
        <v>0.93643475269992782</v>
      </c>
      <c r="BS10" s="3">
        <v>0.99204486365647104</v>
      </c>
      <c r="BU10" s="2" t="s">
        <v>9</v>
      </c>
      <c r="BV10" s="3">
        <v>2.0037004019244062E-2</v>
      </c>
      <c r="BW10" s="3">
        <v>6.13407210110146E-2</v>
      </c>
    </row>
    <row r="11" spans="5:85" ht="14.5" x14ac:dyDescent="0.25">
      <c r="E11" s="2" t="s">
        <v>18</v>
      </c>
      <c r="F11" s="3">
        <v>0.71220000000000006</v>
      </c>
      <c r="G11" s="3">
        <v>0.964423069742814</v>
      </c>
      <c r="I11" s="2" t="s">
        <v>18</v>
      </c>
      <c r="J11" s="3">
        <v>0.90939999999999999</v>
      </c>
      <c r="K11" s="3">
        <v>0.97866353286827501</v>
      </c>
      <c r="M11" s="2" t="s">
        <v>18</v>
      </c>
      <c r="N11" s="3">
        <v>8.0000000000000004E-4</v>
      </c>
      <c r="O11" s="3">
        <v>1.2578052714272901E-5</v>
      </c>
      <c r="Q11" s="2" t="s">
        <v>18</v>
      </c>
      <c r="R11" s="3">
        <v>4.3499999999999997E-2</v>
      </c>
      <c r="S11" s="3">
        <v>1.77748225954708E-2</v>
      </c>
      <c r="U11" s="2" t="s">
        <v>18</v>
      </c>
      <c r="V11" s="3">
        <v>4.4299999999999999E-2</v>
      </c>
      <c r="W11" s="3">
        <v>1.7787400648185073E-2</v>
      </c>
      <c r="Y11" s="2" t="s">
        <v>18</v>
      </c>
      <c r="Z11" s="3">
        <v>0.23280000000000001</v>
      </c>
      <c r="AA11" s="3">
        <v>0.23554173244951701</v>
      </c>
      <c r="AC11" s="2" t="s">
        <v>18</v>
      </c>
      <c r="AD11" s="3">
        <v>0.7349</v>
      </c>
      <c r="AE11" s="3">
        <v>0.74240453523823002</v>
      </c>
      <c r="AG11" s="2" t="s">
        <v>18</v>
      </c>
      <c r="AH11" s="3">
        <v>3.2199999999999999E-2</v>
      </c>
      <c r="AI11" s="3">
        <v>2.2053732312253299E-2</v>
      </c>
      <c r="AK11" s="2" t="s">
        <v>18</v>
      </c>
      <c r="AL11" s="3">
        <v>1</v>
      </c>
      <c r="AM11" s="3">
        <v>1</v>
      </c>
      <c r="AO11" s="2" t="s">
        <v>18</v>
      </c>
      <c r="AP11" s="3">
        <v>0.97533788550969336</v>
      </c>
      <c r="AQ11" s="3">
        <v>0.99497556862266201</v>
      </c>
      <c r="AS11" s="2" t="s">
        <v>18</v>
      </c>
      <c r="AT11" s="3">
        <v>0.24588707016858261</v>
      </c>
      <c r="AU11" s="3">
        <v>0.26106259515499403</v>
      </c>
      <c r="AW11" s="2" t="s">
        <v>18</v>
      </c>
      <c r="AX11" s="3">
        <v>0.74273090852576751</v>
      </c>
      <c r="AY11" s="3">
        <v>0.719516674506535</v>
      </c>
      <c r="AZ11" s="3"/>
      <c r="BA11" s="2" t="s">
        <v>18</v>
      </c>
      <c r="BB11" s="3">
        <v>0.97759924538775922</v>
      </c>
      <c r="BC11" s="3">
        <v>0.99994569710030201</v>
      </c>
      <c r="BE11" s="2" t="s">
        <v>18</v>
      </c>
      <c r="BF11" s="3">
        <v>0.68280859012100292</v>
      </c>
      <c r="BG11" s="3">
        <v>0.71892977916076395</v>
      </c>
      <c r="BI11" s="2" t="s">
        <v>18</v>
      </c>
      <c r="BJ11" s="3">
        <v>0.99349260169422726</v>
      </c>
      <c r="BK11" s="3">
        <v>0.99949927900000002</v>
      </c>
      <c r="BM11" s="2" t="s">
        <v>18</v>
      </c>
      <c r="BN11" s="3">
        <v>0.99349260169422726</v>
      </c>
      <c r="BO11" s="3">
        <v>1</v>
      </c>
      <c r="BQ11" s="2" t="s">
        <v>18</v>
      </c>
      <c r="BR11" s="3">
        <v>0.94846426863573696</v>
      </c>
      <c r="BS11" s="3">
        <v>0.99690539593841698</v>
      </c>
      <c r="BU11" s="2" t="s">
        <v>18</v>
      </c>
      <c r="BV11" s="3">
        <v>8.4090969598734425E-2</v>
      </c>
      <c r="BW11" s="3">
        <v>0.221192129631062</v>
      </c>
    </row>
    <row r="12" spans="5:85" ht="14.5" x14ac:dyDescent="0.25">
      <c r="E12" s="2" t="s">
        <v>6</v>
      </c>
      <c r="F12" s="3">
        <v>0.75919999999999999</v>
      </c>
      <c r="G12" s="3">
        <v>0.93155362265306396</v>
      </c>
      <c r="I12" s="2" t="s">
        <v>6</v>
      </c>
      <c r="J12" s="3">
        <v>0.89490000000000003</v>
      </c>
      <c r="K12" s="3">
        <v>0.98312862029423598</v>
      </c>
      <c r="M12" s="2" t="s">
        <v>6</v>
      </c>
      <c r="N12" s="3">
        <v>2.9999999999999997E-4</v>
      </c>
      <c r="O12" s="3">
        <v>0</v>
      </c>
      <c r="Q12" s="2" t="s">
        <v>6</v>
      </c>
      <c r="R12" s="3">
        <v>8.5800000000000001E-2</v>
      </c>
      <c r="S12" s="3">
        <v>1.2648670021289899E-2</v>
      </c>
      <c r="U12" s="2" t="s">
        <v>6</v>
      </c>
      <c r="V12" s="3">
        <v>8.6099999999999996E-2</v>
      </c>
      <c r="W12" s="3">
        <v>1.2648670021289899E-2</v>
      </c>
      <c r="Y12" s="2" t="s">
        <v>6</v>
      </c>
      <c r="Z12" s="3">
        <v>0.12280000000000001</v>
      </c>
      <c r="AA12" s="3">
        <v>0.131845928424384</v>
      </c>
      <c r="AC12" s="2" t="s">
        <v>6</v>
      </c>
      <c r="AD12" s="3">
        <v>0.83050000000000002</v>
      </c>
      <c r="AE12" s="3">
        <v>0.86056431502354103</v>
      </c>
      <c r="AF12" s="6"/>
      <c r="AG12" s="2" t="s">
        <v>6</v>
      </c>
      <c r="AH12" s="3">
        <v>4.6800000000000001E-2</v>
      </c>
      <c r="AI12" s="3">
        <v>7.5897565520748299E-3</v>
      </c>
      <c r="AK12" s="2" t="s">
        <v>6</v>
      </c>
      <c r="AL12" s="3">
        <v>1</v>
      </c>
      <c r="AM12" s="3">
        <v>1</v>
      </c>
      <c r="AO12" s="2" t="s">
        <v>6</v>
      </c>
      <c r="AP12" s="3">
        <v>0.96331150803440779</v>
      </c>
      <c r="AQ12" s="3">
        <v>0.97124740178386204</v>
      </c>
      <c r="AS12" s="2" t="s">
        <v>6</v>
      </c>
      <c r="AT12" s="3">
        <v>0.24963564399467925</v>
      </c>
      <c r="AU12" s="3">
        <v>0.136475422346897</v>
      </c>
      <c r="AW12" s="2" t="s">
        <v>6</v>
      </c>
      <c r="AX12" s="3">
        <v>0.72701340724399921</v>
      </c>
      <c r="AY12" s="3">
        <v>0.77911050967167395</v>
      </c>
      <c r="AZ12" s="3"/>
      <c r="BA12" s="2" t="s">
        <v>6</v>
      </c>
      <c r="BB12" s="3">
        <v>0.84430546673363893</v>
      </c>
      <c r="BC12" s="3">
        <v>0.99273069138313397</v>
      </c>
      <c r="BE12" s="2" t="s">
        <v>6</v>
      </c>
      <c r="BF12" s="3">
        <v>0.51090654103257371</v>
      </c>
      <c r="BG12" s="3">
        <v>0.77004803086451301</v>
      </c>
      <c r="BI12" s="2" t="s">
        <v>6</v>
      </c>
      <c r="BJ12" s="3">
        <v>0.90122105025503363</v>
      </c>
      <c r="BK12" s="3">
        <v>0.990068858</v>
      </c>
      <c r="BM12" s="2" t="s">
        <v>6</v>
      </c>
      <c r="BN12" s="3">
        <v>0.90122105025503363</v>
      </c>
      <c r="BO12" s="3">
        <v>1</v>
      </c>
      <c r="BQ12" s="2" t="s">
        <v>6</v>
      </c>
      <c r="BR12" s="3">
        <v>0.96148037185694013</v>
      </c>
      <c r="BS12" s="3">
        <v>0.99578533763542298</v>
      </c>
      <c r="BU12" s="2" t="s">
        <v>6</v>
      </c>
      <c r="BV12" s="3">
        <v>0.40438481072104437</v>
      </c>
      <c r="BW12" s="3">
        <v>0.72737630312873103</v>
      </c>
    </row>
    <row r="13" spans="5:85" ht="14.5" x14ac:dyDescent="0.25">
      <c r="E13" s="2" t="s">
        <v>21</v>
      </c>
      <c r="F13" s="3">
        <v>0.17780000000000001</v>
      </c>
      <c r="G13" s="3">
        <v>0.29186439535696301</v>
      </c>
      <c r="I13" s="2" t="s">
        <v>21</v>
      </c>
      <c r="J13" s="3">
        <v>0.2671</v>
      </c>
      <c r="K13" s="3">
        <v>0.285822604271873</v>
      </c>
      <c r="M13" s="2" t="s">
        <v>21</v>
      </c>
      <c r="N13" s="3">
        <v>5.3E-3</v>
      </c>
      <c r="O13" s="3">
        <v>2.3768984582431599E-2</v>
      </c>
      <c r="Q13" s="2" t="s">
        <v>21</v>
      </c>
      <c r="R13" s="3">
        <v>0.67569999999999997</v>
      </c>
      <c r="S13" s="3">
        <v>0.65970182776599495</v>
      </c>
      <c r="U13" s="2" t="s">
        <v>21</v>
      </c>
      <c r="V13" s="3">
        <v>0.68100000000000005</v>
      </c>
      <c r="W13" s="3">
        <v>0.68347081234842655</v>
      </c>
      <c r="Y13" s="2" t="s">
        <v>21</v>
      </c>
      <c r="Z13" s="3">
        <v>0.21759999999999999</v>
      </c>
      <c r="AA13" s="3">
        <v>0.48768382521550402</v>
      </c>
      <c r="AC13" s="2" t="s">
        <v>21</v>
      </c>
      <c r="AD13" s="3">
        <v>0.78129999999999999</v>
      </c>
      <c r="AE13" s="3">
        <v>0.50880106837885597</v>
      </c>
      <c r="AG13" s="2" t="s">
        <v>21</v>
      </c>
      <c r="AH13" s="3">
        <v>1.1000000000000001E-3</v>
      </c>
      <c r="AI13" s="3">
        <v>3.5151064056408998E-3</v>
      </c>
      <c r="AK13" s="2" t="s">
        <v>21</v>
      </c>
      <c r="AL13" s="3">
        <v>1</v>
      </c>
      <c r="AM13" s="3">
        <v>1</v>
      </c>
      <c r="AO13" s="2" t="s">
        <v>21</v>
      </c>
      <c r="AP13" s="3">
        <v>0.92492392139370982</v>
      </c>
      <c r="AQ13" s="3">
        <v>0.91467847945300096</v>
      </c>
      <c r="AS13" s="2" t="s">
        <v>21</v>
      </c>
      <c r="AT13" s="3">
        <v>0.68835067792029858</v>
      </c>
      <c r="AU13" s="3">
        <v>0.690950798332574</v>
      </c>
      <c r="AW13" s="2" t="s">
        <v>21</v>
      </c>
      <c r="AX13" s="3">
        <v>0.30693038957294611</v>
      </c>
      <c r="AY13" s="3">
        <v>0.30665943126018202</v>
      </c>
      <c r="AZ13" s="3"/>
      <c r="BA13" s="2" t="s">
        <v>21</v>
      </c>
      <c r="BB13" s="3">
        <v>0.90708938317390675</v>
      </c>
      <c r="BC13" s="3">
        <v>0.99057486222979496</v>
      </c>
      <c r="BE13" s="2" t="s">
        <v>21</v>
      </c>
      <c r="BF13" s="3">
        <v>1.9766586622145407E-2</v>
      </c>
      <c r="BG13" s="3">
        <v>3.6686389203448203E-2</v>
      </c>
      <c r="BI13" s="2" t="s">
        <v>21</v>
      </c>
      <c r="BJ13" s="3">
        <v>0.91953557687013732</v>
      </c>
      <c r="BK13" s="3">
        <v>0.98611094799999999</v>
      </c>
      <c r="BM13" s="2" t="s">
        <v>21</v>
      </c>
      <c r="BN13" s="3">
        <v>0.91953557687013732</v>
      </c>
      <c r="BO13" s="3">
        <v>0.99908313398691395</v>
      </c>
      <c r="BQ13" s="2" t="s">
        <v>21</v>
      </c>
      <c r="BR13" s="3">
        <v>0.94651163550223227</v>
      </c>
      <c r="BS13" s="3">
        <v>0.99628021108142795</v>
      </c>
      <c r="BU13" s="2" t="s">
        <v>21</v>
      </c>
      <c r="BV13" s="3">
        <v>6.6212644695039707E-2</v>
      </c>
      <c r="BW13" s="3">
        <v>9.0022782429676498E-2</v>
      </c>
    </row>
    <row r="14" spans="5:85" ht="14.5" x14ac:dyDescent="0.25">
      <c r="E14" s="2" t="s">
        <v>22</v>
      </c>
      <c r="F14" s="3">
        <v>0.1244</v>
      </c>
      <c r="G14" s="3">
        <v>0.203890435693487</v>
      </c>
      <c r="I14" s="2" t="s">
        <v>22</v>
      </c>
      <c r="J14" s="3">
        <v>0.1057</v>
      </c>
      <c r="K14" s="3">
        <v>0.18367351097548501</v>
      </c>
      <c r="M14" s="2" t="s">
        <v>22</v>
      </c>
      <c r="N14" s="3">
        <v>0.46329999999999999</v>
      </c>
      <c r="O14" s="3">
        <v>0.57660872774904603</v>
      </c>
      <c r="Q14" s="2" t="s">
        <v>22</v>
      </c>
      <c r="R14" s="3">
        <v>0.38869999999999999</v>
      </c>
      <c r="S14" s="3">
        <v>0.21831231328412401</v>
      </c>
      <c r="U14" s="2" t="s">
        <v>22</v>
      </c>
      <c r="V14" s="3">
        <v>0.85199999999999998</v>
      </c>
      <c r="W14" s="3">
        <v>0.79492104103317007</v>
      </c>
      <c r="Y14" s="2" t="s">
        <v>22</v>
      </c>
      <c r="Z14" s="3">
        <v>0.21190000000000001</v>
      </c>
      <c r="AA14" s="3">
        <v>0.73880517953174596</v>
      </c>
      <c r="AC14" s="2" t="s">
        <v>22</v>
      </c>
      <c r="AD14" s="3">
        <v>0.72599999999999998</v>
      </c>
      <c r="AE14" s="3">
        <v>0.22562407433915899</v>
      </c>
      <c r="AG14" s="2" t="s">
        <v>22</v>
      </c>
      <c r="AH14" s="3">
        <v>6.2100000000000002E-2</v>
      </c>
      <c r="AI14" s="3">
        <v>3.5570746129095297E-2</v>
      </c>
      <c r="AK14" s="2" t="s">
        <v>22</v>
      </c>
      <c r="AL14" s="3">
        <v>1</v>
      </c>
      <c r="AM14" s="3">
        <v>1</v>
      </c>
      <c r="AO14" s="2" t="s">
        <v>22</v>
      </c>
      <c r="AP14" s="3">
        <v>0.97371741842825399</v>
      </c>
      <c r="AQ14" s="3">
        <v>0.99436100199231603</v>
      </c>
      <c r="AS14" s="2" t="s">
        <v>22</v>
      </c>
      <c r="AT14" s="3">
        <v>0.56217336174473664</v>
      </c>
      <c r="AU14" s="3">
        <v>0.69824766818327599</v>
      </c>
      <c r="AW14" s="2" t="s">
        <v>22</v>
      </c>
      <c r="AX14" s="3">
        <v>0.40413787749104474</v>
      </c>
      <c r="AY14" s="3">
        <v>0.29209636454421301</v>
      </c>
      <c r="AZ14" s="3"/>
      <c r="BA14" s="2" t="s">
        <v>22</v>
      </c>
      <c r="BB14" s="3">
        <v>0.86489328469203453</v>
      </c>
      <c r="BC14" s="3">
        <v>0.99995477412728295</v>
      </c>
      <c r="BE14" s="2" t="s">
        <v>22</v>
      </c>
      <c r="BF14" s="3">
        <v>8.1719907001338354E-2</v>
      </c>
      <c r="BG14" s="3">
        <v>1.46051819911412E-2</v>
      </c>
      <c r="BI14" s="2" t="s">
        <v>22</v>
      </c>
      <c r="BJ14" s="3">
        <v>1</v>
      </c>
      <c r="BK14" s="3">
        <v>1</v>
      </c>
      <c r="BM14" s="2" t="s">
        <v>22</v>
      </c>
      <c r="BN14" s="3">
        <v>1</v>
      </c>
      <c r="BO14" s="3">
        <v>1</v>
      </c>
      <c r="BQ14" s="2" t="s">
        <v>22</v>
      </c>
      <c r="BR14" s="3">
        <v>0.96398431828064124</v>
      </c>
      <c r="BS14" s="3">
        <v>0.98229113570700599</v>
      </c>
      <c r="BU14" s="2" t="s">
        <v>22</v>
      </c>
      <c r="BV14" s="3">
        <v>3.3832589227260554E-2</v>
      </c>
      <c r="BW14" s="3">
        <v>2.0517752481968798E-2</v>
      </c>
    </row>
    <row r="15" spans="5:85" ht="14.5" x14ac:dyDescent="0.25">
      <c r="E15" s="2" t="s">
        <v>11</v>
      </c>
      <c r="F15" s="3">
        <v>0.89810000000000001</v>
      </c>
      <c r="G15" s="3">
        <v>0.97845355380099597</v>
      </c>
      <c r="I15" s="2" t="s">
        <v>11</v>
      </c>
      <c r="J15" s="3">
        <v>0.94220000000000004</v>
      </c>
      <c r="K15" s="3">
        <v>0.98656435897795902</v>
      </c>
      <c r="M15" s="2" t="s">
        <v>11</v>
      </c>
      <c r="N15" s="3">
        <v>1.1000000000000001E-3</v>
      </c>
      <c r="O15" s="3">
        <v>0</v>
      </c>
      <c r="Q15" s="2" t="s">
        <v>11</v>
      </c>
      <c r="R15" s="3">
        <v>4.0399999999999998E-2</v>
      </c>
      <c r="S15" s="3">
        <v>8.9393450041132805E-3</v>
      </c>
      <c r="U15" s="2" t="s">
        <v>11</v>
      </c>
      <c r="V15" s="3">
        <v>4.1500000000000002E-2</v>
      </c>
      <c r="W15" s="3">
        <v>8.9393450041132805E-3</v>
      </c>
      <c r="Y15" s="2" t="s">
        <v>11</v>
      </c>
      <c r="Z15" s="3">
        <v>0.19950000000000001</v>
      </c>
      <c r="AA15" s="3">
        <v>0.174700879105395</v>
      </c>
      <c r="AC15" s="2" t="s">
        <v>11</v>
      </c>
      <c r="AD15" s="3">
        <v>0.77439999999999998</v>
      </c>
      <c r="AE15" s="3">
        <v>0.81423736383966805</v>
      </c>
      <c r="AG15" s="2" t="s">
        <v>11</v>
      </c>
      <c r="AH15" s="3">
        <v>2.5999999999999999E-2</v>
      </c>
      <c r="AI15" s="3">
        <v>1.1061757054936699E-2</v>
      </c>
      <c r="AK15" s="2" t="s">
        <v>11</v>
      </c>
      <c r="AL15" s="3">
        <v>1</v>
      </c>
      <c r="AM15" s="3">
        <v>1</v>
      </c>
      <c r="AO15" s="2" t="s">
        <v>11</v>
      </c>
      <c r="AP15" s="3">
        <v>0.97477108375282873</v>
      </c>
      <c r="AQ15" s="3">
        <v>0.98130127612097795</v>
      </c>
      <c r="AS15" s="2" t="s">
        <v>11</v>
      </c>
      <c r="AT15" s="3">
        <v>0.15528011786366405</v>
      </c>
      <c r="AU15" s="3">
        <v>0.112526676267621</v>
      </c>
      <c r="AW15" s="2" t="s">
        <v>11</v>
      </c>
      <c r="AX15" s="3">
        <v>0.83105265903566095</v>
      </c>
      <c r="AY15" s="3">
        <v>0.87447997528857502</v>
      </c>
      <c r="AZ15" s="3"/>
      <c r="BA15" s="2" t="s">
        <v>11</v>
      </c>
      <c r="BB15" s="3">
        <v>0.99055186683662133</v>
      </c>
      <c r="BC15" s="3">
        <v>0.99995583242334196</v>
      </c>
      <c r="BE15" s="2" t="s">
        <v>11</v>
      </c>
      <c r="BF15" s="3">
        <v>0.77032584261512504</v>
      </c>
      <c r="BG15" s="3">
        <v>0.76546881303111702</v>
      </c>
      <c r="BI15" s="2" t="s">
        <v>11</v>
      </c>
      <c r="BJ15" s="3">
        <v>0.99775188820143312</v>
      </c>
      <c r="BK15" s="3">
        <v>0.99955458200000002</v>
      </c>
      <c r="BM15" s="2" t="s">
        <v>11</v>
      </c>
      <c r="BN15" s="3">
        <v>0.99775188820143312</v>
      </c>
      <c r="BO15" s="3">
        <v>1</v>
      </c>
      <c r="BQ15" s="2" t="s">
        <v>11</v>
      </c>
      <c r="BR15" s="3">
        <v>0.99139041988497922</v>
      </c>
      <c r="BS15" s="3">
        <v>0.99767827630823103</v>
      </c>
      <c r="BU15" s="2" t="s">
        <v>11</v>
      </c>
      <c r="BV15" s="3">
        <v>0.34446748331228272</v>
      </c>
      <c r="BW15" s="3">
        <v>0.62388101951282504</v>
      </c>
    </row>
    <row r="16" spans="5:85" ht="14.5" x14ac:dyDescent="0.25">
      <c r="E16" s="2" t="s">
        <v>14</v>
      </c>
      <c r="F16" s="3">
        <v>0.85089999999999999</v>
      </c>
      <c r="G16" s="3">
        <v>0.97514611777579896</v>
      </c>
      <c r="I16" s="2" t="s">
        <v>14</v>
      </c>
      <c r="J16" s="3">
        <v>0.90690000000000004</v>
      </c>
      <c r="K16" s="3">
        <v>0.99110270510096699</v>
      </c>
      <c r="M16" s="2" t="s">
        <v>14</v>
      </c>
      <c r="N16" s="3">
        <v>1E-3</v>
      </c>
      <c r="O16" s="3">
        <v>0</v>
      </c>
      <c r="Q16" s="2" t="s">
        <v>14</v>
      </c>
      <c r="R16" s="3">
        <v>4.6399999999999997E-2</v>
      </c>
      <c r="S16" s="3">
        <v>8.6146172229123706E-3</v>
      </c>
      <c r="U16" s="2" t="s">
        <v>14</v>
      </c>
      <c r="V16" s="3">
        <v>4.7399999999999998E-2</v>
      </c>
      <c r="W16" s="3">
        <v>8.6146172229123706E-3</v>
      </c>
      <c r="Y16" s="2" t="s">
        <v>14</v>
      </c>
      <c r="Z16" s="3">
        <v>0.57799999999999996</v>
      </c>
      <c r="AA16" s="3">
        <v>0.40237276255235099</v>
      </c>
      <c r="AC16" s="2" t="s">
        <v>14</v>
      </c>
      <c r="AD16" s="3">
        <v>0.37719999999999998</v>
      </c>
      <c r="AE16" s="3">
        <v>0.56602962811395496</v>
      </c>
      <c r="AG16" s="2" t="s">
        <v>14</v>
      </c>
      <c r="AH16" s="3">
        <v>4.4900000000000002E-2</v>
      </c>
      <c r="AI16" s="3">
        <v>3.1597609333694703E-2</v>
      </c>
      <c r="AK16" s="2" t="s">
        <v>14</v>
      </c>
      <c r="AL16" s="3">
        <v>1</v>
      </c>
      <c r="AM16" s="3">
        <v>1</v>
      </c>
      <c r="AO16" s="2" t="s">
        <v>14</v>
      </c>
      <c r="AP16" s="3">
        <v>0.92887465380533973</v>
      </c>
      <c r="AQ16" s="3">
        <v>0.99611901818437998</v>
      </c>
      <c r="AS16" s="2" t="s">
        <v>14</v>
      </c>
      <c r="AT16" s="3">
        <v>9.5065490927712572E-3</v>
      </c>
      <c r="AU16" s="3">
        <v>5.39942626589862E-2</v>
      </c>
      <c r="AW16" s="2" t="s">
        <v>14</v>
      </c>
      <c r="AX16" s="3">
        <v>0.90110104447135864</v>
      </c>
      <c r="AY16" s="3">
        <v>0.89780303528564298</v>
      </c>
      <c r="AZ16" s="3"/>
      <c r="BA16" s="2" t="s">
        <v>14</v>
      </c>
      <c r="BB16" s="3">
        <v>0.94698198970520575</v>
      </c>
      <c r="BC16" s="3">
        <v>0.99966726162290398</v>
      </c>
      <c r="BE16" s="2" t="s">
        <v>14</v>
      </c>
      <c r="BF16" s="3">
        <v>0.61483724415731966</v>
      </c>
      <c r="BG16" s="3">
        <v>0.58618931592853296</v>
      </c>
      <c r="BI16" s="2" t="s">
        <v>14</v>
      </c>
      <c r="BJ16" s="3">
        <v>0.99742253444667039</v>
      </c>
      <c r="BK16" s="3">
        <v>0.99920932699999998</v>
      </c>
      <c r="BM16" s="2" t="s">
        <v>14</v>
      </c>
      <c r="BN16" s="3">
        <v>0.99742253444667039</v>
      </c>
      <c r="BO16" s="3">
        <v>1</v>
      </c>
      <c r="BQ16" s="2" t="s">
        <v>14</v>
      </c>
      <c r="BR16" s="3">
        <v>0.99050240804501399</v>
      </c>
      <c r="BS16" s="3">
        <v>0.995754489281513</v>
      </c>
      <c r="BU16" s="2" t="s">
        <v>14</v>
      </c>
      <c r="BV16" s="3">
        <v>0.56262262090513138</v>
      </c>
      <c r="BW16" s="3">
        <v>0.82195189675273705</v>
      </c>
    </row>
    <row r="17" spans="1:75" ht="14.5" x14ac:dyDescent="0.25">
      <c r="E17" s="2" t="s">
        <v>16</v>
      </c>
      <c r="F17" s="3">
        <v>0.55069999999999997</v>
      </c>
      <c r="G17" s="3">
        <v>0.65416696127655105</v>
      </c>
      <c r="I17" s="2" t="s">
        <v>16</v>
      </c>
      <c r="J17" s="3">
        <v>0.63719999999999999</v>
      </c>
      <c r="K17" s="3">
        <v>0.67474836362588697</v>
      </c>
      <c r="M17" s="2" t="s">
        <v>16</v>
      </c>
      <c r="N17" s="3">
        <v>3.5999999999999999E-3</v>
      </c>
      <c r="O17" s="3">
        <v>3.2492484252576698E-5</v>
      </c>
      <c r="Q17" s="2" t="s">
        <v>16</v>
      </c>
      <c r="R17" s="3">
        <v>0.29010000000000002</v>
      </c>
      <c r="S17" s="3">
        <v>0.30154161626897502</v>
      </c>
      <c r="U17" s="2" t="s">
        <v>16</v>
      </c>
      <c r="V17" s="3">
        <v>0.29380000000000001</v>
      </c>
      <c r="W17" s="3">
        <v>0.3015741087532276</v>
      </c>
      <c r="Y17" s="2" t="s">
        <v>16</v>
      </c>
      <c r="Z17" s="3">
        <v>0.16700000000000001</v>
      </c>
      <c r="AA17" s="3">
        <v>0.256371523245771</v>
      </c>
      <c r="AC17" s="2" t="s">
        <v>16</v>
      </c>
      <c r="AD17" s="3">
        <v>0.71460000000000001</v>
      </c>
      <c r="AE17" s="3">
        <v>0.70328698601970396</v>
      </c>
      <c r="AG17" s="2" t="s">
        <v>16</v>
      </c>
      <c r="AH17" s="3">
        <v>0.11840000000000001</v>
      </c>
      <c r="AI17" s="3">
        <v>4.0341490734525198E-2</v>
      </c>
      <c r="AK17" s="2" t="s">
        <v>16</v>
      </c>
      <c r="AL17" s="3">
        <v>0.99537336232006146</v>
      </c>
      <c r="AM17" s="3">
        <v>1</v>
      </c>
      <c r="AO17" s="2" t="s">
        <v>16</v>
      </c>
      <c r="AP17" s="3">
        <v>0.86731683726596642</v>
      </c>
      <c r="AQ17" s="3">
        <v>0.96117186087190998</v>
      </c>
      <c r="AS17" s="2" t="s">
        <v>16</v>
      </c>
      <c r="AT17" s="3">
        <v>0.37262219969938515</v>
      </c>
      <c r="AU17" s="3">
        <v>0.39722845674503598</v>
      </c>
      <c r="AW17" s="2" t="s">
        <v>16</v>
      </c>
      <c r="AX17" s="3">
        <v>0.58924346847050779</v>
      </c>
      <c r="AY17" s="3">
        <v>0.579821450021477</v>
      </c>
      <c r="AZ17" s="3"/>
      <c r="BA17" s="2" t="s">
        <v>16</v>
      </c>
      <c r="BB17" s="3">
        <v>0.86660346142849398</v>
      </c>
      <c r="BC17" s="3">
        <v>0.97470280945885601</v>
      </c>
      <c r="BE17" s="2" t="s">
        <v>16</v>
      </c>
      <c r="BF17" s="3">
        <v>0.29273552649485535</v>
      </c>
      <c r="BG17" s="3">
        <v>0.31029913723152402</v>
      </c>
      <c r="BI17" s="2" t="s">
        <v>16</v>
      </c>
      <c r="BJ17" s="3">
        <v>0.90657106183735103</v>
      </c>
      <c r="BK17" s="3">
        <v>0.96622871899999996</v>
      </c>
      <c r="BM17" s="2" t="s">
        <v>16</v>
      </c>
      <c r="BN17" s="3">
        <v>0.90657106183735103</v>
      </c>
      <c r="BO17" s="3">
        <v>0.99831180161510202</v>
      </c>
      <c r="BQ17" s="2" t="s">
        <v>16</v>
      </c>
      <c r="BR17" s="3">
        <v>0.92635485684709817</v>
      </c>
      <c r="BS17" s="3">
        <v>0.98951073426385205</v>
      </c>
      <c r="BU17" s="2" t="s">
        <v>16</v>
      </c>
      <c r="BV17" s="3">
        <v>0.11883817924051698</v>
      </c>
      <c r="BW17" s="3">
        <v>0.234735607024708</v>
      </c>
    </row>
    <row r="18" spans="1:75" ht="14.5" x14ac:dyDescent="0.3">
      <c r="E18" s="1" t="s">
        <v>4</v>
      </c>
      <c r="F18" s="4">
        <v>0.67059999999999997</v>
      </c>
      <c r="G18" s="4">
        <v>0.75679341858157145</v>
      </c>
      <c r="I18" s="1" t="s">
        <v>4</v>
      </c>
      <c r="J18" s="4">
        <v>0.71079999999999999</v>
      </c>
      <c r="K18" s="4">
        <v>0.76334035710139603</v>
      </c>
      <c r="M18" s="1" t="s">
        <v>4</v>
      </c>
      <c r="N18" s="4">
        <v>1.4E-2</v>
      </c>
      <c r="O18" s="4">
        <v>1.6184269478017987E-2</v>
      </c>
      <c r="Q18" s="1" t="s">
        <v>4</v>
      </c>
      <c r="R18" s="4">
        <v>0.20710000000000001</v>
      </c>
      <c r="S18" s="4">
        <v>0.20244493542815478</v>
      </c>
      <c r="U18" s="1" t="s">
        <v>4</v>
      </c>
      <c r="V18" s="4">
        <v>0.22109999999999999</v>
      </c>
      <c r="W18" s="4">
        <v>0.21862920490617277</v>
      </c>
      <c r="Y18" s="1" t="s">
        <v>4</v>
      </c>
      <c r="Z18" s="4">
        <v>0.2792</v>
      </c>
      <c r="AA18" s="4">
        <v>0.31398933944878937</v>
      </c>
      <c r="AC18" s="1" t="s">
        <v>4</v>
      </c>
      <c r="AD18" s="4">
        <v>0.68089999999999995</v>
      </c>
      <c r="AE18" s="4">
        <v>0.66783525696138801</v>
      </c>
      <c r="AG18" s="1" t="s">
        <v>4</v>
      </c>
      <c r="AH18" s="4">
        <v>3.9899999999999998E-2</v>
      </c>
      <c r="AI18" s="4">
        <v>1.8175403589822694E-2</v>
      </c>
      <c r="AK18" s="1" t="s">
        <v>4</v>
      </c>
      <c r="AL18" s="4">
        <v>0.99896605965166252</v>
      </c>
      <c r="AM18" s="4">
        <v>1</v>
      </c>
      <c r="AO18" s="1" t="s">
        <v>4</v>
      </c>
      <c r="AP18" s="4">
        <v>0.89574313970477493</v>
      </c>
      <c r="AQ18" s="4">
        <v>0.93956967787063406</v>
      </c>
      <c r="AS18" s="1" t="s">
        <v>4</v>
      </c>
      <c r="AT18" s="4">
        <v>0.41935514553054626</v>
      </c>
      <c r="AU18" s="4">
        <v>0.39956889076279101</v>
      </c>
      <c r="AW18" s="1" t="s">
        <v>4</v>
      </c>
      <c r="AX18" s="4">
        <v>0.55523087433807528</v>
      </c>
      <c r="AY18" s="4">
        <v>0.58180553679538705</v>
      </c>
      <c r="AZ18" s="4"/>
      <c r="BA18" s="1" t="s">
        <v>4</v>
      </c>
      <c r="BB18" s="4">
        <v>0.9148614423234902</v>
      </c>
      <c r="BC18" s="4">
        <v>0.98793639220658436</v>
      </c>
      <c r="BE18" s="1" t="s">
        <v>4</v>
      </c>
      <c r="BF18" s="4">
        <v>0.2986158936456233</v>
      </c>
      <c r="BG18" s="4">
        <v>0.32067920843606051</v>
      </c>
      <c r="BI18" s="1" t="s">
        <v>4</v>
      </c>
      <c r="BJ18" s="4">
        <v>0.94376242780840114</v>
      </c>
      <c r="BK18" s="4">
        <v>0.98281591932072154</v>
      </c>
      <c r="BM18" s="1" t="s">
        <v>4</v>
      </c>
      <c r="BN18" s="4">
        <v>0.94376242780840114</v>
      </c>
      <c r="BO18" s="4">
        <v>0.99954306113593194</v>
      </c>
      <c r="BQ18" s="1" t="s">
        <v>4</v>
      </c>
      <c r="BR18" s="4">
        <v>0.9128592245145406</v>
      </c>
      <c r="BS18" s="4">
        <v>0.98813288828527091</v>
      </c>
      <c r="BU18" s="1" t="s">
        <v>4</v>
      </c>
      <c r="BV18" s="4">
        <v>0.12045485407633212</v>
      </c>
      <c r="BW18" s="4">
        <v>0.23221781695072746</v>
      </c>
    </row>
    <row r="19" spans="1:75" ht="13" thickBot="1" x14ac:dyDescent="0.3"/>
    <row r="20" spans="1:75" ht="13" thickBot="1" x14ac:dyDescent="0.3">
      <c r="A20" s="7" t="s">
        <v>28</v>
      </c>
    </row>
    <row r="22" spans="1:75" ht="13" thickBot="1" x14ac:dyDescent="0.3"/>
    <row r="23" spans="1:75" ht="13.5" thickBot="1" x14ac:dyDescent="0.35">
      <c r="A23" s="9" t="s">
        <v>36</v>
      </c>
      <c r="B23" s="10"/>
      <c r="C23" s="11"/>
    </row>
    <row r="24" spans="1:75" ht="13" x14ac:dyDescent="0.25">
      <c r="A24" s="5" t="s">
        <v>1</v>
      </c>
      <c r="B24" s="5" t="s">
        <v>2</v>
      </c>
      <c r="C24" s="5" t="s">
        <v>3</v>
      </c>
    </row>
    <row r="25" spans="1:75" ht="14.5" x14ac:dyDescent="0.25">
      <c r="A25" s="2" t="s">
        <v>7</v>
      </c>
      <c r="B25" s="3">
        <f ca="1">OFFSET($B12,0,VLOOKUP($A$23,$A$54:$C$71,2,0))</f>
        <v>0.75919999999999999</v>
      </c>
      <c r="C25" s="3">
        <f ca="1">OFFSET($B12,0,VLOOKUP($A$23,$A$54:$C$71,3,0))</f>
        <v>0.93155362265306396</v>
      </c>
    </row>
    <row r="26" spans="1:75" ht="14.5" x14ac:dyDescent="0.25">
      <c r="A26" s="2" t="s">
        <v>29</v>
      </c>
      <c r="B26" s="3">
        <f ca="1">OFFSET($B10,0,VLOOKUP($A$23,$A$54:$C$71,2,0))</f>
        <v>0.66569999999999996</v>
      </c>
      <c r="C26" s="3">
        <f ca="1">OFFSET($B10,0,VLOOKUP($A$23,$A$54:$C$71,3,0))</f>
        <v>0.82717382882687096</v>
      </c>
    </row>
    <row r="27" spans="1:75" ht="14.5" x14ac:dyDescent="0.25">
      <c r="A27" s="2" t="s">
        <v>12</v>
      </c>
      <c r="B27" s="3">
        <f ca="1">OFFSET($B15,0,VLOOKUP($A$23,$A$54:$C$71,2,0))</f>
        <v>0.89810000000000001</v>
      </c>
      <c r="C27" s="3">
        <f ca="1">OFFSET($B15,0,VLOOKUP($A$23,$A$54:$C$71,3,0))</f>
        <v>0.97845355380099597</v>
      </c>
    </row>
    <row r="28" spans="1:75" ht="14.5" x14ac:dyDescent="0.25">
      <c r="A28" s="2" t="s">
        <v>15</v>
      </c>
      <c r="B28" s="3">
        <f ca="1">OFFSET($B16,0,VLOOKUP($A$23,$A$54:$C$71,2,0))</f>
        <v>0.85089999999999999</v>
      </c>
      <c r="C28" s="3">
        <f ca="1">OFFSET($B16,0,VLOOKUP($A$23,$A$54:$C$71,3,0))</f>
        <v>0.97514611777579896</v>
      </c>
    </row>
    <row r="29" spans="1:75" ht="14.5" x14ac:dyDescent="0.25">
      <c r="A29" s="2" t="s">
        <v>17</v>
      </c>
      <c r="B29" s="3">
        <f ca="1">OFFSET($B17,0,VLOOKUP($A$23,$A$54:$C$71,2,0))</f>
        <v>0.55069999999999997</v>
      </c>
      <c r="C29" s="3">
        <f ca="1">OFFSET($B17,0,VLOOKUP($A$23,$A$54:$C$71,3,0))</f>
        <v>0.65416696127655105</v>
      </c>
    </row>
    <row r="30" spans="1:75" ht="14.5" x14ac:dyDescent="0.25">
      <c r="A30" s="2" t="s">
        <v>19</v>
      </c>
      <c r="B30" s="3">
        <f ca="1">OFFSET($B7,0,VLOOKUP($A$23,$A$54:$C$71,2,0))</f>
        <v>0.9123</v>
      </c>
      <c r="C30" s="3">
        <f ca="1">OFFSET($B7,0,VLOOKUP($A$23,$A$54:$C$71,3,0))</f>
        <v>0.91339346468921401</v>
      </c>
    </row>
    <row r="31" spans="1:75" ht="14.5" x14ac:dyDescent="0.25">
      <c r="A31" s="2" t="s">
        <v>20</v>
      </c>
      <c r="B31" s="3">
        <f ca="1">OFFSET($B6,0,VLOOKUP($A$23,$A$54:$C$71,2,0))</f>
        <v>0.91490000000000005</v>
      </c>
      <c r="C31" s="3">
        <f ca="1">OFFSET($B6,0,VLOOKUP($A$23,$A$54:$C$71,3,0))</f>
        <v>0.89969672397024703</v>
      </c>
    </row>
    <row r="32" spans="1:75" ht="14.5" x14ac:dyDescent="0.25">
      <c r="A32" s="2" t="s">
        <v>23</v>
      </c>
      <c r="B32" s="3">
        <f ca="1">OFFSET($B14,0,VLOOKUP($A$23,$A$54:$C$71,2,0))</f>
        <v>0.1244</v>
      </c>
      <c r="C32" s="3">
        <f ca="1">OFFSET($B14,0,VLOOKUP($A$23,$A$54:$C$71,3,0))</f>
        <v>0.203890435693487</v>
      </c>
    </row>
    <row r="33" spans="1:3" ht="14.5" x14ac:dyDescent="0.25">
      <c r="A33" s="2" t="s">
        <v>24</v>
      </c>
      <c r="B33" s="3">
        <f ca="1">OFFSET($B8,0,VLOOKUP($A$23,$A$54:$C$71,2,0))</f>
        <v>0.73119999999999996</v>
      </c>
      <c r="C33" s="3">
        <f ca="1">OFFSET($B8,0,VLOOKUP($A$23,$A$54:$C$71,3,0))</f>
        <v>0.91038881835353203</v>
      </c>
    </row>
    <row r="34" spans="1:3" ht="14.5" x14ac:dyDescent="0.25">
      <c r="A34" s="2" t="s">
        <v>25</v>
      </c>
      <c r="B34" s="3">
        <f ca="1">OFFSET($B9,0,VLOOKUP($A$23,$A$54:$C$71,2,0))</f>
        <v>0.75970000000000004</v>
      </c>
      <c r="C34" s="3">
        <f ca="1">OFFSET($B9,0,VLOOKUP($A$23,$A$54:$C$71,3,0))</f>
        <v>0.80118405441061902</v>
      </c>
    </row>
    <row r="35" spans="1:3" ht="14.5" x14ac:dyDescent="0.25">
      <c r="A35" s="2" t="s">
        <v>26</v>
      </c>
      <c r="B35" s="3">
        <f ca="1">OFFSET($B11,0,VLOOKUP($A$23,$A$54:$C$71,2,0))</f>
        <v>0.71220000000000006</v>
      </c>
      <c r="C35" s="3">
        <f ca="1">OFFSET($B11,0,VLOOKUP($A$23,$A$54:$C$71,3,0))</f>
        <v>0.964423069742814</v>
      </c>
    </row>
    <row r="36" spans="1:3" ht="14.5" x14ac:dyDescent="0.25">
      <c r="A36" s="2" t="s">
        <v>27</v>
      </c>
      <c r="B36" s="3">
        <f ca="1">OFFSET($B13,0,VLOOKUP($A$23,$A$54:$C$71,2,0))</f>
        <v>0.17780000000000001</v>
      </c>
      <c r="C36" s="3">
        <f ca="1">OFFSET($B13,0,VLOOKUP($A$23,$A$54:$C$71,3,0))</f>
        <v>0.29186439535696301</v>
      </c>
    </row>
    <row r="37" spans="1:3" ht="14.5" x14ac:dyDescent="0.3">
      <c r="A37" s="1" t="s">
        <v>30</v>
      </c>
      <c r="B37" s="4">
        <f ca="1">OFFSET($B18,0,VLOOKUP($A$23,$A$54:$C$71,2,0))</f>
        <v>0.67059999999999997</v>
      </c>
      <c r="C37" s="4">
        <f ca="1">OFFSET($B18,0,VLOOKUP($A$23,$A$54:$C$71,3,0))</f>
        <v>0.75679341858157145</v>
      </c>
    </row>
    <row r="50" spans="1:25" hidden="1" x14ac:dyDescent="0.25">
      <c r="A50" t="str">
        <f>A23&amp;" "&amp;VLOOKUP(A23,$A$54:$D$71,4,0)</f>
        <v>Cooled Floorspace Saturation Saturation</v>
      </c>
    </row>
    <row r="51" spans="1:25" hidden="1" x14ac:dyDescent="0.25">
      <c r="A51" t="str">
        <f>VLOOKUP(A23,$A$54:$D$71,4,0)&amp;" %"</f>
        <v>Saturation %</v>
      </c>
    </row>
    <row r="52" spans="1:25" hidden="1" x14ac:dyDescent="0.25"/>
    <row r="53" spans="1:25" hidden="1" x14ac:dyDescent="0.25">
      <c r="A53" s="2" t="s">
        <v>31</v>
      </c>
      <c r="B53" s="2"/>
      <c r="C53" s="2"/>
      <c r="D53" s="2" t="s">
        <v>32</v>
      </c>
    </row>
    <row r="54" spans="1:25" hidden="1" x14ac:dyDescent="0.25">
      <c r="A54" s="2" t="s">
        <v>36</v>
      </c>
      <c r="B54" s="2">
        <v>4</v>
      </c>
      <c r="C54" s="2">
        <f>B54+1</f>
        <v>5</v>
      </c>
      <c r="D54" s="2" t="s">
        <v>33</v>
      </c>
      <c r="E54" t="s">
        <v>36</v>
      </c>
    </row>
    <row r="55" spans="1:25" hidden="1" x14ac:dyDescent="0.25">
      <c r="A55" s="2" t="s">
        <v>39</v>
      </c>
      <c r="B55" s="2">
        <f>B54+4</f>
        <v>8</v>
      </c>
      <c r="C55" s="2">
        <f t="shared" ref="C55:C71" si="0">B55+1</f>
        <v>9</v>
      </c>
      <c r="D55" s="2" t="s">
        <v>33</v>
      </c>
      <c r="E55" t="s">
        <v>39</v>
      </c>
      <c r="Y55" t="s">
        <v>36</v>
      </c>
    </row>
    <row r="56" spans="1:25" hidden="1" x14ac:dyDescent="0.25">
      <c r="A56" s="2" t="s">
        <v>37</v>
      </c>
      <c r="B56" s="2">
        <f t="shared" ref="B56:B70" si="1">B55+4</f>
        <v>12</v>
      </c>
      <c r="C56" s="2">
        <f t="shared" si="0"/>
        <v>13</v>
      </c>
      <c r="D56" s="2" t="s">
        <v>33</v>
      </c>
      <c r="E56" t="s">
        <v>37</v>
      </c>
      <c r="Y56" t="s">
        <v>39</v>
      </c>
    </row>
    <row r="57" spans="1:25" hidden="1" x14ac:dyDescent="0.25">
      <c r="A57" s="2" t="s">
        <v>38</v>
      </c>
      <c r="B57" s="2">
        <f t="shared" si="1"/>
        <v>16</v>
      </c>
      <c r="C57" s="2">
        <f t="shared" si="0"/>
        <v>17</v>
      </c>
      <c r="D57" s="2" t="s">
        <v>33</v>
      </c>
      <c r="E57" t="s">
        <v>38</v>
      </c>
      <c r="Y57" t="s">
        <v>37</v>
      </c>
    </row>
    <row r="58" spans="1:25" hidden="1" x14ac:dyDescent="0.25">
      <c r="A58" s="2" t="s">
        <v>40</v>
      </c>
      <c r="B58" s="2">
        <f t="shared" si="1"/>
        <v>20</v>
      </c>
      <c r="C58" s="2">
        <f t="shared" si="0"/>
        <v>21</v>
      </c>
      <c r="D58" s="2" t="s">
        <v>33</v>
      </c>
      <c r="E58" t="s">
        <v>40</v>
      </c>
      <c r="Y58" t="s">
        <v>0</v>
      </c>
    </row>
    <row r="59" spans="1:25" hidden="1" x14ac:dyDescent="0.25">
      <c r="A59" s="2" t="s">
        <v>41</v>
      </c>
      <c r="B59" s="2">
        <f t="shared" si="1"/>
        <v>24</v>
      </c>
      <c r="C59" s="2">
        <f t="shared" si="0"/>
        <v>25</v>
      </c>
      <c r="D59" s="2" t="s">
        <v>34</v>
      </c>
      <c r="E59" t="s">
        <v>41</v>
      </c>
      <c r="Y59" t="s">
        <v>38</v>
      </c>
    </row>
    <row r="60" spans="1:25" hidden="1" x14ac:dyDescent="0.25">
      <c r="A60" s="2" t="s">
        <v>42</v>
      </c>
      <c r="B60" s="2">
        <f t="shared" si="1"/>
        <v>28</v>
      </c>
      <c r="C60" s="2">
        <f t="shared" si="0"/>
        <v>29</v>
      </c>
      <c r="D60" s="2" t="s">
        <v>34</v>
      </c>
      <c r="E60" t="s">
        <v>42</v>
      </c>
      <c r="Y60" t="s">
        <v>40</v>
      </c>
    </row>
    <row r="61" spans="1:25" hidden="1" x14ac:dyDescent="0.25">
      <c r="A61" s="2" t="s">
        <v>43</v>
      </c>
      <c r="B61" s="2">
        <f t="shared" si="1"/>
        <v>32</v>
      </c>
      <c r="C61" s="2">
        <f t="shared" si="0"/>
        <v>33</v>
      </c>
      <c r="D61" s="2" t="s">
        <v>34</v>
      </c>
      <c r="E61" t="s">
        <v>43</v>
      </c>
      <c r="Y61" t="s">
        <v>41</v>
      </c>
    </row>
    <row r="62" spans="1:25" hidden="1" x14ac:dyDescent="0.25">
      <c r="A62" s="2" t="s">
        <v>44</v>
      </c>
      <c r="B62" s="2">
        <f t="shared" si="1"/>
        <v>36</v>
      </c>
      <c r="C62" s="2">
        <f t="shared" si="0"/>
        <v>37</v>
      </c>
      <c r="D62" s="2" t="s">
        <v>35</v>
      </c>
      <c r="E62" t="s">
        <v>44</v>
      </c>
      <c r="Y62" t="s">
        <v>42</v>
      </c>
    </row>
    <row r="63" spans="1:25" hidden="1" x14ac:dyDescent="0.25">
      <c r="A63" s="2" t="s">
        <v>45</v>
      </c>
      <c r="B63" s="2">
        <f t="shared" si="1"/>
        <v>40</v>
      </c>
      <c r="C63" s="2">
        <f t="shared" si="0"/>
        <v>41</v>
      </c>
      <c r="D63" s="2" t="s">
        <v>35</v>
      </c>
      <c r="E63" t="s">
        <v>45</v>
      </c>
      <c r="Y63" t="s">
        <v>43</v>
      </c>
    </row>
    <row r="64" spans="1:25" hidden="1" x14ac:dyDescent="0.25">
      <c r="A64" s="2" t="s">
        <v>46</v>
      </c>
      <c r="B64" s="2">
        <f t="shared" si="1"/>
        <v>44</v>
      </c>
      <c r="C64" s="2">
        <f t="shared" si="0"/>
        <v>45</v>
      </c>
      <c r="D64" s="2" t="s">
        <v>34</v>
      </c>
      <c r="E64" t="s">
        <v>46</v>
      </c>
      <c r="Y64" t="s">
        <v>44</v>
      </c>
    </row>
    <row r="65" spans="1:25" hidden="1" x14ac:dyDescent="0.25">
      <c r="A65" s="2" t="s">
        <v>47</v>
      </c>
      <c r="B65" s="2">
        <f t="shared" si="1"/>
        <v>48</v>
      </c>
      <c r="C65" s="2">
        <f t="shared" si="0"/>
        <v>49</v>
      </c>
      <c r="D65" s="2" t="s">
        <v>34</v>
      </c>
      <c r="E65" t="s">
        <v>47</v>
      </c>
      <c r="Y65" t="s">
        <v>45</v>
      </c>
    </row>
    <row r="66" spans="1:25" hidden="1" x14ac:dyDescent="0.25">
      <c r="A66" s="2" t="s">
        <v>48</v>
      </c>
      <c r="B66" s="2">
        <f t="shared" si="1"/>
        <v>52</v>
      </c>
      <c r="C66" s="2">
        <f t="shared" si="0"/>
        <v>53</v>
      </c>
      <c r="D66" s="2" t="s">
        <v>35</v>
      </c>
      <c r="E66" t="s">
        <v>48</v>
      </c>
      <c r="Y66" t="s">
        <v>46</v>
      </c>
    </row>
    <row r="67" spans="1:25" hidden="1" x14ac:dyDescent="0.25">
      <c r="A67" s="2" t="s">
        <v>49</v>
      </c>
      <c r="B67" s="2">
        <f t="shared" si="1"/>
        <v>56</v>
      </c>
      <c r="C67" s="2">
        <f t="shared" si="0"/>
        <v>57</v>
      </c>
      <c r="D67" s="2" t="s">
        <v>35</v>
      </c>
      <c r="E67" t="s">
        <v>49</v>
      </c>
      <c r="Y67" t="s">
        <v>47</v>
      </c>
    </row>
    <row r="68" spans="1:25" hidden="1" x14ac:dyDescent="0.25">
      <c r="A68" s="2" t="s">
        <v>50</v>
      </c>
      <c r="B68" s="2">
        <f t="shared" si="1"/>
        <v>60</v>
      </c>
      <c r="C68" s="2">
        <f t="shared" si="0"/>
        <v>61</v>
      </c>
      <c r="D68" s="2" t="s">
        <v>35</v>
      </c>
      <c r="E68" t="s">
        <v>50</v>
      </c>
      <c r="Y68" t="s">
        <v>48</v>
      </c>
    </row>
    <row r="69" spans="1:25" hidden="1" x14ac:dyDescent="0.25">
      <c r="A69" s="2" t="s">
        <v>51</v>
      </c>
      <c r="B69" s="2">
        <f t="shared" si="1"/>
        <v>64</v>
      </c>
      <c r="C69" s="2">
        <f t="shared" si="0"/>
        <v>65</v>
      </c>
      <c r="D69" s="2" t="s">
        <v>35</v>
      </c>
      <c r="E69" t="s">
        <v>51</v>
      </c>
      <c r="Y69" t="s">
        <v>49</v>
      </c>
    </row>
    <row r="70" spans="1:25" hidden="1" x14ac:dyDescent="0.25">
      <c r="A70" s="2" t="s">
        <v>52</v>
      </c>
      <c r="B70" s="2">
        <f t="shared" si="1"/>
        <v>68</v>
      </c>
      <c r="C70" s="2">
        <f t="shared" si="0"/>
        <v>69</v>
      </c>
      <c r="D70" s="2" t="s">
        <v>35</v>
      </c>
      <c r="E70" t="s">
        <v>52</v>
      </c>
      <c r="Y70" t="s">
        <v>50</v>
      </c>
    </row>
    <row r="71" spans="1:25" hidden="1" x14ac:dyDescent="0.25">
      <c r="A71" s="2" t="s">
        <v>53</v>
      </c>
      <c r="B71" s="2">
        <f t="shared" ref="B71" si="2">B70+4</f>
        <v>72</v>
      </c>
      <c r="C71" s="2">
        <f t="shared" si="0"/>
        <v>73</v>
      </c>
      <c r="D71" s="2" t="s">
        <v>35</v>
      </c>
      <c r="E71" t="s">
        <v>53</v>
      </c>
      <c r="Y71" t="s">
        <v>51</v>
      </c>
    </row>
    <row r="72" spans="1:25" hidden="1" x14ac:dyDescent="0.25">
      <c r="Y72" t="s">
        <v>52</v>
      </c>
    </row>
    <row r="73" spans="1:25" ht="12" hidden="1" customHeight="1" x14ac:dyDescent="0.25">
      <c r="Y73" t="s">
        <v>53</v>
      </c>
    </row>
    <row r="74" spans="1:25" hidden="1" x14ac:dyDescent="0.25"/>
  </sheetData>
  <mergeCells count="19">
    <mergeCell ref="AW4:AY4"/>
    <mergeCell ref="BA4:BC4"/>
    <mergeCell ref="BM4:BO4"/>
    <mergeCell ref="BQ4:BS4"/>
    <mergeCell ref="BU4:BW4"/>
    <mergeCell ref="BE4:BG4"/>
    <mergeCell ref="BI4:BK4"/>
    <mergeCell ref="A23:C23"/>
    <mergeCell ref="U4:W4"/>
    <mergeCell ref="AK4:AM4"/>
    <mergeCell ref="AO4:AQ4"/>
    <mergeCell ref="AS4:AU4"/>
    <mergeCell ref="E4:G4"/>
    <mergeCell ref="I4:K4"/>
    <mergeCell ref="M4:O4"/>
    <mergeCell ref="Q4:S4"/>
    <mergeCell ref="Y4:AA4"/>
    <mergeCell ref="AC4:AE4"/>
    <mergeCell ref="AG4:AI4"/>
  </mergeCells>
  <dataValidations count="1">
    <dataValidation type="list" allowBlank="1" showInputMessage="1" showErrorMessage="1" sqref="A23" xr:uid="{81893247-8CFB-48B5-9B86-8F434AEE65A3}">
      <formula1>$A$54:$A$71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259BFD393C67409983EE2F831873CC" ma:contentTypeVersion="8" ma:contentTypeDescription="Create a new document." ma:contentTypeScope="" ma:versionID="62c8ef2fc85baccb525725cd1aeb3612">
  <xsd:schema xmlns:xsd="http://www.w3.org/2001/XMLSchema" xmlns:xs="http://www.w3.org/2001/XMLSchema" xmlns:p="http://schemas.microsoft.com/office/2006/metadata/properties" xmlns:ns2="5fe759f1-fc64-4100-8144-f5036fe8f082" xmlns:ns3="4ec973ea-f2ee-4e5d-a5f0-87a57fa521fc" targetNamespace="http://schemas.microsoft.com/office/2006/metadata/properties" ma:root="true" ma:fieldsID="9412b45b3cb453547b5f7a1cb391f3b6" ns2:_="" ns3:_="">
    <xsd:import namespace="5fe759f1-fc64-4100-8144-f5036fe8f082"/>
    <xsd:import namespace="4ec973ea-f2ee-4e5d-a5f0-87a57fa521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e759f1-fc64-4100-8144-f5036fe8f0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c973ea-f2ee-4e5d-a5f0-87a57fa521f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9FDE3-05C9-4992-95B5-AF04F91388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F3CBA6-8B0B-48F8-9561-266D278183A5}">
  <ds:schemaRefs>
    <ds:schemaRef ds:uri="http://schemas.microsoft.com/office/2006/documentManagement/types"/>
    <ds:schemaRef ds:uri="http://purl.org/dc/elements/1.1/"/>
    <ds:schemaRef ds:uri="http://purl.org/dc/terms/"/>
    <ds:schemaRef ds:uri="5fe759f1-fc64-4100-8144-f5036fe8f082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  <ds:schemaRef ds:uri="4ec973ea-f2ee-4e5d-a5f0-87a57fa521f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F50B3C1-D82E-4738-B7D4-A7FED41A35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e759f1-fc64-4100-8144-f5036fe8f082"/>
    <ds:schemaRef ds:uri="4ec973ea-f2ee-4e5d-a5f0-87a57fa521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Comparisons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Abrishami, Mohsen@Energy</dc:creator>
  <cp:keywords/>
  <dc:description/>
  <cp:lastModifiedBy>Padilla, J@Energy</cp:lastModifiedBy>
  <cp:revision/>
  <dcterms:created xsi:type="dcterms:W3CDTF">2023-12-03T09:18:49Z</dcterms:created>
  <dcterms:modified xsi:type="dcterms:W3CDTF">2024-02-16T00:04:44Z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0x010100A6259BFD393C67409983EE2F831873CC</vt:lpwstr>
  </property>
</Properties>
</file>