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eilene_cary_energy_ca_gov/Documents/$ Contract, Grant &amp; Loan (CGL) Info/GFO-22-308 HVAC Decarb Lg Bldgs/NOPA/"/>
    </mc:Choice>
  </mc:AlternateContent>
  <xr:revisionPtr revIDLastSave="19" documentId="13_ncr:1_{EEF220F8-D47D-445A-AE8D-5729CEEB609D}" xr6:coauthVersionLast="47" xr6:coauthVersionMax="47" xr10:uidLastSave="{5EA868FE-9BD0-41F3-9C7E-6154C9E42439}"/>
  <bookViews>
    <workbookView xWindow="28680" yWindow="-120" windowWidth="29040" windowHeight="15840" xr2:uid="{00000000-000D-0000-FFFF-FFFF00000000}"/>
  </bookViews>
  <sheets>
    <sheet name="Cover" sheetId="11" r:id="rId1"/>
    <sheet name="NOPA Table - Group 1" sheetId="6" r:id="rId2"/>
    <sheet name="NOPA Table - Group 2" sheetId="12" r:id="rId3"/>
    <sheet name="NOPA Table - Group 3" sheetId="13" r:id="rId4"/>
  </sheets>
  <definedNames>
    <definedName name="_xlnm.Print_Area" localSheetId="1">'NOPA Table - Group 1'!$A$1:$H$13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3" l="1"/>
  <c r="F14" i="13"/>
  <c r="D14" i="13"/>
  <c r="F20" i="13"/>
  <c r="E20" i="13"/>
  <c r="D20" i="13" l="1"/>
  <c r="F12" i="6" l="1"/>
  <c r="D12" i="6"/>
  <c r="E7" i="6"/>
  <c r="F7" i="6"/>
  <c r="D7" i="6"/>
  <c r="F7" i="13" l="1"/>
  <c r="E7" i="13"/>
  <c r="D7" i="13"/>
  <c r="F7" i="12" l="1"/>
  <c r="E7" i="12"/>
  <c r="D7" i="12"/>
</calcChain>
</file>

<file path=xl/sharedStrings.xml><?xml version="1.0" encoding="utf-8"?>
<sst xmlns="http://schemas.openxmlformats.org/spreadsheetml/2006/main" count="106" uniqueCount="43">
  <si>
    <t>California Energy Commission - Energy Research Development Division</t>
  </si>
  <si>
    <t>Notice of Proposed Awards</t>
  </si>
  <si>
    <t>GFO-22-308</t>
  </si>
  <si>
    <t>Decarbonizing Heating, Ventilation, and Air Conditioning Systems in Large Buildings</t>
  </si>
  <si>
    <t xml:space="preserve">Project Group 1: Group 1: Large Hybrid or Stand-Alone Low GWP Electric Heat Pump Systems  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</si>
  <si>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</si>
  <si>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</si>
  <si>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</si>
  <si>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</si>
  <si>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</si>
  <si>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</si>
  <si>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</si>
  <si>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</si>
  <si>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</si>
  <si>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CIEE UC Berkeley</t>
  </si>
  <si>
    <t>Decarbonizing large commercial buildings through heat recovery</t>
  </si>
  <si>
    <t>Awardee</t>
  </si>
  <si>
    <t>Lawrence Berkeley National Lab</t>
  </si>
  <si>
    <t>Market-leading Adoption of Scalable Low GWP Refrigerant Heat Pump in a Retrofit Application</t>
  </si>
  <si>
    <t>Total Funding Recommended</t>
  </si>
  <si>
    <t>Did Not Pass</t>
  </si>
  <si>
    <t>NA</t>
  </si>
  <si>
    <t>Sustainable Green Power Technologies</t>
  </si>
  <si>
    <t xml:space="preserve">Prototyping a new technology for an efficient, 100% clean, carbon-free (zero GWP) and low-cost stand-alone ambient-heat hybrid power </t>
  </si>
  <si>
    <t>Total</t>
  </si>
  <si>
    <t xml:space="preserve">Project Group 2: Ultra-Low-GWP HVAC Heat Pump Advancements </t>
  </si>
  <si>
    <t>EPRI</t>
  </si>
  <si>
    <t>Natural refrigerants based High Performance Heat Pump System for Commercial Applications</t>
  </si>
  <si>
    <t>Prospect SV</t>
  </si>
  <si>
    <t>Advanced R744 Heat Pump for simultaneous heating and cooling with advanced energy optimization and defrost strategies</t>
  </si>
  <si>
    <t xml:space="preserve">Project Group 3: Other Advanced HVAC Technologies </t>
  </si>
  <si>
    <t>Calion Technologies</t>
  </si>
  <si>
    <t>Ionocaloric Heat Pumps for Zero-GWP Heating</t>
  </si>
  <si>
    <t>Mainstreaming Personal Comfort Devices: Enabling Modular Personal Controls for a Wide Range of Energy and Comfort Applications</t>
  </si>
  <si>
    <t>Wide Range of Energy and Comfort Applications</t>
  </si>
  <si>
    <t>Passed Not Funded</t>
  </si>
  <si>
    <t>Creative Development Partners</t>
  </si>
  <si>
    <t>Hybridized Heat Pump Solutions for Building and Community Decarbonization</t>
  </si>
  <si>
    <t>Finalist</t>
  </si>
  <si>
    <t>UCLA</t>
  </si>
  <si>
    <t>Solid-State Personalized Cooling System for Decarbonizing Building HVAC</t>
  </si>
  <si>
    <t>Enersion</t>
  </si>
  <si>
    <t>Demonstration of a reversible compressor-less heat pump with zero GWP refrigerant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</si>
</sst>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7">
    <cellStyle name="Currency 2" xfId="1" xr:uid="{48BC93DC-B646-44ED-9F4B-44D8457DDED5}"/>
    <cellStyle name="Currency 3" xfId="2" xr:uid="{3276E676-9A0F-4800-814D-3912B5F1AEA7}"/>
    <cellStyle name="Currency 4" xfId="3" xr:uid="{519F5266-5716-4ACE-ABAE-7852C47F2491}"/>
    <cellStyle name="Normal" xfId="0" builtinId="0"/>
    <cellStyle name="Normal 2" xfId="4" xr:uid="{6463678F-13D5-46BB-8A64-E63AD2DA8FD2}"/>
    <cellStyle name="Normal 3" xfId="5" xr:uid="{E0C24971-2D3B-4105-98BF-CC2785114382}"/>
    <cellStyle name="Percent 2" xfId="6" xr:uid="{451F6451-AC37-4320-B6A7-E1CBCCED2A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tabSelected="1" workbookViewId="0">
      <selection activeCell="C28" sqref="C28"/>
    </sheetView>
  </sheetViews>
  <sheetFormatPr defaultRowHeight="15"/>
  <cols>
    <col min="1" max="1" width="86.1796875" style="21" customWidth="1"/>
  </cols>
  <sheetData>
    <row r="1" spans="1:1" ht="25.5" customHeight="1">
      <c r="A1" s="51" t="s">
        <v>0</v>
      </c>
    </row>
    <row r="2" spans="1:1" ht="25.5" customHeight="1">
      <c r="A2" s="51" t="s">
        <v>1</v>
      </c>
    </row>
    <row r="3" spans="1:1" ht="25.5" customHeight="1">
      <c r="A3" s="51" t="s">
        <v>2</v>
      </c>
    </row>
    <row r="4" spans="1:1" ht="25.5" customHeight="1">
      <c r="A4" s="51" t="s">
        <v>3</v>
      </c>
    </row>
    <row r="5" spans="1:1" ht="25.5" customHeight="1">
      <c r="A5" s="52">
        <v>45342</v>
      </c>
    </row>
    <row r="6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zoomScaleNormal="100" zoomScaleSheetLayoutView="100" workbookViewId="0">
      <selection activeCell="C28" sqref="C28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8" customFormat="1" ht="24.65" customHeight="1">
      <c r="A1" s="50" t="s">
        <v>4</v>
      </c>
      <c r="C1" s="49"/>
      <c r="D1" s="49"/>
      <c r="E1" s="49"/>
      <c r="F1" s="49"/>
      <c r="G1" s="49"/>
      <c r="H1" s="49"/>
    </row>
    <row r="2" spans="1:8" s="1" customFormat="1" ht="15.5">
      <c r="A2" s="20"/>
      <c r="C2" s="2"/>
      <c r="D2" s="2"/>
      <c r="E2" s="2"/>
      <c r="F2" s="2"/>
      <c r="G2" s="2"/>
      <c r="H2" s="2"/>
    </row>
    <row r="3" spans="1:8" s="6" customFormat="1" ht="34" customHeight="1">
      <c r="A3" s="44" t="s">
        <v>5</v>
      </c>
      <c r="B3" s="45"/>
      <c r="C3" s="45"/>
      <c r="D3" s="45"/>
      <c r="E3" s="45"/>
      <c r="F3" s="45"/>
      <c r="G3" s="45"/>
      <c r="H3" s="46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6.650000000000006" customHeight="1">
      <c r="A5" s="10">
        <v>1</v>
      </c>
      <c r="B5" s="18" t="s">
        <v>14</v>
      </c>
      <c r="C5" s="18" t="s">
        <v>15</v>
      </c>
      <c r="D5" s="17">
        <v>5999540</v>
      </c>
      <c r="E5" s="17">
        <v>5999540</v>
      </c>
      <c r="F5" s="17">
        <v>2441848</v>
      </c>
      <c r="G5" s="11">
        <v>88.72</v>
      </c>
      <c r="H5" s="10" t="s">
        <v>16</v>
      </c>
    </row>
    <row r="6" spans="1:8" s="6" customFormat="1" ht="66" customHeight="1">
      <c r="A6" s="10">
        <v>2</v>
      </c>
      <c r="B6" s="18" t="s">
        <v>17</v>
      </c>
      <c r="C6" s="18" t="s">
        <v>18</v>
      </c>
      <c r="D6" s="17">
        <v>5899990</v>
      </c>
      <c r="E6" s="17">
        <v>5899990</v>
      </c>
      <c r="F6" s="17">
        <v>1200000</v>
      </c>
      <c r="G6" s="11">
        <v>76.239999999999995</v>
      </c>
      <c r="H6" s="10" t="s">
        <v>16</v>
      </c>
    </row>
    <row r="7" spans="1:8" s="1" customFormat="1" ht="23.5" customHeight="1">
      <c r="A7" s="22"/>
      <c r="B7" s="23"/>
      <c r="C7" s="24" t="s">
        <v>19</v>
      </c>
      <c r="D7" s="25">
        <f>SUM(D5:D6)</f>
        <v>11899530</v>
      </c>
      <c r="E7" s="25">
        <f t="shared" ref="E7:F7" si="0">SUM(E5:E6)</f>
        <v>11899530</v>
      </c>
      <c r="F7" s="25">
        <f t="shared" si="0"/>
        <v>3641848</v>
      </c>
      <c r="G7" s="28"/>
      <c r="H7" s="29"/>
    </row>
    <row r="8" spans="1:8" s="1" customFormat="1" ht="15.5">
      <c r="A8" s="38"/>
      <c r="B8" s="39"/>
      <c r="C8" s="40"/>
      <c r="D8" s="41"/>
      <c r="E8" s="41"/>
      <c r="F8" s="41"/>
      <c r="G8" s="42"/>
      <c r="H8" s="43"/>
    </row>
    <row r="9" spans="1:8" s="1" customFormat="1" ht="40" customHeight="1">
      <c r="A9" s="47" t="s">
        <v>20</v>
      </c>
      <c r="B9" s="30"/>
      <c r="C9" s="30"/>
      <c r="D9" s="30"/>
      <c r="E9" s="30"/>
      <c r="F9" s="30"/>
      <c r="G9" s="30"/>
      <c r="H9" s="31"/>
    </row>
    <row r="10" spans="1:8" s="1" customFormat="1" ht="46.5">
      <c r="A10" s="13" t="s">
        <v>6</v>
      </c>
      <c r="B10" s="13" t="s">
        <v>7</v>
      </c>
      <c r="C10" s="13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3" t="s">
        <v>13</v>
      </c>
    </row>
    <row r="11" spans="1:8" s="1" customFormat="1" ht="93">
      <c r="A11" s="53" t="s">
        <v>21</v>
      </c>
      <c r="B11" s="18" t="s">
        <v>22</v>
      </c>
      <c r="C11" s="58" t="s">
        <v>23</v>
      </c>
      <c r="D11" s="54">
        <v>1534064</v>
      </c>
      <c r="E11" s="55">
        <v>0</v>
      </c>
      <c r="F11" s="56">
        <v>350000</v>
      </c>
      <c r="G11" s="62"/>
      <c r="H11" s="61" t="s">
        <v>20</v>
      </c>
    </row>
    <row r="12" spans="1:8" s="1" customFormat="1" ht="15.5">
      <c r="A12" s="22"/>
      <c r="B12" s="23"/>
      <c r="C12" s="24" t="s">
        <v>24</v>
      </c>
      <c r="D12" s="25">
        <f>D11</f>
        <v>1534064</v>
      </c>
      <c r="E12" s="26">
        <v>0</v>
      </c>
      <c r="F12" s="27">
        <f>F11</f>
        <v>350000</v>
      </c>
      <c r="G12" s="28"/>
      <c r="H12" s="29"/>
    </row>
    <row r="13" spans="1:8" s="1" customFormat="1" ht="15.5">
      <c r="A13" s="32"/>
      <c r="B13" s="33"/>
      <c r="C13" s="34"/>
      <c r="D13" s="35"/>
      <c r="E13" s="35"/>
      <c r="F13" s="35"/>
      <c r="G13" s="36"/>
      <c r="H13" s="37"/>
    </row>
    <row r="14" spans="1:8" s="7" customFormat="1" ht="15.5">
      <c r="A14" s="12"/>
      <c r="B14" s="1"/>
      <c r="C14" s="1"/>
      <c r="D14" s="3"/>
      <c r="E14" s="3"/>
      <c r="F14" s="3"/>
      <c r="G14" s="3"/>
      <c r="H14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10"/>
  <sheetViews>
    <sheetView tabSelected="1" zoomScaleNormal="100" workbookViewId="0">
      <selection activeCell="C28" sqref="C28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8" customFormat="1" ht="24.65" customHeight="1">
      <c r="A1" s="50" t="s">
        <v>25</v>
      </c>
      <c r="C1" s="49"/>
      <c r="D1" s="49"/>
      <c r="E1" s="49"/>
      <c r="F1" s="49"/>
      <c r="G1" s="49"/>
      <c r="H1" s="49"/>
    </row>
    <row r="2" spans="1:8" s="1" customFormat="1" ht="15.5">
      <c r="A2" s="20"/>
      <c r="C2" s="2"/>
      <c r="D2" s="2"/>
      <c r="E2" s="2"/>
      <c r="F2" s="2"/>
      <c r="G2" s="2"/>
      <c r="H2" s="2"/>
    </row>
    <row r="3" spans="1:8" s="6" customFormat="1" ht="30.65" customHeight="1">
      <c r="A3" s="44" t="s">
        <v>5</v>
      </c>
      <c r="B3" s="45"/>
      <c r="C3" s="45"/>
      <c r="D3" s="45"/>
      <c r="E3" s="45"/>
      <c r="F3" s="45"/>
      <c r="G3" s="45"/>
      <c r="H3" s="46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8.5" customHeight="1">
      <c r="A5" s="10">
        <v>1</v>
      </c>
      <c r="B5" s="18" t="s">
        <v>26</v>
      </c>
      <c r="C5" s="59" t="s">
        <v>27</v>
      </c>
      <c r="D5" s="17">
        <v>2000000</v>
      </c>
      <c r="E5" s="17">
        <v>2000000</v>
      </c>
      <c r="F5" s="17">
        <v>560000</v>
      </c>
      <c r="G5" s="11">
        <v>87.46</v>
      </c>
      <c r="H5" s="10" t="s">
        <v>16</v>
      </c>
    </row>
    <row r="6" spans="1:8" s="6" customFormat="1" ht="77.5">
      <c r="A6" s="10">
        <v>2</v>
      </c>
      <c r="B6" s="18" t="s">
        <v>28</v>
      </c>
      <c r="C6" s="18" t="s">
        <v>29</v>
      </c>
      <c r="D6" s="17">
        <v>1998949</v>
      </c>
      <c r="E6" s="17">
        <v>1998949</v>
      </c>
      <c r="F6" s="17">
        <v>600620</v>
      </c>
      <c r="G6" s="11">
        <v>79.599999999999994</v>
      </c>
      <c r="H6" s="10" t="s">
        <v>16</v>
      </c>
    </row>
    <row r="7" spans="1:8" s="1" customFormat="1" ht="23.5" customHeight="1">
      <c r="A7" s="22"/>
      <c r="B7" s="23"/>
      <c r="C7" s="24" t="s">
        <v>19</v>
      </c>
      <c r="D7" s="25">
        <f>SUM(D5:D6)</f>
        <v>3998949</v>
      </c>
      <c r="E7" s="26">
        <f>SUM(E5:E6)</f>
        <v>3998949</v>
      </c>
      <c r="F7" s="27">
        <f>SUM(F5:F6)</f>
        <v>1160620</v>
      </c>
      <c r="G7" s="28"/>
      <c r="H7" s="29"/>
    </row>
    <row r="8" spans="1:8" s="1" customFormat="1" ht="15.5">
      <c r="A8" s="32"/>
      <c r="B8" s="33"/>
      <c r="C8" s="34"/>
      <c r="D8" s="35"/>
      <c r="E8" s="35"/>
      <c r="F8" s="35"/>
      <c r="G8" s="36"/>
      <c r="H8" s="37"/>
    </row>
    <row r="9" spans="1:8" s="1" customFormat="1" ht="15.5">
      <c r="A9" s="38"/>
      <c r="B9" s="39"/>
      <c r="C9" s="40"/>
      <c r="D9" s="41"/>
      <c r="E9" s="41"/>
      <c r="F9" s="41"/>
      <c r="G9" s="42"/>
      <c r="H9" s="43"/>
    </row>
    <row r="10" spans="1:8" s="7" customFormat="1" ht="15.5">
      <c r="A10" s="12"/>
      <c r="B10" s="1"/>
      <c r="C10" s="1"/>
      <c r="D10" s="3"/>
      <c r="E10" s="3"/>
      <c r="F10" s="3"/>
      <c r="G10" s="3"/>
      <c r="H10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7D4CF-75E2-4B96-A836-DE4AD5175FC1}">
  <dimension ref="A1:H20"/>
  <sheetViews>
    <sheetView tabSelected="1" workbookViewId="0">
      <selection activeCell="C28" sqref="C28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48" customFormat="1" ht="24.65" customHeight="1">
      <c r="A1" s="50" t="s">
        <v>30</v>
      </c>
      <c r="C1" s="49"/>
      <c r="D1" s="49"/>
      <c r="E1" s="49"/>
      <c r="F1" s="49"/>
      <c r="G1" s="49"/>
      <c r="H1" s="49"/>
    </row>
    <row r="2" spans="1:8" s="1" customFormat="1" ht="15.5">
      <c r="A2" s="20"/>
      <c r="C2" s="2"/>
      <c r="D2" s="2"/>
      <c r="E2" s="2"/>
      <c r="F2" s="2"/>
      <c r="G2" s="2"/>
      <c r="H2" s="2"/>
    </row>
    <row r="3" spans="1:8" s="6" customFormat="1" ht="30.65" customHeight="1">
      <c r="A3" s="44" t="s">
        <v>5</v>
      </c>
      <c r="B3" s="45"/>
      <c r="C3" s="45"/>
      <c r="D3" s="45"/>
      <c r="E3" s="45"/>
      <c r="F3" s="45"/>
      <c r="G3" s="45"/>
      <c r="H3" s="46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31">
      <c r="A5" s="10">
        <v>1</v>
      </c>
      <c r="B5" s="18" t="s">
        <v>31</v>
      </c>
      <c r="C5" s="18" t="s">
        <v>32</v>
      </c>
      <c r="D5" s="17">
        <v>1500000</v>
      </c>
      <c r="E5" s="17">
        <v>1500000</v>
      </c>
      <c r="F5" s="17">
        <v>750000</v>
      </c>
      <c r="G5" s="11">
        <v>92.97</v>
      </c>
      <c r="H5" s="10" t="s">
        <v>16</v>
      </c>
    </row>
    <row r="6" spans="1:8" s="6" customFormat="1" ht="86.5" customHeight="1">
      <c r="A6" s="10">
        <v>2</v>
      </c>
      <c r="B6" s="18" t="s">
        <v>14</v>
      </c>
      <c r="C6" s="59" t="s">
        <v>33</v>
      </c>
      <c r="D6" s="17">
        <v>1999140</v>
      </c>
      <c r="E6" s="17">
        <v>1999140</v>
      </c>
      <c r="F6" s="17">
        <v>915852</v>
      </c>
      <c r="G6" s="11">
        <v>85.93</v>
      </c>
      <c r="H6" s="10" t="s">
        <v>16</v>
      </c>
    </row>
    <row r="7" spans="1:8" s="1" customFormat="1" ht="23.5" customHeight="1">
      <c r="A7" s="22"/>
      <c r="B7" s="23"/>
      <c r="C7" s="24" t="s">
        <v>34</v>
      </c>
      <c r="D7" s="25">
        <f>SUM(D5:D6)</f>
        <v>3499140</v>
      </c>
      <c r="E7" s="26">
        <f>SUM(E5:E6)</f>
        <v>3499140</v>
      </c>
      <c r="F7" s="27">
        <f>SUM(F5:F6)</f>
        <v>1665852</v>
      </c>
      <c r="G7" s="28"/>
      <c r="H7" s="29"/>
    </row>
    <row r="8" spans="1:8" s="1" customFormat="1" ht="15.5">
      <c r="A8" s="32"/>
      <c r="B8" s="33"/>
      <c r="C8" s="34"/>
      <c r="D8" s="35"/>
      <c r="E8" s="35"/>
      <c r="F8" s="35"/>
      <c r="G8" s="36"/>
      <c r="H8" s="37"/>
    </row>
    <row r="9" spans="1:8" s="1" customFormat="1" ht="37" customHeight="1">
      <c r="A9" s="47" t="s">
        <v>35</v>
      </c>
      <c r="B9" s="30"/>
      <c r="C9" s="30"/>
      <c r="D9" s="30"/>
      <c r="E9" s="30"/>
      <c r="F9" s="30"/>
      <c r="G9" s="30"/>
      <c r="H9" s="31"/>
    </row>
    <row r="10" spans="1:8" s="1" customFormat="1" ht="46.5">
      <c r="A10" s="13" t="s">
        <v>6</v>
      </c>
      <c r="B10" s="13" t="s">
        <v>7</v>
      </c>
      <c r="C10" s="13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3" t="s">
        <v>13</v>
      </c>
    </row>
    <row r="11" spans="1:8" s="6" customFormat="1" ht="46.5">
      <c r="A11" s="15">
        <v>3</v>
      </c>
      <c r="B11" s="19" t="s">
        <v>36</v>
      </c>
      <c r="C11" s="57" t="s">
        <v>37</v>
      </c>
      <c r="D11" s="17">
        <v>1994580</v>
      </c>
      <c r="E11" s="17">
        <v>0</v>
      </c>
      <c r="F11" s="17">
        <v>1032600</v>
      </c>
      <c r="G11" s="16">
        <v>81.650000000000006</v>
      </c>
      <c r="H11" s="15" t="s">
        <v>38</v>
      </c>
    </row>
    <row r="12" spans="1:8" s="6" customFormat="1" ht="62">
      <c r="A12" s="15">
        <v>4</v>
      </c>
      <c r="B12" s="19" t="s">
        <v>39</v>
      </c>
      <c r="C12" s="19" t="s">
        <v>40</v>
      </c>
      <c r="D12" s="17">
        <v>1678540</v>
      </c>
      <c r="E12" s="17">
        <v>0</v>
      </c>
      <c r="F12" s="17">
        <v>601263</v>
      </c>
      <c r="G12" s="16">
        <v>80.459999999999994</v>
      </c>
      <c r="H12" s="15" t="s">
        <v>38</v>
      </c>
    </row>
    <row r="13" spans="1:8" s="1" customFormat="1" ht="60">
      <c r="A13" s="15">
        <v>5</v>
      </c>
      <c r="B13" s="19" t="s">
        <v>41</v>
      </c>
      <c r="C13" s="60" t="s">
        <v>42</v>
      </c>
      <c r="D13" s="17">
        <v>1512600</v>
      </c>
      <c r="E13" s="17">
        <v>0</v>
      </c>
      <c r="F13" s="17">
        <v>427000</v>
      </c>
      <c r="G13" s="16">
        <v>78.739999999999995</v>
      </c>
      <c r="H13" s="15" t="s">
        <v>38</v>
      </c>
    </row>
    <row r="14" spans="1:8" s="1" customFormat="1" ht="15.5">
      <c r="A14" s="22"/>
      <c r="B14" s="23"/>
      <c r="C14" s="24" t="s">
        <v>19</v>
      </c>
      <c r="D14" s="25">
        <f>SUM(D11:D13)</f>
        <v>5185720</v>
      </c>
      <c r="E14" s="25">
        <f t="shared" ref="E14:F14" si="0">SUM(E11:E13)</f>
        <v>0</v>
      </c>
      <c r="F14" s="25">
        <f t="shared" si="0"/>
        <v>2060863</v>
      </c>
      <c r="G14" s="28"/>
      <c r="H14" s="29"/>
    </row>
    <row r="15" spans="1:8" s="1" customFormat="1" ht="15.5">
      <c r="A15" s="38"/>
      <c r="B15" s="39"/>
      <c r="C15" s="40"/>
      <c r="D15" s="41"/>
      <c r="E15" s="41"/>
      <c r="F15" s="41"/>
      <c r="G15" s="42"/>
      <c r="H15" s="43"/>
    </row>
    <row r="16" spans="1:8" s="7" customFormat="1" ht="15.5">
      <c r="A16" s="47" t="s">
        <v>20</v>
      </c>
      <c r="B16" s="30"/>
      <c r="C16" s="30"/>
      <c r="D16" s="30"/>
      <c r="E16" s="30"/>
      <c r="F16" s="30"/>
      <c r="G16" s="30"/>
      <c r="H16" s="31"/>
    </row>
    <row r="17" spans="1:8" ht="46.5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ht="93">
      <c r="A18" s="10" t="s">
        <v>21</v>
      </c>
      <c r="B18" s="18" t="s">
        <v>22</v>
      </c>
      <c r="C18" s="18" t="s">
        <v>23</v>
      </c>
      <c r="D18" s="17">
        <v>1534064</v>
      </c>
      <c r="E18" s="17">
        <v>0</v>
      </c>
      <c r="F18" s="17">
        <v>350000</v>
      </c>
      <c r="G18" s="63"/>
      <c r="H18" s="61" t="s">
        <v>20</v>
      </c>
    </row>
    <row r="19" spans="1:8" ht="93">
      <c r="A19" s="10" t="s">
        <v>21</v>
      </c>
      <c r="B19" s="18" t="s">
        <v>22</v>
      </c>
      <c r="C19" s="18" t="s">
        <v>23</v>
      </c>
      <c r="D19" s="17">
        <v>1534064</v>
      </c>
      <c r="E19" s="17">
        <v>0</v>
      </c>
      <c r="F19" s="17">
        <v>350000</v>
      </c>
      <c r="G19" s="63"/>
      <c r="H19" s="61" t="s">
        <v>20</v>
      </c>
    </row>
    <row r="20" spans="1:8" ht="15.5">
      <c r="A20" s="22"/>
      <c r="B20" s="23"/>
      <c r="C20" s="24" t="s">
        <v>24</v>
      </c>
      <c r="D20" s="25">
        <f>SUM(D18:D19)</f>
        <v>3068128</v>
      </c>
      <c r="E20" s="26">
        <f>SUM(E18:E19)</f>
        <v>0</v>
      </c>
      <c r="F20" s="27">
        <f>SUM(F18:F19)</f>
        <v>700000</v>
      </c>
      <c r="G20" s="28"/>
      <c r="H20" s="29"/>
    </row>
  </sheetData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0EEA01-7387-4744-93FF-292113A7B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4F9C70-C2BE-4002-BC54-AFA386BCEB79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067c814-4b34-462c-a21d-c185ff6548d2"/>
    <ds:schemaRef ds:uri="785685f2-c2e1-4352-89aa-3faca8eaba5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Group 1</vt:lpstr>
      <vt:lpstr>NOPA Table - Group 2</vt:lpstr>
      <vt:lpstr>NOPA Table - Group 3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GFO-22-308 NOPA Results Tables</dc:title>
  <dc:subject/>
  <dc:creator>jrosales</dc:creator>
  <cp:keywords/>
  <dc:description/>
  <cp:lastModifiedBy>Cary, Eilene@Energy</cp:lastModifiedBy>
  <cp:revision/>
  <dcterms:created xsi:type="dcterms:W3CDTF">2015-01-15T18:23:38Z</dcterms:created>
  <dcterms:modified xsi:type="dcterms:W3CDTF">2024-02-20T21:25:30Z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4600800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tatus">
    <vt:lpwstr>Active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