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https://caenergy.sharepoint.com/sites/FTD/Shared Documents/FTD Shared Files/Solicitations/2024/Advanced Technology Demonstration and Pilot Projects/"/>
    </mc:Choice>
  </mc:AlternateContent>
  <xr:revisionPtr revIDLastSave="1193" documentId="8_{E79B03E7-5E44-4662-8ED5-00C89F49AD7C}" xr6:coauthVersionLast="47" xr6:coauthVersionMax="47" xr10:uidLastSave="{71582B0C-BF2F-497D-8DE9-122F5705E127}"/>
  <bookViews>
    <workbookView xWindow="-120" yWindow="-120" windowWidth="29040" windowHeight="15840" firstSheet="1" activeTab="1" xr2:uid="{00000000-000D-0000-FFFF-FFFF00000000}"/>
  </bookViews>
  <sheets>
    <sheet name="applicant list" sheetId="1" state="hidden" r:id="rId1"/>
    <sheet name="NOPA" sheetId="3" r:id="rId2"/>
  </sheets>
  <definedNames>
    <definedName name="_xlnm._FilterDatabase" localSheetId="0" hidden="1">'applicant list'!$A$1:$R$12</definedName>
    <definedName name="_xlnm.Print_Area" localSheetId="1">NOPA!$A$1:$M$55</definedName>
    <definedName name="_xlnm.Print_Titles" localSheetId="1">NOPA!$1:$9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3" l="1"/>
  <c r="F48" i="3"/>
  <c r="G48" i="3"/>
  <c r="H48" i="3"/>
  <c r="I48" i="3"/>
  <c r="J48" i="3"/>
  <c r="F25" i="3" l="1"/>
  <c r="G25" i="3"/>
  <c r="H25" i="3"/>
  <c r="I25" i="3"/>
  <c r="J25" i="3"/>
  <c r="E25" i="3"/>
  <c r="F55" i="3"/>
  <c r="G55" i="3"/>
  <c r="H55" i="3"/>
  <c r="I55" i="3"/>
  <c r="J55" i="3"/>
  <c r="E55" i="3"/>
  <c r="G14" i="1" l="1"/>
  <c r="F14" i="1" l="1"/>
</calcChain>
</file>

<file path=xl/sharedStrings.xml><?xml version="1.0" encoding="utf-8"?>
<sst xmlns="http://schemas.openxmlformats.org/spreadsheetml/2006/main" count="369" uniqueCount="191">
  <si>
    <t>Proposal Number</t>
  </si>
  <si>
    <t>Applicant</t>
  </si>
  <si>
    <t>Project Title</t>
  </si>
  <si>
    <t>Type of Fleet Conversion</t>
  </si>
  <si>
    <t>Number of Zero-Emission Buses Supported by Infrastructure</t>
  </si>
  <si>
    <t>Funds Requested</t>
  </si>
  <si>
    <t>Match Amount</t>
  </si>
  <si>
    <t>Score</t>
  </si>
  <si>
    <t>Rank</t>
  </si>
  <si>
    <t xml:space="preserve">Company </t>
  </si>
  <si>
    <t>Title</t>
  </si>
  <si>
    <t>First Name</t>
  </si>
  <si>
    <t>Last Name</t>
  </si>
  <si>
    <t>Address</t>
  </si>
  <si>
    <t>City</t>
  </si>
  <si>
    <t>State</t>
  </si>
  <si>
    <t>Zip</t>
  </si>
  <si>
    <t>email</t>
  </si>
  <si>
    <t>Alameda Contra-Costa Transit District</t>
  </si>
  <si>
    <t>Division 4 Hydrogen Fueling Infrastructure Upgrade</t>
  </si>
  <si>
    <t>Large fleet / Urban</t>
  </si>
  <si>
    <t>Project Manager</t>
  </si>
  <si>
    <t>Evelyn</t>
  </si>
  <si>
    <t>Ng</t>
  </si>
  <si>
    <t>1600 Franklin Street</t>
  </si>
  <si>
    <t>Oakland</t>
  </si>
  <si>
    <t>CA</t>
  </si>
  <si>
    <t>eng@actransit.org</t>
  </si>
  <si>
    <t>Anaheim Transportation Network (ATN)</t>
  </si>
  <si>
    <t>ElectrifyAnaheim: ATN Microgrid Project</t>
  </si>
  <si>
    <t>Small fleet / Urban</t>
  </si>
  <si>
    <t>Jim</t>
  </si>
  <si>
    <t>Appleby</t>
  </si>
  <si>
    <t>1354 S. Anaheim Blvd.</t>
  </si>
  <si>
    <t>Anaheim</t>
  </si>
  <si>
    <t>jappleby@atnetwork.org</t>
  </si>
  <si>
    <t>City of Culver City</t>
  </si>
  <si>
    <t>Culver City Battery Electric Bus Transportation Facility Electrification</t>
  </si>
  <si>
    <t>Allison</t>
  </si>
  <si>
    <t>Cohen</t>
  </si>
  <si>
    <t>4343 Duquesne Avenue</t>
  </si>
  <si>
    <t>Culver City</t>
  </si>
  <si>
    <t>Allison.cohen@culvercity.org</t>
  </si>
  <si>
    <t>Foothill Transit</t>
  </si>
  <si>
    <t>Foothill Transit Deployment of Hydrogen Fuel Cell Bus Fueling Infrastructure</t>
  </si>
  <si>
    <t>Michael</t>
  </si>
  <si>
    <t>Caldwell</t>
  </si>
  <si>
    <t>100 SouthVincent Avenue, Suite 200</t>
  </si>
  <si>
    <t>West Covina</t>
  </si>
  <si>
    <t>mcaldwell@foothilltransit.org</t>
  </si>
  <si>
    <t>Los Angeles Department of Transportation (LADOT)</t>
  </si>
  <si>
    <t xml:space="preserve">Washington Yard Microgrid Project </t>
  </si>
  <si>
    <t>130-142</t>
  </si>
  <si>
    <t>Brian K</t>
  </si>
  <si>
    <t>Lee</t>
  </si>
  <si>
    <t>100 South Main Street, 10th Floor</t>
  </si>
  <si>
    <t>Los Angeles</t>
  </si>
  <si>
    <t>brian.k.lee@lacity.org</t>
  </si>
  <si>
    <t>MOEV Inc.</t>
  </si>
  <si>
    <t>An Artificial Intelligence Based Smart Charging System for Transit Bus Fleets that Optimizes EV charging, Total Cost and Renewable Integration</t>
  </si>
  <si>
    <t>9-15</t>
  </si>
  <si>
    <t>Dr. Hemanshu</t>
  </si>
  <si>
    <t>Pota</t>
  </si>
  <si>
    <t>907 Westwood Boulevard, Suite 420</t>
  </si>
  <si>
    <t>info@moevinc.com</t>
  </si>
  <si>
    <t>North County Transit District</t>
  </si>
  <si>
    <t>North County Transit District Next Generation Hydrogen Fueling Infrastructure Project</t>
  </si>
  <si>
    <t>Scott</t>
  </si>
  <si>
    <t>Loeschke</t>
  </si>
  <si>
    <t>810 Mission Avenue</t>
  </si>
  <si>
    <t>Oceanside</t>
  </si>
  <si>
    <t>sloeschke@ntcd.org</t>
  </si>
  <si>
    <t>Sacramento Regional Transit</t>
  </si>
  <si>
    <t>SacRT Zero-emission Electric Bus Charging Infrastructure Project</t>
  </si>
  <si>
    <t>Erik</t>
  </si>
  <si>
    <t>Reitz</t>
  </si>
  <si>
    <t>1400 29th Street</t>
  </si>
  <si>
    <t>Scaramento</t>
  </si>
  <si>
    <t>ereitz@sacrt.com</t>
  </si>
  <si>
    <t>San Diego Metropolitan Transit System</t>
  </si>
  <si>
    <t>Zero Emission Infrastructure at South Bay</t>
  </si>
  <si>
    <t>DQ</t>
  </si>
  <si>
    <t>Anil</t>
  </si>
  <si>
    <t>Tharani</t>
  </si>
  <si>
    <t>1255 Imperial Avenue, Suite 1000</t>
  </si>
  <si>
    <t>San Diego</t>
  </si>
  <si>
    <t>92101-4544</t>
  </si>
  <si>
    <t>Anil.Tharani@sdmts.com</t>
  </si>
  <si>
    <t>Santa Clara Valley Transportation Authority (VTA)</t>
  </si>
  <si>
    <t>Infrastructure &amp; Microgrid Development for VTA Transition to Zero Emission Bus Fleet</t>
  </si>
  <si>
    <t>24-34</t>
  </si>
  <si>
    <t>Gary</t>
  </si>
  <si>
    <t>Miskel</t>
  </si>
  <si>
    <t>3331 North 1st Street</t>
  </si>
  <si>
    <t>San Jose</t>
  </si>
  <si>
    <t>Gary.miskell@vta.org</t>
  </si>
  <si>
    <t>Sunline Transit</t>
  </si>
  <si>
    <t>Develop and Deploy Liquid Hydrogen Refueling Infrastructure at Sunline Transit</t>
  </si>
  <si>
    <t>Tommy</t>
  </si>
  <si>
    <t>Edwards</t>
  </si>
  <si>
    <t>32-505 Harry Oliver Trail</t>
  </si>
  <si>
    <t>Thousand Palms</t>
  </si>
  <si>
    <t>tedwards@sunline.org</t>
  </si>
  <si>
    <t>Type of Zero-Emission Fueling Technology</t>
  </si>
  <si>
    <t>CEC Funds Requested</t>
  </si>
  <si>
    <r>
      <t>Proposed CEC  Award</t>
    </r>
    <r>
      <rPr>
        <b/>
        <vertAlign val="superscript"/>
        <sz val="12"/>
        <rFont val="Tahoma"/>
        <family val="2"/>
      </rPr>
      <t>1</t>
    </r>
  </si>
  <si>
    <t>CEC Match Amount</t>
  </si>
  <si>
    <t>CARB Funds Requested</t>
  </si>
  <si>
    <r>
      <t>Proposed CARB Funds to be Awarded</t>
    </r>
    <r>
      <rPr>
        <b/>
        <vertAlign val="superscript"/>
        <sz val="12"/>
        <rFont val="Tahoma"/>
        <family val="2"/>
      </rPr>
      <t>1</t>
    </r>
  </si>
  <si>
    <t>CARB Match Amount</t>
  </si>
  <si>
    <t>AB 179 Funding Requested</t>
  </si>
  <si>
    <r>
      <t>Score</t>
    </r>
    <r>
      <rPr>
        <b/>
        <vertAlign val="superscript"/>
        <sz val="12"/>
        <rFont val="Tahoma"/>
        <family val="2"/>
      </rPr>
      <t>2,3</t>
    </r>
  </si>
  <si>
    <t>Recommendation</t>
  </si>
  <si>
    <t>Proposed Awards</t>
  </si>
  <si>
    <t>San Diego Air Pollution Control District</t>
  </si>
  <si>
    <t>Battery Electric</t>
  </si>
  <si>
    <t>Zero-Emission Sustainable Transportation</t>
  </si>
  <si>
    <t>-</t>
  </si>
  <si>
    <t>Yes</t>
  </si>
  <si>
    <t>Awardee</t>
  </si>
  <si>
    <t>Center for Transportation and the Environment</t>
  </si>
  <si>
    <t>Glendale Municipal Green Zone Construction Work Crew</t>
  </si>
  <si>
    <t>No</t>
  </si>
  <si>
    <t>Battery Electric and Hybrid</t>
  </si>
  <si>
    <t>Megawatt Charging System: Beachheads to Marine Decarbonization</t>
  </si>
  <si>
    <t>The California Advanced Technology Portable Off-road Job Site Energy Resource Hub</t>
  </si>
  <si>
    <t>Port of Oakland</t>
  </si>
  <si>
    <t>Bay Area Zero-Emissions Tug</t>
  </si>
  <si>
    <t>Foundation for California Community Colleges</t>
  </si>
  <si>
    <t>California Zero-Emission Aviation Demonstration Project</t>
  </si>
  <si>
    <t>Western Riverside Council of Governments</t>
  </si>
  <si>
    <t>Western Riverside County Municipal Green Zones Pilot Project</t>
  </si>
  <si>
    <t>Town of Tiburon</t>
  </si>
  <si>
    <t>Angel Island Tiburon Ferry Electrification Project</t>
  </si>
  <si>
    <r>
      <t>Awardee</t>
    </r>
    <r>
      <rPr>
        <vertAlign val="superscript"/>
        <sz val="12"/>
        <color rgb="FF000000"/>
        <rFont val="Tahoma"/>
        <family val="2"/>
      </rPr>
      <t>4</t>
    </r>
  </si>
  <si>
    <t>Clean Coalition</t>
  </si>
  <si>
    <t>Conversion and Electrification of the Gold Rush Commercial Fishing Vessel</t>
  </si>
  <si>
    <r>
      <t>Awardee</t>
    </r>
    <r>
      <rPr>
        <vertAlign val="superscript"/>
        <sz val="12"/>
        <color rgb="FF000000"/>
        <rFont val="Tahoma"/>
        <family val="2"/>
      </rPr>
      <t>5</t>
    </r>
  </si>
  <si>
    <t>South Coast Air Quality Management District</t>
  </si>
  <si>
    <t>Electrification of Balboa Island Ferries and Installation of Supporting Infrastructure</t>
  </si>
  <si>
    <t>Port of Los Angeles</t>
  </si>
  <si>
    <t>Tier 4 and Hybrid</t>
  </si>
  <si>
    <t>Los Angeles Marine Emission Reduction Project</t>
  </si>
  <si>
    <t>Monterey Bay Air Resources Board</t>
  </si>
  <si>
    <t>Building Monterey Bay’s First Hybrid-Electric Whale Watching Vessel</t>
  </si>
  <si>
    <t>TOTAL FUNDING RECOMMENDED</t>
  </si>
  <si>
    <t>Not Funded</t>
  </si>
  <si>
    <t>Proposed CEC  Award</t>
  </si>
  <si>
    <t>Proposed CARB Funds to be Awarded</t>
  </si>
  <si>
    <r>
      <t>Score</t>
    </r>
    <r>
      <rPr>
        <b/>
        <vertAlign val="superscript"/>
        <sz val="12"/>
        <rFont val="Tahoma"/>
        <family val="2"/>
      </rPr>
      <t>6</t>
    </r>
  </si>
  <si>
    <t>Strategic Pathways for Extended Electric</t>
  </si>
  <si>
    <t>Not Awarded</t>
  </si>
  <si>
    <t>Hydrogen Fuel Cell</t>
  </si>
  <si>
    <t>Cryo-compressed Hydrogen Operations at Ports</t>
  </si>
  <si>
    <t>County of Monterey</t>
  </si>
  <si>
    <t>Monterey Bay Municipal Fleet Electrification and Workforce Accelerator</t>
  </si>
  <si>
    <t>California Transportation Electrification
Advancement for Municipalities</t>
  </si>
  <si>
    <t>2x2 Fuel Cell Cutaway Demonstration Project</t>
  </si>
  <si>
    <t>Tours X Sea View Cruises Electrification Project and Supporting Shore Charging Infrastructure</t>
  </si>
  <si>
    <t>Sacramento Metropolitan Air Quality Management District</t>
  </si>
  <si>
    <t>Sacramento Valley Railroad Zero-Emission Switcher</t>
  </si>
  <si>
    <t>The Regents of the University of California</t>
  </si>
  <si>
    <t>Electric Autonomous Tractor Swarms</t>
  </si>
  <si>
    <t>San Joaquin Valley Air Pollution Control District</t>
  </si>
  <si>
    <t>Sierra Northern Railway Demonstration to Accelerate Domestic Hydrogen Switcher Locomotive Conversion and
Establish a Fueling Solution</t>
  </si>
  <si>
    <t>Improved Capture and Control of Ocean Going Vessels Emissions at Berth and at Anchor</t>
  </si>
  <si>
    <t>City of Lancaster</t>
  </si>
  <si>
    <t>Lancaster Energy: Hydrogen Based Decarbonization and Emissions Reduction Program</t>
  </si>
  <si>
    <t>City of Bakersfield</t>
  </si>
  <si>
    <t>Grid Resources on Wheels for Farmers in California and Everywhere</t>
  </si>
  <si>
    <t>City and County of San Francisco</t>
  </si>
  <si>
    <t>San Francisco’s Department of Recreation and Parks Technology Pilot and Demonstration of Battery-operated and Electric Landscaping Equipment</t>
  </si>
  <si>
    <t>City of Berkeley Marina</t>
  </si>
  <si>
    <t>City of Berkeley Marina Electric Demonstration Project</t>
  </si>
  <si>
    <t>New Day International</t>
  </si>
  <si>
    <t>Electric Fast Ferry Demonstration</t>
  </si>
  <si>
    <t>TOTAL PROPOSALS NOT FUNDED</t>
  </si>
  <si>
    <t>Disqualified</t>
  </si>
  <si>
    <t>University of California, San Diego</t>
  </si>
  <si>
    <t>Hydrogen Power for the Coastal Class Research Vessel</t>
  </si>
  <si>
    <t>Eastern Contra Costa Transit Authority</t>
  </si>
  <si>
    <t>Rider Pass Up Through the Use of Advanced Technology</t>
  </si>
  <si>
    <t>Wolf Technology, Inc.</t>
  </si>
  <si>
    <t>Electric Container Drayage Chassis</t>
  </si>
  <si>
    <t>TOTAL PROPOSALS RECEIVED</t>
  </si>
  <si>
    <t xml:space="preserve">   </t>
  </si>
  <si>
    <t>California Energy Commission
California Air Resources Board
Advanced Technology Demonstration and Pilot Projects
Notice of Proposed Awards
March 29, 2024</t>
  </si>
  <si>
    <t>CALSTART, Inc.</t>
  </si>
  <si>
    <t>University of Southern California</t>
  </si>
  <si>
    <t>Plasma-based Electrostatic Precipitator with Fully-integrated Diesel Particulate Filter for Particulate Matter and Oxides of Nitrogen Remediation in Marine Engines</t>
  </si>
  <si>
    <t>Diesel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</si>
</sst>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
    <numFmt numFmtId="165" formatCode="&quot;$&quot;#,##0.00"/>
    <numFmt numFmtId="166" formatCode="0.000%"/>
    <numFmt numFmtId="167" formatCode="&quot;$&quot;#,##0.0_);[Red]\(&quot;$&quot;#,##0.0\)"/>
  </numFmts>
  <fonts count="27" x14ac:knownFonts="1">
    <font>
      <sz val="10"/>
      <color indexed="8"/>
      <name val="Arial"/>
      <charset val="1"/>
    </font>
    <font>
      <b/>
      <sz val="9"/>
      <color indexed="8"/>
      <name val="Arial"/>
      <family val="2"/>
    </font>
    <font>
      <sz val="9"/>
      <color indexed="8"/>
      <name val="Arial"/>
      <family val="2"/>
    </font>
    <font>
      <sz val="9"/>
      <color indexed="63"/>
      <name val="Arial"/>
      <family val="2"/>
    </font>
    <font>
      <sz val="10"/>
      <color indexed="8"/>
      <name val="Arial"/>
      <family val="2"/>
    </font>
    <font>
      <b/>
      <sz val="10"/>
      <color indexed="8"/>
      <name val="Arial"/>
      <family val="2"/>
    </font>
    <font>
      <sz val="11"/>
      <color theme="1"/>
      <name val="Calibri"/>
      <family val="2"/>
      <scheme val="minor"/>
    </font>
    <font>
      <u/>
      <sz val="10"/>
      <color theme="10"/>
      <name val="Arial"/>
      <family val="2"/>
    </font>
    <font>
      <sz val="12"/>
      <color theme="1"/>
      <name val="Arial"/>
      <family val="2"/>
    </font>
    <font>
      <sz val="10"/>
      <color indexed="8"/>
      <name val="Tahoma"/>
      <family val="2"/>
    </font>
    <font>
      <b/>
      <sz val="12"/>
      <color theme="1"/>
      <name val="Tahoma"/>
      <family val="2"/>
    </font>
    <font>
      <sz val="10"/>
      <name val="Tahoma"/>
      <family val="2"/>
    </font>
    <font>
      <vertAlign val="superscript"/>
      <sz val="10"/>
      <name val="Tahoma"/>
      <family val="2"/>
    </font>
    <font>
      <b/>
      <sz val="13"/>
      <name val="Tahoma"/>
      <family val="2"/>
    </font>
    <font>
      <b/>
      <sz val="12"/>
      <name val="Tahoma"/>
      <family val="2"/>
    </font>
    <font>
      <b/>
      <sz val="12"/>
      <color rgb="FFFF0000"/>
      <name val="Tahoma"/>
      <family val="2"/>
    </font>
    <font>
      <sz val="12"/>
      <color indexed="8"/>
      <name val="Tahoma"/>
      <family val="2"/>
    </font>
    <font>
      <sz val="12"/>
      <color indexed="63"/>
      <name val="Tahoma"/>
      <family val="2"/>
    </font>
    <font>
      <b/>
      <sz val="12"/>
      <color indexed="8"/>
      <name val="Tahoma"/>
      <family val="2"/>
    </font>
    <font>
      <b/>
      <vertAlign val="superscript"/>
      <sz val="12"/>
      <name val="Tahoma"/>
      <family val="2"/>
    </font>
    <font>
      <sz val="12"/>
      <name val="Tahoma"/>
      <family val="2"/>
    </font>
    <font>
      <sz val="8"/>
      <name val="Arial"/>
      <family val="2"/>
    </font>
    <font>
      <sz val="12"/>
      <color rgb="FF000000"/>
      <name val="Tahoma"/>
      <family val="2"/>
    </font>
    <font>
      <b/>
      <sz val="12"/>
      <color indexed="63"/>
      <name val="Tahoma"/>
      <family val="2"/>
    </font>
    <font>
      <b/>
      <sz val="10"/>
      <color indexed="8"/>
      <name val="Tahoma"/>
      <family val="2"/>
    </font>
    <font>
      <vertAlign val="superscript"/>
      <sz val="12"/>
      <color rgb="FF000000"/>
      <name val="Tahoma"/>
      <family val="2"/>
    </font>
    <font>
      <sz val="14"/>
      <color rgb="FF000000"/>
      <name val="Times New Roman"/>
      <family val="1"/>
    </font>
  </fonts>
  <fills count="7">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7">
    <xf numFmtId="0" fontId="0" fillId="0" borderId="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0" fontId="4" fillId="0" borderId="0"/>
    <xf numFmtId="0" fontId="8" fillId="0" borderId="0"/>
    <xf numFmtId="0" fontId="6" fillId="0" borderId="0"/>
    <xf numFmtId="9" fontId="8" fillId="0" borderId="0" applyFont="0" applyFill="0" applyBorder="0" applyAlignment="0" applyProtection="0"/>
  </cellStyleXfs>
  <cellXfs count="110">
    <xf numFmtId="0" fontId="0" fillId="0" borderId="0" xfId="0"/>
    <xf numFmtId="0" fontId="0" fillId="0" borderId="1" xfId="0" applyBorder="1"/>
    <xf numFmtId="0" fontId="1" fillId="3" borderId="1" xfId="0" applyFont="1" applyFill="1" applyBorder="1" applyAlignment="1">
      <alignment horizontal="center" wrapText="1"/>
    </xf>
    <xf numFmtId="0" fontId="1" fillId="3" borderId="1" xfId="0" applyFont="1" applyFill="1" applyBorder="1" applyAlignment="1">
      <alignment horizontal="left" wrapText="1"/>
    </xf>
    <xf numFmtId="0" fontId="1" fillId="3" borderId="1" xfId="0" applyFont="1" applyFill="1" applyBorder="1" applyAlignment="1">
      <alignment horizontal="right" wrapText="1"/>
    </xf>
    <xf numFmtId="0" fontId="5" fillId="3" borderId="1" xfId="0" applyFont="1" applyFill="1" applyBorder="1"/>
    <xf numFmtId="0" fontId="4" fillId="0" borderId="1" xfId="0" applyFont="1" applyBorder="1"/>
    <xf numFmtId="6" fontId="0" fillId="0" borderId="0" xfId="0" applyNumberFormat="1"/>
    <xf numFmtId="0" fontId="2" fillId="4" borderId="1" xfId="0" applyFont="1" applyFill="1" applyBorder="1" applyAlignment="1">
      <alignment horizontal="center" vertical="top" wrapText="1"/>
    </xf>
    <xf numFmtId="0" fontId="2" fillId="4" borderId="1" xfId="0" applyFont="1" applyFill="1" applyBorder="1" applyAlignment="1">
      <alignment horizontal="left" vertical="top" wrapText="1"/>
    </xf>
    <xf numFmtId="6" fontId="3" fillId="4" borderId="1" xfId="0" applyNumberFormat="1" applyFont="1" applyFill="1" applyBorder="1" applyAlignment="1">
      <alignment horizontal="right" vertical="top" wrapText="1"/>
    </xf>
    <xf numFmtId="166" fontId="0" fillId="4" borderId="1" xfId="0" applyNumberFormat="1" applyFill="1" applyBorder="1"/>
    <xf numFmtId="0" fontId="0" fillId="4" borderId="1" xfId="0" applyFill="1" applyBorder="1"/>
    <xf numFmtId="0" fontId="4" fillId="4" borderId="1" xfId="0" applyFont="1" applyFill="1" applyBorder="1"/>
    <xf numFmtId="0" fontId="0" fillId="0" borderId="0" xfId="0" applyAlignment="1">
      <alignment wrapText="1"/>
    </xf>
    <xf numFmtId="0" fontId="0" fillId="0" borderId="0" xfId="0" applyAlignment="1">
      <alignment vertical="top" wrapText="1"/>
    </xf>
    <xf numFmtId="0" fontId="0" fillId="0" borderId="1" xfId="0" applyBorder="1" applyAlignment="1">
      <alignment wrapText="1"/>
    </xf>
    <xf numFmtId="6" fontId="0" fillId="0" borderId="1" xfId="0" applyNumberFormat="1" applyBorder="1"/>
    <xf numFmtId="0" fontId="0" fillId="0" borderId="1" xfId="0" applyBorder="1" applyAlignment="1">
      <alignment vertical="top" wrapText="1"/>
    </xf>
    <xf numFmtId="0" fontId="4" fillId="0" borderId="1" xfId="0" applyFont="1"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6" fontId="5" fillId="0" borderId="1" xfId="0" applyNumberFormat="1" applyFont="1" applyBorder="1"/>
    <xf numFmtId="0" fontId="1" fillId="3" borderId="1" xfId="0" applyFont="1" applyFill="1" applyBorder="1" applyAlignment="1">
      <alignment horizontal="center" vertical="center" wrapText="1"/>
    </xf>
    <xf numFmtId="0" fontId="0" fillId="0" borderId="1" xfId="0" applyBorder="1" applyAlignment="1">
      <alignment horizontal="center"/>
    </xf>
    <xf numFmtId="0" fontId="4" fillId="0" borderId="1" xfId="0" applyFont="1" applyBorder="1" applyAlignment="1">
      <alignment horizontal="center" wrapText="1"/>
    </xf>
    <xf numFmtId="49" fontId="4" fillId="0" borderId="1" xfId="0" applyNumberFormat="1" applyFont="1" applyBorder="1" applyAlignment="1">
      <alignment horizontal="center" wrapText="1"/>
    </xf>
    <xf numFmtId="49" fontId="0" fillId="0" borderId="1" xfId="0" applyNumberFormat="1" applyBorder="1" applyAlignment="1">
      <alignment horizontal="center"/>
    </xf>
    <xf numFmtId="0" fontId="4" fillId="0" borderId="1" xfId="0" applyFont="1" applyBorder="1" applyAlignment="1">
      <alignment horizontal="center"/>
    </xf>
    <xf numFmtId="0" fontId="0" fillId="0" borderId="1" xfId="0" applyBorder="1" applyAlignment="1">
      <alignment horizontal="center" wrapText="1"/>
    </xf>
    <xf numFmtId="0" fontId="9" fillId="0" borderId="0" xfId="0" applyFont="1"/>
    <xf numFmtId="0" fontId="11" fillId="0" borderId="0" xfId="0" applyFont="1" applyAlignment="1">
      <alignment horizontal="center" vertical="center" wrapText="1"/>
    </xf>
    <xf numFmtId="164" fontId="11" fillId="0" borderId="0" xfId="0" applyNumberFormat="1" applyFont="1" applyAlignment="1">
      <alignment horizontal="center" vertical="center" wrapText="1"/>
    </xf>
    <xf numFmtId="0" fontId="9" fillId="0" borderId="0" xfId="0" applyFont="1" applyAlignment="1">
      <alignment horizontal="left" vertical="top" wrapText="1"/>
    </xf>
    <xf numFmtId="0" fontId="16" fillId="0" borderId="1" xfId="3" applyFont="1" applyBorder="1" applyAlignment="1">
      <alignment horizontal="center" vertical="center" wrapText="1"/>
    </xf>
    <xf numFmtId="6" fontId="17" fillId="0" borderId="1" xfId="3" applyNumberFormat="1" applyFont="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6" fillId="0" borderId="9" xfId="3" applyFont="1" applyBorder="1" applyAlignment="1">
      <alignment horizontal="center" vertical="center"/>
    </xf>
    <xf numFmtId="0" fontId="4" fillId="0" borderId="1" xfId="0" applyFont="1" applyBorder="1" applyAlignment="1">
      <alignment vertical="top" wrapText="1"/>
    </xf>
    <xf numFmtId="0" fontId="0" fillId="0" borderId="14" xfId="0" applyBorder="1"/>
    <xf numFmtId="0" fontId="4" fillId="0" borderId="15" xfId="0" applyFont="1" applyBorder="1"/>
    <xf numFmtId="0" fontId="0" fillId="0" borderId="15" xfId="0" applyBorder="1"/>
    <xf numFmtId="0" fontId="0" fillId="0" borderId="16" xfId="0" applyBorder="1"/>
    <xf numFmtId="0" fontId="7" fillId="4" borderId="2" xfId="2" applyNumberFormat="1" applyFill="1" applyBorder="1" applyAlignment="1" applyProtection="1"/>
    <xf numFmtId="0" fontId="16" fillId="0" borderId="8" xfId="3" applyFont="1" applyBorder="1" applyAlignment="1">
      <alignment horizontal="center" vertical="center" wrapText="1"/>
    </xf>
    <xf numFmtId="6" fontId="10" fillId="5" borderId="1" xfId="3" applyNumberFormat="1"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6" xfId="0" applyFont="1" applyFill="1" applyBorder="1" applyAlignment="1">
      <alignment horizontal="center" vertical="center" wrapText="1"/>
    </xf>
    <xf numFmtId="164" fontId="17" fillId="0" borderId="1" xfId="3" applyNumberFormat="1" applyFont="1" applyBorder="1" applyAlignment="1">
      <alignment horizontal="center" vertical="center" wrapText="1"/>
    </xf>
    <xf numFmtId="164" fontId="20" fillId="0" borderId="1" xfId="0" applyNumberFormat="1" applyFont="1" applyBorder="1" applyAlignment="1">
      <alignment horizontal="center" vertical="center" wrapText="1"/>
    </xf>
    <xf numFmtId="10" fontId="16" fillId="0" borderId="1" xfId="3" applyNumberFormat="1" applyFont="1" applyBorder="1" applyAlignment="1">
      <alignment horizontal="center" vertical="center"/>
    </xf>
    <xf numFmtId="164" fontId="14" fillId="6" borderId="13" xfId="0" applyNumberFormat="1" applyFont="1" applyFill="1" applyBorder="1" applyAlignment="1">
      <alignment horizontal="center" vertical="center" wrapText="1"/>
    </xf>
    <xf numFmtId="165" fontId="14" fillId="5" borderId="13" xfId="0" applyNumberFormat="1" applyFont="1" applyFill="1" applyBorder="1" applyAlignment="1">
      <alignment wrapText="1"/>
    </xf>
    <xf numFmtId="165" fontId="14" fillId="5" borderId="18" xfId="0" applyNumberFormat="1" applyFont="1" applyFill="1" applyBorder="1" applyAlignment="1">
      <alignment wrapText="1"/>
    </xf>
    <xf numFmtId="3" fontId="9" fillId="0" borderId="0" xfId="0" applyNumberFormat="1" applyFont="1" applyAlignment="1">
      <alignment horizontal="center" vertical="center"/>
    </xf>
    <xf numFmtId="0" fontId="22" fillId="0" borderId="1" xfId="3" applyFont="1" applyBorder="1" applyAlignment="1">
      <alignment horizontal="center" vertical="center" wrapText="1"/>
    </xf>
    <xf numFmtId="164" fontId="20" fillId="0" borderId="1" xfId="0" applyNumberFormat="1"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3" applyFont="1" applyBorder="1" applyAlignment="1">
      <alignment horizontal="center" vertical="center"/>
    </xf>
    <xf numFmtId="6" fontId="16" fillId="0" borderId="1" xfId="0" applyNumberFormat="1" applyFont="1" applyBorder="1" applyAlignment="1">
      <alignment horizontal="center" vertical="center" wrapText="1"/>
    </xf>
    <xf numFmtId="0" fontId="22" fillId="0" borderId="1" xfId="3" applyFont="1" applyBorder="1" applyAlignment="1">
      <alignment horizontal="center" vertical="center"/>
    </xf>
    <xf numFmtId="0" fontId="9" fillId="0" borderId="19" xfId="0" applyFont="1" applyBorder="1"/>
    <xf numFmtId="0" fontId="16" fillId="0" borderId="2" xfId="0" applyFont="1" applyBorder="1" applyAlignment="1">
      <alignment horizontal="center" vertical="center"/>
    </xf>
    <xf numFmtId="0" fontId="16" fillId="0" borderId="2" xfId="0" applyFont="1" applyBorder="1" applyAlignment="1">
      <alignment horizontal="center" vertical="center" wrapText="1"/>
    </xf>
    <xf numFmtId="0" fontId="16" fillId="0" borderId="2" xfId="3" applyFont="1" applyBorder="1" applyAlignment="1">
      <alignment horizontal="center" vertical="center" wrapText="1"/>
    </xf>
    <xf numFmtId="164" fontId="20" fillId="0" borderId="2" xfId="0" applyNumberFormat="1" applyFont="1" applyBorder="1" applyAlignment="1">
      <alignment horizontal="center" vertical="center"/>
    </xf>
    <xf numFmtId="164" fontId="17" fillId="0" borderId="2" xfId="3" applyNumberFormat="1" applyFont="1" applyBorder="1" applyAlignment="1">
      <alignment horizontal="center" vertical="center" wrapText="1"/>
    </xf>
    <xf numFmtId="6" fontId="17" fillId="0" borderId="2" xfId="3" applyNumberFormat="1" applyFont="1" applyBorder="1" applyAlignment="1">
      <alignment horizontal="center" vertical="center" wrapText="1"/>
    </xf>
    <xf numFmtId="0" fontId="16" fillId="0" borderId="2" xfId="3" applyFont="1" applyBorder="1" applyAlignment="1">
      <alignment horizontal="center" vertical="center"/>
    </xf>
    <xf numFmtId="6" fontId="9" fillId="0" borderId="0" xfId="0" applyNumberFormat="1" applyFont="1"/>
    <xf numFmtId="167" fontId="9" fillId="0" borderId="0" xfId="0" applyNumberFormat="1" applyFont="1"/>
    <xf numFmtId="6" fontId="23" fillId="5" borderId="1" xfId="3" applyNumberFormat="1" applyFont="1" applyFill="1" applyBorder="1" applyAlignment="1">
      <alignment horizontal="center" vertical="center" wrapText="1"/>
    </xf>
    <xf numFmtId="0" fontId="24" fillId="0" borderId="0" xfId="0" applyFont="1"/>
    <xf numFmtId="3" fontId="24" fillId="0" borderId="0" xfId="0" applyNumberFormat="1" applyFont="1" applyAlignment="1">
      <alignment horizontal="center" vertical="center"/>
    </xf>
    <xf numFmtId="6" fontId="10" fillId="5" borderId="15" xfId="3" applyNumberFormat="1" applyFont="1" applyFill="1" applyBorder="1" applyAlignment="1">
      <alignment horizontal="center" vertical="center" wrapText="1"/>
    </xf>
    <xf numFmtId="0" fontId="9" fillId="4" borderId="0" xfId="0" applyFont="1" applyFill="1"/>
    <xf numFmtId="0" fontId="26" fillId="0" borderId="0" xfId="0" applyFont="1"/>
    <xf numFmtId="0" fontId="11" fillId="0" borderId="0" xfId="0" applyFont="1" applyAlignment="1">
      <alignment horizontal="left" vertical="center" wrapText="1"/>
    </xf>
    <xf numFmtId="0" fontId="11" fillId="0" borderId="0" xfId="0" applyFont="1" applyAlignment="1">
      <alignment horizontal="left" vertical="top" wrapText="1"/>
    </xf>
    <xf numFmtId="0" fontId="16" fillId="0" borderId="17" xfId="3" applyFont="1" applyBorder="1" applyAlignment="1">
      <alignment horizontal="left" vertical="center" wrapText="1" indent="1"/>
    </xf>
    <xf numFmtId="0" fontId="16" fillId="0" borderId="0" xfId="3" applyFont="1" applyAlignment="1">
      <alignment horizontal="left" vertical="center" wrapText="1" indent="1"/>
    </xf>
    <xf numFmtId="0" fontId="15" fillId="0" borderId="2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2" xfId="0" applyFont="1" applyBorder="1" applyAlignment="1">
      <alignment horizontal="center" vertical="center" wrapText="1"/>
    </xf>
    <xf numFmtId="0" fontId="14" fillId="5" borderId="10" xfId="0" applyFont="1" applyFill="1" applyBorder="1" applyAlignment="1">
      <alignment horizontal="right" vertical="center" wrapText="1"/>
    </xf>
    <xf numFmtId="0" fontId="14" fillId="5" borderId="11" xfId="0" applyFont="1" applyFill="1" applyBorder="1" applyAlignment="1">
      <alignment horizontal="right" vertical="center" wrapText="1"/>
    </xf>
    <xf numFmtId="0" fontId="14" fillId="5" borderId="12" xfId="0" applyFont="1" applyFill="1" applyBorder="1" applyAlignment="1">
      <alignment horizontal="right" vertical="center" wrapText="1"/>
    </xf>
    <xf numFmtId="0" fontId="16" fillId="0" borderId="23" xfId="3" applyFont="1" applyBorder="1" applyAlignment="1">
      <alignment horizontal="left" vertical="center" wrapText="1"/>
    </xf>
    <xf numFmtId="0" fontId="16" fillId="0" borderId="4" xfId="3" applyFont="1" applyBorder="1" applyAlignment="1">
      <alignment horizontal="left" vertical="center" wrapText="1"/>
    </xf>
    <xf numFmtId="0" fontId="16" fillId="0" borderId="24" xfId="3" applyFont="1" applyBorder="1" applyAlignment="1">
      <alignment horizontal="left" vertical="center" wrapText="1"/>
    </xf>
    <xf numFmtId="0" fontId="20" fillId="0" borderId="0" xfId="0" applyFont="1" applyAlignment="1">
      <alignment horizontal="center" vertical="center" wrapText="1"/>
    </xf>
    <xf numFmtId="0" fontId="15" fillId="0" borderId="0" xfId="0" applyFont="1" applyAlignment="1">
      <alignment horizontal="center" vertical="center" wrapText="1"/>
    </xf>
    <xf numFmtId="0" fontId="16" fillId="0" borderId="17" xfId="3" applyFont="1" applyBorder="1" applyAlignment="1">
      <alignment horizontal="left" vertical="center" wrapText="1" indent="1"/>
    </xf>
    <xf numFmtId="0" fontId="16" fillId="0" borderId="0" xfId="3" applyFont="1" applyAlignment="1">
      <alignment horizontal="left" vertical="center" wrapText="1" indent="1"/>
    </xf>
    <xf numFmtId="0" fontId="11" fillId="0" borderId="0" xfId="0" applyFont="1" applyAlignment="1">
      <alignment horizontal="left" vertical="center" wrapText="1"/>
    </xf>
    <xf numFmtId="0" fontId="16" fillId="0" borderId="20" xfId="3" applyFont="1" applyBorder="1" applyAlignment="1">
      <alignment horizontal="left" vertical="center" wrapText="1" indent="1"/>
    </xf>
    <xf numFmtId="0" fontId="12" fillId="0" borderId="0" xfId="0" applyFont="1" applyAlignment="1">
      <alignment horizontal="left" vertical="top" wrapText="1"/>
    </xf>
    <xf numFmtId="0" fontId="11" fillId="0" borderId="0" xfId="0" applyFont="1" applyAlignment="1">
      <alignment horizontal="left" vertical="top" wrapText="1"/>
    </xf>
    <xf numFmtId="0" fontId="13" fillId="0" borderId="0" xfId="0" applyFont="1" applyAlignment="1">
      <alignment horizontal="center" vertical="top" wrapText="1"/>
    </xf>
    <xf numFmtId="0" fontId="13" fillId="0" borderId="25" xfId="0" applyFont="1" applyBorder="1" applyAlignment="1">
      <alignment horizontal="center" vertical="top" wrapText="1"/>
    </xf>
    <xf numFmtId="0" fontId="18" fillId="5" borderId="8" xfId="3" applyFont="1" applyFill="1" applyBorder="1" applyAlignment="1">
      <alignment horizontal="right" vertical="center" wrapText="1"/>
    </xf>
    <xf numFmtId="0" fontId="18" fillId="5" borderId="1" xfId="3" applyFont="1" applyFill="1" applyBorder="1" applyAlignment="1">
      <alignment horizontal="right" vertical="center" wrapText="1"/>
    </xf>
    <xf numFmtId="166" fontId="16" fillId="5" borderId="15" xfId="3" applyNumberFormat="1" applyFont="1" applyFill="1" applyBorder="1" applyAlignment="1">
      <alignment horizontal="center"/>
    </xf>
    <xf numFmtId="166" fontId="16" fillId="5" borderId="3" xfId="3" applyNumberFormat="1" applyFont="1" applyFill="1" applyBorder="1" applyAlignment="1">
      <alignment horizontal="center"/>
    </xf>
  </cellXfs>
  <cellStyles count="7">
    <cellStyle name="Currency 2" xfId="1" xr:uid="{00000000-0005-0000-0000-000000000000}"/>
    <cellStyle name="Hyperlink" xfId="2" builtinId="8"/>
    <cellStyle name="Normal" xfId="0" builtinId="0"/>
    <cellStyle name="Normal 2" xfId="3" xr:uid="{00000000-0005-0000-0000-000003000000}"/>
    <cellStyle name="Normal 3" xfId="4" xr:uid="{00000000-0005-0000-0000-000004000000}"/>
    <cellStyle name="Normal 4" xfId="5" xr:uid="{00000000-0005-0000-0000-000005000000}"/>
    <cellStyle name="Percent 2" xfId="6" xr:uid="{00000000-0005-0000-0000-00000600000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333375</xdr:colOff>
      <xdr:row>0</xdr:row>
      <xdr:rowOff>0</xdr:rowOff>
    </xdr:from>
    <xdr:to>
      <xdr:col>13</xdr:col>
      <xdr:colOff>154289</xdr:colOff>
      <xdr:row>8</xdr:row>
      <xdr:rowOff>191697</xdr:rowOff>
    </xdr:to>
    <xdr:pic>
      <xdr:nvPicPr>
        <xdr:cNvPr id="3" name="Picture 2">
          <a:extLst>
            <a:ext uri="{FF2B5EF4-FFF2-40B4-BE49-F238E27FC236}">
              <a16:creationId xmlns:a16="http://schemas.microsoft.com/office/drawing/2014/main" id="{5308B447-7F6C-499B-B0D5-4C96945EEBC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4644688" y="0"/>
          <a:ext cx="2352182" cy="1775228"/>
        </a:xfrm>
        <a:prstGeom prst="rect">
          <a:avLst/>
        </a:prstGeom>
      </xdr:spPr>
    </xdr:pic>
    <xdr:clientData/>
  </xdr:twoCellAnchor>
  <xdr:twoCellAnchor editAs="oneCell">
    <xdr:from>
      <xdr:col>0</xdr:col>
      <xdr:colOff>0</xdr:colOff>
      <xdr:row>0</xdr:row>
      <xdr:rowOff>0</xdr:rowOff>
    </xdr:from>
    <xdr:to>
      <xdr:col>1</xdr:col>
      <xdr:colOff>1013542</xdr:colOff>
      <xdr:row>4</xdr:row>
      <xdr:rowOff>4762</xdr:rowOff>
    </xdr:to>
    <xdr:pic>
      <xdr:nvPicPr>
        <xdr:cNvPr id="5" name="Picture 4" descr="California Energy Commission Logo">
          <a:extLst>
            <a:ext uri="{FF2B5EF4-FFF2-40B4-BE49-F238E27FC236}">
              <a16:creationId xmlns:a16="http://schemas.microsoft.com/office/drawing/2014/main" id="{757BD7E4-BE6F-2197-2F0E-1FDB1D2467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75542" cy="1559718"/>
        </a:xfrm>
        <a:prstGeom prst="rect">
          <a:avLst/>
        </a:prstGeom>
      </xdr:spPr>
    </xdr:pic>
    <xdr:clientData/>
  </xdr:twoCellAnchor>
  <xdr:oneCellAnchor>
    <xdr:from>
      <xdr:col>0</xdr:col>
      <xdr:colOff>0</xdr:colOff>
      <xdr:row>25</xdr:row>
      <xdr:rowOff>19049</xdr:rowOff>
    </xdr:from>
    <xdr:ext cx="16792575" cy="1409701"/>
    <xdr:sp macro="" textlink="">
      <xdr:nvSpPr>
        <xdr:cNvPr id="2" name="TextBox 1">
          <a:extLst>
            <a:ext uri="{FF2B5EF4-FFF2-40B4-BE49-F238E27FC236}">
              <a16:creationId xmlns:a16="http://schemas.microsoft.com/office/drawing/2014/main" id="{34736D3C-2FE2-FCD5-91EB-4EF7D347B6E5}"/>
            </a:ext>
          </a:extLst>
        </xdr:cNvPr>
        <xdr:cNvSpPr txBox="1"/>
      </xdr:nvSpPr>
      <xdr:spPr>
        <a:xfrm>
          <a:off x="0" y="12811124"/>
          <a:ext cx="16792575" cy="14097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50">
              <a:latin typeface="Tahoma" panose="020B0604030504040204" pitchFamily="34" charset="0"/>
              <a:ea typeface="Tahoma" panose="020B0604030504040204" pitchFamily="34" charset="0"/>
              <a:cs typeface="Tahoma" panose="020B0604030504040204" pitchFamily="34" charset="0"/>
            </a:rPr>
            <a:t>1 The CEC and CARB award amounts are listed as "up to". The CEC and CARB reserve the right to negotiate with applicants to modify the project scope, level of funding, or both.</a:t>
          </a:r>
        </a:p>
        <a:p>
          <a:r>
            <a:rPr lang="en-US" sz="1050">
              <a:latin typeface="Tahoma" panose="020B0604030504040204" pitchFamily="34" charset="0"/>
              <a:ea typeface="Tahoma" panose="020B0604030504040204" pitchFamily="34" charset="0"/>
              <a:cs typeface="Tahoma" panose="020B0604030504040204" pitchFamily="34" charset="0"/>
            </a:rPr>
            <a:t>2 Application(s) requesting Advanced Technology Demonstration and Pilot Project (ATDPP) funding will be recommended for award in ranked order until all ATDPP funds available under this solicitation are exhausted. Funding may be provided by CEC and CARB Jointly, or by CARB alone. </a:t>
          </a:r>
        </a:p>
        <a:p>
          <a:r>
            <a:rPr lang="en-US" sz="1050">
              <a:latin typeface="Tahoma" panose="020B0604030504040204" pitchFamily="34" charset="0"/>
              <a:ea typeface="Tahoma" panose="020B0604030504040204" pitchFamily="34" charset="0"/>
              <a:cs typeface="Tahoma" panose="020B0604030504040204" pitchFamily="34" charset="0"/>
            </a:rPr>
            <a:t>3 Proposed Awardees will enter into two grant agreements: one with the CEC to fund the zero-emission infrastructure, and one with CARB to fund the vehicles.</a:t>
          </a:r>
        </a:p>
        <a:p>
          <a:r>
            <a:rPr lang="en-US" sz="1050">
              <a:latin typeface="Tahoma" panose="020B0604030504040204" pitchFamily="34" charset="0"/>
              <a:ea typeface="Tahoma" panose="020B0604030504040204" pitchFamily="34" charset="0"/>
              <a:cs typeface="Tahoma" panose="020B0604030504040204" pitchFamily="34" charset="0"/>
            </a:rPr>
            <a:t>4 Application(s) requesting AB 179 Commercial Harbor Craft Regulatory Compliance funding will be recommended for award in ranked order until all AB 179 funds available under this solicitation are exhausted. These projects will be funded solely by CARB and may be funded through AB 179 Commercial Harbor Craft Regulatory Compliance funds or Clean Off-Road Equipment Voucher or Volkswagen Mitigation Program funds.</a:t>
          </a:r>
        </a:p>
        <a:p>
          <a:r>
            <a:rPr lang="en-US" sz="1050">
              <a:latin typeface="Tahoma" panose="020B0604030504040204" pitchFamily="34" charset="0"/>
              <a:ea typeface="Tahoma" panose="020B0604030504040204" pitchFamily="34" charset="0"/>
              <a:cs typeface="Tahoma" panose="020B0604030504040204" pitchFamily="34" charset="0"/>
            </a:rPr>
            <a:t>5 Application(s) requesting ATDPP or AB 179 Commercial Harbor Craft Regulatory Compliance funding, which did not receive the next overall highest score, but are seeking smaller project fund amounts, may be recommended for award using separate funds. These projects may be funded solely by CARB and may be funded through Clean Off-Road Equipment Voucher or Volkswagen Mitigation Program funds.</a:t>
          </a:r>
        </a:p>
      </xdr:txBody>
    </xdr:sp>
    <xdr:clientData/>
  </xdr:oneCellAnchor>
  <xdr:oneCellAnchor>
    <xdr:from>
      <xdr:col>0</xdr:col>
      <xdr:colOff>0</xdr:colOff>
      <xdr:row>48</xdr:row>
      <xdr:rowOff>19050</xdr:rowOff>
    </xdr:from>
    <xdr:ext cx="16821150" cy="264560"/>
    <xdr:sp macro="" textlink="">
      <xdr:nvSpPr>
        <xdr:cNvPr id="4" name="TextBox 3">
          <a:extLst>
            <a:ext uri="{FF2B5EF4-FFF2-40B4-BE49-F238E27FC236}">
              <a16:creationId xmlns:a16="http://schemas.microsoft.com/office/drawing/2014/main" id="{DED1771D-60B3-BEA8-F6B7-3EE7B07A42B7}"/>
            </a:ext>
          </a:extLst>
        </xdr:cNvPr>
        <xdr:cNvSpPr txBox="1"/>
      </xdr:nvSpPr>
      <xdr:spPr>
        <a:xfrm>
          <a:off x="0" y="29337000"/>
          <a:ext cx="1682115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50">
              <a:latin typeface="Tahoma" panose="020B0604030504040204" pitchFamily="34" charset="0"/>
              <a:ea typeface="Tahoma" panose="020B0604030504040204" pitchFamily="34" charset="0"/>
              <a:cs typeface="Tahoma" panose="020B0604030504040204" pitchFamily="34" charset="0"/>
            </a:rPr>
            <a:t>6 If more funding becomes available, the additional funds will be allocated to the next overall highest scoring application(s) in ranked order until all funds are exhausted.</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
  <sheetViews>
    <sheetView workbookViewId="0">
      <pane xSplit="2" ySplit="1" topLeftCell="C2" activePane="bottomRight" state="frozen"/>
      <selection pane="topRight" activeCell="C1" sqref="C1"/>
      <selection pane="bottomLeft" activeCell="A2" sqref="A2"/>
      <selection pane="bottomRight" activeCell="R10" sqref="R10:R12"/>
    </sheetView>
  </sheetViews>
  <sheetFormatPr defaultColWidth="9.140625" defaultRowHeight="12.75" customHeight="1" x14ac:dyDescent="0.2"/>
  <cols>
    <col min="1" max="1" width="8.5703125" customWidth="1"/>
    <col min="2" max="2" width="29.42578125" customWidth="1"/>
    <col min="3" max="3" width="48.140625" customWidth="1"/>
    <col min="4" max="5" width="16.28515625" customWidth="1"/>
    <col min="6" max="6" width="14.5703125" customWidth="1"/>
    <col min="7" max="7" width="14" customWidth="1"/>
    <col min="8" max="8" width="10.28515625" bestFit="1" customWidth="1"/>
    <col min="10" max="10" width="19.28515625" hidden="1" customWidth="1"/>
    <col min="11" max="11" width="9.140625" customWidth="1"/>
    <col min="12" max="12" width="12.42578125" customWidth="1"/>
    <col min="13" max="13" width="14.85546875" customWidth="1"/>
    <col min="14" max="14" width="31.85546875" customWidth="1"/>
    <col min="15" max="15" width="15.42578125" customWidth="1"/>
    <col min="17" max="17" width="10.140625" customWidth="1"/>
    <col min="18" max="18" width="32.42578125" customWidth="1"/>
  </cols>
  <sheetData>
    <row r="1" spans="1:18" ht="56.25" customHeight="1" x14ac:dyDescent="0.2">
      <c r="A1" s="2" t="s">
        <v>0</v>
      </c>
      <c r="B1" s="3" t="s">
        <v>1</v>
      </c>
      <c r="C1" s="3" t="s">
        <v>2</v>
      </c>
      <c r="D1" s="27" t="s">
        <v>3</v>
      </c>
      <c r="E1" s="27" t="s">
        <v>4</v>
      </c>
      <c r="F1" s="4" t="s">
        <v>5</v>
      </c>
      <c r="G1" s="2" t="s">
        <v>6</v>
      </c>
      <c r="H1" s="5" t="s">
        <v>7</v>
      </c>
      <c r="I1" s="5" t="s">
        <v>8</v>
      </c>
      <c r="J1" s="5" t="s">
        <v>9</v>
      </c>
      <c r="K1" s="5" t="s">
        <v>10</v>
      </c>
      <c r="L1" s="5" t="s">
        <v>11</v>
      </c>
      <c r="M1" s="5" t="s">
        <v>12</v>
      </c>
      <c r="N1" s="5" t="s">
        <v>13</v>
      </c>
      <c r="O1" s="5" t="s">
        <v>14</v>
      </c>
      <c r="P1" s="5" t="s">
        <v>15</v>
      </c>
      <c r="Q1" s="5" t="s">
        <v>16</v>
      </c>
      <c r="R1" s="5" t="s">
        <v>17</v>
      </c>
    </row>
    <row r="2" spans="1:18" ht="25.5" x14ac:dyDescent="0.2">
      <c r="A2" s="1">
        <v>1</v>
      </c>
      <c r="B2" s="16" t="s">
        <v>18</v>
      </c>
      <c r="C2" s="1" t="s">
        <v>19</v>
      </c>
      <c r="D2" s="1" t="s">
        <v>20</v>
      </c>
      <c r="E2" s="31">
        <v>20</v>
      </c>
      <c r="F2" s="17">
        <v>4565975</v>
      </c>
      <c r="G2" s="17">
        <v>24900000</v>
      </c>
      <c r="H2" s="1">
        <v>70.06</v>
      </c>
      <c r="I2" s="1">
        <v>5</v>
      </c>
      <c r="J2" s="1"/>
      <c r="K2" s="18" t="s">
        <v>21</v>
      </c>
      <c r="L2" s="1" t="s">
        <v>22</v>
      </c>
      <c r="M2" s="1" t="s">
        <v>23</v>
      </c>
      <c r="N2" s="1" t="s">
        <v>24</v>
      </c>
      <c r="O2" s="1" t="s">
        <v>25</v>
      </c>
      <c r="P2" s="1" t="s">
        <v>26</v>
      </c>
      <c r="Q2" s="1">
        <v>94621</v>
      </c>
      <c r="R2" s="1" t="s">
        <v>27</v>
      </c>
    </row>
    <row r="3" spans="1:18" ht="25.5" x14ac:dyDescent="0.2">
      <c r="A3" s="1">
        <v>2</v>
      </c>
      <c r="B3" s="18" t="s">
        <v>28</v>
      </c>
      <c r="C3" s="22" t="s">
        <v>29</v>
      </c>
      <c r="D3" s="22" t="s">
        <v>30</v>
      </c>
      <c r="E3" s="28">
        <v>50</v>
      </c>
      <c r="F3" s="17">
        <v>5000000</v>
      </c>
      <c r="G3" s="17">
        <v>15156645</v>
      </c>
      <c r="H3" s="1">
        <v>81.44</v>
      </c>
      <c r="I3" s="1">
        <v>1</v>
      </c>
      <c r="J3" s="1"/>
      <c r="K3" s="18" t="s">
        <v>21</v>
      </c>
      <c r="L3" s="1" t="s">
        <v>31</v>
      </c>
      <c r="M3" s="1" t="s">
        <v>32</v>
      </c>
      <c r="N3" s="1" t="s">
        <v>33</v>
      </c>
      <c r="O3" s="1" t="s">
        <v>34</v>
      </c>
      <c r="P3" s="1" t="s">
        <v>26</v>
      </c>
      <c r="Q3" s="1">
        <v>92805</v>
      </c>
      <c r="R3" s="1" t="s">
        <v>35</v>
      </c>
    </row>
    <row r="4" spans="1:18" ht="25.5" x14ac:dyDescent="0.2">
      <c r="A4" s="1">
        <v>3</v>
      </c>
      <c r="B4" s="1" t="s">
        <v>36</v>
      </c>
      <c r="C4" s="23" t="s">
        <v>37</v>
      </c>
      <c r="D4" s="23" t="s">
        <v>30</v>
      </c>
      <c r="E4" s="33">
        <v>30</v>
      </c>
      <c r="F4" s="17">
        <v>5000000</v>
      </c>
      <c r="G4" s="17">
        <v>9436000</v>
      </c>
      <c r="H4" s="1">
        <v>71.75</v>
      </c>
      <c r="I4" s="1">
        <v>4</v>
      </c>
      <c r="J4" s="1"/>
      <c r="K4" s="18" t="s">
        <v>21</v>
      </c>
      <c r="L4" s="1" t="s">
        <v>38</v>
      </c>
      <c r="M4" s="1" t="s">
        <v>39</v>
      </c>
      <c r="N4" s="1" t="s">
        <v>40</v>
      </c>
      <c r="O4" s="1" t="s">
        <v>41</v>
      </c>
      <c r="P4" s="1" t="s">
        <v>26</v>
      </c>
      <c r="Q4" s="1">
        <v>90232</v>
      </c>
      <c r="R4" s="1" t="s">
        <v>42</v>
      </c>
    </row>
    <row r="5" spans="1:18" ht="27" customHeight="1" x14ac:dyDescent="0.2">
      <c r="A5" s="1">
        <v>4</v>
      </c>
      <c r="B5" s="1" t="s">
        <v>43</v>
      </c>
      <c r="C5" s="23" t="s">
        <v>44</v>
      </c>
      <c r="D5" s="23" t="s">
        <v>20</v>
      </c>
      <c r="E5" s="33">
        <v>25</v>
      </c>
      <c r="F5" s="17">
        <v>6000000</v>
      </c>
      <c r="G5" s="17">
        <v>2590000</v>
      </c>
      <c r="H5" s="1">
        <v>62.81</v>
      </c>
      <c r="I5" s="1">
        <v>7</v>
      </c>
      <c r="J5" s="1"/>
      <c r="K5" s="18" t="s">
        <v>21</v>
      </c>
      <c r="L5" s="1" t="s">
        <v>45</v>
      </c>
      <c r="M5" s="1" t="s">
        <v>46</v>
      </c>
      <c r="N5" s="1" t="s">
        <v>47</v>
      </c>
      <c r="O5" s="1" t="s">
        <v>48</v>
      </c>
      <c r="P5" s="1" t="s">
        <v>26</v>
      </c>
      <c r="Q5" s="1">
        <v>91790</v>
      </c>
      <c r="R5" s="1" t="s">
        <v>49</v>
      </c>
    </row>
    <row r="6" spans="1:18" ht="27" customHeight="1" x14ac:dyDescent="0.2">
      <c r="A6" s="1">
        <v>5</v>
      </c>
      <c r="B6" s="43" t="s">
        <v>50</v>
      </c>
      <c r="C6" s="22" t="s">
        <v>51</v>
      </c>
      <c r="D6" s="22" t="s">
        <v>20</v>
      </c>
      <c r="E6" s="32" t="s">
        <v>52</v>
      </c>
      <c r="F6" s="17">
        <v>6000000</v>
      </c>
      <c r="G6" s="17">
        <v>14213389</v>
      </c>
      <c r="H6" s="1">
        <v>80.81</v>
      </c>
      <c r="I6" s="1">
        <v>1</v>
      </c>
      <c r="J6" s="1"/>
      <c r="K6" s="21" t="s">
        <v>21</v>
      </c>
      <c r="L6" s="1" t="s">
        <v>53</v>
      </c>
      <c r="M6" s="1" t="s">
        <v>54</v>
      </c>
      <c r="N6" s="1" t="s">
        <v>55</v>
      </c>
      <c r="O6" s="6" t="s">
        <v>56</v>
      </c>
      <c r="P6" s="1" t="s">
        <v>26</v>
      </c>
      <c r="Q6" s="1">
        <v>90012</v>
      </c>
      <c r="R6" s="1" t="s">
        <v>57</v>
      </c>
    </row>
    <row r="7" spans="1:18" ht="38.25" x14ac:dyDescent="0.2">
      <c r="A7" s="1">
        <v>6</v>
      </c>
      <c r="B7" s="6" t="s">
        <v>58</v>
      </c>
      <c r="C7" s="24" t="s">
        <v>59</v>
      </c>
      <c r="D7" s="24" t="s">
        <v>30</v>
      </c>
      <c r="E7" s="30" t="s">
        <v>60</v>
      </c>
      <c r="F7" s="17">
        <v>3222978</v>
      </c>
      <c r="G7" s="17">
        <v>3267732</v>
      </c>
      <c r="H7" s="1">
        <v>68.13</v>
      </c>
      <c r="I7" s="1">
        <v>6</v>
      </c>
      <c r="J7" s="1"/>
      <c r="K7" s="18" t="s">
        <v>21</v>
      </c>
      <c r="L7" s="6" t="s">
        <v>61</v>
      </c>
      <c r="M7" s="6" t="s">
        <v>62</v>
      </c>
      <c r="N7" s="6" t="s">
        <v>63</v>
      </c>
      <c r="O7" s="6" t="s">
        <v>56</v>
      </c>
      <c r="P7" s="6" t="s">
        <v>26</v>
      </c>
      <c r="Q7" s="1">
        <v>90024</v>
      </c>
      <c r="R7" s="1" t="s">
        <v>64</v>
      </c>
    </row>
    <row r="8" spans="1:18" ht="25.5" x14ac:dyDescent="0.2">
      <c r="A8" s="1">
        <v>7</v>
      </c>
      <c r="B8" s="1" t="s">
        <v>65</v>
      </c>
      <c r="C8" s="24" t="s">
        <v>66</v>
      </c>
      <c r="D8" s="24" t="s">
        <v>20</v>
      </c>
      <c r="E8" s="29">
        <v>25</v>
      </c>
      <c r="F8" s="17">
        <v>6000000</v>
      </c>
      <c r="G8" s="17">
        <v>2757000</v>
      </c>
      <c r="H8" s="1">
        <v>78.13</v>
      </c>
      <c r="I8" s="1">
        <v>3</v>
      </c>
      <c r="J8" s="1"/>
      <c r="K8" s="18" t="s">
        <v>21</v>
      </c>
      <c r="L8" s="6" t="s">
        <v>67</v>
      </c>
      <c r="M8" s="6" t="s">
        <v>68</v>
      </c>
      <c r="N8" s="6" t="s">
        <v>69</v>
      </c>
      <c r="O8" s="6" t="s">
        <v>70</v>
      </c>
      <c r="P8" s="6" t="s">
        <v>26</v>
      </c>
      <c r="Q8" s="1">
        <v>92054</v>
      </c>
      <c r="R8" s="1" t="s">
        <v>71</v>
      </c>
    </row>
    <row r="9" spans="1:18" ht="31.5" customHeight="1" x14ac:dyDescent="0.2">
      <c r="A9" s="1">
        <v>8</v>
      </c>
      <c r="B9" s="1" t="s">
        <v>72</v>
      </c>
      <c r="C9" s="24" t="s">
        <v>73</v>
      </c>
      <c r="D9" s="24" t="s">
        <v>20</v>
      </c>
      <c r="E9" s="29">
        <v>25</v>
      </c>
      <c r="F9" s="17">
        <v>6000000</v>
      </c>
      <c r="G9" s="17">
        <v>2025000</v>
      </c>
      <c r="H9" s="1">
        <v>61.63</v>
      </c>
      <c r="I9" s="1">
        <v>8</v>
      </c>
      <c r="J9" s="1"/>
      <c r="K9" s="18" t="s">
        <v>21</v>
      </c>
      <c r="L9" s="6" t="s">
        <v>74</v>
      </c>
      <c r="M9" s="6" t="s">
        <v>75</v>
      </c>
      <c r="N9" s="6" t="s">
        <v>76</v>
      </c>
      <c r="O9" s="6" t="s">
        <v>77</v>
      </c>
      <c r="P9" s="6" t="s">
        <v>26</v>
      </c>
      <c r="Q9" s="1">
        <v>95816</v>
      </c>
      <c r="R9" s="47" t="s">
        <v>78</v>
      </c>
    </row>
    <row r="10" spans="1:18" ht="25.5" x14ac:dyDescent="0.2">
      <c r="A10" s="1">
        <v>9</v>
      </c>
      <c r="B10" s="16" t="s">
        <v>79</v>
      </c>
      <c r="C10" s="25" t="s">
        <v>80</v>
      </c>
      <c r="D10" s="25" t="s">
        <v>20</v>
      </c>
      <c r="E10" s="32">
        <v>35</v>
      </c>
      <c r="F10" s="17">
        <v>5000000</v>
      </c>
      <c r="G10" s="17">
        <v>20000000</v>
      </c>
      <c r="H10" s="19" t="s">
        <v>81</v>
      </c>
      <c r="I10" s="20" t="s">
        <v>81</v>
      </c>
      <c r="J10" s="1"/>
      <c r="K10" s="18" t="s">
        <v>21</v>
      </c>
      <c r="L10" s="6" t="s">
        <v>82</v>
      </c>
      <c r="M10" s="6" t="s">
        <v>83</v>
      </c>
      <c r="N10" s="6" t="s">
        <v>84</v>
      </c>
      <c r="O10" s="6" t="s">
        <v>85</v>
      </c>
      <c r="P10" s="6" t="s">
        <v>26</v>
      </c>
      <c r="Q10" s="45" t="s">
        <v>86</v>
      </c>
      <c r="R10" s="44" t="s">
        <v>87</v>
      </c>
    </row>
    <row r="11" spans="1:18" ht="25.5" x14ac:dyDescent="0.2">
      <c r="A11" s="1">
        <v>10</v>
      </c>
      <c r="B11" s="18" t="s">
        <v>88</v>
      </c>
      <c r="C11" s="24" t="s">
        <v>89</v>
      </c>
      <c r="D11" s="24" t="s">
        <v>20</v>
      </c>
      <c r="E11" s="29" t="s">
        <v>90</v>
      </c>
      <c r="F11" s="17">
        <v>4676000</v>
      </c>
      <c r="G11" s="17">
        <v>8471000</v>
      </c>
      <c r="H11" s="1">
        <v>70.06</v>
      </c>
      <c r="I11" s="1">
        <v>5</v>
      </c>
      <c r="J11" s="1"/>
      <c r="K11" s="18" t="s">
        <v>21</v>
      </c>
      <c r="L11" s="6" t="s">
        <v>91</v>
      </c>
      <c r="M11" s="6" t="s">
        <v>92</v>
      </c>
      <c r="N11" s="6" t="s">
        <v>93</v>
      </c>
      <c r="O11" s="6" t="s">
        <v>94</v>
      </c>
      <c r="P11" s="6" t="s">
        <v>26</v>
      </c>
      <c r="Q11" s="46">
        <v>95134</v>
      </c>
      <c r="R11" s="44" t="s">
        <v>95</v>
      </c>
    </row>
    <row r="12" spans="1:18" ht="25.5" x14ac:dyDescent="0.2">
      <c r="A12" s="1">
        <v>11</v>
      </c>
      <c r="B12" s="1" t="s">
        <v>96</v>
      </c>
      <c r="C12" s="24" t="s">
        <v>97</v>
      </c>
      <c r="D12" s="24" t="s">
        <v>30</v>
      </c>
      <c r="E12" s="29">
        <v>17</v>
      </c>
      <c r="F12" s="17">
        <v>4986250</v>
      </c>
      <c r="G12" s="17">
        <v>23710644</v>
      </c>
      <c r="H12" s="1">
        <v>80.69</v>
      </c>
      <c r="I12" s="1">
        <v>2</v>
      </c>
      <c r="J12" s="1"/>
      <c r="K12" s="18" t="s">
        <v>21</v>
      </c>
      <c r="L12" s="6" t="s">
        <v>98</v>
      </c>
      <c r="M12" s="6" t="s">
        <v>99</v>
      </c>
      <c r="N12" s="6" t="s">
        <v>100</v>
      </c>
      <c r="O12" s="6" t="s">
        <v>101</v>
      </c>
      <c r="P12" s="6" t="s">
        <v>26</v>
      </c>
      <c r="Q12" s="46">
        <v>92276</v>
      </c>
      <c r="R12" s="44" t="s">
        <v>102</v>
      </c>
    </row>
    <row r="13" spans="1:18" x14ac:dyDescent="0.2">
      <c r="A13" s="8"/>
      <c r="B13" s="9"/>
      <c r="C13" s="9"/>
      <c r="D13" s="9"/>
      <c r="E13" s="9"/>
      <c r="F13" s="10"/>
      <c r="G13" s="10"/>
      <c r="H13" s="11"/>
      <c r="I13" s="12"/>
      <c r="J13" s="9"/>
      <c r="K13" s="13"/>
      <c r="L13" s="13"/>
      <c r="M13" s="13"/>
      <c r="N13" s="13"/>
      <c r="O13" s="13"/>
      <c r="P13" s="13"/>
      <c r="Q13" s="12"/>
      <c r="R13" s="48"/>
    </row>
    <row r="14" spans="1:18" ht="12.75" customHeight="1" x14ac:dyDescent="0.2">
      <c r="F14" s="26">
        <f>SUM(F2:F13)</f>
        <v>56451203</v>
      </c>
      <c r="G14" s="26">
        <f>SUM(G2:G13)</f>
        <v>126527410</v>
      </c>
    </row>
    <row r="16" spans="1:18" ht="27.75" customHeight="1" x14ac:dyDescent="0.2">
      <c r="B16" s="14"/>
      <c r="F16" s="7"/>
      <c r="G16" s="7"/>
      <c r="K16" s="15"/>
    </row>
    <row r="17" spans="2:11" ht="27.75" customHeight="1" x14ac:dyDescent="0.2">
      <c r="B17" s="15"/>
      <c r="F17" s="7"/>
      <c r="G17" s="7"/>
      <c r="K17" s="15"/>
    </row>
    <row r="18" spans="2:11" ht="23.25" customHeight="1" x14ac:dyDescent="0.2">
      <c r="C18" s="15"/>
      <c r="D18" s="15"/>
      <c r="E18" s="15"/>
      <c r="F18" s="7"/>
      <c r="G18" s="7"/>
      <c r="K18" s="15"/>
    </row>
    <row r="19" spans="2:11" ht="26.25" customHeight="1" x14ac:dyDescent="0.2">
      <c r="C19" s="15"/>
      <c r="D19" s="15"/>
      <c r="E19" s="15"/>
      <c r="F19" s="7"/>
      <c r="G19" s="7"/>
      <c r="K19" s="15"/>
    </row>
    <row r="20" spans="2:11" ht="35.25" customHeight="1" x14ac:dyDescent="0.2">
      <c r="B20" s="15"/>
      <c r="F20" s="7"/>
      <c r="G20" s="7"/>
      <c r="K20" s="15"/>
    </row>
    <row r="24" spans="2:11" ht="24.75" customHeight="1" x14ac:dyDescent="0.2">
      <c r="B24" s="14"/>
    </row>
    <row r="25" spans="2:11" ht="24" customHeight="1" x14ac:dyDescent="0.2">
      <c r="B25" s="15"/>
    </row>
  </sheetData>
  <autoFilter ref="A1:R12" xr:uid="{9C86F77A-5E3A-47F8-81FF-B394C8A21B90}"/>
  <pageMargins left="0.75" right="0.75" top="1" bottom="1" header="0.5" footer="0.5"/>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47600-2067-4E4D-9481-4AD90EB8A4A3}">
  <sheetPr>
    <pageSetUpPr fitToPage="1"/>
  </sheetPr>
  <dimension ref="A1:DB61"/>
  <sheetViews>
    <sheetView tabSelected="1" zoomScaleNormal="100" zoomScalePageLayoutView="75" workbookViewId="0">
      <pane ySplit="8" topLeftCell="A22" activePane="bottomLeft" state="frozen"/>
      <selection pane="bottomLeft" activeCell="K50" sqref="K50"/>
    </sheetView>
  </sheetViews>
  <sheetFormatPr defaultRowHeight="12.75" x14ac:dyDescent="0.2"/>
  <cols>
    <col min="1" max="1" width="11.42578125" style="34" bestFit="1" customWidth="1"/>
    <col min="2" max="2" width="24.85546875" style="34" customWidth="1"/>
    <col min="3" max="3" width="20.5703125" style="34" customWidth="1"/>
    <col min="4" max="4" width="29.5703125" style="34" customWidth="1"/>
    <col min="5" max="5" width="18.140625" style="34" customWidth="1"/>
    <col min="6" max="9" width="17.85546875" style="34" customWidth="1"/>
    <col min="10" max="10" width="18.5703125" style="34" bestFit="1" customWidth="1"/>
    <col min="11" max="11" width="20" style="34" customWidth="1"/>
    <col min="12" max="12" width="11.85546875" style="34" customWidth="1"/>
    <col min="13" max="13" width="26.140625" style="34" customWidth="1"/>
    <col min="14" max="14" width="13.7109375" style="34" bestFit="1" customWidth="1"/>
    <col min="15" max="15" width="20" style="34" customWidth="1"/>
    <col min="16" max="16" width="9" style="34" customWidth="1"/>
    <col min="17" max="16384" width="9.140625" style="34"/>
  </cols>
  <sheetData>
    <row r="1" spans="1:106" ht="16.5" customHeight="1" x14ac:dyDescent="0.2">
      <c r="A1" s="104" t="s">
        <v>186</v>
      </c>
      <c r="B1" s="104"/>
      <c r="C1" s="104"/>
      <c r="D1" s="104"/>
      <c r="E1" s="104"/>
      <c r="F1" s="104"/>
      <c r="G1" s="104"/>
      <c r="H1" s="104"/>
      <c r="I1" s="104"/>
      <c r="J1" s="104"/>
      <c r="K1" s="104"/>
      <c r="L1" s="104"/>
      <c r="M1" s="104"/>
    </row>
    <row r="2" spans="1:106" ht="82.5" customHeight="1" x14ac:dyDescent="0.2">
      <c r="A2" s="104"/>
      <c r="B2" s="104"/>
      <c r="C2" s="104"/>
      <c r="D2" s="104"/>
      <c r="E2" s="104"/>
      <c r="F2" s="104"/>
      <c r="G2" s="104"/>
      <c r="H2" s="104"/>
      <c r="I2" s="104"/>
      <c r="J2" s="104"/>
      <c r="K2" s="104"/>
      <c r="L2" s="104"/>
      <c r="M2" s="104"/>
    </row>
    <row r="3" spans="1:106" ht="10.5" customHeight="1" x14ac:dyDescent="0.2">
      <c r="A3" s="104"/>
      <c r="B3" s="104"/>
      <c r="C3" s="104"/>
      <c r="D3" s="104"/>
      <c r="E3" s="104"/>
      <c r="F3" s="104"/>
      <c r="G3" s="104"/>
      <c r="H3" s="104"/>
      <c r="I3" s="104"/>
      <c r="J3" s="104"/>
      <c r="K3" s="104"/>
      <c r="L3" s="104"/>
      <c r="M3" s="104"/>
    </row>
    <row r="4" spans="1:106" x14ac:dyDescent="0.2">
      <c r="A4" s="104"/>
      <c r="B4" s="104"/>
      <c r="C4" s="104"/>
      <c r="D4" s="104"/>
      <c r="E4" s="104"/>
      <c r="F4" s="104"/>
      <c r="G4" s="104"/>
      <c r="H4" s="104"/>
      <c r="I4" s="104"/>
      <c r="J4" s="104"/>
      <c r="K4" s="104"/>
      <c r="L4" s="104"/>
      <c r="M4" s="104"/>
    </row>
    <row r="5" spans="1:106" ht="1.5" customHeight="1" thickBot="1" x14ac:dyDescent="0.25">
      <c r="A5" s="104"/>
      <c r="B5" s="104"/>
      <c r="C5" s="104"/>
      <c r="D5" s="104"/>
      <c r="E5" s="104"/>
      <c r="F5" s="104"/>
      <c r="G5" s="104"/>
      <c r="H5" s="104"/>
      <c r="I5" s="104"/>
      <c r="J5" s="104"/>
      <c r="K5" s="104"/>
      <c r="L5" s="104"/>
      <c r="M5" s="104"/>
    </row>
    <row r="6" spans="1:106" ht="0.75" hidden="1" customHeight="1" thickBot="1" x14ac:dyDescent="0.25">
      <c r="A6" s="104"/>
      <c r="B6" s="104"/>
      <c r="C6" s="104"/>
      <c r="D6" s="104"/>
      <c r="E6" s="104"/>
      <c r="F6" s="104"/>
      <c r="G6" s="104"/>
      <c r="H6" s="104"/>
      <c r="I6" s="104"/>
      <c r="J6" s="104"/>
      <c r="K6" s="104"/>
      <c r="L6" s="104"/>
      <c r="M6" s="104"/>
    </row>
    <row r="7" spans="1:106" s="81" customFormat="1" ht="49.5" hidden="1" customHeight="1" thickBot="1" x14ac:dyDescent="0.25">
      <c r="A7" s="104"/>
      <c r="B7" s="104"/>
      <c r="C7" s="104"/>
      <c r="D7" s="104"/>
      <c r="E7" s="104"/>
      <c r="F7" s="104"/>
      <c r="G7" s="104"/>
      <c r="H7" s="104"/>
      <c r="I7" s="104"/>
      <c r="J7" s="104"/>
      <c r="K7" s="104"/>
      <c r="L7" s="104"/>
      <c r="M7" s="104"/>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row>
    <row r="8" spans="1:106" ht="10.5" hidden="1" customHeight="1" thickBot="1" x14ac:dyDescent="0.25">
      <c r="A8" s="105"/>
      <c r="B8" s="105"/>
      <c r="C8" s="105"/>
      <c r="D8" s="105"/>
      <c r="E8" s="105"/>
      <c r="F8" s="105"/>
      <c r="G8" s="105"/>
      <c r="H8" s="105"/>
      <c r="I8" s="105"/>
      <c r="J8" s="105"/>
      <c r="K8" s="105"/>
      <c r="L8" s="105"/>
      <c r="M8" s="105"/>
    </row>
    <row r="9" spans="1:106" ht="62.25" x14ac:dyDescent="0.2">
      <c r="A9" s="40" t="s">
        <v>0</v>
      </c>
      <c r="B9" s="41" t="s">
        <v>1</v>
      </c>
      <c r="C9" s="41" t="s">
        <v>103</v>
      </c>
      <c r="D9" s="41" t="s">
        <v>2</v>
      </c>
      <c r="E9" s="52" t="s">
        <v>104</v>
      </c>
      <c r="F9" s="52" t="s">
        <v>105</v>
      </c>
      <c r="G9" s="52" t="s">
        <v>106</v>
      </c>
      <c r="H9" s="52" t="s">
        <v>107</v>
      </c>
      <c r="I9" s="52" t="s">
        <v>108</v>
      </c>
      <c r="J9" s="52" t="s">
        <v>109</v>
      </c>
      <c r="K9" s="52" t="s">
        <v>110</v>
      </c>
      <c r="L9" s="41" t="s">
        <v>111</v>
      </c>
      <c r="M9" s="51" t="s">
        <v>112</v>
      </c>
    </row>
    <row r="10" spans="1:106" ht="32.25" customHeight="1" x14ac:dyDescent="0.2">
      <c r="A10" s="87"/>
      <c r="B10" s="88"/>
      <c r="C10" s="88"/>
      <c r="D10" s="88"/>
      <c r="E10" s="88"/>
      <c r="F10" s="88"/>
      <c r="G10" s="87" t="s">
        <v>113</v>
      </c>
      <c r="H10" s="88"/>
      <c r="I10" s="88"/>
      <c r="J10" s="88"/>
      <c r="K10" s="88"/>
      <c r="L10" s="88"/>
      <c r="M10" s="89"/>
    </row>
    <row r="11" spans="1:106" ht="56.25" customHeight="1" x14ac:dyDescent="0.2">
      <c r="A11" s="62">
        <v>7</v>
      </c>
      <c r="B11" s="63" t="s">
        <v>114</v>
      </c>
      <c r="C11" s="38" t="s">
        <v>115</v>
      </c>
      <c r="D11" s="38" t="s">
        <v>116</v>
      </c>
      <c r="E11" s="39" t="s">
        <v>117</v>
      </c>
      <c r="F11" s="53" t="s">
        <v>117</v>
      </c>
      <c r="G11" s="39" t="s">
        <v>117</v>
      </c>
      <c r="H11" s="39">
        <v>15272401</v>
      </c>
      <c r="I11" s="39">
        <v>15272401</v>
      </c>
      <c r="J11" s="39">
        <v>5670134</v>
      </c>
      <c r="K11" s="39" t="s">
        <v>118</v>
      </c>
      <c r="L11" s="62">
        <v>160</v>
      </c>
      <c r="M11" s="64" t="s">
        <v>119</v>
      </c>
      <c r="N11" s="75"/>
      <c r="O11" s="75"/>
    </row>
    <row r="12" spans="1:106" ht="73.5" customHeight="1" x14ac:dyDescent="0.3">
      <c r="A12" s="62">
        <v>23</v>
      </c>
      <c r="B12" s="63" t="s">
        <v>120</v>
      </c>
      <c r="C12" s="38" t="s">
        <v>115</v>
      </c>
      <c r="D12" s="38" t="s">
        <v>121</v>
      </c>
      <c r="E12" s="65">
        <v>504650</v>
      </c>
      <c r="F12" s="65">
        <v>504650</v>
      </c>
      <c r="G12" s="39">
        <v>402314</v>
      </c>
      <c r="H12" s="39">
        <v>568434</v>
      </c>
      <c r="I12" s="39">
        <v>568434</v>
      </c>
      <c r="J12" s="39">
        <v>671389</v>
      </c>
      <c r="K12" s="39" t="s">
        <v>122</v>
      </c>
      <c r="L12" s="62">
        <v>157.69999999999999</v>
      </c>
      <c r="M12" s="64" t="s">
        <v>119</v>
      </c>
      <c r="N12" s="75"/>
      <c r="O12" s="75"/>
      <c r="S12" s="82"/>
    </row>
    <row r="13" spans="1:106" ht="56.25" customHeight="1" x14ac:dyDescent="0.2">
      <c r="A13" s="62">
        <v>27</v>
      </c>
      <c r="B13" s="63" t="s">
        <v>120</v>
      </c>
      <c r="C13" s="38" t="s">
        <v>123</v>
      </c>
      <c r="D13" s="38" t="s">
        <v>124</v>
      </c>
      <c r="E13" s="65">
        <v>28067786</v>
      </c>
      <c r="F13" s="65">
        <v>28067786</v>
      </c>
      <c r="G13" s="39">
        <v>24794553</v>
      </c>
      <c r="H13" s="39">
        <v>20460827</v>
      </c>
      <c r="I13" s="39">
        <v>20460827</v>
      </c>
      <c r="J13" s="39">
        <v>24403023</v>
      </c>
      <c r="K13" s="39" t="s">
        <v>122</v>
      </c>
      <c r="L13" s="62">
        <v>157.19999999999999</v>
      </c>
      <c r="M13" s="64" t="s">
        <v>119</v>
      </c>
      <c r="N13" s="75"/>
      <c r="O13" s="75"/>
    </row>
    <row r="14" spans="1:106" ht="79.5" customHeight="1" x14ac:dyDescent="0.2">
      <c r="A14" s="62">
        <v>11</v>
      </c>
      <c r="B14" s="63" t="s">
        <v>187</v>
      </c>
      <c r="C14" s="38" t="s">
        <v>115</v>
      </c>
      <c r="D14" s="38" t="s">
        <v>125</v>
      </c>
      <c r="E14" s="65">
        <v>12712246</v>
      </c>
      <c r="F14" s="65">
        <v>12712246</v>
      </c>
      <c r="G14" s="39">
        <v>12614596</v>
      </c>
      <c r="H14" s="39">
        <v>31516348</v>
      </c>
      <c r="I14" s="39">
        <v>31516348</v>
      </c>
      <c r="J14" s="39">
        <v>31618457</v>
      </c>
      <c r="K14" s="39" t="s">
        <v>122</v>
      </c>
      <c r="L14" s="62">
        <v>153</v>
      </c>
      <c r="M14" s="64" t="s">
        <v>119</v>
      </c>
      <c r="N14" s="75"/>
      <c r="O14" s="75"/>
      <c r="P14" s="59"/>
    </row>
    <row r="15" spans="1:106" ht="56.25" customHeight="1" x14ac:dyDescent="0.2">
      <c r="A15" s="62">
        <v>19</v>
      </c>
      <c r="B15" s="63" t="s">
        <v>126</v>
      </c>
      <c r="C15" s="38" t="s">
        <v>115</v>
      </c>
      <c r="D15" s="38" t="s">
        <v>127</v>
      </c>
      <c r="E15" s="65">
        <v>6954412</v>
      </c>
      <c r="F15" s="65">
        <v>6954412</v>
      </c>
      <c r="G15" s="39">
        <v>6980453</v>
      </c>
      <c r="H15" s="39">
        <v>18353999</v>
      </c>
      <c r="I15" s="39">
        <v>18353999</v>
      </c>
      <c r="J15" s="39">
        <v>18540329</v>
      </c>
      <c r="K15" s="39" t="s">
        <v>122</v>
      </c>
      <c r="L15" s="62">
        <v>150.6</v>
      </c>
      <c r="M15" s="64" t="s">
        <v>119</v>
      </c>
      <c r="N15" s="75"/>
      <c r="O15" s="75"/>
      <c r="P15" s="59"/>
    </row>
    <row r="16" spans="1:106" ht="56.25" customHeight="1" x14ac:dyDescent="0.2">
      <c r="A16" s="62">
        <v>12</v>
      </c>
      <c r="B16" s="63" t="s">
        <v>128</v>
      </c>
      <c r="C16" s="38" t="s">
        <v>115</v>
      </c>
      <c r="D16" s="38" t="s">
        <v>129</v>
      </c>
      <c r="E16" s="65">
        <v>1162627</v>
      </c>
      <c r="F16" s="65">
        <v>1162627</v>
      </c>
      <c r="G16" s="39">
        <v>263880</v>
      </c>
      <c r="H16" s="39">
        <v>7666724</v>
      </c>
      <c r="I16" s="39">
        <v>7666724</v>
      </c>
      <c r="J16" s="39">
        <v>2697849</v>
      </c>
      <c r="K16" s="39" t="s">
        <v>122</v>
      </c>
      <c r="L16" s="62">
        <v>149.4</v>
      </c>
      <c r="M16" s="64" t="s">
        <v>119</v>
      </c>
      <c r="N16" s="75"/>
      <c r="O16" s="75"/>
      <c r="P16" s="59"/>
    </row>
    <row r="17" spans="1:16" ht="63.75" customHeight="1" x14ac:dyDescent="0.2">
      <c r="A17" s="62">
        <v>31</v>
      </c>
      <c r="B17" s="63" t="s">
        <v>130</v>
      </c>
      <c r="C17" s="38" t="s">
        <v>115</v>
      </c>
      <c r="D17" s="38" t="s">
        <v>131</v>
      </c>
      <c r="E17" s="61">
        <v>598279</v>
      </c>
      <c r="F17" s="61">
        <v>598279</v>
      </c>
      <c r="G17" s="61">
        <v>572111</v>
      </c>
      <c r="H17" s="39">
        <v>753281</v>
      </c>
      <c r="I17" s="39">
        <v>753281</v>
      </c>
      <c r="J17" s="39">
        <v>784560</v>
      </c>
      <c r="K17" s="39" t="s">
        <v>122</v>
      </c>
      <c r="L17" s="62">
        <v>147</v>
      </c>
      <c r="M17" s="64" t="s">
        <v>119</v>
      </c>
      <c r="N17" s="75"/>
      <c r="O17" s="75"/>
    </row>
    <row r="18" spans="1:16" ht="63.75" customHeight="1" x14ac:dyDescent="0.2">
      <c r="A18" s="62">
        <v>1</v>
      </c>
      <c r="B18" s="63" t="s">
        <v>132</v>
      </c>
      <c r="C18" s="38" t="s">
        <v>115</v>
      </c>
      <c r="D18" s="38" t="s">
        <v>133</v>
      </c>
      <c r="E18" s="61" t="s">
        <v>117</v>
      </c>
      <c r="F18" s="53" t="s">
        <v>117</v>
      </c>
      <c r="G18" s="61" t="s">
        <v>117</v>
      </c>
      <c r="H18" s="39">
        <v>24049552</v>
      </c>
      <c r="I18" s="39">
        <v>24049552</v>
      </c>
      <c r="J18" s="39">
        <v>4584632</v>
      </c>
      <c r="K18" s="39" t="s">
        <v>118</v>
      </c>
      <c r="L18" s="62">
        <v>144</v>
      </c>
      <c r="M18" s="38" t="s">
        <v>134</v>
      </c>
      <c r="N18" s="75"/>
      <c r="O18" s="75"/>
    </row>
    <row r="19" spans="1:16" ht="63" customHeight="1" x14ac:dyDescent="0.2">
      <c r="A19" s="62">
        <v>2</v>
      </c>
      <c r="B19" s="63" t="s">
        <v>135</v>
      </c>
      <c r="C19" s="38" t="s">
        <v>115</v>
      </c>
      <c r="D19" s="38" t="s">
        <v>136</v>
      </c>
      <c r="E19" s="39" t="s">
        <v>117</v>
      </c>
      <c r="F19" s="53" t="s">
        <v>117</v>
      </c>
      <c r="G19" s="39" t="s">
        <v>117</v>
      </c>
      <c r="H19" s="39">
        <v>2421386</v>
      </c>
      <c r="I19" s="39">
        <v>2421386</v>
      </c>
      <c r="J19" s="39">
        <v>703216</v>
      </c>
      <c r="K19" s="39" t="s">
        <v>122</v>
      </c>
      <c r="L19" s="62">
        <v>141</v>
      </c>
      <c r="M19" s="38" t="s">
        <v>137</v>
      </c>
      <c r="N19" s="75"/>
      <c r="O19" s="75"/>
      <c r="P19" s="59"/>
    </row>
    <row r="20" spans="1:16" ht="63.75" customHeight="1" x14ac:dyDescent="0.2">
      <c r="A20" s="62">
        <v>4</v>
      </c>
      <c r="B20" s="63" t="s">
        <v>138</v>
      </c>
      <c r="C20" s="38" t="s">
        <v>115</v>
      </c>
      <c r="D20" s="38" t="s">
        <v>139</v>
      </c>
      <c r="E20" s="61" t="s">
        <v>117</v>
      </c>
      <c r="F20" s="53" t="s">
        <v>117</v>
      </c>
      <c r="G20" s="61" t="s">
        <v>117</v>
      </c>
      <c r="H20" s="39">
        <v>8297549</v>
      </c>
      <c r="I20" s="39">
        <v>8297549</v>
      </c>
      <c r="J20" s="39">
        <v>4426009</v>
      </c>
      <c r="K20" s="39" t="s">
        <v>118</v>
      </c>
      <c r="L20" s="62">
        <v>133</v>
      </c>
      <c r="M20" s="38" t="s">
        <v>134</v>
      </c>
      <c r="N20" s="75"/>
      <c r="O20" s="75"/>
    </row>
    <row r="21" spans="1:16" ht="63.75" customHeight="1" x14ac:dyDescent="0.2">
      <c r="A21" s="62">
        <v>9</v>
      </c>
      <c r="B21" s="63" t="s">
        <v>140</v>
      </c>
      <c r="C21" s="38" t="s">
        <v>141</v>
      </c>
      <c r="D21" s="38" t="s">
        <v>142</v>
      </c>
      <c r="E21" s="61" t="s">
        <v>117</v>
      </c>
      <c r="F21" s="53" t="s">
        <v>117</v>
      </c>
      <c r="G21" s="61" t="s">
        <v>117</v>
      </c>
      <c r="H21" s="39">
        <v>30980378</v>
      </c>
      <c r="I21" s="39">
        <v>30980378</v>
      </c>
      <c r="J21" s="39">
        <v>31610554</v>
      </c>
      <c r="K21" s="39" t="s">
        <v>118</v>
      </c>
      <c r="L21" s="62">
        <v>128</v>
      </c>
      <c r="M21" s="38" t="s">
        <v>134</v>
      </c>
      <c r="N21" s="75"/>
      <c r="O21" s="75"/>
    </row>
    <row r="22" spans="1:16" ht="56.25" customHeight="1" x14ac:dyDescent="0.2">
      <c r="A22" s="62">
        <v>10</v>
      </c>
      <c r="B22" s="63" t="s">
        <v>143</v>
      </c>
      <c r="C22" s="38" t="s">
        <v>115</v>
      </c>
      <c r="D22" s="38" t="s">
        <v>144</v>
      </c>
      <c r="E22" s="39" t="s">
        <v>117</v>
      </c>
      <c r="F22" s="53" t="s">
        <v>117</v>
      </c>
      <c r="G22" s="39" t="s">
        <v>117</v>
      </c>
      <c r="H22" s="39">
        <v>2207287</v>
      </c>
      <c r="I22" s="39">
        <v>2207287</v>
      </c>
      <c r="J22" s="39">
        <v>392541</v>
      </c>
      <c r="K22" s="39" t="s">
        <v>118</v>
      </c>
      <c r="L22" s="62">
        <v>127.8</v>
      </c>
      <c r="M22" s="38" t="s">
        <v>134</v>
      </c>
      <c r="N22" s="75"/>
      <c r="O22" s="75"/>
      <c r="P22" s="59"/>
    </row>
    <row r="23" spans="1:16" ht="56.25" hidden="1" customHeight="1" x14ac:dyDescent="0.2">
      <c r="A23" s="62"/>
      <c r="B23" s="63"/>
      <c r="C23" s="38"/>
      <c r="D23" s="38"/>
      <c r="E23" s="53"/>
      <c r="F23" s="53"/>
      <c r="G23" s="39"/>
      <c r="H23" s="39"/>
      <c r="I23" s="39"/>
      <c r="J23" s="39"/>
      <c r="K23" s="39"/>
      <c r="L23" s="62"/>
      <c r="M23" s="66"/>
      <c r="P23" s="59"/>
    </row>
    <row r="24" spans="1:16" ht="63.75" hidden="1" customHeight="1" x14ac:dyDescent="0.2">
      <c r="A24" s="68"/>
      <c r="B24" s="69"/>
      <c r="C24" s="70"/>
      <c r="D24" s="70"/>
      <c r="E24" s="71"/>
      <c r="F24" s="72"/>
      <c r="G24" s="71"/>
      <c r="H24" s="73"/>
      <c r="I24" s="73"/>
      <c r="J24" s="73"/>
      <c r="K24" s="73"/>
      <c r="L24" s="68"/>
      <c r="M24" s="74"/>
    </row>
    <row r="25" spans="1:16" ht="36.75" customHeight="1" x14ac:dyDescent="0.2">
      <c r="A25" s="106" t="s">
        <v>145</v>
      </c>
      <c r="B25" s="107"/>
      <c r="C25" s="107"/>
      <c r="D25" s="107"/>
      <c r="E25" s="50">
        <f>SUM(E11:E24)</f>
        <v>50000000</v>
      </c>
      <c r="F25" s="50">
        <f t="shared" ref="F25:J25" si="0">SUM(F11:F24)</f>
        <v>50000000</v>
      </c>
      <c r="G25" s="50">
        <f t="shared" si="0"/>
        <v>45627907</v>
      </c>
      <c r="H25" s="50">
        <f t="shared" si="0"/>
        <v>162548166</v>
      </c>
      <c r="I25" s="50">
        <f t="shared" si="0"/>
        <v>162548166</v>
      </c>
      <c r="J25" s="50">
        <f t="shared" si="0"/>
        <v>126102693</v>
      </c>
      <c r="K25" s="80"/>
      <c r="L25" s="108"/>
      <c r="M25" s="109"/>
      <c r="N25" s="67"/>
    </row>
    <row r="26" spans="1:16" ht="17.25" customHeight="1" x14ac:dyDescent="0.2">
      <c r="A26" s="85"/>
      <c r="B26" s="86"/>
      <c r="C26" s="86"/>
      <c r="D26" s="86"/>
      <c r="E26" s="86"/>
      <c r="F26" s="86"/>
      <c r="G26" s="86"/>
      <c r="H26" s="86"/>
      <c r="I26" s="86"/>
      <c r="J26" s="86"/>
      <c r="K26" s="86"/>
      <c r="L26" s="86"/>
      <c r="M26" s="86"/>
      <c r="N26" s="67"/>
    </row>
    <row r="27" spans="1:16" ht="33" customHeight="1" x14ac:dyDescent="0.2">
      <c r="A27" s="98"/>
      <c r="B27" s="99"/>
      <c r="C27" s="99"/>
      <c r="D27" s="99"/>
      <c r="E27" s="99"/>
      <c r="F27" s="99"/>
      <c r="G27" s="99"/>
      <c r="H27" s="99"/>
      <c r="I27" s="99"/>
      <c r="J27" s="99"/>
      <c r="K27" s="99"/>
      <c r="L27" s="99"/>
      <c r="M27" s="99"/>
      <c r="N27" s="67"/>
    </row>
    <row r="28" spans="1:16" ht="17.25" customHeight="1" x14ac:dyDescent="0.2">
      <c r="A28" s="98"/>
      <c r="B28" s="99"/>
      <c r="C28" s="99"/>
      <c r="D28" s="99"/>
      <c r="E28" s="99"/>
      <c r="F28" s="99"/>
      <c r="G28" s="99"/>
      <c r="H28" s="99"/>
      <c r="I28" s="99"/>
      <c r="J28" s="99"/>
      <c r="K28" s="99"/>
      <c r="L28" s="99"/>
      <c r="M28" s="101"/>
      <c r="N28" s="67"/>
    </row>
    <row r="29" spans="1:16" ht="45.75" customHeight="1" x14ac:dyDescent="0.2">
      <c r="A29" s="98"/>
      <c r="B29" s="99"/>
      <c r="C29" s="99"/>
      <c r="D29" s="99"/>
      <c r="E29" s="99"/>
      <c r="F29" s="99"/>
      <c r="G29" s="99"/>
      <c r="H29" s="99"/>
      <c r="I29" s="99"/>
      <c r="J29" s="99"/>
      <c r="K29" s="99"/>
      <c r="L29" s="99"/>
      <c r="M29" s="101"/>
      <c r="N29" s="67"/>
    </row>
    <row r="30" spans="1:16" ht="25.5" customHeight="1" thickBot="1" x14ac:dyDescent="0.25">
      <c r="A30"/>
      <c r="B30"/>
      <c r="C30"/>
      <c r="D30"/>
      <c r="E30"/>
      <c r="F30"/>
      <c r="G30" s="97" t="s">
        <v>146</v>
      </c>
      <c r="H30"/>
      <c r="I30"/>
      <c r="J30"/>
      <c r="K30"/>
      <c r="L30"/>
      <c r="M30"/>
      <c r="N30" s="67"/>
    </row>
    <row r="31" spans="1:16" ht="60" x14ac:dyDescent="0.2">
      <c r="A31" s="40" t="s">
        <v>0</v>
      </c>
      <c r="B31" s="41" t="s">
        <v>1</v>
      </c>
      <c r="C31" s="41" t="s">
        <v>103</v>
      </c>
      <c r="D31" s="41" t="s">
        <v>2</v>
      </c>
      <c r="E31" s="52" t="s">
        <v>104</v>
      </c>
      <c r="F31" s="52" t="s">
        <v>147</v>
      </c>
      <c r="G31" s="52" t="s">
        <v>106</v>
      </c>
      <c r="H31" s="52" t="s">
        <v>107</v>
      </c>
      <c r="I31" s="52" t="s">
        <v>148</v>
      </c>
      <c r="J31" s="52" t="s">
        <v>109</v>
      </c>
      <c r="K31" s="52" t="s">
        <v>110</v>
      </c>
      <c r="L31" s="41" t="s">
        <v>149</v>
      </c>
      <c r="M31" s="51" t="s">
        <v>112</v>
      </c>
    </row>
    <row r="32" spans="1:16" ht="56.25" customHeight="1" x14ac:dyDescent="0.2">
      <c r="A32" s="62">
        <v>30</v>
      </c>
      <c r="B32" s="63" t="s">
        <v>138</v>
      </c>
      <c r="C32" s="38" t="s">
        <v>115</v>
      </c>
      <c r="D32" s="38" t="s">
        <v>150</v>
      </c>
      <c r="E32" s="39">
        <v>10554032.199999999</v>
      </c>
      <c r="F32" s="39">
        <v>10554032.199999999</v>
      </c>
      <c r="G32" s="39">
        <v>36837939.799999997</v>
      </c>
      <c r="H32" s="39">
        <v>34002790</v>
      </c>
      <c r="I32" s="39">
        <v>34002790</v>
      </c>
      <c r="J32" s="39">
        <v>7825174</v>
      </c>
      <c r="K32" s="39" t="s">
        <v>122</v>
      </c>
      <c r="L32" s="62">
        <v>145.19999999999999</v>
      </c>
      <c r="M32" s="66" t="s">
        <v>151</v>
      </c>
      <c r="N32" s="76"/>
      <c r="O32" s="76"/>
    </row>
    <row r="33" spans="1:16" ht="56.25" customHeight="1" x14ac:dyDescent="0.2">
      <c r="A33" s="62">
        <v>20</v>
      </c>
      <c r="B33" s="63" t="s">
        <v>120</v>
      </c>
      <c r="C33" s="60" t="s">
        <v>152</v>
      </c>
      <c r="D33" s="38" t="s">
        <v>153</v>
      </c>
      <c r="E33" s="39">
        <v>7748338</v>
      </c>
      <c r="F33" s="39">
        <v>7748338</v>
      </c>
      <c r="G33" s="39">
        <v>2374982</v>
      </c>
      <c r="H33" s="39">
        <v>16181470</v>
      </c>
      <c r="I33" s="39">
        <v>16181470</v>
      </c>
      <c r="J33" s="39">
        <v>5620808</v>
      </c>
      <c r="K33" s="39" t="s">
        <v>122</v>
      </c>
      <c r="L33" s="62">
        <v>142.30000000000001</v>
      </c>
      <c r="M33" s="66" t="s">
        <v>151</v>
      </c>
      <c r="N33" s="76"/>
      <c r="O33" s="76"/>
      <c r="P33" s="59"/>
    </row>
    <row r="34" spans="1:16" ht="65.25" customHeight="1" x14ac:dyDescent="0.2">
      <c r="A34" s="62">
        <v>28</v>
      </c>
      <c r="B34" s="63" t="s">
        <v>154</v>
      </c>
      <c r="C34" s="38" t="s">
        <v>115</v>
      </c>
      <c r="D34" s="38" t="s">
        <v>155</v>
      </c>
      <c r="E34" s="39">
        <v>1920559</v>
      </c>
      <c r="F34" s="39">
        <v>1920559</v>
      </c>
      <c r="G34" s="39">
        <v>2886352</v>
      </c>
      <c r="H34" s="39">
        <v>13793422</v>
      </c>
      <c r="I34" s="39">
        <v>13793422</v>
      </c>
      <c r="J34" s="39">
        <v>12832494</v>
      </c>
      <c r="K34" s="39" t="s">
        <v>122</v>
      </c>
      <c r="L34" s="62">
        <v>140.80000000000001</v>
      </c>
      <c r="M34" s="66" t="s">
        <v>151</v>
      </c>
      <c r="N34" s="76"/>
      <c r="O34" s="76"/>
      <c r="P34" s="59"/>
    </row>
    <row r="35" spans="1:16" ht="63.75" customHeight="1" x14ac:dyDescent="0.2">
      <c r="A35" s="62">
        <v>21</v>
      </c>
      <c r="B35" s="63" t="s">
        <v>138</v>
      </c>
      <c r="C35" s="38" t="s">
        <v>115</v>
      </c>
      <c r="D35" s="38" t="s">
        <v>156</v>
      </c>
      <c r="E35" s="39">
        <v>8751047</v>
      </c>
      <c r="F35" s="39">
        <v>8751047</v>
      </c>
      <c r="G35" s="39">
        <v>10413956</v>
      </c>
      <c r="H35" s="39">
        <v>27681555</v>
      </c>
      <c r="I35" s="39">
        <v>27681555</v>
      </c>
      <c r="J35" s="39">
        <v>26075836</v>
      </c>
      <c r="K35" s="39" t="s">
        <v>122</v>
      </c>
      <c r="L35" s="62">
        <v>138.19999999999999</v>
      </c>
      <c r="M35" s="66" t="s">
        <v>151</v>
      </c>
      <c r="N35" s="76"/>
      <c r="O35" s="76"/>
      <c r="P35" s="59"/>
    </row>
    <row r="36" spans="1:16" ht="56.25" customHeight="1" x14ac:dyDescent="0.2">
      <c r="A36" s="62">
        <v>22</v>
      </c>
      <c r="B36" s="63" t="s">
        <v>120</v>
      </c>
      <c r="C36" s="38" t="s">
        <v>152</v>
      </c>
      <c r="D36" s="38" t="s">
        <v>157</v>
      </c>
      <c r="E36" s="39">
        <v>4705825</v>
      </c>
      <c r="F36" s="39">
        <v>4705825</v>
      </c>
      <c r="G36" s="39">
        <v>8483000</v>
      </c>
      <c r="H36" s="39">
        <v>4210899</v>
      </c>
      <c r="I36" s="39">
        <v>4210899</v>
      </c>
      <c r="J36" s="39">
        <v>500000</v>
      </c>
      <c r="K36" s="39" t="s">
        <v>122</v>
      </c>
      <c r="L36" s="62">
        <v>133.80000000000001</v>
      </c>
      <c r="M36" s="66" t="s">
        <v>151</v>
      </c>
      <c r="N36" s="76"/>
      <c r="O36" s="76"/>
      <c r="P36" s="59"/>
    </row>
    <row r="37" spans="1:16" ht="63.75" customHeight="1" x14ac:dyDescent="0.2">
      <c r="A37" s="62">
        <v>8</v>
      </c>
      <c r="B37" s="63" t="s">
        <v>138</v>
      </c>
      <c r="C37" s="38" t="s">
        <v>115</v>
      </c>
      <c r="D37" s="38" t="s">
        <v>158</v>
      </c>
      <c r="E37" s="39">
        <v>1038000</v>
      </c>
      <c r="F37" s="39">
        <v>1038000</v>
      </c>
      <c r="G37" s="39">
        <v>1038000</v>
      </c>
      <c r="H37" s="39">
        <v>13902895</v>
      </c>
      <c r="I37" s="39">
        <v>13902895</v>
      </c>
      <c r="J37" s="39">
        <v>4596462</v>
      </c>
      <c r="K37" s="39" t="s">
        <v>122</v>
      </c>
      <c r="L37" s="62">
        <v>129.1</v>
      </c>
      <c r="M37" s="66" t="s">
        <v>151</v>
      </c>
      <c r="N37" s="76"/>
      <c r="O37" s="76"/>
      <c r="P37" s="59"/>
    </row>
    <row r="38" spans="1:16" ht="56.25" customHeight="1" x14ac:dyDescent="0.2">
      <c r="A38" s="62">
        <v>29</v>
      </c>
      <c r="B38" s="63" t="s">
        <v>159</v>
      </c>
      <c r="C38" s="38" t="s">
        <v>115</v>
      </c>
      <c r="D38" s="38" t="s">
        <v>160</v>
      </c>
      <c r="E38" s="53" t="s">
        <v>117</v>
      </c>
      <c r="F38" s="53" t="s">
        <v>117</v>
      </c>
      <c r="G38" s="39" t="s">
        <v>117</v>
      </c>
      <c r="H38" s="39">
        <v>1972350</v>
      </c>
      <c r="I38" s="39">
        <v>1972350</v>
      </c>
      <c r="J38" s="39">
        <v>1973841</v>
      </c>
      <c r="K38" s="39" t="s">
        <v>122</v>
      </c>
      <c r="L38" s="62">
        <v>127</v>
      </c>
      <c r="M38" s="66" t="s">
        <v>151</v>
      </c>
      <c r="N38" s="76"/>
      <c r="O38" s="76"/>
      <c r="P38" s="59"/>
    </row>
    <row r="39" spans="1:16" ht="56.25" customHeight="1" x14ac:dyDescent="0.2">
      <c r="A39" s="62">
        <v>18</v>
      </c>
      <c r="B39" s="63" t="s">
        <v>161</v>
      </c>
      <c r="C39" s="38" t="s">
        <v>115</v>
      </c>
      <c r="D39" s="38" t="s">
        <v>162</v>
      </c>
      <c r="E39" s="39">
        <v>1100239</v>
      </c>
      <c r="F39" s="39">
        <v>1100239</v>
      </c>
      <c r="G39" s="39">
        <v>203888</v>
      </c>
      <c r="H39" s="39">
        <v>6080187</v>
      </c>
      <c r="I39" s="39">
        <v>6080187</v>
      </c>
      <c r="J39" s="39">
        <v>6976539</v>
      </c>
      <c r="K39" s="39" t="s">
        <v>122</v>
      </c>
      <c r="L39" s="62">
        <v>124.7</v>
      </c>
      <c r="M39" s="66" t="s">
        <v>151</v>
      </c>
      <c r="N39" s="76"/>
      <c r="O39" s="76"/>
      <c r="P39" s="59"/>
    </row>
    <row r="40" spans="1:16" ht="93" customHeight="1" x14ac:dyDescent="0.2">
      <c r="A40" s="62">
        <v>14</v>
      </c>
      <c r="B40" s="63" t="s">
        <v>163</v>
      </c>
      <c r="C40" s="38" t="s">
        <v>152</v>
      </c>
      <c r="D40" s="38" t="s">
        <v>164</v>
      </c>
      <c r="E40" s="39">
        <v>1064515</v>
      </c>
      <c r="F40" s="39">
        <v>1064515</v>
      </c>
      <c r="G40" s="39">
        <v>500000</v>
      </c>
      <c r="H40" s="39">
        <v>22076145</v>
      </c>
      <c r="I40" s="39">
        <v>22076145</v>
      </c>
      <c r="J40" s="39">
        <v>7315000</v>
      </c>
      <c r="K40" s="39" t="s">
        <v>122</v>
      </c>
      <c r="L40" s="62">
        <v>121.9</v>
      </c>
      <c r="M40" s="66" t="s">
        <v>151</v>
      </c>
      <c r="N40" s="76"/>
      <c r="O40" s="76"/>
      <c r="P40" s="59"/>
    </row>
    <row r="41" spans="1:16" ht="66.75" customHeight="1" x14ac:dyDescent="0.2">
      <c r="A41" s="62">
        <v>25</v>
      </c>
      <c r="B41" s="63" t="s">
        <v>138</v>
      </c>
      <c r="C41" s="38" t="s">
        <v>115</v>
      </c>
      <c r="D41" s="38" t="s">
        <v>165</v>
      </c>
      <c r="E41" s="39">
        <v>298700</v>
      </c>
      <c r="F41" s="53">
        <v>298700</v>
      </c>
      <c r="G41" s="39">
        <v>75000</v>
      </c>
      <c r="H41" s="39">
        <v>9642360</v>
      </c>
      <c r="I41" s="39">
        <v>9642360</v>
      </c>
      <c r="J41" s="39">
        <v>3349500</v>
      </c>
      <c r="K41" s="39" t="s">
        <v>122</v>
      </c>
      <c r="L41" s="62">
        <v>120.3</v>
      </c>
      <c r="M41" s="66" t="s">
        <v>151</v>
      </c>
      <c r="N41" s="76"/>
      <c r="O41" s="76"/>
      <c r="P41" s="59"/>
    </row>
    <row r="42" spans="1:16" ht="66" customHeight="1" x14ac:dyDescent="0.2">
      <c r="A42" s="62">
        <v>26</v>
      </c>
      <c r="B42" s="63" t="s">
        <v>166</v>
      </c>
      <c r="C42" s="38" t="s">
        <v>152</v>
      </c>
      <c r="D42" s="38" t="s">
        <v>167</v>
      </c>
      <c r="E42" s="39">
        <v>8347000</v>
      </c>
      <c r="F42" s="53">
        <v>8347000</v>
      </c>
      <c r="G42" s="53">
        <v>8347000</v>
      </c>
      <c r="H42" s="39">
        <v>725000</v>
      </c>
      <c r="I42" s="39">
        <v>725000</v>
      </c>
      <c r="J42" s="39">
        <v>725000</v>
      </c>
      <c r="K42" s="39" t="s">
        <v>122</v>
      </c>
      <c r="L42" s="62">
        <v>113.1</v>
      </c>
      <c r="M42" s="66" t="s">
        <v>151</v>
      </c>
      <c r="N42" s="76"/>
      <c r="O42" s="76"/>
      <c r="P42" s="59"/>
    </row>
    <row r="43" spans="1:16" ht="56.25" customHeight="1" x14ac:dyDescent="0.2">
      <c r="A43" s="62">
        <v>24</v>
      </c>
      <c r="B43" s="63" t="s">
        <v>168</v>
      </c>
      <c r="C43" s="38" t="s">
        <v>115</v>
      </c>
      <c r="D43" s="38" t="s">
        <v>169</v>
      </c>
      <c r="E43" s="39">
        <v>711701</v>
      </c>
      <c r="F43" s="53">
        <v>711701</v>
      </c>
      <c r="G43" s="39">
        <v>70360</v>
      </c>
      <c r="H43" s="39">
        <v>14069253</v>
      </c>
      <c r="I43" s="39">
        <v>14069253</v>
      </c>
      <c r="J43" s="39">
        <v>2540341</v>
      </c>
      <c r="K43" s="39" t="s">
        <v>122</v>
      </c>
      <c r="L43" s="62">
        <v>113</v>
      </c>
      <c r="M43" s="66" t="s">
        <v>151</v>
      </c>
      <c r="N43" s="76"/>
      <c r="O43" s="76"/>
      <c r="P43" s="59"/>
    </row>
    <row r="44" spans="1:16" ht="96.75" customHeight="1" x14ac:dyDescent="0.2">
      <c r="A44" s="62">
        <v>13</v>
      </c>
      <c r="B44" s="63" t="s">
        <v>170</v>
      </c>
      <c r="C44" s="38" t="s">
        <v>115</v>
      </c>
      <c r="D44" s="38" t="s">
        <v>171</v>
      </c>
      <c r="E44" s="39" t="s">
        <v>117</v>
      </c>
      <c r="F44" s="53" t="s">
        <v>117</v>
      </c>
      <c r="G44" s="39" t="s">
        <v>117</v>
      </c>
      <c r="H44" s="39">
        <v>780488.09</v>
      </c>
      <c r="I44" s="39">
        <v>780488.09</v>
      </c>
      <c r="J44" s="39">
        <v>855625</v>
      </c>
      <c r="K44" s="39" t="s">
        <v>122</v>
      </c>
      <c r="L44" s="62">
        <v>100.4</v>
      </c>
      <c r="M44" s="66" t="s">
        <v>151</v>
      </c>
      <c r="N44" s="76"/>
      <c r="O44" s="76"/>
      <c r="P44" s="59"/>
    </row>
    <row r="45" spans="1:16" ht="108.75" customHeight="1" x14ac:dyDescent="0.2">
      <c r="A45" s="62">
        <v>3</v>
      </c>
      <c r="B45" s="63" t="s">
        <v>188</v>
      </c>
      <c r="C45" s="38" t="s">
        <v>190</v>
      </c>
      <c r="D45" s="96" t="s">
        <v>189</v>
      </c>
      <c r="E45" s="39" t="s">
        <v>117</v>
      </c>
      <c r="F45" s="53" t="s">
        <v>117</v>
      </c>
      <c r="G45" s="39" t="s">
        <v>117</v>
      </c>
      <c r="H45" s="39">
        <v>1000000</v>
      </c>
      <c r="I45" s="39">
        <v>1000000</v>
      </c>
      <c r="J45" s="39">
        <v>1000000</v>
      </c>
      <c r="K45" s="39" t="s">
        <v>118</v>
      </c>
      <c r="L45" s="62">
        <v>94</v>
      </c>
      <c r="M45" s="66" t="s">
        <v>151</v>
      </c>
      <c r="N45" s="76"/>
      <c r="O45" s="76"/>
      <c r="P45" s="59"/>
    </row>
    <row r="46" spans="1:16" ht="56.25" customHeight="1" x14ac:dyDescent="0.2">
      <c r="A46" s="62">
        <v>15</v>
      </c>
      <c r="B46" s="63" t="s">
        <v>172</v>
      </c>
      <c r="C46" s="38" t="s">
        <v>115</v>
      </c>
      <c r="D46" s="38" t="s">
        <v>173</v>
      </c>
      <c r="E46" s="39">
        <v>53953</v>
      </c>
      <c r="F46" s="53">
        <v>53953</v>
      </c>
      <c r="G46" s="39">
        <v>76500</v>
      </c>
      <c r="H46" s="39">
        <v>164498</v>
      </c>
      <c r="I46" s="39">
        <v>164498</v>
      </c>
      <c r="J46" s="39">
        <v>156556</v>
      </c>
      <c r="K46" s="39" t="s">
        <v>122</v>
      </c>
      <c r="L46" s="62">
        <v>86.2</v>
      </c>
      <c r="M46" s="66" t="s">
        <v>151</v>
      </c>
      <c r="N46" s="76"/>
      <c r="O46" s="76"/>
      <c r="P46" s="59"/>
    </row>
    <row r="47" spans="1:16" ht="56.25" customHeight="1" x14ac:dyDescent="0.2">
      <c r="A47" s="62">
        <v>6</v>
      </c>
      <c r="B47" s="63" t="s">
        <v>174</v>
      </c>
      <c r="C47" s="60" t="s">
        <v>115</v>
      </c>
      <c r="D47" s="38" t="s">
        <v>175</v>
      </c>
      <c r="E47" s="39">
        <v>13005000</v>
      </c>
      <c r="F47" s="53">
        <v>13005000</v>
      </c>
      <c r="G47" s="39">
        <v>2295000</v>
      </c>
      <c r="H47" s="39">
        <v>18997660</v>
      </c>
      <c r="I47" s="39">
        <v>18997660</v>
      </c>
      <c r="J47" s="39">
        <v>3352528</v>
      </c>
      <c r="K47" s="39" t="s">
        <v>122</v>
      </c>
      <c r="L47" s="62">
        <v>76.2</v>
      </c>
      <c r="M47" s="66" t="s">
        <v>151</v>
      </c>
      <c r="N47" s="76"/>
      <c r="O47" s="76"/>
      <c r="P47" s="59"/>
    </row>
    <row r="48" spans="1:16" s="78" customFormat="1" ht="33.75" customHeight="1" thickBot="1" x14ac:dyDescent="0.25">
      <c r="A48" s="90"/>
      <c r="B48" s="91"/>
      <c r="C48" s="91"/>
      <c r="D48" s="90" t="s">
        <v>176</v>
      </c>
      <c r="E48" s="77">
        <f>SUM(E32:E47)</f>
        <v>59298909.200000003</v>
      </c>
      <c r="F48" s="77">
        <f t="shared" ref="F48:J48" si="1">SUM(F32:F47)</f>
        <v>59298909.200000003</v>
      </c>
      <c r="G48" s="77">
        <f t="shared" si="1"/>
        <v>73601977.799999997</v>
      </c>
      <c r="H48" s="77">
        <f t="shared" si="1"/>
        <v>185280972.09</v>
      </c>
      <c r="I48" s="77">
        <f t="shared" si="1"/>
        <v>185280972.09</v>
      </c>
      <c r="J48" s="77">
        <f t="shared" si="1"/>
        <v>85695704</v>
      </c>
      <c r="K48" s="77"/>
      <c r="L48" s="77"/>
      <c r="M48" s="77"/>
      <c r="P48" s="79"/>
    </row>
    <row r="49" spans="1:13" ht="22.5" customHeight="1" x14ac:dyDescent="0.2">
      <c r="A49" s="93"/>
      <c r="B49" s="94"/>
      <c r="C49" s="94"/>
      <c r="D49" s="94"/>
      <c r="E49" s="94"/>
      <c r="F49" s="94"/>
      <c r="G49" s="94"/>
      <c r="H49" s="94"/>
      <c r="I49" s="94"/>
      <c r="J49" s="94"/>
      <c r="K49" s="94"/>
      <c r="L49" s="94"/>
      <c r="M49" s="95"/>
    </row>
    <row r="50" spans="1:13" ht="25.5" customHeight="1" thickBot="1" x14ac:dyDescent="0.25">
      <c r="A50"/>
      <c r="B50"/>
      <c r="C50"/>
      <c r="D50"/>
      <c r="E50"/>
      <c r="F50"/>
      <c r="G50" s="97" t="s">
        <v>177</v>
      </c>
      <c r="H50"/>
      <c r="I50"/>
      <c r="J50"/>
      <c r="K50"/>
      <c r="L50"/>
      <c r="M50"/>
    </row>
    <row r="51" spans="1:13" ht="60" x14ac:dyDescent="0.2">
      <c r="A51" s="40" t="s">
        <v>0</v>
      </c>
      <c r="B51" s="41" t="s">
        <v>1</v>
      </c>
      <c r="C51" s="41" t="s">
        <v>103</v>
      </c>
      <c r="D51" s="41" t="s">
        <v>2</v>
      </c>
      <c r="E51" s="52" t="s">
        <v>104</v>
      </c>
      <c r="F51" s="52" t="s">
        <v>147</v>
      </c>
      <c r="G51" s="52" t="s">
        <v>106</v>
      </c>
      <c r="H51" s="52" t="s">
        <v>107</v>
      </c>
      <c r="I51" s="52" t="s">
        <v>148</v>
      </c>
      <c r="J51" s="52" t="s">
        <v>109</v>
      </c>
      <c r="K51" s="52" t="s">
        <v>110</v>
      </c>
      <c r="L51" s="41" t="s">
        <v>7</v>
      </c>
      <c r="M51" s="51" t="s">
        <v>112</v>
      </c>
    </row>
    <row r="52" spans="1:13" ht="66" customHeight="1" x14ac:dyDescent="0.2">
      <c r="A52" s="49">
        <v>5</v>
      </c>
      <c r="B52" s="38" t="s">
        <v>178</v>
      </c>
      <c r="C52" s="38" t="s">
        <v>152</v>
      </c>
      <c r="D52" s="38" t="s">
        <v>179</v>
      </c>
      <c r="E52" s="54" t="s">
        <v>117</v>
      </c>
      <c r="F52" s="53" t="s">
        <v>117</v>
      </c>
      <c r="G52" s="54" t="s">
        <v>117</v>
      </c>
      <c r="H52" s="39">
        <v>17087380</v>
      </c>
      <c r="I52" s="39">
        <v>17087380</v>
      </c>
      <c r="J52" s="39">
        <v>45219293</v>
      </c>
      <c r="K52" s="39" t="s">
        <v>118</v>
      </c>
      <c r="L52" s="55" t="s">
        <v>117</v>
      </c>
      <c r="M52" s="42" t="s">
        <v>177</v>
      </c>
    </row>
    <row r="53" spans="1:13" ht="66" customHeight="1" x14ac:dyDescent="0.2">
      <c r="A53" s="49">
        <v>16</v>
      </c>
      <c r="B53" s="38" t="s">
        <v>180</v>
      </c>
      <c r="C53" s="38" t="s">
        <v>115</v>
      </c>
      <c r="D53" s="38" t="s">
        <v>181</v>
      </c>
      <c r="E53" s="54">
        <v>65600</v>
      </c>
      <c r="F53" s="53">
        <v>65600</v>
      </c>
      <c r="G53" s="54">
        <v>16200</v>
      </c>
      <c r="H53" s="39">
        <v>359750</v>
      </c>
      <c r="I53" s="39">
        <v>359750</v>
      </c>
      <c r="J53" s="39">
        <v>10800</v>
      </c>
      <c r="K53" s="39" t="s">
        <v>122</v>
      </c>
      <c r="L53" s="55" t="s">
        <v>117</v>
      </c>
      <c r="M53" s="42" t="s">
        <v>177</v>
      </c>
    </row>
    <row r="54" spans="1:13" ht="61.5" customHeight="1" x14ac:dyDescent="0.2">
      <c r="A54" s="49">
        <v>17</v>
      </c>
      <c r="B54" s="38" t="s">
        <v>182</v>
      </c>
      <c r="C54" s="38" t="s">
        <v>115</v>
      </c>
      <c r="D54" s="38" t="s">
        <v>183</v>
      </c>
      <c r="E54" s="54">
        <v>100000</v>
      </c>
      <c r="F54" s="53">
        <v>100000</v>
      </c>
      <c r="G54" s="54">
        <v>5000</v>
      </c>
      <c r="H54" s="39">
        <v>4371847</v>
      </c>
      <c r="I54" s="39">
        <v>4371847</v>
      </c>
      <c r="J54" s="39">
        <v>790326</v>
      </c>
      <c r="K54" s="39" t="s">
        <v>122</v>
      </c>
      <c r="L54" s="55" t="s">
        <v>117</v>
      </c>
      <c r="M54" s="42" t="s">
        <v>177</v>
      </c>
    </row>
    <row r="55" spans="1:13" ht="33.75" customHeight="1" thickBot="1" x14ac:dyDescent="0.25">
      <c r="A55" s="90"/>
      <c r="B55" s="91"/>
      <c r="C55" s="91"/>
      <c r="D55" s="92" t="s">
        <v>184</v>
      </c>
      <c r="E55" s="56">
        <f t="shared" ref="E55:J55" si="2">SUM(E11:E24,E32:E49,E52:E54)</f>
        <v>168763418.40000001</v>
      </c>
      <c r="F55" s="56">
        <f t="shared" si="2"/>
        <v>168763418.40000001</v>
      </c>
      <c r="G55" s="56">
        <f t="shared" si="2"/>
        <v>192853062.59999999</v>
      </c>
      <c r="H55" s="56">
        <f t="shared" si="2"/>
        <v>554929087.17999995</v>
      </c>
      <c r="I55" s="56">
        <f t="shared" si="2"/>
        <v>554929087.17999995</v>
      </c>
      <c r="J55" s="56">
        <f t="shared" si="2"/>
        <v>343514520</v>
      </c>
      <c r="K55" s="56"/>
      <c r="L55" s="57"/>
      <c r="M55" s="58"/>
    </row>
    <row r="56" spans="1:13" x14ac:dyDescent="0.2">
      <c r="A56" s="35"/>
      <c r="B56" s="35"/>
      <c r="C56" s="35"/>
      <c r="D56" s="35"/>
      <c r="E56" s="35"/>
      <c r="F56" s="35"/>
      <c r="G56" s="35"/>
      <c r="H56" s="36"/>
      <c r="I56" s="36"/>
      <c r="J56" s="36"/>
      <c r="K56" s="36"/>
      <c r="L56" s="36"/>
      <c r="M56" s="36"/>
    </row>
    <row r="57" spans="1:13" ht="14.25" x14ac:dyDescent="0.2">
      <c r="A57" s="102"/>
      <c r="B57" s="102"/>
      <c r="C57" s="102"/>
      <c r="D57" s="102"/>
      <c r="E57" s="102"/>
      <c r="F57" s="102"/>
      <c r="G57" s="102"/>
      <c r="H57" s="102"/>
      <c r="I57" s="102"/>
      <c r="J57" s="102"/>
      <c r="K57" s="102"/>
      <c r="L57" s="102"/>
      <c r="M57" s="102"/>
    </row>
    <row r="58" spans="1:13" x14ac:dyDescent="0.2">
      <c r="A58" s="103"/>
      <c r="B58" s="103"/>
      <c r="C58" s="103"/>
      <c r="D58" s="103"/>
      <c r="E58" s="103"/>
      <c r="F58" s="103"/>
      <c r="G58" s="103"/>
      <c r="H58" s="103"/>
      <c r="I58" s="103"/>
      <c r="J58" s="103"/>
      <c r="K58" s="103"/>
      <c r="L58" s="103"/>
      <c r="M58" s="103"/>
    </row>
    <row r="59" spans="1:13" x14ac:dyDescent="0.2">
      <c r="A59" s="84"/>
      <c r="B59" s="37"/>
      <c r="C59" s="37"/>
      <c r="D59" s="37"/>
      <c r="E59" s="37"/>
      <c r="F59" s="37"/>
      <c r="G59" s="37"/>
      <c r="H59" s="35"/>
      <c r="I59" s="35"/>
      <c r="J59" s="35"/>
      <c r="K59" s="35"/>
      <c r="L59" s="35"/>
      <c r="M59" s="35"/>
    </row>
    <row r="60" spans="1:13" x14ac:dyDescent="0.2">
      <c r="A60" s="35"/>
      <c r="B60" s="35"/>
      <c r="C60" s="35"/>
      <c r="D60" s="35"/>
      <c r="E60" s="35"/>
      <c r="F60" s="35"/>
      <c r="G60" s="35"/>
      <c r="H60" s="35"/>
      <c r="I60" s="35"/>
      <c r="J60" s="35"/>
      <c r="K60" s="35"/>
      <c r="L60" s="35"/>
      <c r="M60" s="35"/>
    </row>
    <row r="61" spans="1:13" x14ac:dyDescent="0.2">
      <c r="A61" s="100" t="s">
        <v>185</v>
      </c>
      <c r="B61" s="100"/>
      <c r="C61" s="83"/>
      <c r="D61" s="35"/>
      <c r="E61" s="35"/>
      <c r="F61" s="35"/>
      <c r="G61" s="35"/>
      <c r="H61" s="35"/>
      <c r="I61" s="35"/>
      <c r="J61" s="35"/>
      <c r="K61" s="35"/>
      <c r="L61" s="35"/>
      <c r="M61" s="35"/>
    </row>
  </sheetData>
  <mergeCells count="9">
    <mergeCell ref="A1:M8"/>
    <mergeCell ref="A25:D25"/>
    <mergeCell ref="L25:M25"/>
    <mergeCell ref="A27:M27"/>
    <mergeCell ref="A61:B61"/>
    <mergeCell ref="A28:M28"/>
    <mergeCell ref="A29:M29"/>
    <mergeCell ref="A57:M57"/>
    <mergeCell ref="A58:M58"/>
  </mergeCells>
  <phoneticPr fontId="21" type="noConversion"/>
  <printOptions horizontalCentered="1"/>
  <pageMargins left="0.47" right="0.39" top="0.53" bottom="0.5" header="0.3" footer="0.3"/>
  <pageSetup scale="57" fitToHeight="0" orientation="landscape" r:id="rId1"/>
  <headerFooter>
    <oddFooter>&amp;C&amp;P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827d858ba6e95d61dcfb14a225713ed4">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cd4d4f18febc87fe52dd5c2eafc5b776"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hidden="true"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Date" ma:index="23" nillable="true" ma:displayName="Date" ma:format="DateTime" ma:internalName="Date">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1" nillable="true" ma:displayName="Taxonomy Catch All Column" ma:hidden="true" ma:list="{56ce4c4a-7fe1-4beb-a9c7-54d9dfc92e85}"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Vater, Michelle@Energy</DisplayName>
        <AccountId>31</AccountId>
        <AccountType/>
      </UserInfo>
    </SharedWithUsers>
    <TaxCatchAll xmlns="5067c814-4b34-462c-a21d-c185ff6548d2" xsi:nil="true"/>
    <lcf76f155ced4ddcb4097134ff3c332f xmlns="785685f2-c2e1-4352-89aa-3faca8eaba52">
      <Terms xmlns="http://schemas.microsoft.com/office/infopath/2007/PartnerControls"/>
    </lcf76f155ced4ddcb4097134ff3c332f>
    <Date xmlns="785685f2-c2e1-4352-89aa-3faca8eaba5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64125B-A051-4145-BDF2-6BC8FC86B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3B77F9-F249-42FA-909C-CF501C673B11}">
  <ds:schemaRefs>
    <ds:schemaRef ds:uri="http://www.w3.org/XML/1998/namespace"/>
    <ds:schemaRef ds:uri="http://purl.org/dc/terms/"/>
    <ds:schemaRef ds:uri="http://schemas.microsoft.com/office/2006/documentManagement/types"/>
    <ds:schemaRef ds:uri="http://schemas.microsoft.com/office/2006/metadata/properties"/>
    <ds:schemaRef ds:uri="5067c814-4b34-462c-a21d-c185ff6548d2"/>
    <ds:schemaRef ds:uri="http://purl.org/dc/dcmitype/"/>
    <ds:schemaRef ds:uri="http://purl.org/dc/elements/1.1/"/>
    <ds:schemaRef ds:uri="http://schemas.microsoft.com/office/infopath/2007/PartnerControls"/>
    <ds:schemaRef ds:uri="http://schemas.openxmlformats.org/package/2006/metadata/core-properties"/>
    <ds:schemaRef ds:uri="785685f2-c2e1-4352-89aa-3faca8eaba52"/>
  </ds:schemaRefs>
</ds:datastoreItem>
</file>

<file path=customXml/itemProps3.xml><?xml version="1.0" encoding="utf-8"?>
<ds:datastoreItem xmlns:ds="http://schemas.openxmlformats.org/officeDocument/2006/customXml" ds:itemID="{F146DEAA-74BC-4689-AA25-A3F24BB1A4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applicant list</vt:lpstr>
      <vt:lpstr>NOPA</vt:lpstr>
      <vt:lpstr>NOPA!Print_Area</vt:lpstr>
      <vt:lpstr>NOPA!Print_Titles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GFO-20-606 NOPA - First Revised NOPA</dc:title>
  <dc:subject/>
  <dc:creator>Vater, Michelle@Energy</dc:creator>
  <cp:keywords/>
  <dc:description/>
  <cp:lastModifiedBy>Baird, Ian@Energy</cp:lastModifiedBy>
  <cp:revision/>
  <dcterms:created xsi:type="dcterms:W3CDTF">2013-02-11T17:46:59Z</dcterms:created>
  <dcterms:modified xsi:type="dcterms:W3CDTF">2024-03-29T23:56:57Z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