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energy.sharepoint.com/sites/CECCGL/Shared Documents/CGL Files/02 Grants/_ Grant Solicitations/GFO-22-301 Commercial Industrial Decarbonization/Round 2/NOPA/"/>
    </mc:Choice>
  </mc:AlternateContent>
  <xr:revisionPtr revIDLastSave="233" documentId="13_ncr:1_{6D529821-D667-46D9-BEB3-D1AF5B68A097}" xr6:coauthVersionLast="47" xr6:coauthVersionMax="47" xr10:uidLastSave="{CCC39A88-4BC0-432D-AF6C-D90467C410A2}"/>
  <bookViews>
    <workbookView xWindow="-120" yWindow="-120" windowWidth="29040" windowHeight="15840" activeTab="3" xr2:uid="{00000000-000D-0000-FFFF-FFFF00000000}"/>
  </bookViews>
  <sheets>
    <sheet name="Cover" sheetId="11" r:id="rId1"/>
    <sheet name="NOPA Table - Group 1" sheetId="6" r:id="rId2"/>
    <sheet name="NOPA Table - Group 2" sheetId="12" r:id="rId3"/>
    <sheet name="NOPA Table - Group 3" sheetId="13" r:id="rId4"/>
  </sheets>
  <definedNames>
    <definedName name="_xlnm.Print_Area" localSheetId="1">'NOPA Table - Group 1'!$A$1:$H$8</definedName>
    <definedName name="_xlnm.Print_Titles" localSheetId="1">'NOPA Table - Group 1'!$1:$2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2" l="1"/>
  <c r="E12" i="12"/>
  <c r="D12" i="12"/>
  <c r="F13" i="13"/>
  <c r="E13" i="13"/>
  <c r="D13" i="13"/>
  <c r="F6" i="12"/>
  <c r="E6" i="12"/>
  <c r="D6" i="12"/>
  <c r="D7" i="13"/>
  <c r="E7" i="13"/>
  <c r="F7" i="13"/>
  <c r="E20" i="13"/>
  <c r="F20" i="13" l="1"/>
  <c r="D20" i="13"/>
  <c r="F17" i="12"/>
  <c r="E17" i="12"/>
  <c r="D17" i="12"/>
  <c r="E6" i="6"/>
  <c r="F6" i="6"/>
  <c r="D6" i="6"/>
</calcChain>
</file>

<file path=xl/sharedStrings.xml><?xml version="1.0" encoding="utf-8"?>
<sst xmlns="http://schemas.openxmlformats.org/spreadsheetml/2006/main" count="125" uniqueCount="51">
  <si>
    <t>California Energy Commission - Energy Research Development Division</t>
  </si>
  <si>
    <t>Notice of Proposed Awards</t>
  </si>
  <si>
    <t>GFO-22-301 (Round 2)</t>
  </si>
  <si>
    <t>Commercializing Industrial Decarbonization</t>
  </si>
  <si>
    <t>Group 1: Low-Carbon Industrial Heating</t>
  </si>
  <si>
    <t>Group 2: Energy Efficiency and Decarbonization of Concrete Manufacturing</t>
  </si>
  <si>
    <t>Group 3: Energy Efficient Separation Processes</t>
  </si>
  <si>
    <t>Project Group 1 – Low-Carbon Industrial Heating</t>
  </si>
  <si>
    <t>Did Not Pass</t>
  </si>
  <si>
    <t>Group Rank Number</t>
  </si>
  <si>
    <t>Project Applicant</t>
  </si>
  <si>
    <t>Title</t>
  </si>
  <si>
    <t>CEC Funds Requested</t>
  </si>
  <si>
    <t>CEC Funds Recommended</t>
  </si>
  <si>
    <t>Match
Funds</t>
  </si>
  <si>
    <t>Score</t>
  </si>
  <si>
    <t>Award
Status</t>
  </si>
  <si>
    <t>Pelican Renewables, LLC</t>
  </si>
  <si>
    <t>Zero-Carbon Combined Heat and Power for Ultra-Low Carbon Renewable Fuels (Zero Carbon CHP)</t>
  </si>
  <si>
    <t>Total</t>
  </si>
  <si>
    <t>Disqualified</t>
  </si>
  <si>
    <t>Match</t>
  </si>
  <si>
    <t>Award</t>
  </si>
  <si>
    <t>Funds</t>
  </si>
  <si>
    <t>Status</t>
  </si>
  <si>
    <t>FoodShare Club</t>
  </si>
  <si>
    <t>Project Group 2 – Energy Efficiency and Decarbonization of Concrete Manufacturing</t>
  </si>
  <si>
    <t>Proposed Award</t>
  </si>
  <si>
    <t>C-Crete Technologies</t>
  </si>
  <si>
    <t>Scale-up Manufacturing of Next-Generation Cementitious Binders Using Non-Carbonate Rocks</t>
  </si>
  <si>
    <t>Awardee</t>
  </si>
  <si>
    <t>Total Funding Recommended</t>
  </si>
  <si>
    <t>Passed not Funded</t>
  </si>
  <si>
    <t>Blue Planet Systems LLC</t>
  </si>
  <si>
    <t>CCCMI: Concrete Carbon Capture &amp; Mineralization Initiative</t>
  </si>
  <si>
    <t>Finalist</t>
  </si>
  <si>
    <t>Institute of Gas Technology dba GTI Energy</t>
  </si>
  <si>
    <t xml:space="preserve">Demonstration of CO2 Capture from Cement Clinker Production </t>
  </si>
  <si>
    <t>Project Group 3 - Energy Efficient Separation Process</t>
  </si>
  <si>
    <t xml:space="preserve">Heirloom Carbon Technologies, Inc. </t>
  </si>
  <si>
    <t>Demonstration of a Pre-Commercial, Electrified Thermal Reactor with Integrated Lime Hydration for use in Direct Air Capture</t>
  </si>
  <si>
    <t>Caliskaner Water Technologies, Inc.</t>
  </si>
  <si>
    <t>Demonstration of Cost and Energy Efficient Novel Separation Technologies for Decarbonization of Water Reclamation Systems</t>
  </si>
  <si>
    <t>Lawrence Livermore National Security</t>
  </si>
  <si>
    <t>High Efficiency Bio Syngas Separations: Transforming Waste Biomass into a Reliable Source of Renewable Energy</t>
  </si>
  <si>
    <t>IWVC LLC (A Subsidiary of Avnos, Inc.)</t>
  </si>
  <si>
    <t>Simultaneous Atmospheric Water and CO₂ Separations (SAWCOS)</t>
  </si>
  <si>
    <t>Capture 6 Corp</t>
  </si>
  <si>
    <t>Project Tortuga: A Modular Concept for Sustainable Pure CO2 Production via Direct Air Capture (DAC)</t>
  </si>
  <si>
    <t>Solar Synergies</t>
  </si>
  <si>
    <t>Large Scale, Direct Air Capture of CO2 for $65 per mton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</si>
</sst>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&quot;$&quot;#,##0"/>
    <numFmt numFmtId="165" formatCode="[$-409]mmmm\ d\,\ yyyy;@"/>
  </numFmts>
  <fonts count="15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rgb="FF000000"/>
      <name val="Tahoma "/>
    </font>
    <font>
      <sz val="12"/>
      <color theme="1"/>
      <name val="Tahoma "/>
    </font>
    <font>
      <b/>
      <sz val="12"/>
      <color theme="1"/>
      <name val="Tahoma "/>
    </font>
    <font>
      <b/>
      <i/>
      <sz val="12"/>
      <color theme="1"/>
      <name val="Tahoma "/>
    </font>
    <font>
      <b/>
      <sz val="12"/>
      <color rgb="FF000000"/>
      <name val="Tahoma"/>
      <family val="2"/>
    </font>
    <font>
      <sz val="12"/>
      <color theme="1"/>
      <name val="Tahoma"/>
      <family val="2"/>
    </font>
    <font>
      <sz val="14"/>
      <color theme="1"/>
      <name val="Tahoma "/>
    </font>
    <font>
      <b/>
      <sz val="14"/>
      <color rgb="FF000000"/>
      <name val="Tahoma "/>
    </font>
    <font>
      <b/>
      <sz val="12.5"/>
      <color rgb="FF000000"/>
      <name val="Tahoma"/>
      <family val="2"/>
    </font>
    <font>
      <b/>
      <sz val="12.5"/>
      <name val="Tahoma"/>
      <family val="2"/>
    </font>
    <font>
      <sz val="12"/>
      <name val="Tahoma"/>
      <family val="2"/>
    </font>
    <font>
      <b/>
      <i/>
      <sz val="12"/>
      <color rgb="FF000000"/>
      <name val="Tahoma"/>
      <family val="2"/>
    </font>
    <font>
      <sz val="12"/>
      <color rgb="FF00000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DAEEF3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8DB4E2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3" fillId="2" borderId="0" xfId="0" applyFont="1" applyFill="1" applyAlignment="1">
      <alignment wrapText="1"/>
    </xf>
    <xf numFmtId="0" fontId="2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wrapText="1"/>
    </xf>
    <xf numFmtId="0" fontId="0" fillId="2" borderId="0" xfId="0" applyFill="1" applyAlignment="1">
      <alignment wrapText="1"/>
    </xf>
    <xf numFmtId="164" fontId="0" fillId="2" borderId="0" xfId="0" applyNumberFormat="1" applyFill="1" applyAlignment="1">
      <alignment wrapText="1"/>
    </xf>
    <xf numFmtId="0" fontId="3" fillId="2" borderId="0" xfId="0" applyFont="1" applyFill="1" applyAlignment="1">
      <alignment vertical="center" wrapText="1"/>
    </xf>
    <xf numFmtId="0" fontId="1" fillId="2" borderId="0" xfId="0" applyFont="1" applyFill="1" applyAlignment="1">
      <alignment wrapText="1"/>
    </xf>
    <xf numFmtId="0" fontId="0" fillId="2" borderId="3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vertical="top"/>
    </xf>
    <xf numFmtId="0" fontId="7" fillId="0" borderId="0" xfId="0" applyFont="1" applyAlignment="1">
      <alignment horizontal="center" vertical="center"/>
    </xf>
    <xf numFmtId="0" fontId="4" fillId="5" borderId="9" xfId="0" applyFont="1" applyFill="1" applyBorder="1" applyAlignment="1">
      <alignment vertical="center"/>
    </xf>
    <xf numFmtId="0" fontId="4" fillId="5" borderId="2" xfId="0" applyFont="1" applyFill="1" applyBorder="1" applyAlignment="1">
      <alignment vertical="center" wrapText="1"/>
    </xf>
    <xf numFmtId="0" fontId="4" fillId="5" borderId="10" xfId="0" applyFont="1" applyFill="1" applyBorder="1" applyAlignment="1">
      <alignment horizontal="right" vertical="center"/>
    </xf>
    <xf numFmtId="164" fontId="4" fillId="5" borderId="10" xfId="0" applyNumberFormat="1" applyFont="1" applyFill="1" applyBorder="1" applyAlignment="1">
      <alignment horizontal="right" vertical="center" wrapText="1"/>
    </xf>
    <xf numFmtId="164" fontId="4" fillId="5" borderId="4" xfId="0" applyNumberFormat="1" applyFont="1" applyFill="1" applyBorder="1" applyAlignment="1">
      <alignment horizontal="right" vertical="center" wrapText="1"/>
    </xf>
    <xf numFmtId="164" fontId="4" fillId="5" borderId="9" xfId="0" applyNumberFormat="1" applyFont="1" applyFill="1" applyBorder="1" applyAlignment="1">
      <alignment horizontal="right" vertical="center" wrapText="1"/>
    </xf>
    <xf numFmtId="164" fontId="4" fillId="5" borderId="9" xfId="0" applyNumberFormat="1" applyFont="1" applyFill="1" applyBorder="1" applyAlignment="1">
      <alignment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/>
    </xf>
    <xf numFmtId="164" fontId="4" fillId="0" borderId="2" xfId="0" applyNumberFormat="1" applyFont="1" applyBorder="1" applyAlignment="1">
      <alignment horizontal="right" vertical="center" wrapText="1"/>
    </xf>
    <xf numFmtId="164" fontId="4" fillId="0" borderId="2" xfId="0" applyNumberFormat="1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 wrapText="1"/>
    </xf>
    <xf numFmtId="0" fontId="4" fillId="0" borderId="12" xfId="0" applyFont="1" applyBorder="1" applyAlignment="1">
      <alignment horizontal="right" vertical="center"/>
    </xf>
    <xf numFmtId="164" fontId="4" fillId="0" borderId="12" xfId="0" applyNumberFormat="1" applyFont="1" applyBorder="1" applyAlignment="1">
      <alignment horizontal="right" vertical="center" wrapText="1"/>
    </xf>
    <xf numFmtId="164" fontId="4" fillId="0" borderId="12" xfId="0" applyNumberFormat="1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8" fillId="2" borderId="0" xfId="0" applyFont="1" applyFill="1" applyAlignment="1">
      <alignment wrapText="1"/>
    </xf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/>
    <xf numFmtId="0" fontId="12" fillId="0" borderId="0" xfId="0" applyFont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0" fontId="13" fillId="6" borderId="11" xfId="0" applyFont="1" applyFill="1" applyBorder="1" applyAlignment="1">
      <alignment vertical="center"/>
    </xf>
    <xf numFmtId="0" fontId="13" fillId="6" borderId="12" xfId="0" applyFont="1" applyFill="1" applyBorder="1"/>
    <xf numFmtId="0" fontId="13" fillId="6" borderId="13" xfId="0" applyFont="1" applyFill="1" applyBorder="1"/>
    <xf numFmtId="0" fontId="14" fillId="8" borderId="5" xfId="0" applyFont="1" applyFill="1" applyBorder="1" applyAlignment="1">
      <alignment horizontal="center" vertical="center" wrapText="1"/>
    </xf>
    <xf numFmtId="0" fontId="14" fillId="9" borderId="8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/>
    </xf>
    <xf numFmtId="164" fontId="4" fillId="0" borderId="0" xfId="0" applyNumberFormat="1" applyFont="1" applyAlignment="1">
      <alignment horizontal="right" vertical="center" wrapText="1"/>
    </xf>
    <xf numFmtId="164" fontId="4" fillId="0" borderId="0" xfId="0" applyNumberFormat="1" applyFont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5" fillId="3" borderId="7" xfId="0" applyFont="1" applyFill="1" applyBorder="1"/>
    <xf numFmtId="0" fontId="5" fillId="3" borderId="8" xfId="0" applyFont="1" applyFill="1" applyBorder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5" borderId="6" xfId="0" applyFont="1" applyFill="1" applyBorder="1" applyAlignment="1">
      <alignment vertical="center"/>
    </xf>
    <xf numFmtId="0" fontId="4" fillId="5" borderId="7" xfId="0" applyFont="1" applyFill="1" applyBorder="1" applyAlignment="1">
      <alignment vertical="center" wrapText="1"/>
    </xf>
    <xf numFmtId="0" fontId="4" fillId="5" borderId="8" xfId="0" applyFont="1" applyFill="1" applyBorder="1" applyAlignment="1">
      <alignment horizontal="right" vertical="center"/>
    </xf>
    <xf numFmtId="164" fontId="4" fillId="5" borderId="8" xfId="0" applyNumberFormat="1" applyFont="1" applyFill="1" applyBorder="1" applyAlignment="1">
      <alignment horizontal="right" vertical="center" wrapText="1"/>
    </xf>
    <xf numFmtId="164" fontId="4" fillId="5" borderId="1" xfId="0" applyNumberFormat="1" applyFont="1" applyFill="1" applyBorder="1" applyAlignment="1">
      <alignment horizontal="right" vertical="center" wrapText="1"/>
    </xf>
    <xf numFmtId="164" fontId="4" fillId="5" borderId="6" xfId="0" applyNumberFormat="1" applyFont="1" applyFill="1" applyBorder="1" applyAlignment="1">
      <alignment horizontal="right" vertical="center" wrapText="1"/>
    </xf>
    <xf numFmtId="164" fontId="4" fillId="5" borderId="6" xfId="0" applyNumberFormat="1" applyFont="1" applyFill="1" applyBorder="1" applyAlignment="1">
      <alignment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6" fillId="9" borderId="6" xfId="0" applyFont="1" applyFill="1" applyBorder="1" applyAlignment="1">
      <alignment vertical="center"/>
    </xf>
    <xf numFmtId="0" fontId="6" fillId="9" borderId="7" xfId="0" applyFont="1" applyFill="1" applyBorder="1" applyAlignment="1">
      <alignment vertical="center" wrapText="1"/>
    </xf>
    <xf numFmtId="0" fontId="6" fillId="9" borderId="8" xfId="0" applyFont="1" applyFill="1" applyBorder="1" applyAlignment="1">
      <alignment horizontal="right" vertical="center"/>
    </xf>
    <xf numFmtId="6" fontId="6" fillId="9" borderId="8" xfId="0" applyNumberFormat="1" applyFont="1" applyFill="1" applyBorder="1" applyAlignment="1">
      <alignment horizontal="right" vertical="center" wrapText="1"/>
    </xf>
    <xf numFmtId="6" fontId="6" fillId="9" borderId="1" xfId="0" applyNumberFormat="1" applyFont="1" applyFill="1" applyBorder="1" applyAlignment="1">
      <alignment horizontal="right" vertical="center" wrapText="1"/>
    </xf>
    <xf numFmtId="6" fontId="6" fillId="9" borderId="6" xfId="0" applyNumberFormat="1" applyFont="1" applyFill="1" applyBorder="1" applyAlignment="1">
      <alignment horizontal="right" vertical="center" wrapText="1"/>
    </xf>
    <xf numFmtId="0" fontId="6" fillId="9" borderId="6" xfId="0" applyFont="1" applyFill="1" applyBorder="1" applyAlignment="1">
      <alignment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738A8-DAA6-4AAF-BEA2-F03014260B0E}">
  <dimension ref="A1:A9"/>
  <sheetViews>
    <sheetView workbookViewId="0">
      <selection activeCell="A8" sqref="A8"/>
    </sheetView>
  </sheetViews>
  <sheetFormatPr defaultRowHeight="15"/>
  <cols>
    <col min="1" max="1" width="86.140625" style="19" customWidth="1"/>
  </cols>
  <sheetData>
    <row r="1" spans="1:1" ht="25.5" customHeight="1">
      <c r="A1" s="19" t="s">
        <v>0</v>
      </c>
    </row>
    <row r="2" spans="1:1" ht="25.5" customHeight="1">
      <c r="A2" s="19" t="s">
        <v>1</v>
      </c>
    </row>
    <row r="3" spans="1:1" ht="25.5" customHeight="1">
      <c r="A3" s="47" t="s">
        <v>2</v>
      </c>
    </row>
    <row r="4" spans="1:1" ht="25.5" customHeight="1">
      <c r="A4" s="47" t="s">
        <v>3</v>
      </c>
    </row>
    <row r="5" spans="1:1" ht="25.5" customHeight="1">
      <c r="A5" s="47" t="s">
        <v>4</v>
      </c>
    </row>
    <row r="6" spans="1:1" ht="25.5" customHeight="1">
      <c r="A6" s="47" t="s">
        <v>5</v>
      </c>
    </row>
    <row r="7" spans="1:1" ht="25.5" customHeight="1">
      <c r="A7" s="47" t="s">
        <v>6</v>
      </c>
    </row>
    <row r="8" spans="1:1" ht="25.5" customHeight="1">
      <c r="A8" s="48">
        <v>45472</v>
      </c>
    </row>
    <row r="9" spans="1:1" ht="25.5" customHeight="1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3"/>
  <sheetViews>
    <sheetView zoomScaleNormal="100" zoomScaleSheetLayoutView="100" workbookViewId="0">
      <selection activeCell="A12" sqref="A12"/>
    </sheetView>
  </sheetViews>
  <sheetFormatPr defaultColWidth="9.140625" defaultRowHeight="15"/>
  <cols>
    <col min="1" max="1" width="10.5703125" style="8" customWidth="1"/>
    <col min="2" max="2" width="22" style="4" customWidth="1"/>
    <col min="3" max="3" width="32.42578125" style="4" bestFit="1" customWidth="1"/>
    <col min="4" max="4" width="15.5703125" style="5" customWidth="1"/>
    <col min="5" max="5" width="19" style="5" customWidth="1"/>
    <col min="6" max="6" width="15.5703125" style="5" customWidth="1"/>
    <col min="7" max="7" width="8.140625" style="5" customWidth="1"/>
    <col min="8" max="8" width="13.5703125" style="9" customWidth="1"/>
    <col min="9" max="10" width="9.140625" style="4"/>
    <col min="11" max="11" width="11.28515625" style="4" bestFit="1" customWidth="1"/>
    <col min="12" max="16384" width="9.140625" style="4"/>
  </cols>
  <sheetData>
    <row r="1" spans="1:8" s="43" customFormat="1" ht="24.6" customHeight="1">
      <c r="A1" s="46" t="s">
        <v>7</v>
      </c>
      <c r="C1" s="44"/>
      <c r="D1" s="44"/>
      <c r="E1" s="44"/>
      <c r="F1" s="44"/>
      <c r="G1" s="44"/>
      <c r="H1" s="44"/>
    </row>
    <row r="2" spans="1:8" s="1" customFormat="1" ht="15.75">
      <c r="A2" s="18"/>
      <c r="C2" s="2"/>
      <c r="D2" s="2"/>
      <c r="E2" s="2"/>
      <c r="F2" s="2"/>
      <c r="G2" s="2"/>
      <c r="H2" s="2"/>
    </row>
    <row r="3" spans="1:8" s="1" customFormat="1" ht="39.950000000000003" customHeight="1">
      <c r="A3" s="40" t="s">
        <v>8</v>
      </c>
      <c r="B3" s="60"/>
      <c r="C3" s="60"/>
      <c r="D3" s="60"/>
      <c r="E3" s="60"/>
      <c r="F3" s="60"/>
      <c r="G3" s="60"/>
      <c r="H3" s="61"/>
    </row>
    <row r="4" spans="1:8" s="1" customFormat="1" ht="47.25">
      <c r="A4" s="13" t="s">
        <v>9</v>
      </c>
      <c r="B4" s="13" t="s">
        <v>10</v>
      </c>
      <c r="C4" s="13" t="s">
        <v>11</v>
      </c>
      <c r="D4" s="14" t="s">
        <v>12</v>
      </c>
      <c r="E4" s="14" t="s">
        <v>13</v>
      </c>
      <c r="F4" s="14" t="s">
        <v>14</v>
      </c>
      <c r="G4" s="14" t="s">
        <v>15</v>
      </c>
      <c r="H4" s="13" t="s">
        <v>16</v>
      </c>
    </row>
    <row r="5" spans="1:8" s="6" customFormat="1" ht="60">
      <c r="A5" s="10">
        <v>1</v>
      </c>
      <c r="B5" s="17" t="s">
        <v>17</v>
      </c>
      <c r="C5" s="17" t="s">
        <v>18</v>
      </c>
      <c r="D5" s="16">
        <v>5000000</v>
      </c>
      <c r="E5" s="16">
        <v>0</v>
      </c>
      <c r="F5" s="16">
        <v>5350000</v>
      </c>
      <c r="G5" s="11"/>
      <c r="H5" s="10" t="s">
        <v>8</v>
      </c>
    </row>
    <row r="6" spans="1:8" s="1" customFormat="1" ht="15.75">
      <c r="A6" s="20"/>
      <c r="B6" s="21"/>
      <c r="C6" s="22" t="s">
        <v>19</v>
      </c>
      <c r="D6" s="23">
        <f>SUM(D5:D5)</f>
        <v>5000000</v>
      </c>
      <c r="E6" s="24">
        <f>SUM(E5:E5)</f>
        <v>0</v>
      </c>
      <c r="F6" s="25">
        <f>SUM(F5:F5)</f>
        <v>5350000</v>
      </c>
      <c r="G6" s="26"/>
      <c r="H6" s="27"/>
    </row>
    <row r="7" spans="1:8" s="1" customFormat="1" ht="15.75">
      <c r="A7" s="28"/>
      <c r="B7" s="29"/>
      <c r="C7" s="30"/>
      <c r="D7" s="31"/>
      <c r="E7" s="31"/>
      <c r="F7" s="31"/>
      <c r="G7" s="32"/>
      <c r="H7" s="33"/>
    </row>
    <row r="8" spans="1:8" s="1" customFormat="1" ht="15.75">
      <c r="A8" s="34"/>
      <c r="B8" s="35"/>
      <c r="C8" s="36"/>
      <c r="D8" s="37"/>
      <c r="E8" s="37"/>
      <c r="F8" s="37"/>
      <c r="G8" s="38"/>
      <c r="H8" s="39"/>
    </row>
    <row r="9" spans="1:8" s="7" customFormat="1" ht="27" customHeight="1">
      <c r="A9" s="49" t="s">
        <v>20</v>
      </c>
      <c r="B9" s="50"/>
      <c r="C9" s="50"/>
      <c r="D9" s="50"/>
      <c r="E9" s="50"/>
      <c r="F9" s="50"/>
      <c r="G9" s="50"/>
      <c r="H9" s="51"/>
    </row>
    <row r="10" spans="1:8" ht="24.95" customHeight="1">
      <c r="A10" s="81" t="s">
        <v>9</v>
      </c>
      <c r="B10" s="81" t="s">
        <v>10</v>
      </c>
      <c r="C10" s="81" t="s">
        <v>11</v>
      </c>
      <c r="D10" s="81" t="s">
        <v>12</v>
      </c>
      <c r="E10" s="81" t="s">
        <v>13</v>
      </c>
      <c r="F10" s="79" t="s">
        <v>21</v>
      </c>
      <c r="G10" s="79" t="s">
        <v>15</v>
      </c>
      <c r="H10" s="79" t="s">
        <v>22</v>
      </c>
    </row>
    <row r="11" spans="1:8" ht="23.25" customHeight="1">
      <c r="A11" s="82"/>
      <c r="B11" s="82"/>
      <c r="C11" s="82"/>
      <c r="D11" s="82"/>
      <c r="E11" s="82"/>
      <c r="F11" s="80" t="s">
        <v>23</v>
      </c>
      <c r="G11" s="80"/>
      <c r="H11" s="80" t="s">
        <v>24</v>
      </c>
    </row>
    <row r="12" spans="1:8" ht="21.75" customHeight="1">
      <c r="A12" s="10">
        <v>2</v>
      </c>
      <c r="B12" s="17" t="s">
        <v>25</v>
      </c>
      <c r="C12" s="17" t="s">
        <v>25</v>
      </c>
      <c r="D12" s="16">
        <v>0</v>
      </c>
      <c r="E12" s="16">
        <v>0</v>
      </c>
      <c r="F12" s="16">
        <v>0</v>
      </c>
      <c r="G12" s="11"/>
      <c r="H12" s="52" t="s">
        <v>20</v>
      </c>
    </row>
    <row r="13" spans="1:8" ht="21" customHeight="1">
      <c r="A13" s="72"/>
      <c r="B13" s="73"/>
      <c r="C13" s="74" t="s">
        <v>19</v>
      </c>
      <c r="D13" s="75">
        <v>0</v>
      </c>
      <c r="E13" s="76">
        <v>0</v>
      </c>
      <c r="F13" s="77">
        <v>0</v>
      </c>
      <c r="G13" s="78"/>
      <c r="H13" s="53"/>
    </row>
  </sheetData>
  <mergeCells count="5">
    <mergeCell ref="A10:A11"/>
    <mergeCell ref="B10:B11"/>
    <mergeCell ref="C10:C11"/>
    <mergeCell ref="D10:D11"/>
    <mergeCell ref="E10:E11"/>
  </mergeCells>
  <printOptions horizontalCentered="1"/>
  <pageMargins left="0.25" right="0.25" top="0.5" bottom="0.5" header="0.3" footer="0.3"/>
  <pageSetup scale="97" orientation="landscape" r:id="rId1"/>
  <headerFooter>
    <oddFooter>&amp;CNOPA Results Page &amp;P of &amp;N</oddFooter>
  </headerFooter>
  <rowBreaks count="1" manualBreakCount="1">
    <brk id="2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3C14B-8BCE-4B18-8988-B01B245D5B14}">
  <sheetPr>
    <pageSetUpPr fitToPage="1"/>
  </sheetPr>
  <dimension ref="A1:H20"/>
  <sheetViews>
    <sheetView topLeftCell="A3" workbookViewId="0">
      <selection activeCell="K10" sqref="K10"/>
    </sheetView>
  </sheetViews>
  <sheetFormatPr defaultColWidth="9.140625" defaultRowHeight="15"/>
  <cols>
    <col min="1" max="1" width="10.5703125" style="8" customWidth="1"/>
    <col min="2" max="2" width="22" style="4" customWidth="1"/>
    <col min="3" max="3" width="29.28515625" style="4" customWidth="1"/>
    <col min="4" max="4" width="15.5703125" style="5" customWidth="1"/>
    <col min="5" max="5" width="19" style="5" customWidth="1"/>
    <col min="6" max="6" width="15.5703125" style="5" customWidth="1"/>
    <col min="7" max="7" width="8.140625" style="5" customWidth="1"/>
    <col min="8" max="8" width="13.5703125" style="9" customWidth="1"/>
    <col min="9" max="10" width="9.140625" style="4"/>
    <col min="11" max="11" width="11.28515625" style="4" bestFit="1" customWidth="1"/>
    <col min="12" max="16384" width="9.140625" style="4"/>
  </cols>
  <sheetData>
    <row r="1" spans="1:8" s="43" customFormat="1" ht="24.6" customHeight="1">
      <c r="A1" s="46" t="s">
        <v>26</v>
      </c>
      <c r="C1" s="44"/>
      <c r="D1" s="44"/>
      <c r="E1" s="44"/>
      <c r="F1" s="44"/>
      <c r="G1" s="44"/>
      <c r="H1" s="44"/>
    </row>
    <row r="2" spans="1:8" s="1" customFormat="1" ht="15.75">
      <c r="A2" s="18"/>
      <c r="C2" s="2"/>
      <c r="D2" s="2"/>
      <c r="E2" s="2"/>
      <c r="F2" s="2"/>
      <c r="G2" s="2"/>
      <c r="H2" s="2"/>
    </row>
    <row r="3" spans="1:8" s="6" customFormat="1" ht="30.6" customHeight="1">
      <c r="A3" s="40" t="s">
        <v>27</v>
      </c>
      <c r="B3" s="41"/>
      <c r="C3" s="41"/>
      <c r="D3" s="41"/>
      <c r="E3" s="41"/>
      <c r="F3" s="41"/>
      <c r="G3" s="41"/>
      <c r="H3" s="42"/>
    </row>
    <row r="4" spans="1:8" s="1" customFormat="1" ht="47.25">
      <c r="A4" s="13" t="s">
        <v>9</v>
      </c>
      <c r="B4" s="13" t="s">
        <v>10</v>
      </c>
      <c r="C4" s="13" t="s">
        <v>11</v>
      </c>
      <c r="D4" s="14" t="s">
        <v>12</v>
      </c>
      <c r="E4" s="14" t="s">
        <v>13</v>
      </c>
      <c r="F4" s="14" t="s">
        <v>14</v>
      </c>
      <c r="G4" s="14" t="s">
        <v>15</v>
      </c>
      <c r="H4" s="13" t="s">
        <v>16</v>
      </c>
    </row>
    <row r="5" spans="1:8" s="1" customFormat="1" ht="75">
      <c r="A5" s="10">
        <v>1</v>
      </c>
      <c r="B5" s="17" t="s">
        <v>28</v>
      </c>
      <c r="C5" s="17" t="s">
        <v>29</v>
      </c>
      <c r="D5" s="16">
        <v>8500000</v>
      </c>
      <c r="E5" s="16">
        <v>8500000</v>
      </c>
      <c r="F5" s="16">
        <v>3400000</v>
      </c>
      <c r="G5" s="11">
        <v>88.42</v>
      </c>
      <c r="H5" s="10" t="s">
        <v>30</v>
      </c>
    </row>
    <row r="6" spans="1:8" s="1" customFormat="1" ht="23.45" customHeight="1">
      <c r="A6" s="64"/>
      <c r="B6" s="65"/>
      <c r="C6" s="66" t="s">
        <v>31</v>
      </c>
      <c r="D6" s="67">
        <f>SUM(D5)</f>
        <v>8500000</v>
      </c>
      <c r="E6" s="68">
        <f>SUM(E5)</f>
        <v>8500000</v>
      </c>
      <c r="F6" s="69">
        <f>SUM(F5)</f>
        <v>3400000</v>
      </c>
      <c r="G6" s="70"/>
      <c r="H6" s="71"/>
    </row>
    <row r="7" spans="1:8" s="1" customFormat="1" ht="15.75">
      <c r="A7" s="62"/>
      <c r="B7" s="55"/>
      <c r="C7" s="56"/>
      <c r="D7" s="57"/>
      <c r="E7" s="57"/>
      <c r="F7" s="57"/>
      <c r="G7" s="58"/>
      <c r="H7" s="63"/>
    </row>
    <row r="8" spans="1:8" s="1" customFormat="1" ht="15.75">
      <c r="A8" s="62"/>
      <c r="B8" s="55"/>
      <c r="C8" s="56"/>
      <c r="D8" s="57"/>
      <c r="E8" s="57"/>
      <c r="F8" s="57"/>
      <c r="G8" s="58"/>
      <c r="H8" s="63"/>
    </row>
    <row r="9" spans="1:8" s="6" customFormat="1" ht="30.6" customHeight="1">
      <c r="A9" s="40" t="s">
        <v>32</v>
      </c>
      <c r="B9" s="41"/>
      <c r="C9" s="41"/>
      <c r="D9" s="41"/>
      <c r="E9" s="41"/>
      <c r="F9" s="41"/>
      <c r="G9" s="41"/>
      <c r="H9" s="42"/>
    </row>
    <row r="10" spans="1:8" s="1" customFormat="1" ht="47.25">
      <c r="A10" s="13" t="s">
        <v>9</v>
      </c>
      <c r="B10" s="13" t="s">
        <v>10</v>
      </c>
      <c r="C10" s="13" t="s">
        <v>11</v>
      </c>
      <c r="D10" s="14" t="s">
        <v>12</v>
      </c>
      <c r="E10" s="14" t="s">
        <v>13</v>
      </c>
      <c r="F10" s="14" t="s">
        <v>14</v>
      </c>
      <c r="G10" s="14" t="s">
        <v>15</v>
      </c>
      <c r="H10" s="13" t="s">
        <v>16</v>
      </c>
    </row>
    <row r="11" spans="1:8" s="6" customFormat="1" ht="45">
      <c r="A11" s="10">
        <v>2</v>
      </c>
      <c r="B11" s="17" t="s">
        <v>33</v>
      </c>
      <c r="C11" s="17" t="s">
        <v>34</v>
      </c>
      <c r="D11" s="16">
        <v>8500000</v>
      </c>
      <c r="E11" s="16">
        <v>0</v>
      </c>
      <c r="F11" s="16">
        <v>2166344</v>
      </c>
      <c r="G11" s="11">
        <v>76.510000000000005</v>
      </c>
      <c r="H11" s="10" t="s">
        <v>35</v>
      </c>
    </row>
    <row r="12" spans="1:8" s="1" customFormat="1" ht="15.75">
      <c r="A12" s="64"/>
      <c r="B12" s="65"/>
      <c r="C12" s="66" t="s">
        <v>19</v>
      </c>
      <c r="D12" s="67">
        <f>SUM(D11)</f>
        <v>8500000</v>
      </c>
      <c r="E12" s="68">
        <f>E11</f>
        <v>0</v>
      </c>
      <c r="F12" s="69">
        <f>F11</f>
        <v>2166344</v>
      </c>
      <c r="G12" s="70"/>
      <c r="H12" s="71"/>
    </row>
    <row r="13" spans="1:8" s="1" customFormat="1" ht="15.75">
      <c r="A13" s="62"/>
      <c r="B13" s="55"/>
      <c r="C13" s="56"/>
      <c r="D13" s="57"/>
      <c r="E13" s="57"/>
      <c r="F13" s="57"/>
      <c r="G13" s="58"/>
      <c r="H13" s="63"/>
    </row>
    <row r="14" spans="1:8" s="1" customFormat="1" ht="36.950000000000003" customHeight="1">
      <c r="A14" s="40" t="s">
        <v>8</v>
      </c>
      <c r="B14" s="60"/>
      <c r="C14" s="60"/>
      <c r="D14" s="60"/>
      <c r="E14" s="60"/>
      <c r="F14" s="60"/>
      <c r="G14" s="60"/>
      <c r="H14" s="61"/>
    </row>
    <row r="15" spans="1:8" s="1" customFormat="1" ht="47.25">
      <c r="A15" s="13" t="s">
        <v>9</v>
      </c>
      <c r="B15" s="13" t="s">
        <v>10</v>
      </c>
      <c r="C15" s="13" t="s">
        <v>11</v>
      </c>
      <c r="D15" s="14" t="s">
        <v>12</v>
      </c>
      <c r="E15" s="14" t="s">
        <v>13</v>
      </c>
      <c r="F15" s="14" t="s">
        <v>14</v>
      </c>
      <c r="G15" s="14" t="s">
        <v>15</v>
      </c>
      <c r="H15" s="13" t="s">
        <v>16</v>
      </c>
    </row>
    <row r="16" spans="1:8" s="1" customFormat="1" ht="45">
      <c r="A16" s="10">
        <v>3</v>
      </c>
      <c r="B16" s="17" t="s">
        <v>36</v>
      </c>
      <c r="C16" s="17" t="s">
        <v>37</v>
      </c>
      <c r="D16" s="16">
        <v>4568281</v>
      </c>
      <c r="E16" s="16">
        <v>0</v>
      </c>
      <c r="F16" s="16">
        <v>925000</v>
      </c>
      <c r="G16" s="11"/>
      <c r="H16" s="15" t="s">
        <v>8</v>
      </c>
    </row>
    <row r="17" spans="1:8" s="1" customFormat="1" ht="15.75">
      <c r="A17" s="20"/>
      <c r="B17" s="21"/>
      <c r="C17" s="22" t="s">
        <v>19</v>
      </c>
      <c r="D17" s="23">
        <f>SUM(D16:D16)</f>
        <v>4568281</v>
      </c>
      <c r="E17" s="24">
        <f>SUM(E16:E16)</f>
        <v>0</v>
      </c>
      <c r="F17" s="25">
        <f>SUM(F16:F16)</f>
        <v>925000</v>
      </c>
      <c r="G17" s="26"/>
      <c r="H17" s="27"/>
    </row>
    <row r="18" spans="1:8" s="1" customFormat="1" ht="15.75">
      <c r="A18" s="28"/>
      <c r="B18" s="29"/>
      <c r="C18" s="30"/>
      <c r="D18" s="31"/>
      <c r="E18" s="31"/>
      <c r="F18" s="31"/>
      <c r="G18" s="32"/>
      <c r="H18" s="33"/>
    </row>
    <row r="19" spans="1:8" s="7" customFormat="1" ht="15.75">
      <c r="A19" s="34"/>
      <c r="B19" s="35"/>
      <c r="C19" s="36"/>
      <c r="D19" s="37"/>
      <c r="E19" s="37"/>
      <c r="F19" s="37"/>
      <c r="G19" s="38"/>
      <c r="H19" s="39"/>
    </row>
    <row r="20" spans="1:8" ht="15.75">
      <c r="A20" s="12"/>
      <c r="B20" s="1"/>
      <c r="C20" s="1"/>
      <c r="D20" s="3"/>
      <c r="E20" s="3"/>
      <c r="F20" s="3"/>
      <c r="G20" s="3"/>
      <c r="H20" s="12"/>
    </row>
  </sheetData>
  <pageMargins left="0.7" right="0.7" top="0.75" bottom="0.75" header="0.3" footer="0.3"/>
  <pageSetup scale="9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375A3-E3CA-4172-B004-E27F28221CFA}">
  <sheetPr>
    <pageSetUpPr fitToPage="1"/>
  </sheetPr>
  <dimension ref="A1:H22"/>
  <sheetViews>
    <sheetView tabSelected="1" workbookViewId="0">
      <selection activeCell="B10" sqref="B10"/>
    </sheetView>
  </sheetViews>
  <sheetFormatPr defaultColWidth="9.140625" defaultRowHeight="15"/>
  <cols>
    <col min="1" max="1" width="10.5703125" style="8" customWidth="1"/>
    <col min="2" max="2" width="22" style="4" customWidth="1"/>
    <col min="3" max="3" width="29.28515625" style="4" customWidth="1"/>
    <col min="4" max="4" width="15.5703125" style="5" customWidth="1"/>
    <col min="5" max="5" width="19" style="5" customWidth="1"/>
    <col min="6" max="6" width="15.5703125" style="5" customWidth="1"/>
    <col min="7" max="7" width="8.140625" style="5" customWidth="1"/>
    <col min="8" max="8" width="13.5703125" style="9" customWidth="1"/>
    <col min="9" max="10" width="9.140625" style="4"/>
    <col min="11" max="11" width="11.28515625" style="4" bestFit="1" customWidth="1"/>
    <col min="12" max="16384" width="9.140625" style="4"/>
  </cols>
  <sheetData>
    <row r="1" spans="1:8" s="43" customFormat="1" ht="24.6" customHeight="1">
      <c r="A1" s="45" t="s">
        <v>38</v>
      </c>
      <c r="C1" s="44"/>
      <c r="D1" s="44"/>
      <c r="E1" s="44"/>
      <c r="F1" s="44"/>
      <c r="G1" s="44"/>
      <c r="H1" s="44"/>
    </row>
    <row r="2" spans="1:8" s="1" customFormat="1" ht="15.75">
      <c r="A2" s="18"/>
      <c r="C2" s="2"/>
      <c r="D2" s="2"/>
      <c r="E2" s="2"/>
      <c r="F2" s="2"/>
      <c r="G2" s="2"/>
      <c r="H2" s="2"/>
    </row>
    <row r="3" spans="1:8" s="6" customFormat="1" ht="30.6" customHeight="1">
      <c r="A3" s="40" t="s">
        <v>27</v>
      </c>
      <c r="B3" s="41"/>
      <c r="C3" s="41"/>
      <c r="D3" s="41"/>
      <c r="E3" s="41"/>
      <c r="F3" s="41"/>
      <c r="G3" s="41"/>
      <c r="H3" s="42"/>
    </row>
    <row r="4" spans="1:8" s="1" customFormat="1" ht="47.25">
      <c r="A4" s="13" t="s">
        <v>9</v>
      </c>
      <c r="B4" s="13" t="s">
        <v>10</v>
      </c>
      <c r="C4" s="13" t="s">
        <v>11</v>
      </c>
      <c r="D4" s="14" t="s">
        <v>12</v>
      </c>
      <c r="E4" s="14" t="s">
        <v>13</v>
      </c>
      <c r="F4" s="14" t="s">
        <v>14</v>
      </c>
      <c r="G4" s="14" t="s">
        <v>15</v>
      </c>
      <c r="H4" s="13" t="s">
        <v>16</v>
      </c>
    </row>
    <row r="5" spans="1:8" s="6" customFormat="1" ht="90">
      <c r="A5" s="10">
        <v>1</v>
      </c>
      <c r="B5" s="17" t="s">
        <v>39</v>
      </c>
      <c r="C5" s="17" t="s">
        <v>40</v>
      </c>
      <c r="D5" s="16">
        <v>6364788</v>
      </c>
      <c r="E5" s="16">
        <v>6364788</v>
      </c>
      <c r="F5" s="16">
        <v>10928135</v>
      </c>
      <c r="G5" s="11">
        <v>93.83</v>
      </c>
      <c r="H5" s="10" t="s">
        <v>30</v>
      </c>
    </row>
    <row r="6" spans="1:8" s="6" customFormat="1" ht="90">
      <c r="A6" s="10">
        <v>2</v>
      </c>
      <c r="B6" s="17" t="s">
        <v>41</v>
      </c>
      <c r="C6" s="17" t="s">
        <v>42</v>
      </c>
      <c r="D6" s="16">
        <v>4492887</v>
      </c>
      <c r="E6" s="16">
        <v>4492887</v>
      </c>
      <c r="F6" s="16">
        <v>1841740</v>
      </c>
      <c r="G6" s="11">
        <v>76.87</v>
      </c>
      <c r="H6" s="10" t="s">
        <v>30</v>
      </c>
    </row>
    <row r="7" spans="1:8" s="1" customFormat="1" ht="23.45" customHeight="1">
      <c r="A7" s="64"/>
      <c r="B7" s="65"/>
      <c r="C7" s="66" t="s">
        <v>31</v>
      </c>
      <c r="D7" s="67">
        <f>SUM(D5:D6)</f>
        <v>10857675</v>
      </c>
      <c r="E7" s="68">
        <f>SUM(E5:E6)</f>
        <v>10857675</v>
      </c>
      <c r="F7" s="69">
        <f>SUM(F5:F6)</f>
        <v>12769875</v>
      </c>
      <c r="G7" s="70"/>
      <c r="H7" s="71"/>
    </row>
    <row r="8" spans="1:8" s="1" customFormat="1" ht="15.75">
      <c r="A8" s="62"/>
      <c r="B8" s="55"/>
      <c r="C8" s="56"/>
      <c r="D8" s="57"/>
      <c r="E8" s="57"/>
      <c r="F8" s="57"/>
      <c r="G8" s="58"/>
      <c r="H8" s="63"/>
    </row>
    <row r="9" spans="1:8" s="1" customFormat="1" ht="15.75">
      <c r="A9" s="62"/>
      <c r="B9" s="55"/>
      <c r="C9" s="56"/>
      <c r="D9" s="57"/>
      <c r="E9" s="57"/>
      <c r="F9" s="57"/>
      <c r="G9" s="58"/>
      <c r="H9" s="63"/>
    </row>
    <row r="10" spans="1:8" s="6" customFormat="1" ht="30.6" customHeight="1">
      <c r="A10" s="40" t="s">
        <v>32</v>
      </c>
      <c r="B10" s="41"/>
      <c r="C10" s="41"/>
      <c r="D10" s="41"/>
      <c r="E10" s="41"/>
      <c r="F10" s="41"/>
      <c r="G10" s="41"/>
      <c r="H10" s="42"/>
    </row>
    <row r="11" spans="1:8" s="1" customFormat="1" ht="47.25">
      <c r="A11" s="13" t="s">
        <v>9</v>
      </c>
      <c r="B11" s="13" t="s">
        <v>10</v>
      </c>
      <c r="C11" s="13" t="s">
        <v>11</v>
      </c>
      <c r="D11" s="14" t="s">
        <v>12</v>
      </c>
      <c r="E11" s="14" t="s">
        <v>13</v>
      </c>
      <c r="F11" s="14" t="s">
        <v>14</v>
      </c>
      <c r="G11" s="14" t="s">
        <v>15</v>
      </c>
      <c r="H11" s="13" t="s">
        <v>16</v>
      </c>
    </row>
    <row r="12" spans="1:8" s="1" customFormat="1" ht="75">
      <c r="A12" s="10">
        <v>3</v>
      </c>
      <c r="B12" s="17" t="s">
        <v>43</v>
      </c>
      <c r="C12" s="17" t="s">
        <v>44</v>
      </c>
      <c r="D12" s="16">
        <v>2731000</v>
      </c>
      <c r="E12" s="16">
        <v>0</v>
      </c>
      <c r="F12" s="16">
        <v>691000</v>
      </c>
      <c r="G12" s="11">
        <v>75.930000000000007</v>
      </c>
      <c r="H12" s="10" t="s">
        <v>35</v>
      </c>
    </row>
    <row r="13" spans="1:8" s="1" customFormat="1" ht="15.75">
      <c r="A13" s="64"/>
      <c r="B13" s="65"/>
      <c r="C13" s="66" t="s">
        <v>19</v>
      </c>
      <c r="D13" s="67">
        <f>SUM(D12)</f>
        <v>2731000</v>
      </c>
      <c r="E13" s="68">
        <f>E12</f>
        <v>0</v>
      </c>
      <c r="F13" s="69">
        <f>F12</f>
        <v>691000</v>
      </c>
      <c r="G13" s="70"/>
      <c r="H13" s="71"/>
    </row>
    <row r="14" spans="1:8" s="1" customFormat="1" ht="15.75">
      <c r="A14" s="54"/>
      <c r="B14" s="55"/>
      <c r="C14" s="56"/>
      <c r="D14" s="57"/>
      <c r="E14" s="57"/>
      <c r="F14" s="57"/>
      <c r="G14" s="58"/>
      <c r="H14" s="59"/>
    </row>
    <row r="15" spans="1:8" s="1" customFormat="1" ht="27.6" customHeight="1">
      <c r="A15" s="40" t="s">
        <v>8</v>
      </c>
      <c r="B15" s="60"/>
      <c r="C15" s="60"/>
      <c r="D15" s="60"/>
      <c r="E15" s="60"/>
      <c r="F15" s="60"/>
      <c r="G15" s="60"/>
      <c r="H15" s="61"/>
    </row>
    <row r="16" spans="1:8" s="1" customFormat="1" ht="47.25">
      <c r="A16" s="13" t="s">
        <v>9</v>
      </c>
      <c r="B16" s="13" t="s">
        <v>10</v>
      </c>
      <c r="C16" s="13" t="s">
        <v>11</v>
      </c>
      <c r="D16" s="14" t="s">
        <v>12</v>
      </c>
      <c r="E16" s="14" t="s">
        <v>13</v>
      </c>
      <c r="F16" s="14" t="s">
        <v>14</v>
      </c>
      <c r="G16" s="14" t="s">
        <v>15</v>
      </c>
      <c r="H16" s="13" t="s">
        <v>16</v>
      </c>
    </row>
    <row r="17" spans="1:8" s="6" customFormat="1" ht="45">
      <c r="A17" s="10">
        <v>4</v>
      </c>
      <c r="B17" s="17" t="s">
        <v>45</v>
      </c>
      <c r="C17" s="17" t="s">
        <v>46</v>
      </c>
      <c r="D17" s="16">
        <v>6344066</v>
      </c>
      <c r="E17" s="16">
        <v>0</v>
      </c>
      <c r="F17" s="16">
        <v>11925065</v>
      </c>
      <c r="G17" s="11"/>
      <c r="H17" s="15" t="s">
        <v>8</v>
      </c>
    </row>
    <row r="18" spans="1:8" s="6" customFormat="1" ht="60">
      <c r="A18" s="10">
        <v>5</v>
      </c>
      <c r="B18" s="17" t="s">
        <v>47</v>
      </c>
      <c r="C18" s="17" t="s">
        <v>48</v>
      </c>
      <c r="D18" s="16">
        <v>2279338</v>
      </c>
      <c r="E18" s="16">
        <v>0</v>
      </c>
      <c r="F18" s="16">
        <v>570178</v>
      </c>
      <c r="G18" s="11"/>
      <c r="H18" s="15" t="s">
        <v>8</v>
      </c>
    </row>
    <row r="19" spans="1:8" s="6" customFormat="1" ht="45">
      <c r="A19" s="10">
        <v>6</v>
      </c>
      <c r="B19" s="17" t="s">
        <v>49</v>
      </c>
      <c r="C19" s="17" t="s">
        <v>50</v>
      </c>
      <c r="D19" s="16">
        <v>3549000</v>
      </c>
      <c r="E19" s="16">
        <v>0</v>
      </c>
      <c r="F19" s="16">
        <v>875000</v>
      </c>
      <c r="G19" s="11"/>
      <c r="H19" s="15" t="s">
        <v>8</v>
      </c>
    </row>
    <row r="20" spans="1:8" s="1" customFormat="1" ht="15.75">
      <c r="A20" s="20"/>
      <c r="B20" s="21"/>
      <c r="C20" s="22" t="s">
        <v>19</v>
      </c>
      <c r="D20" s="23">
        <f>SUM(D17:D19)</f>
        <v>12172404</v>
      </c>
      <c r="E20" s="24">
        <f>SUM(E17:E19)</f>
        <v>0</v>
      </c>
      <c r="F20" s="25">
        <f>SUM(F17:F19)</f>
        <v>13370243</v>
      </c>
      <c r="G20" s="26"/>
      <c r="H20" s="71"/>
    </row>
    <row r="21" spans="1:8" s="1" customFormat="1" ht="15.75">
      <c r="A21" s="28"/>
      <c r="B21" s="29"/>
      <c r="C21" s="30"/>
      <c r="D21" s="31"/>
      <c r="E21" s="31"/>
      <c r="F21" s="31"/>
      <c r="G21" s="32"/>
      <c r="H21" s="63"/>
    </row>
    <row r="22" spans="1:8" s="7" customFormat="1">
      <c r="A22" s="12"/>
      <c r="B22" s="1"/>
      <c r="C22" s="1"/>
      <c r="D22" s="3"/>
      <c r="E22" s="3"/>
      <c r="F22" s="3"/>
      <c r="G22" s="3"/>
      <c r="H22" s="12"/>
    </row>
  </sheetData>
  <pageMargins left="0.7" right="0.7" top="0.75" bottom="0.75" header="0.3" footer="0.3"/>
  <pageSetup scale="72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16" ma:contentTypeDescription="Create a new document." ma:contentTypeScope="" ma:versionID="d32f5fbf95953d86c5a0754b7d032dd3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74bb3cfd471ebf6dbe360dc3b2b3615a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1809527-a15e-45c9-9762-ce086c444099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67c814-4b34-462c-a21d-c185ff6548d2" xsi:nil="true"/>
    <lcf76f155ced4ddcb4097134ff3c332f xmlns="785685f2-c2e1-4352-89aa-3faca8eaba52">
      <Terms xmlns="http://schemas.microsoft.com/office/infopath/2007/PartnerControls"/>
    </lcf76f155ced4ddcb4097134ff3c332f>
    <SharedWithUsers xmlns="5067c814-4b34-462c-a21d-c185ff6548d2">
      <UserInfo>
        <DisplayName/>
        <AccountId xsi:nil="true"/>
        <AccountType/>
      </UserInfo>
    </SharedWithUsers>
    <MediaLengthInSeconds xmlns="785685f2-c2e1-4352-89aa-3faca8eaba5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88D5F1C-F11C-42CB-AC52-8759BAF518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54F9C70-C2BE-4002-BC54-AFA386BCEB79}">
  <ds:schemaRefs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067c814-4b34-462c-a21d-c185ff6548d2"/>
    <ds:schemaRef ds:uri="785685f2-c2e1-4352-89aa-3faca8eaba52"/>
  </ds:schemaRefs>
</ds:datastoreItem>
</file>

<file path=customXml/itemProps3.xml><?xml version="1.0" encoding="utf-8"?>
<ds:datastoreItem xmlns:ds="http://schemas.openxmlformats.org/officeDocument/2006/customXml" ds:itemID="{5AE388CA-C2E4-4595-9A0B-552B97BEA5D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Cover</vt:lpstr>
      <vt:lpstr>NOPA Table - Group 1</vt:lpstr>
      <vt:lpstr>NOPA Table - Group 2</vt:lpstr>
      <vt:lpstr>NOPA Table - Group 3</vt:lpstr>
      <vt:lpstr>'NOPA Table - Group 1'!Print_Area</vt:lpstr>
      <vt:lpstr>'NOPA Table - Group 1'!Print_Titles</vt:lpstr>
    </vt:vector>
  </TitlesOfParts>
  <Manager/>
  <Company>California Energy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jrosales</dc:creator>
  <cp:keywords/>
  <dc:description/>
  <cp:lastModifiedBy>Willis, Crystal@Energy</cp:lastModifiedBy>
  <cp:revision/>
  <dcterms:created xsi:type="dcterms:W3CDTF">2015-01-15T18:23:38Z</dcterms:created>
  <dcterms:modified xsi:type="dcterms:W3CDTF">2024-06-28T17:05:23Z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Order">
    <vt:r8>9874000</vt:r8>
  </property>
  <property fmtid="{D5CDD505-2E9C-101B-9397-08002B2CF9AE}" pid="4" name="_ColorHex">
    <vt:lpwstr/>
  </property>
  <property fmtid="{D5CDD505-2E9C-101B-9397-08002B2CF9AE}" pid="5" name="_Emoji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_ColorTag">
    <vt:lpwstr/>
  </property>
  <property fmtid="{D5CDD505-2E9C-101B-9397-08002B2CF9AE}" pid="9" name="TriggerFlowInfo">
    <vt:lpwstr/>
  </property>
  <property fmtid="{D5CDD505-2E9C-101B-9397-08002B2CF9AE}" pid="10" name="MediaServiceImageTags">
    <vt:lpwstr/>
  </property>
  <property fmtid="{D5CDD505-2E9C-101B-9397-08002B2CF9AE}" pid="11" name="_activity">
    <vt:lpwstr>{"FileActivityType":"6","FileActivityTimeStamp":"2024-04-22T05:03:32.020Z","FileActivityUsersOnPage":[{"DisplayName":"Lew, Virginia@Energy","Id":"virginia.lew@energy.ca.gov"}],"FileActivityNavigationId":null}</vt:lpwstr>
  </property>
</Properties>
</file>