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jane_berner_energy_ca_gov/Documents/NEVI/Solicitation #1/Scoring Files/"/>
    </mc:Choice>
  </mc:AlternateContent>
  <xr:revisionPtr revIDLastSave="498" documentId="8_{C7E9F575-BAFC-4EEC-ABF2-AC2ABB509159}" xr6:coauthVersionLast="47" xr6:coauthVersionMax="47" xr10:uidLastSave="{E87C7938-A423-4C57-BC92-3F3D5F62C203}"/>
  <bookViews>
    <workbookView xWindow="28680" yWindow="-120" windowWidth="19440" windowHeight="15000" xr2:uid="{00000000-000D-0000-FFFF-FFFF00000000}"/>
  </bookViews>
  <sheets>
    <sheet name="NOPA" sheetId="2" r:id="rId1"/>
  </sheets>
  <definedNames>
    <definedName name="_xlnm.Print_Area" localSheetId="0">NOPA!$A$1:$H$59</definedName>
    <definedName name="_xlnm.Print_Titles" localSheetId="0">NOPA!$7:$7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F49" i="2" s="1"/>
  <c r="D32" i="2"/>
  <c r="D49" i="2" s="1"/>
  <c r="E32" i="2" l="1"/>
  <c r="E49" i="2" l="1"/>
</calcChain>
</file>

<file path=xl/sharedStrings.xml><?xml version="1.0" encoding="utf-8"?>
<sst xmlns="http://schemas.openxmlformats.org/spreadsheetml/2006/main" count="154" uniqueCount="68">
  <si>
    <t>Proposal Number</t>
  </si>
  <si>
    <t>Applicant</t>
  </si>
  <si>
    <t>Project Title</t>
  </si>
  <si>
    <t>Funds Requested</t>
  </si>
  <si>
    <t>Score</t>
  </si>
  <si>
    <t>California Energy Commission</t>
  </si>
  <si>
    <t>Clean Transportation Program</t>
  </si>
  <si>
    <t>Proposed Award</t>
  </si>
  <si>
    <t xml:space="preserve">Match Amount </t>
  </si>
  <si>
    <t>Recommendation</t>
  </si>
  <si>
    <t>TOTAL FUNDING RECOMMENDED</t>
  </si>
  <si>
    <t>Passed But Not Funded</t>
  </si>
  <si>
    <t>Did Not Pass</t>
  </si>
  <si>
    <t>Disqualified</t>
  </si>
  <si>
    <t>TOTAL PROPOSALS RECEIVED</t>
  </si>
  <si>
    <t xml:space="preserve">   </t>
  </si>
  <si>
    <t>Proposed Awards - Corridor 6A</t>
  </si>
  <si>
    <t>Awardee</t>
  </si>
  <si>
    <t>Zero6 EV Charging CA I LLC</t>
  </si>
  <si>
    <t>Proposed Awards - Corridor 6B</t>
  </si>
  <si>
    <t>Proposed Awards - Corridor 7</t>
  </si>
  <si>
    <t>Electrify America</t>
  </si>
  <si>
    <t>Proposed Awards - Corridor 16</t>
  </si>
  <si>
    <t>Sustainable Energies CA LLC</t>
  </si>
  <si>
    <t>Proposed Awards - Corridor 19</t>
  </si>
  <si>
    <t>Proposed Awards - Corridor 20</t>
  </si>
  <si>
    <t>Tesla, Inc.</t>
  </si>
  <si>
    <t>Nxu</t>
  </si>
  <si>
    <t>EvGateway</t>
  </si>
  <si>
    <t>Pacifica Quick Charge</t>
  </si>
  <si>
    <t>Amped Solutions, Inc.</t>
  </si>
  <si>
    <t>California NEVI Phase 1 - Corridor Group 6A</t>
  </si>
  <si>
    <t>Pacifica Quick Charge LA – PQCLA</t>
  </si>
  <si>
    <t>Sheraton Four Points Hotel San Diego Fast Charging Station</t>
  </si>
  <si>
    <t>Electrifying Southern California - Corridor Group 16</t>
  </si>
  <si>
    <t>Electrifying Southern California - Corridor Group 19</t>
  </si>
  <si>
    <t>Electrifying Southern California - Corridor Group 20</t>
  </si>
  <si>
    <t>Electrifying California’s Corridor 7 with NxuOne Chargers</t>
  </si>
  <si>
    <t>EvGateway's Proposal for California's NEVI Program - Corridor 7</t>
  </si>
  <si>
    <t>EvGateway's Proposal for California's NEVI Program - Corridor 6B</t>
  </si>
  <si>
    <t>California NEVI Round 1 - Corridor Group 6B</t>
  </si>
  <si>
    <t>California NEVI Phase 1 - Corridor Group 7</t>
  </si>
  <si>
    <t>Tesla's Proposal for Corridor 16 Funding under California's National Electric Vehicle Formula Program</t>
  </si>
  <si>
    <t>None</t>
  </si>
  <si>
    <t>Tesla Inc. Proposal for Corridor 6A for CA NEVI Program</t>
  </si>
  <si>
    <t>Electrify America - California NEVI - Corridor Group 7</t>
  </si>
  <si>
    <t>Skycharger California's National Electric Vehicle Infrastructure Formula Program - Corridor 6A</t>
  </si>
  <si>
    <t>Skycharger California's National Electric Vehicle Infrastructure Formula Plan - Corridor 6B</t>
  </si>
  <si>
    <t>Skycharger California's National Electric Vehicle Infrastructure Formula Program - Corridor 7</t>
  </si>
  <si>
    <t>N/A</t>
  </si>
  <si>
    <t>Disqualified in screening.</t>
  </si>
  <si>
    <t>Application failed to achieve the overall minimum passing score.</t>
  </si>
  <si>
    <t>Endnotes</t>
  </si>
  <si>
    <r>
      <t>Funds Requested</t>
    </r>
    <r>
      <rPr>
        <b/>
        <vertAlign val="superscript"/>
        <sz val="12"/>
        <rFont val="Arial"/>
        <family val="2"/>
      </rPr>
      <t>2</t>
    </r>
  </si>
  <si>
    <r>
      <t>Solicitation GFO</t>
    </r>
    <r>
      <rPr>
        <b/>
        <sz val="14"/>
        <rFont val="Arial"/>
        <family val="2"/>
      </rPr>
      <t>-23-601</t>
    </r>
    <r>
      <rPr>
        <b/>
        <sz val="14"/>
        <color rgb="FF000000"/>
        <rFont val="Arial"/>
        <family val="2"/>
      </rPr>
      <t xml:space="preserve">           </t>
    </r>
  </si>
  <si>
    <t>California’s National Electric Vehicle Infrastructure Formula Program</t>
  </si>
  <si>
    <t>Notice of Proposed Awards</t>
  </si>
  <si>
    <t>Skychargers, LLC</t>
  </si>
  <si>
    <r>
      <t>Proposed Award</t>
    </r>
    <r>
      <rPr>
        <b/>
        <vertAlign val="superscript"/>
        <sz val="12"/>
        <rFont val="Arial"/>
        <family val="2"/>
      </rPr>
      <t>1</t>
    </r>
  </si>
  <si>
    <t xml:space="preserve">1 For corridor groups with more than one proposed awardee, CEC will work with Applicants to negotiate the project scope and award amount </t>
  </si>
  <si>
    <t xml:space="preserve">based on necessary site relocations and available funding. Proposed awards could decrease or increase (not to exceed requested amount </t>
  </si>
  <si>
    <t>budget.</t>
  </si>
  <si>
    <r>
      <t>Match Amount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</t>
    </r>
  </si>
  <si>
    <t>2 Funds requested for Proposal Number 2 is an estimate based on the budget narrative submitted. An amount was not clearly requested in the proposal</t>
  </si>
  <si>
    <t>3 If proposed award is less than the funds requested, the proposed match amount has been proportionally reduced. Match amount may also</t>
  </si>
  <si>
    <t>and what is allowed under the solicitation) based on negotiations.</t>
  </si>
  <si>
    <t>change if proposed awards change due to negotiation.</t>
  </si>
  <si>
    <t>Tesla Inc. - Corridor 6B Proposal - CA NEVI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</si>
</sst>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  <numFmt numFmtId="168" formatCode="0.000"/>
  </numFmts>
  <fonts count="2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sz val="14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indexed="8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Arial"/>
      <family val="2"/>
    </font>
    <font>
      <b/>
      <vertAlign val="superscript"/>
      <sz val="12"/>
      <name val="Arial"/>
      <family val="2"/>
    </font>
    <font>
      <b/>
      <sz val="16"/>
      <color rgb="FF003F6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0" fillId="0" borderId="0" applyFont="0" applyFill="0" applyBorder="0" applyAlignment="0" applyProtection="0"/>
    <xf numFmtId="0" fontId="1" fillId="0" borderId="0"/>
    <xf numFmtId="0" fontId="11" fillId="0" borderId="0"/>
    <xf numFmtId="0" fontId="10" fillId="0" borderId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164" fontId="6" fillId="0" borderId="0" xfId="0" applyNumberFormat="1" applyFont="1" applyAlignment="1">
      <alignment wrapText="1"/>
    </xf>
    <xf numFmtId="0" fontId="1" fillId="0" borderId="1" xfId="2" applyBorder="1" applyAlignment="1">
      <alignment horizontal="center" vertical="center"/>
    </xf>
    <xf numFmtId="0" fontId="1" fillId="0" borderId="1" xfId="2" applyBorder="1" applyAlignment="1">
      <alignment horizontal="left" vertical="center" wrapText="1"/>
    </xf>
    <xf numFmtId="0" fontId="1" fillId="0" borderId="1" xfId="2" applyBorder="1" applyAlignment="1">
      <alignment vertical="center" wrapText="1"/>
    </xf>
    <xf numFmtId="6" fontId="7" fillId="0" borderId="1" xfId="2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8" fontId="1" fillId="0" borderId="1" xfId="2" applyNumberFormat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1" fillId="0" borderId="5" xfId="2" applyBorder="1" applyAlignment="1">
      <alignment vertical="center" wrapText="1"/>
    </xf>
    <xf numFmtId="6" fontId="7" fillId="0" borderId="5" xfId="2" applyNumberFormat="1" applyFont="1" applyBorder="1" applyAlignment="1">
      <alignment horizontal="center" vertical="center" wrapText="1"/>
    </xf>
    <xf numFmtId="164" fontId="7" fillId="0" borderId="5" xfId="2" applyNumberFormat="1" applyFont="1" applyBorder="1" applyAlignment="1">
      <alignment horizontal="center" vertical="center" wrapText="1"/>
    </xf>
    <xf numFmtId="10" fontId="1" fillId="0" borderId="5" xfId="2" applyNumberForma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5" fillId="0" borderId="0" xfId="0" applyFont="1"/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6" fontId="16" fillId="0" borderId="1" xfId="2" applyNumberFormat="1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10" fontId="15" fillId="0" borderId="1" xfId="2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1" xfId="2" applyFont="1" applyBorder="1" applyAlignment="1">
      <alignment vertical="center" wrapText="1"/>
    </xf>
    <xf numFmtId="6" fontId="16" fillId="0" borderId="11" xfId="2" applyNumberFormat="1" applyFont="1" applyBorder="1" applyAlignment="1">
      <alignment horizontal="center" vertical="center" wrapText="1"/>
    </xf>
    <xf numFmtId="164" fontId="16" fillId="0" borderId="11" xfId="2" applyNumberFormat="1" applyFont="1" applyBorder="1" applyAlignment="1">
      <alignment horizontal="center" vertical="center" wrapText="1"/>
    </xf>
    <xf numFmtId="10" fontId="15" fillId="0" borderId="11" xfId="2" applyNumberFormat="1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5" fillId="0" borderId="2" xfId="2" applyFont="1" applyBorder="1" applyAlignment="1">
      <alignment vertical="top" wrapText="1"/>
    </xf>
    <xf numFmtId="6" fontId="19" fillId="0" borderId="2" xfId="2" applyNumberFormat="1" applyFont="1" applyBorder="1" applyAlignment="1">
      <alignment vertical="center" wrapText="1"/>
    </xf>
    <xf numFmtId="167" fontId="15" fillId="0" borderId="2" xfId="2" applyNumberFormat="1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164" fontId="17" fillId="0" borderId="3" xfId="0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 wrapText="1"/>
    </xf>
    <xf numFmtId="168" fontId="15" fillId="0" borderId="1" xfId="2" applyNumberFormat="1" applyFont="1" applyBorder="1" applyAlignment="1">
      <alignment horizontal="center" vertical="center"/>
    </xf>
    <xf numFmtId="0" fontId="1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wrapText="1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21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7" xfId="0" applyNumberForma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6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003F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478222</xdr:colOff>
      <xdr:row>0</xdr:row>
      <xdr:rowOff>57150</xdr:rowOff>
    </xdr:from>
    <xdr:to>
      <xdr:col>7</xdr:col>
      <xdr:colOff>819150</xdr:colOff>
      <xdr:row>4</xdr:row>
      <xdr:rowOff>0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1472" y="57150"/>
          <a:ext cx="1185478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9"/>
  <sheetViews>
    <sheetView tabSelected="1" zoomScale="90" zoomScaleNormal="90" workbookViewId="0">
      <selection activeCell="A8" sqref="A8"/>
    </sheetView>
  </sheetViews>
  <sheetFormatPr defaultRowHeight="12.5" x14ac:dyDescent="0.25"/>
  <cols>
    <col min="1" max="1" width="10.81640625" customWidth="1"/>
    <col min="2" max="2" width="24.1796875" customWidth="1"/>
    <col min="3" max="3" width="30.7265625" customWidth="1"/>
    <col min="4" max="4" width="18.90625" customWidth="1"/>
    <col min="5" max="5" width="18.81640625" customWidth="1"/>
    <col min="6" max="6" width="19.453125" customWidth="1"/>
    <col min="7" max="7" width="12.26953125" customWidth="1"/>
    <col min="8" max="8" width="26.453125" customWidth="1"/>
  </cols>
  <sheetData>
    <row r="1" spans="1:8" ht="20.25" customHeight="1" x14ac:dyDescent="0.25">
      <c r="A1" s="66" t="s">
        <v>5</v>
      </c>
      <c r="B1" s="67"/>
      <c r="C1" s="67"/>
      <c r="D1" s="67"/>
      <c r="E1" s="67"/>
      <c r="F1" s="67"/>
      <c r="G1" s="67"/>
      <c r="H1" s="68"/>
    </row>
    <row r="2" spans="1:8" ht="21" customHeight="1" x14ac:dyDescent="0.25">
      <c r="A2" s="75" t="s">
        <v>6</v>
      </c>
      <c r="B2" s="81"/>
      <c r="C2" s="81"/>
      <c r="D2" s="81"/>
      <c r="E2" s="81"/>
      <c r="F2" s="81"/>
      <c r="G2" s="81"/>
      <c r="H2" s="82"/>
    </row>
    <row r="3" spans="1:8" ht="19.5" customHeight="1" x14ac:dyDescent="0.25">
      <c r="A3" s="72" t="s">
        <v>54</v>
      </c>
      <c r="B3" s="73"/>
      <c r="C3" s="73"/>
      <c r="D3" s="73"/>
      <c r="E3" s="73"/>
      <c r="F3" s="73"/>
      <c r="G3" s="73"/>
      <c r="H3" s="74"/>
    </row>
    <row r="4" spans="1:8" ht="23.25" customHeight="1" x14ac:dyDescent="0.25">
      <c r="A4" s="69" t="s">
        <v>55</v>
      </c>
      <c r="B4" s="70"/>
      <c r="C4" s="70"/>
      <c r="D4" s="70"/>
      <c r="E4" s="70"/>
      <c r="F4" s="70"/>
      <c r="G4" s="70"/>
      <c r="H4" s="71"/>
    </row>
    <row r="5" spans="1:8" ht="17.5" x14ac:dyDescent="0.25">
      <c r="A5" s="75" t="s">
        <v>56</v>
      </c>
      <c r="B5" s="76"/>
      <c r="C5" s="76"/>
      <c r="D5" s="76"/>
      <c r="E5" s="76"/>
      <c r="F5" s="76"/>
      <c r="G5" s="76"/>
      <c r="H5" s="77"/>
    </row>
    <row r="6" spans="1:8" ht="16.5" customHeight="1" x14ac:dyDescent="0.25">
      <c r="A6" s="78">
        <v>45446</v>
      </c>
      <c r="B6" s="79"/>
      <c r="C6" s="79"/>
      <c r="D6" s="79"/>
      <c r="E6" s="79"/>
      <c r="F6" s="79"/>
      <c r="G6" s="79"/>
      <c r="H6" s="80"/>
    </row>
    <row r="7" spans="1:8" ht="13" x14ac:dyDescent="0.25">
      <c r="A7" s="13"/>
      <c r="B7" s="13"/>
      <c r="C7" s="13"/>
      <c r="D7" s="13"/>
      <c r="E7" s="13"/>
      <c r="F7" s="13"/>
      <c r="G7" s="13"/>
      <c r="H7" s="14"/>
    </row>
    <row r="8" spans="1:8" ht="33" customHeight="1" x14ac:dyDescent="0.25">
      <c r="A8" s="64" t="s">
        <v>16</v>
      </c>
      <c r="B8" s="20"/>
      <c r="C8" s="20"/>
      <c r="D8" s="20"/>
      <c r="E8" s="20"/>
      <c r="F8" s="20"/>
      <c r="G8" s="20"/>
      <c r="H8" s="21"/>
    </row>
    <row r="9" spans="1:8" s="26" customFormat="1" ht="33" customHeight="1" x14ac:dyDescent="0.35">
      <c r="A9" s="65" t="s">
        <v>0</v>
      </c>
      <c r="B9" s="65" t="s">
        <v>1</v>
      </c>
      <c r="C9" s="65" t="s">
        <v>2</v>
      </c>
      <c r="D9" s="65" t="s">
        <v>3</v>
      </c>
      <c r="E9" s="65" t="s">
        <v>58</v>
      </c>
      <c r="F9" s="65" t="s">
        <v>62</v>
      </c>
      <c r="G9" s="65" t="s">
        <v>4</v>
      </c>
      <c r="H9" s="65" t="s">
        <v>9</v>
      </c>
    </row>
    <row r="10" spans="1:8" s="26" customFormat="1" ht="62" x14ac:dyDescent="0.35">
      <c r="A10" s="27">
        <v>16</v>
      </c>
      <c r="B10" s="28" t="s">
        <v>57</v>
      </c>
      <c r="C10" s="28" t="s">
        <v>46</v>
      </c>
      <c r="D10" s="29">
        <v>4008069</v>
      </c>
      <c r="E10" s="29">
        <v>4008069</v>
      </c>
      <c r="F10" s="30">
        <v>6868290</v>
      </c>
      <c r="G10" s="31">
        <v>0.79649999999999999</v>
      </c>
      <c r="H10" s="32" t="s">
        <v>17</v>
      </c>
    </row>
    <row r="11" spans="1:8" s="26" customFormat="1" ht="33" customHeight="1" x14ac:dyDescent="0.35">
      <c r="A11" s="27">
        <v>1</v>
      </c>
      <c r="B11" s="28" t="s">
        <v>18</v>
      </c>
      <c r="C11" s="28" t="s">
        <v>31</v>
      </c>
      <c r="D11" s="29">
        <v>5025000</v>
      </c>
      <c r="E11" s="29">
        <v>3675000</v>
      </c>
      <c r="F11" s="30">
        <v>3781823</v>
      </c>
      <c r="G11" s="31">
        <v>0.79379999999999995</v>
      </c>
      <c r="H11" s="32" t="s">
        <v>17</v>
      </c>
    </row>
    <row r="12" spans="1:8" ht="33" customHeight="1" x14ac:dyDescent="0.25">
      <c r="A12" s="64" t="s">
        <v>19</v>
      </c>
      <c r="B12" s="22"/>
      <c r="C12" s="22"/>
      <c r="D12" s="22"/>
      <c r="E12" s="22"/>
      <c r="F12" s="22"/>
      <c r="G12" s="22"/>
      <c r="H12" s="23"/>
    </row>
    <row r="13" spans="1:8" s="26" customFormat="1" ht="33" customHeight="1" x14ac:dyDescent="0.35">
      <c r="A13" s="65" t="s">
        <v>0</v>
      </c>
      <c r="B13" s="65" t="s">
        <v>1</v>
      </c>
      <c r="C13" s="65" t="s">
        <v>2</v>
      </c>
      <c r="D13" s="65" t="s">
        <v>3</v>
      </c>
      <c r="E13" s="65" t="s">
        <v>58</v>
      </c>
      <c r="F13" s="65" t="s">
        <v>62</v>
      </c>
      <c r="G13" s="65" t="s">
        <v>4</v>
      </c>
      <c r="H13" s="65" t="s">
        <v>9</v>
      </c>
    </row>
    <row r="14" spans="1:8" s="26" customFormat="1" ht="33" customHeight="1" x14ac:dyDescent="0.35">
      <c r="A14" s="27">
        <v>10</v>
      </c>
      <c r="B14" s="28" t="s">
        <v>18</v>
      </c>
      <c r="C14" s="28" t="s">
        <v>40</v>
      </c>
      <c r="D14" s="29">
        <v>6075000</v>
      </c>
      <c r="E14" s="29">
        <v>6075000</v>
      </c>
      <c r="F14" s="30">
        <v>6681611</v>
      </c>
      <c r="G14" s="31">
        <v>0.81630000000000003</v>
      </c>
      <c r="H14" s="32" t="s">
        <v>17</v>
      </c>
    </row>
    <row r="15" spans="1:8" s="26" customFormat="1" ht="62" x14ac:dyDescent="0.35">
      <c r="A15" s="27">
        <v>17</v>
      </c>
      <c r="B15" s="28" t="s">
        <v>57</v>
      </c>
      <c r="C15" s="28" t="s">
        <v>47</v>
      </c>
      <c r="D15" s="29">
        <v>3200000</v>
      </c>
      <c r="E15" s="29">
        <v>2965854</v>
      </c>
      <c r="F15" s="30">
        <v>10263182</v>
      </c>
      <c r="G15" s="31">
        <v>0.81320000000000003</v>
      </c>
      <c r="H15" s="32" t="s">
        <v>17</v>
      </c>
    </row>
    <row r="16" spans="1:8" ht="33" customHeight="1" x14ac:dyDescent="0.25">
      <c r="A16" s="64" t="s">
        <v>20</v>
      </c>
      <c r="B16" s="22"/>
      <c r="C16" s="22"/>
      <c r="D16" s="22"/>
      <c r="E16" s="22"/>
      <c r="F16" s="22"/>
      <c r="G16" s="22"/>
      <c r="H16" s="23"/>
    </row>
    <row r="17" spans="1:8" s="26" customFormat="1" ht="33" customHeight="1" x14ac:dyDescent="0.35">
      <c r="A17" s="65" t="s">
        <v>0</v>
      </c>
      <c r="B17" s="65" t="s">
        <v>1</v>
      </c>
      <c r="C17" s="65" t="s">
        <v>2</v>
      </c>
      <c r="D17" s="65" t="s">
        <v>3</v>
      </c>
      <c r="E17" s="65" t="s">
        <v>58</v>
      </c>
      <c r="F17" s="65" t="s">
        <v>62</v>
      </c>
      <c r="G17" s="65" t="s">
        <v>4</v>
      </c>
      <c r="H17" s="65" t="s">
        <v>9</v>
      </c>
    </row>
    <row r="18" spans="1:8" s="26" customFormat="1" ht="33" customHeight="1" x14ac:dyDescent="0.35">
      <c r="A18" s="27">
        <v>14</v>
      </c>
      <c r="B18" s="28" t="s">
        <v>21</v>
      </c>
      <c r="C18" s="28" t="s">
        <v>45</v>
      </c>
      <c r="D18" s="29">
        <v>9000000</v>
      </c>
      <c r="E18" s="29">
        <v>6488372</v>
      </c>
      <c r="F18" s="30">
        <v>7312782</v>
      </c>
      <c r="G18" s="31">
        <v>0.8044</v>
      </c>
      <c r="H18" s="32" t="s">
        <v>17</v>
      </c>
    </row>
    <row r="19" spans="1:8" s="26" customFormat="1" ht="33" customHeight="1" x14ac:dyDescent="0.35">
      <c r="A19" s="27">
        <v>11</v>
      </c>
      <c r="B19" s="28" t="s">
        <v>18</v>
      </c>
      <c r="C19" s="28" t="s">
        <v>41</v>
      </c>
      <c r="D19" s="29">
        <v>4650000</v>
      </c>
      <c r="E19" s="29">
        <v>4650000</v>
      </c>
      <c r="F19" s="30">
        <v>4929824</v>
      </c>
      <c r="G19" s="31">
        <v>0.79500000000000004</v>
      </c>
      <c r="H19" s="32" t="s">
        <v>17</v>
      </c>
    </row>
    <row r="20" spans="1:8" s="26" customFormat="1" ht="62" x14ac:dyDescent="0.35">
      <c r="A20" s="27">
        <v>18</v>
      </c>
      <c r="B20" s="28" t="s">
        <v>57</v>
      </c>
      <c r="C20" s="28" t="s">
        <v>48</v>
      </c>
      <c r="D20" s="29">
        <v>6148794</v>
      </c>
      <c r="E20" s="29">
        <v>3665627</v>
      </c>
      <c r="F20" s="30">
        <v>6981460</v>
      </c>
      <c r="G20" s="31">
        <v>0.78480000000000005</v>
      </c>
      <c r="H20" s="32" t="s">
        <v>17</v>
      </c>
    </row>
    <row r="21" spans="1:8" ht="33" customHeight="1" x14ac:dyDescent="0.25">
      <c r="A21" s="64" t="s">
        <v>22</v>
      </c>
      <c r="B21" s="22"/>
      <c r="C21" s="22"/>
      <c r="D21" s="22"/>
      <c r="E21" s="22"/>
      <c r="F21" s="22"/>
      <c r="G21" s="22"/>
      <c r="H21" s="23"/>
    </row>
    <row r="22" spans="1:8" s="26" customFormat="1" ht="33" customHeight="1" x14ac:dyDescent="0.35">
      <c r="A22" s="65" t="s">
        <v>0</v>
      </c>
      <c r="B22" s="65" t="s">
        <v>1</v>
      </c>
      <c r="C22" s="65" t="s">
        <v>2</v>
      </c>
      <c r="D22" s="65" t="s">
        <v>3</v>
      </c>
      <c r="E22" s="65" t="s">
        <v>58</v>
      </c>
      <c r="F22" s="65" t="s">
        <v>62</v>
      </c>
      <c r="G22" s="65" t="s">
        <v>4</v>
      </c>
      <c r="H22" s="65" t="s">
        <v>9</v>
      </c>
    </row>
    <row r="23" spans="1:8" s="26" customFormat="1" ht="33" customHeight="1" x14ac:dyDescent="0.35">
      <c r="A23" s="27">
        <v>4</v>
      </c>
      <c r="B23" s="28" t="s">
        <v>23</v>
      </c>
      <c r="C23" s="28" t="s">
        <v>34</v>
      </c>
      <c r="D23" s="29">
        <v>1860000</v>
      </c>
      <c r="E23" s="29">
        <v>1860000</v>
      </c>
      <c r="F23" s="30">
        <v>1941396</v>
      </c>
      <c r="G23" s="31">
        <v>0.75770000000000004</v>
      </c>
      <c r="H23" s="32" t="s">
        <v>17</v>
      </c>
    </row>
    <row r="24" spans="1:8" s="26" customFormat="1" ht="62" x14ac:dyDescent="0.35">
      <c r="A24" s="27">
        <v>12</v>
      </c>
      <c r="B24" s="28" t="s">
        <v>26</v>
      </c>
      <c r="C24" s="28" t="s">
        <v>42</v>
      </c>
      <c r="D24" s="29">
        <v>3450834</v>
      </c>
      <c r="E24" s="33">
        <v>1327244</v>
      </c>
      <c r="F24" s="30">
        <v>1327244</v>
      </c>
      <c r="G24" s="31">
        <v>0.71689999999999998</v>
      </c>
      <c r="H24" s="34" t="s">
        <v>17</v>
      </c>
    </row>
    <row r="25" spans="1:8" ht="33" customHeight="1" x14ac:dyDescent="0.25">
      <c r="A25" s="64" t="s">
        <v>24</v>
      </c>
      <c r="B25" s="22"/>
      <c r="C25" s="22"/>
      <c r="D25" s="22"/>
      <c r="E25" s="22"/>
      <c r="F25" s="22"/>
      <c r="G25" s="22"/>
      <c r="H25" s="23"/>
    </row>
    <row r="26" spans="1:8" s="26" customFormat="1" ht="33" customHeight="1" x14ac:dyDescent="0.35">
      <c r="A26" s="65" t="s">
        <v>0</v>
      </c>
      <c r="B26" s="65" t="s">
        <v>1</v>
      </c>
      <c r="C26" s="65" t="s">
        <v>2</v>
      </c>
      <c r="D26" s="65" t="s">
        <v>3</v>
      </c>
      <c r="E26" s="65" t="s">
        <v>7</v>
      </c>
      <c r="F26" s="65" t="s">
        <v>8</v>
      </c>
      <c r="G26" s="65" t="s">
        <v>4</v>
      </c>
      <c r="H26" s="65" t="s">
        <v>9</v>
      </c>
    </row>
    <row r="27" spans="1:8" s="26" customFormat="1" ht="33" customHeight="1" x14ac:dyDescent="0.35">
      <c r="A27" s="27">
        <v>5</v>
      </c>
      <c r="B27" s="28" t="s">
        <v>23</v>
      </c>
      <c r="C27" s="28" t="s">
        <v>35</v>
      </c>
      <c r="D27" s="29">
        <v>1200000</v>
      </c>
      <c r="E27" s="29">
        <v>1200000</v>
      </c>
      <c r="F27" s="30">
        <v>1338861</v>
      </c>
      <c r="G27" s="31">
        <v>0.77810000000000001</v>
      </c>
      <c r="H27" s="32" t="s">
        <v>17</v>
      </c>
    </row>
    <row r="28" spans="1:8" ht="33" customHeight="1" x14ac:dyDescent="0.25">
      <c r="A28" s="64" t="s">
        <v>25</v>
      </c>
      <c r="B28" s="22"/>
      <c r="C28" s="22"/>
      <c r="D28" s="22"/>
      <c r="E28" s="22"/>
      <c r="F28" s="22"/>
      <c r="G28" s="22"/>
      <c r="H28" s="23"/>
    </row>
    <row r="29" spans="1:8" s="26" customFormat="1" ht="33" customHeight="1" x14ac:dyDescent="0.35">
      <c r="A29" s="65" t="s">
        <v>0</v>
      </c>
      <c r="B29" s="65" t="s">
        <v>1</v>
      </c>
      <c r="C29" s="65" t="s">
        <v>2</v>
      </c>
      <c r="D29" s="65" t="s">
        <v>3</v>
      </c>
      <c r="E29" s="65" t="s">
        <v>7</v>
      </c>
      <c r="F29" s="65" t="s">
        <v>8</v>
      </c>
      <c r="G29" s="65" t="s">
        <v>4</v>
      </c>
      <c r="H29" s="65" t="s">
        <v>9</v>
      </c>
    </row>
    <row r="30" spans="1:8" s="26" customFormat="1" ht="33" customHeight="1" x14ac:dyDescent="0.35">
      <c r="A30" s="35">
        <v>6</v>
      </c>
      <c r="B30" s="36" t="s">
        <v>23</v>
      </c>
      <c r="C30" s="36" t="s">
        <v>36</v>
      </c>
      <c r="D30" s="37">
        <v>1800000</v>
      </c>
      <c r="E30" s="37">
        <v>1800000</v>
      </c>
      <c r="F30" s="38">
        <v>1806472</v>
      </c>
      <c r="G30" s="39">
        <v>0.77880000000000005</v>
      </c>
      <c r="H30" s="40" t="s">
        <v>17</v>
      </c>
    </row>
    <row r="31" spans="1:8" ht="8.5" customHeight="1" x14ac:dyDescent="0.25">
      <c r="A31" s="15"/>
      <c r="B31" s="16"/>
      <c r="C31" s="16"/>
      <c r="D31" s="17"/>
      <c r="E31" s="17"/>
      <c r="F31" s="18"/>
      <c r="G31" s="19"/>
      <c r="H31" s="12"/>
    </row>
    <row r="32" spans="1:8" s="26" customFormat="1" ht="31" x14ac:dyDescent="0.35">
      <c r="A32" s="41"/>
      <c r="B32" s="42" t="s">
        <v>10</v>
      </c>
      <c r="C32" s="43"/>
      <c r="D32" s="44">
        <f>SUM(D10:D11,D14:D15,D18:D20,D23:D24,D27,D30)</f>
        <v>46417697</v>
      </c>
      <c r="E32" s="44">
        <f>SUM(E10:E11,E14:E15,E18:E20,E23:E24,E27,E30)</f>
        <v>37715166</v>
      </c>
      <c r="F32" s="44">
        <f>SUM(F10:F11,F14:F15,F18:F20,F23:F24,F27,F30)</f>
        <v>53232945</v>
      </c>
      <c r="G32" s="45"/>
      <c r="H32" s="46"/>
    </row>
    <row r="33" spans="1:8" ht="33" customHeight="1" x14ac:dyDescent="0.25">
      <c r="A33" s="64" t="s">
        <v>11</v>
      </c>
      <c r="B33" s="22"/>
      <c r="C33" s="24"/>
      <c r="D33" s="24"/>
      <c r="E33" s="24"/>
      <c r="F33" s="24"/>
      <c r="G33" s="24"/>
      <c r="H33" s="25"/>
    </row>
    <row r="34" spans="1:8" s="26" customFormat="1" ht="33" customHeight="1" x14ac:dyDescent="0.35">
      <c r="A34" s="65" t="s">
        <v>0</v>
      </c>
      <c r="B34" s="65" t="s">
        <v>1</v>
      </c>
      <c r="C34" s="65" t="s">
        <v>2</v>
      </c>
      <c r="D34" s="65" t="s">
        <v>3</v>
      </c>
      <c r="E34" s="65" t="s">
        <v>7</v>
      </c>
      <c r="F34" s="65" t="s">
        <v>8</v>
      </c>
      <c r="G34" s="65" t="s">
        <v>4</v>
      </c>
      <c r="H34" s="65" t="s">
        <v>9</v>
      </c>
    </row>
    <row r="35" spans="1:8" s="26" customFormat="1" ht="33" customHeight="1" x14ac:dyDescent="0.35">
      <c r="A35" s="27" t="s">
        <v>43</v>
      </c>
      <c r="B35" s="28"/>
      <c r="C35" s="28"/>
      <c r="D35" s="29"/>
      <c r="E35" s="33"/>
      <c r="F35" s="30"/>
      <c r="G35" s="31"/>
      <c r="H35" s="27"/>
    </row>
    <row r="36" spans="1:8" ht="33" customHeight="1" x14ac:dyDescent="0.25">
      <c r="A36" s="64" t="s">
        <v>12</v>
      </c>
      <c r="B36" s="22"/>
      <c r="C36" s="22"/>
      <c r="D36" s="22"/>
      <c r="E36" s="22"/>
      <c r="F36" s="22"/>
      <c r="G36" s="22"/>
      <c r="H36" s="23"/>
    </row>
    <row r="37" spans="1:8" s="26" customFormat="1" ht="33" customHeight="1" x14ac:dyDescent="0.35">
      <c r="A37" s="65" t="s">
        <v>0</v>
      </c>
      <c r="B37" s="65" t="s">
        <v>1</v>
      </c>
      <c r="C37" s="65" t="s">
        <v>2</v>
      </c>
      <c r="D37" s="65" t="s">
        <v>3</v>
      </c>
      <c r="E37" s="65" t="s">
        <v>7</v>
      </c>
      <c r="F37" s="65" t="s">
        <v>8</v>
      </c>
      <c r="G37" s="65" t="s">
        <v>4</v>
      </c>
      <c r="H37" s="65" t="s">
        <v>9</v>
      </c>
    </row>
    <row r="38" spans="1:8" s="26" customFormat="1" ht="46.5" x14ac:dyDescent="0.35">
      <c r="A38" s="27">
        <v>15</v>
      </c>
      <c r="B38" s="28" t="s">
        <v>26</v>
      </c>
      <c r="C38" s="28" t="s">
        <v>67</v>
      </c>
      <c r="D38" s="29">
        <v>7784690</v>
      </c>
      <c r="E38" s="47">
        <v>0</v>
      </c>
      <c r="F38" s="30">
        <v>7784690</v>
      </c>
      <c r="G38" s="31">
        <v>0.6956</v>
      </c>
      <c r="H38" s="27" t="s">
        <v>51</v>
      </c>
    </row>
    <row r="39" spans="1:8" s="26" customFormat="1" ht="46.5" x14ac:dyDescent="0.35">
      <c r="A39" s="27">
        <v>13</v>
      </c>
      <c r="B39" s="28" t="s">
        <v>26</v>
      </c>
      <c r="C39" s="28" t="s">
        <v>44</v>
      </c>
      <c r="D39" s="29">
        <v>8522138</v>
      </c>
      <c r="E39" s="47">
        <v>0</v>
      </c>
      <c r="F39" s="30">
        <v>8522138</v>
      </c>
      <c r="G39" s="31">
        <v>0.68730000000000002</v>
      </c>
      <c r="H39" s="27" t="s">
        <v>51</v>
      </c>
    </row>
    <row r="40" spans="1:8" s="26" customFormat="1" ht="46.5" x14ac:dyDescent="0.35">
      <c r="A40" s="27">
        <v>7</v>
      </c>
      <c r="B40" s="28" t="s">
        <v>27</v>
      </c>
      <c r="C40" s="28" t="s">
        <v>37</v>
      </c>
      <c r="D40" s="29">
        <v>9249556</v>
      </c>
      <c r="E40" s="47">
        <v>0</v>
      </c>
      <c r="F40" s="30">
        <v>22908360</v>
      </c>
      <c r="G40" s="31">
        <v>0.67079999999999995</v>
      </c>
      <c r="H40" s="27" t="s">
        <v>51</v>
      </c>
    </row>
    <row r="41" spans="1:8" s="26" customFormat="1" ht="46.5" x14ac:dyDescent="0.35">
      <c r="A41" s="27">
        <v>8</v>
      </c>
      <c r="B41" s="28" t="s">
        <v>28</v>
      </c>
      <c r="C41" s="28" t="s">
        <v>38</v>
      </c>
      <c r="D41" s="29">
        <v>7851425</v>
      </c>
      <c r="E41" s="47">
        <v>0</v>
      </c>
      <c r="F41" s="30">
        <v>7933925</v>
      </c>
      <c r="G41" s="31">
        <v>0.67059999999999997</v>
      </c>
      <c r="H41" s="27" t="s">
        <v>51</v>
      </c>
    </row>
    <row r="42" spans="1:8" s="26" customFormat="1" ht="46.5" x14ac:dyDescent="0.35">
      <c r="A42" s="27">
        <v>9</v>
      </c>
      <c r="B42" s="28" t="s">
        <v>28</v>
      </c>
      <c r="C42" s="28" t="s">
        <v>39</v>
      </c>
      <c r="D42" s="29">
        <v>10691225</v>
      </c>
      <c r="E42" s="47">
        <v>0</v>
      </c>
      <c r="F42" s="30">
        <v>10726225</v>
      </c>
      <c r="G42" s="31">
        <v>0.66290000000000004</v>
      </c>
      <c r="H42" s="27" t="s">
        <v>51</v>
      </c>
    </row>
    <row r="43" spans="1:8" ht="33" customHeight="1" x14ac:dyDescent="0.25">
      <c r="A43" s="64" t="s">
        <v>13</v>
      </c>
      <c r="B43" s="22"/>
      <c r="C43" s="24"/>
      <c r="D43" s="24"/>
      <c r="E43" s="24"/>
      <c r="F43" s="24"/>
      <c r="G43" s="24"/>
      <c r="H43" s="25"/>
    </row>
    <row r="44" spans="1:8" s="26" customFormat="1" ht="33" customHeight="1" x14ac:dyDescent="0.35">
      <c r="A44" s="65" t="s">
        <v>0</v>
      </c>
      <c r="B44" s="65" t="s">
        <v>1</v>
      </c>
      <c r="C44" s="65" t="s">
        <v>2</v>
      </c>
      <c r="D44" s="65" t="s">
        <v>53</v>
      </c>
      <c r="E44" s="65" t="s">
        <v>7</v>
      </c>
      <c r="F44" s="65" t="s">
        <v>8</v>
      </c>
      <c r="G44" s="65" t="s">
        <v>4</v>
      </c>
      <c r="H44" s="65" t="s">
        <v>9</v>
      </c>
    </row>
    <row r="45" spans="1:8" s="26" customFormat="1" ht="33" customHeight="1" x14ac:dyDescent="0.35">
      <c r="A45" s="27">
        <v>2</v>
      </c>
      <c r="B45" s="48" t="s">
        <v>29</v>
      </c>
      <c r="C45" s="28" t="s">
        <v>32</v>
      </c>
      <c r="D45" s="29">
        <v>1258200</v>
      </c>
      <c r="E45" s="47">
        <v>0</v>
      </c>
      <c r="F45" s="30">
        <v>0</v>
      </c>
      <c r="G45" s="49" t="s">
        <v>49</v>
      </c>
      <c r="H45" s="27" t="s">
        <v>50</v>
      </c>
    </row>
    <row r="46" spans="1:8" s="26" customFormat="1" ht="46.5" x14ac:dyDescent="0.35">
      <c r="A46" s="27">
        <v>3</v>
      </c>
      <c r="B46" s="48" t="s">
        <v>30</v>
      </c>
      <c r="C46" s="28" t="s">
        <v>33</v>
      </c>
      <c r="D46" s="29">
        <v>1384501</v>
      </c>
      <c r="E46" s="47">
        <v>0</v>
      </c>
      <c r="F46" s="30">
        <v>1934222</v>
      </c>
      <c r="G46" s="49" t="s">
        <v>49</v>
      </c>
      <c r="H46" s="27" t="s">
        <v>50</v>
      </c>
    </row>
    <row r="47" spans="1:8" x14ac:dyDescent="0.25">
      <c r="A47" s="3"/>
      <c r="B47" s="6"/>
      <c r="C47" s="7"/>
      <c r="D47" s="8"/>
      <c r="E47" s="9"/>
      <c r="F47" s="10"/>
      <c r="G47" s="11"/>
      <c r="H47" s="5"/>
    </row>
    <row r="48" spans="1:8" x14ac:dyDescent="0.25">
      <c r="A48" s="3"/>
      <c r="B48" s="6"/>
      <c r="C48" s="7"/>
      <c r="D48" s="8"/>
      <c r="E48" s="9"/>
      <c r="F48" s="10"/>
      <c r="G48" s="11"/>
      <c r="H48" s="5"/>
    </row>
    <row r="49" spans="1:8" s="26" customFormat="1" ht="49.5" customHeight="1" x14ac:dyDescent="0.35">
      <c r="A49" s="50"/>
      <c r="B49" s="51" t="s">
        <v>14</v>
      </c>
      <c r="C49" s="51"/>
      <c r="D49" s="52">
        <f>SUM(D32,D38:D42,D45:D46)</f>
        <v>93159432</v>
      </c>
      <c r="E49" s="52">
        <f>E32</f>
        <v>37715166</v>
      </c>
      <c r="F49" s="52">
        <f>SUM(F32,F38:F42,F45:F46)</f>
        <v>113042505</v>
      </c>
      <c r="G49" s="53"/>
      <c r="H49" s="53"/>
    </row>
    <row r="50" spans="1:8" x14ac:dyDescent="0.25">
      <c r="A50" s="1"/>
      <c r="B50" s="1"/>
      <c r="C50" s="1"/>
      <c r="D50" s="2"/>
      <c r="E50" s="2"/>
      <c r="F50" s="4"/>
      <c r="G50" s="2"/>
      <c r="H50" s="2"/>
    </row>
    <row r="51" spans="1:8" s="26" customFormat="1" ht="15.5" x14ac:dyDescent="0.35">
      <c r="A51" s="54" t="s">
        <v>52</v>
      </c>
      <c r="B51" s="55"/>
      <c r="C51" s="55"/>
      <c r="D51" s="56"/>
      <c r="E51" s="56"/>
      <c r="F51" s="57"/>
      <c r="G51" s="56"/>
      <c r="H51" s="56"/>
    </row>
    <row r="52" spans="1:8" s="26" customFormat="1" ht="15.5" x14ac:dyDescent="0.35">
      <c r="A52" s="58" t="s">
        <v>59</v>
      </c>
      <c r="B52" s="55"/>
      <c r="C52" s="55"/>
      <c r="D52" s="56"/>
      <c r="E52" s="56"/>
      <c r="F52" s="57"/>
      <c r="G52" s="56"/>
      <c r="H52" s="56"/>
    </row>
    <row r="53" spans="1:8" ht="15.5" x14ac:dyDescent="0.35">
      <c r="A53" s="58" t="s">
        <v>60</v>
      </c>
      <c r="B53" s="55"/>
      <c r="C53" s="55"/>
      <c r="D53" s="55"/>
      <c r="E53" s="55"/>
      <c r="F53" s="59"/>
      <c r="G53" s="55"/>
      <c r="H53" s="55"/>
    </row>
    <row r="54" spans="1:8" ht="15.5" x14ac:dyDescent="0.35">
      <c r="A54" s="58" t="s">
        <v>65</v>
      </c>
      <c r="B54" s="55"/>
      <c r="C54" s="55"/>
      <c r="D54" s="55"/>
      <c r="E54" s="55"/>
      <c r="F54" s="59"/>
      <c r="G54" s="55"/>
      <c r="H54" s="55"/>
    </row>
    <row r="55" spans="1:8" s="26" customFormat="1" ht="15.5" customHeight="1" x14ac:dyDescent="0.35">
      <c r="A55" s="63" t="s">
        <v>63</v>
      </c>
      <c r="B55" s="61"/>
      <c r="C55" s="61"/>
      <c r="D55" s="61"/>
      <c r="E55" s="61"/>
      <c r="F55" s="61"/>
      <c r="G55" s="61"/>
      <c r="H55" s="61"/>
    </row>
    <row r="56" spans="1:8" ht="15.5" x14ac:dyDescent="0.25">
      <c r="A56" s="63" t="s">
        <v>61</v>
      </c>
      <c r="B56" s="61"/>
      <c r="C56" s="61"/>
      <c r="D56" s="61"/>
      <c r="E56" s="61"/>
      <c r="F56" s="61"/>
      <c r="G56" s="61"/>
      <c r="H56" s="61"/>
    </row>
    <row r="57" spans="1:8" ht="15.5" x14ac:dyDescent="0.25">
      <c r="A57" s="58" t="s">
        <v>64</v>
      </c>
      <c r="B57" s="60"/>
      <c r="C57" s="60"/>
      <c r="D57" s="55"/>
      <c r="E57" s="55"/>
      <c r="F57" s="55"/>
      <c r="G57" s="55"/>
      <c r="H57" s="55"/>
    </row>
    <row r="58" spans="1:8" ht="15.5" x14ac:dyDescent="0.25">
      <c r="A58" s="58" t="s">
        <v>66</v>
      </c>
      <c r="B58" s="55"/>
      <c r="C58" s="55"/>
      <c r="D58" s="55"/>
      <c r="E58" s="55"/>
      <c r="F58" s="55"/>
      <c r="G58" s="55"/>
      <c r="H58" s="55"/>
    </row>
    <row r="59" spans="1:8" x14ac:dyDescent="0.25">
      <c r="A59" s="62" t="s">
        <v>15</v>
      </c>
      <c r="B59" s="62"/>
      <c r="C59" s="1"/>
      <c r="D59" s="1"/>
      <c r="E59" s="1"/>
      <c r="F59" s="1"/>
      <c r="G59" s="1"/>
      <c r="H59" s="1"/>
    </row>
  </sheetData>
  <mergeCells count="6">
    <mergeCell ref="A1:H1"/>
    <mergeCell ref="A4:H4"/>
    <mergeCell ref="A3:H3"/>
    <mergeCell ref="A5:H5"/>
    <mergeCell ref="A6:H6"/>
    <mergeCell ref="A2:H2"/>
  </mergeCells>
  <pageMargins left="0.7" right="0.7" top="0.75" bottom="0.75" header="0.3" footer="0.3"/>
  <pageSetup scale="76" fitToHeight="0" orientation="landscape" r:id="rId1"/>
  <headerFooter>
    <oddFooter>&amp;C&amp;P of &amp;N</oddFooter>
  </headerFooter>
  <rowBreaks count="3" manualBreakCount="3">
    <brk id="15" max="7" man="1"/>
    <brk id="32" max="7" man="1"/>
    <brk id="4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8" ma:contentTypeDescription="Create a new document." ma:contentTypeScope="" ma:versionID="827d858ba6e95d61dcfb14a225713ed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cd4d4f18febc87fe52dd5c2eafc5b776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D049BD3E-B9F5-47A2-AF1F-984156E2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FA6B71-9B54-4706-859F-7A90F1DA703C}">
  <ds:schemaRefs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785685f2-c2e1-4352-89aa-3faca8eaba52"/>
    <ds:schemaRef ds:uri="http://schemas.microsoft.com/office/2006/documentManagement/types"/>
    <ds:schemaRef ds:uri="5067c814-4b34-462c-a21d-c185ff6548d2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GFO-23-601 NOPA</dc:title>
  <dc:subject/>
  <dc:creator>Berner, Jane@Energy</dc:creator>
  <cp:keywords/>
  <dc:description/>
  <cp:lastModifiedBy>Berner, Jane@Energy</cp:lastModifiedBy>
  <cp:revision/>
  <dcterms:created xsi:type="dcterms:W3CDTF">2013-02-11T17:46:59Z</dcterms:created>
  <dcterms:modified xsi:type="dcterms:W3CDTF">2024-06-03T20:38:07Z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