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caenergy.sharepoint.com/sites/FTD/Shared Documents/FTD Shared Files/Solicitations/2024/Advanced Technology Demonstration and Pilot Projects/NOPA/NOPA Revised/"/>
    </mc:Choice>
  </mc:AlternateContent>
  <xr:revisionPtr revIDLastSave="1488" documentId="8_{E79B03E7-5E44-4662-8ED5-00C89F49AD7C}" xr6:coauthVersionLast="47" xr6:coauthVersionMax="47" xr10:uidLastSave="{EE595FA0-EEFF-4D49-BF6E-5E9D2450ED37}"/>
  <bookViews>
    <workbookView xWindow="-120" yWindow="-120" windowWidth="29040" windowHeight="15840" firstSheet="1" activeTab="1" xr2:uid="{00000000-000D-0000-FFFF-FFFF00000000}"/>
  </bookViews>
  <sheets>
    <sheet name="applicant list" sheetId="1" state="hidden" r:id="rId1"/>
    <sheet name="NOPA" sheetId="3" r:id="rId2"/>
  </sheets>
  <definedNames>
    <definedName name="_xlnm._FilterDatabase" localSheetId="0" hidden="1">'applicant list'!$A$1:$R$12</definedName>
    <definedName name="_xlnm.Print_Area" localSheetId="1">NOPA!$A$1:$M$54</definedName>
    <definedName name="_xlnm.Print_Titles" localSheetId="1">NOPA!$1:$9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3" l="1"/>
  <c r="I47" i="3"/>
  <c r="H47" i="3"/>
  <c r="H54" i="3" s="1"/>
  <c r="G47" i="3"/>
  <c r="F47" i="3"/>
  <c r="F54" i="3" s="1"/>
  <c r="G54" i="3"/>
  <c r="E47" i="3"/>
  <c r="E54" i="3" s="1"/>
  <c r="I54" i="3"/>
  <c r="J54" i="3"/>
  <c r="G14" i="1" l="1"/>
  <c r="F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tc={5C41ADD8-F804-47FB-A093-3CC3BC1F85DD}</author>
  </authors>
  <commentList>
    <comment ref="D54" authorId="0" shapeId="0" xr:uid="{5C41ADD8-F804-47FB-A093-3CC3BC1F85DD}">
      <text>
        <t>[Threaded comment]
Your version of Excel allows you to read this threaded comment; however, any edits to it will get removed if the file is opened in a newer version of Excel. Learn more: https://go.microsoft.com/fwlink/?linkid=870924
Comment:
    @Baird, Ian@Energy @Friedrich, Diana@Energy the formula is wrong on this row. Please review and correct. It looks like it was wrong on the original NOPA
Reply:
    @Vail, Melanie@Energy thank you. I have addressed and the sum totals are correct.</t>
      </text>
    </comment>
  </commentList>
</comments>
</file>

<file path=xl/sharedStrings.xml><?xml version="1.0" encoding="utf-8"?>
<sst xmlns="http://schemas.openxmlformats.org/spreadsheetml/2006/main" count="392" uniqueCount="204">
  <si>
    <t>Proposal Number</t>
  </si>
  <si>
    <t>Applicant</t>
  </si>
  <si>
    <t>Project Title</t>
  </si>
  <si>
    <t>Type of Fleet Conversion</t>
  </si>
  <si>
    <t>Number of Zero-Emission Buses Supported by Infrastructure</t>
  </si>
  <si>
    <t>Funds Requested</t>
  </si>
  <si>
    <t>Match Amount</t>
  </si>
  <si>
    <t>Score</t>
  </si>
  <si>
    <t>Rank</t>
  </si>
  <si>
    <t xml:space="preserve">Company </t>
  </si>
  <si>
    <t>Title</t>
  </si>
  <si>
    <t>First Name</t>
  </si>
  <si>
    <t>Last Name</t>
  </si>
  <si>
    <t>Address</t>
  </si>
  <si>
    <t>City</t>
  </si>
  <si>
    <t>State</t>
  </si>
  <si>
    <t>Zip</t>
  </si>
  <si>
    <t>email</t>
  </si>
  <si>
    <t>Alameda Contra-Costa Transit District</t>
  </si>
  <si>
    <t>Division 4 Hydrogen Fueling Infrastructure Upgrade</t>
  </si>
  <si>
    <t>Large fleet / Urban</t>
  </si>
  <si>
    <t>Project Manager</t>
  </si>
  <si>
    <t>Evelyn</t>
  </si>
  <si>
    <t>Ng</t>
  </si>
  <si>
    <t>1600 Franklin Street</t>
  </si>
  <si>
    <t>Oakland</t>
  </si>
  <si>
    <t>CA</t>
  </si>
  <si>
    <t>eng@actransit.org</t>
  </si>
  <si>
    <t>Anaheim Transportation Network (ATN)</t>
  </si>
  <si>
    <t>ElectrifyAnaheim: ATN Microgrid Project</t>
  </si>
  <si>
    <t>Small fleet / Urban</t>
  </si>
  <si>
    <t>Jim</t>
  </si>
  <si>
    <t>Appleby</t>
  </si>
  <si>
    <t>1354 S. Anaheim Blvd.</t>
  </si>
  <si>
    <t>Anaheim</t>
  </si>
  <si>
    <t>jappleby@atnetwork.org</t>
  </si>
  <si>
    <t>City of Culver City</t>
  </si>
  <si>
    <t>Culver City Battery Electric Bus Transportation Facility Electrification</t>
  </si>
  <si>
    <t>Allison</t>
  </si>
  <si>
    <t>Cohen</t>
  </si>
  <si>
    <t>4343 Duquesne Avenue</t>
  </si>
  <si>
    <t>Culver City</t>
  </si>
  <si>
    <t>Allison.cohen@culvercity.org</t>
  </si>
  <si>
    <t>Foothill Transit</t>
  </si>
  <si>
    <t>Foothill Transit Deployment of Hydrogen Fuel Cell Bus Fueling Infrastructure</t>
  </si>
  <si>
    <t>Michael</t>
  </si>
  <si>
    <t>Caldwell</t>
  </si>
  <si>
    <t>100 SouthVincent Avenue, Suite 200</t>
  </si>
  <si>
    <t>West Covina</t>
  </si>
  <si>
    <t>mcaldwell@foothilltransit.org</t>
  </si>
  <si>
    <t>Los Angeles Department of Transportation (LADOT)</t>
  </si>
  <si>
    <t xml:space="preserve">Washington Yard Microgrid Project </t>
  </si>
  <si>
    <t>130-142</t>
  </si>
  <si>
    <t>Brian K</t>
  </si>
  <si>
    <t>Lee</t>
  </si>
  <si>
    <t>100 South Main Street, 10th Floor</t>
  </si>
  <si>
    <t>Los Angeles</t>
  </si>
  <si>
    <t>brian.k.lee@lacity.org</t>
  </si>
  <si>
    <t>MOEV Inc.</t>
  </si>
  <si>
    <t>An Artificial Intelligence Based Smart Charging System for Transit Bus Fleets that Optimizes EV charging, Total Cost and Renewable Integration</t>
  </si>
  <si>
    <t>9-15</t>
  </si>
  <si>
    <t>Dr. Hemanshu</t>
  </si>
  <si>
    <t>Pota</t>
  </si>
  <si>
    <t>907 Westwood Boulevard, Suite 420</t>
  </si>
  <si>
    <t>info@moevinc.com</t>
  </si>
  <si>
    <t>North County Transit District</t>
  </si>
  <si>
    <t>North County Transit District Next Generation Hydrogen Fueling Infrastructure Project</t>
  </si>
  <si>
    <t>Scott</t>
  </si>
  <si>
    <t>Loeschke</t>
  </si>
  <si>
    <t>810 Mission Avenue</t>
  </si>
  <si>
    <t>Oceanside</t>
  </si>
  <si>
    <t>sloeschke@ntcd.org</t>
  </si>
  <si>
    <t>Sacramento Regional Transit</t>
  </si>
  <si>
    <t>SacRT Zero-emission Electric Bus Charging Infrastructure Project</t>
  </si>
  <si>
    <t>Erik</t>
  </si>
  <si>
    <t>Reitz</t>
  </si>
  <si>
    <t>1400 29th Street</t>
  </si>
  <si>
    <t>Scaramento</t>
  </si>
  <si>
    <t>ereitz@sacrt.com</t>
  </si>
  <si>
    <t>San Diego Metropolitan Transit System</t>
  </si>
  <si>
    <t>Zero Emission Infrastructure at South Bay</t>
  </si>
  <si>
    <t>DQ</t>
  </si>
  <si>
    <t>Anil</t>
  </si>
  <si>
    <t>Tharani</t>
  </si>
  <si>
    <t>1255 Imperial Avenue, Suite 1000</t>
  </si>
  <si>
    <t>San Diego</t>
  </si>
  <si>
    <t>92101-4544</t>
  </si>
  <si>
    <t>Anil.Tharani@sdmts.com</t>
  </si>
  <si>
    <t>Santa Clara Valley Transportation Authority (VTA)</t>
  </si>
  <si>
    <t>Infrastructure &amp; Microgrid Development for VTA Transition to Zero Emission Bus Fleet</t>
  </si>
  <si>
    <t>24-34</t>
  </si>
  <si>
    <t>Gary</t>
  </si>
  <si>
    <t>Miskel</t>
  </si>
  <si>
    <t>3331 North 1st Street</t>
  </si>
  <si>
    <t>San Jose</t>
  </si>
  <si>
    <t>Gary.miskell@vta.org</t>
  </si>
  <si>
    <t>Sunline Transit</t>
  </si>
  <si>
    <t>Develop and Deploy Liquid Hydrogen Refueling Infrastructure at Sunline Transit</t>
  </si>
  <si>
    <t>Tommy</t>
  </si>
  <si>
    <t>Edwards</t>
  </si>
  <si>
    <t>32-505 Harry Oliver Trail</t>
  </si>
  <si>
    <t>Thousand Palms</t>
  </si>
  <si>
    <t>tedwards@sunline.org</t>
  </si>
  <si>
    <t>California Energy Commission
California Air Resources Board
Advanced Technology Demonstration and Pilot Projects
First Revised Notice of Proposed Awards
January 07, 2025</t>
  </si>
  <si>
    <t>Type of Zero-Emission Fueling Technology</t>
  </si>
  <si>
    <t>CEC Funds Requested</t>
  </si>
  <si>
    <r>
      <t>Proposed CEC  Award</t>
    </r>
    <r>
      <rPr>
        <b/>
        <vertAlign val="superscript"/>
        <sz val="12"/>
        <rFont val="Tahoma"/>
        <family val="2"/>
      </rPr>
      <t>1</t>
    </r>
  </si>
  <si>
    <t>CEC Match Amount</t>
  </si>
  <si>
    <t>CARB Funds Requested</t>
  </si>
  <si>
    <r>
      <t>Proposed CARB Funds to be Awarded</t>
    </r>
    <r>
      <rPr>
        <b/>
        <vertAlign val="superscript"/>
        <sz val="12"/>
        <rFont val="Tahoma"/>
        <family val="2"/>
      </rPr>
      <t>1</t>
    </r>
  </si>
  <si>
    <t>CARB Match Amount</t>
  </si>
  <si>
    <t>AB 179 Funding Requested</t>
  </si>
  <si>
    <r>
      <t>Score</t>
    </r>
    <r>
      <rPr>
        <b/>
        <vertAlign val="superscript"/>
        <sz val="12"/>
        <rFont val="Tahoma"/>
        <family val="2"/>
      </rPr>
      <t>2,3</t>
    </r>
  </si>
  <si>
    <t>Recommendation</t>
  </si>
  <si>
    <t>Proposed Awards</t>
  </si>
  <si>
    <t>San Diego Air Pollution Control District</t>
  </si>
  <si>
    <t>Battery Electric</t>
  </si>
  <si>
    <t>Zero-Emission Sustainable Transportation</t>
  </si>
  <si>
    <t>-</t>
  </si>
  <si>
    <t>Yes</t>
  </si>
  <si>
    <t>Awardee</t>
  </si>
  <si>
    <t>Center for Transportation and the Environment</t>
  </si>
  <si>
    <t>Glendale Municipal Green Zone Construction Work Crew</t>
  </si>
  <si>
    <t>No</t>
  </si>
  <si>
    <t>Battery Electric and Hybrid</t>
  </si>
  <si>
    <t>Megawatt Charging System: Beachheads to Marine Decarbonization</t>
  </si>
  <si>
    <t>CALSTART, Inc.</t>
  </si>
  <si>
    <t>The California Advanced Technology Portable Off-road Job Site Energy Resource Hub</t>
  </si>
  <si>
    <r>
      <t xml:space="preserve">$12,712,246
</t>
    </r>
    <r>
      <rPr>
        <b/>
        <u/>
        <sz val="12"/>
        <rFont val="Tahoma"/>
        <family val="2"/>
      </rPr>
      <t>$19,390,293</t>
    </r>
  </si>
  <si>
    <r>
      <rPr>
        <strike/>
        <sz val="12"/>
        <color rgb="FF000000"/>
        <rFont val="Tahoma"/>
      </rPr>
      <t xml:space="preserve">$12,712,246
</t>
    </r>
    <r>
      <rPr>
        <b/>
        <u/>
        <sz val="12"/>
        <color rgb="FF000000"/>
        <rFont val="Tahoma"/>
      </rPr>
      <t>$19,390,293</t>
    </r>
  </si>
  <si>
    <r>
      <t xml:space="preserve">$12,614,596
</t>
    </r>
    <r>
      <rPr>
        <b/>
        <u/>
        <sz val="12"/>
        <rFont val="Tahoma"/>
        <family val="2"/>
      </rPr>
      <t>$21,019,854</t>
    </r>
  </si>
  <si>
    <r>
      <t xml:space="preserve">$31,516,348
</t>
    </r>
    <r>
      <rPr>
        <b/>
        <u/>
        <sz val="12"/>
        <rFont val="Tahoma"/>
        <family val="2"/>
      </rPr>
      <t>$24,838,301</t>
    </r>
  </si>
  <si>
    <r>
      <t xml:space="preserve">$31,618,457
</t>
    </r>
    <r>
      <rPr>
        <b/>
        <u/>
        <sz val="12"/>
        <rFont val="Tahoma"/>
        <family val="2"/>
      </rPr>
      <t>$23,213,199</t>
    </r>
  </si>
  <si>
    <t>Port of Oakland</t>
  </si>
  <si>
    <t>Bay Area Zero-Emissions Tug</t>
  </si>
  <si>
    <t>Foundation for California Community Colleges</t>
  </si>
  <si>
    <t>California Zero-Emission Aviation Demonstration Project</t>
  </si>
  <si>
    <t>Western Riverside Council of Governments</t>
  </si>
  <si>
    <t>Western Riverside County Municipal Green Zones Pilot Project</t>
  </si>
  <si>
    <t>Town of Tiburon</t>
  </si>
  <si>
    <t>Angel Island Tiburon Ferry Electrification Project</t>
  </si>
  <si>
    <r>
      <t>Awardee</t>
    </r>
    <r>
      <rPr>
        <vertAlign val="superscript"/>
        <sz val="12"/>
        <rFont val="Tahoma"/>
        <family val="2"/>
      </rPr>
      <t>4</t>
    </r>
  </si>
  <si>
    <t>Clean Coalition</t>
  </si>
  <si>
    <t>Conversion and Electrification of the Gold Rush Commercial Fishing Vessel</t>
  </si>
  <si>
    <r>
      <t>Awardee</t>
    </r>
    <r>
      <rPr>
        <vertAlign val="superscript"/>
        <sz val="12"/>
        <rFont val="Tahoma"/>
        <family val="2"/>
      </rPr>
      <t>5</t>
    </r>
  </si>
  <si>
    <t>South Coast Air Quality Management District</t>
  </si>
  <si>
    <t>Electrification of Balboa Island Ferries and Installation of Supporting Infrastructure</t>
  </si>
  <si>
    <t>Port of Los Angeles</t>
  </si>
  <si>
    <t>Tier 4 and Hybrid</t>
  </si>
  <si>
    <t>Los Angeles Marine Emission Reduction Project</t>
  </si>
  <si>
    <t>Monterey Bay Air Resources Board</t>
  </si>
  <si>
    <t>Building Monterey Bay’s First Hybrid-Electric Whale Watching Vessel</t>
  </si>
  <si>
    <t>Strategic Pathways for Extended Electric Drayage</t>
  </si>
  <si>
    <r>
      <rPr>
        <strike/>
        <sz val="12"/>
        <rFont val="Tahoma"/>
        <family val="2"/>
      </rPr>
      <t>$10,554,032</t>
    </r>
    <r>
      <rPr>
        <b/>
        <sz val="12"/>
        <rFont val="Tahoma"/>
        <family val="2"/>
      </rPr>
      <t xml:space="preserve">
</t>
    </r>
    <r>
      <rPr>
        <b/>
        <u/>
        <sz val="12"/>
        <rFont val="Tahoma"/>
        <family val="2"/>
      </rPr>
      <t>$19,295,211</t>
    </r>
  </si>
  <si>
    <r>
      <rPr>
        <strike/>
        <sz val="12"/>
        <rFont val="Tahoma"/>
        <family val="2"/>
      </rPr>
      <t>$36,837,940</t>
    </r>
    <r>
      <rPr>
        <b/>
        <sz val="12"/>
        <rFont val="Tahoma"/>
        <family val="2"/>
      </rPr>
      <t xml:space="preserve">
</t>
    </r>
    <r>
      <rPr>
        <b/>
        <u/>
        <sz val="12"/>
        <rFont val="Tahoma"/>
        <family val="2"/>
      </rPr>
      <t>$12,424,725</t>
    </r>
  </si>
  <si>
    <r>
      <t xml:space="preserve">$34,002,790
</t>
    </r>
    <r>
      <rPr>
        <b/>
        <u/>
        <sz val="12"/>
        <rFont val="Tahoma"/>
        <family val="2"/>
      </rPr>
      <t>$22,000,000</t>
    </r>
  </si>
  <si>
    <r>
      <t xml:space="preserve">$7,825,174
</t>
    </r>
    <r>
      <rPr>
        <b/>
        <u/>
        <sz val="12"/>
        <rFont val="Tahoma"/>
        <family val="2"/>
      </rPr>
      <t>$38,000,000</t>
    </r>
  </si>
  <si>
    <t>TOTAL FUNDING RECOMMENDED</t>
  </si>
  <si>
    <t>Not Funded</t>
  </si>
  <si>
    <t>Proposed CEC  Award</t>
  </si>
  <si>
    <t>Proposed CARB Funds to be Awarded</t>
  </si>
  <si>
    <r>
      <t>Score</t>
    </r>
    <r>
      <rPr>
        <b/>
        <vertAlign val="superscript"/>
        <sz val="12"/>
        <rFont val="Tahoma"/>
        <family val="2"/>
      </rPr>
      <t>6</t>
    </r>
  </si>
  <si>
    <t>Not Awarded</t>
  </si>
  <si>
    <t>Hydrogen Fuel Cell</t>
  </si>
  <si>
    <t>Cryo-compressed Hydrogen Operations at Ports</t>
  </si>
  <si>
    <t>County of Monterey</t>
  </si>
  <si>
    <t>Monterey Bay Municipal Fleet Electrification and Workforce Accelerator</t>
  </si>
  <si>
    <t>California Transportation Electrification
Advancement for Municipalities</t>
  </si>
  <si>
    <t>2x2 Fuel Cell Cutaway Demonstration Project</t>
  </si>
  <si>
    <t>Tours X Sea View Cruises Electrification Project and Supporting Shore Charging Infrastructure</t>
  </si>
  <si>
    <t>Sacramento Metropolitan Air Quality Management District</t>
  </si>
  <si>
    <t>Sacramento Valley Railroad Zero-Emission Switcher</t>
  </si>
  <si>
    <t>The Regents of the University of California</t>
  </si>
  <si>
    <t>Electric Autonomous Tractor Swarms</t>
  </si>
  <si>
    <t>San Joaquin Valley Air Pollution Control District</t>
  </si>
  <si>
    <t>Sierra Northern Railway Demonstration to Accelerate Domestic Hydrogen Switcher Locomotive Conversion and
Establish a Fueling Solution</t>
  </si>
  <si>
    <t>Improved Capture and Control of Ocean Going Vessels Emissions at Berth and at Anchor</t>
  </si>
  <si>
    <t>City of Lancaster</t>
  </si>
  <si>
    <t>Lancaster Energy: Hydrogen Based Decarbonization and Emissions Reduction Program</t>
  </si>
  <si>
    <t>City of Bakersfield</t>
  </si>
  <si>
    <t>Grid Resources on Wheels for Farmers in California and Everywhere</t>
  </si>
  <si>
    <t>City and County of San Francisco</t>
  </si>
  <si>
    <t>San Francisco’s Department of Recreation and Parks Technology Pilot and Demonstration of Battery-operated and Electric Landscaping Equipment</t>
  </si>
  <si>
    <t>University of Southern California</t>
  </si>
  <si>
    <t>Diesel</t>
  </si>
  <si>
    <t>Plasma-based Electrostatic Precipitator with Fully-integrated Diesel Particulate Filter for Particulate Matter and Oxides of Nitrogen Remediation in Marine Engines</t>
  </si>
  <si>
    <t>City of Berkeley Marina</t>
  </si>
  <si>
    <t>City of Berkeley Marina Electric Demonstration Project</t>
  </si>
  <si>
    <t>New Day International</t>
  </si>
  <si>
    <t>Electric Fast Ferry Demonstration</t>
  </si>
  <si>
    <t>TOTAL PROPOSALS NOT FUNDED</t>
  </si>
  <si>
    <t>Disqualified</t>
  </si>
  <si>
    <t>University of California, San Diego</t>
  </si>
  <si>
    <t>Hydrogen Power for the Coastal Class Research Vessel</t>
  </si>
  <si>
    <t>Eastern Contra Costa Transit Authority</t>
  </si>
  <si>
    <t>Rider Pass Up Through the Use of Advanced Technology</t>
  </si>
  <si>
    <t>Wolf Technology, Inc.</t>
  </si>
  <si>
    <t>Electric Container Drayage Chassis</t>
  </si>
  <si>
    <t>TOTAL PROPOSALS RECEIVED</t>
  </si>
  <si>
    <t xml:space="preserve">   </t>
  </si>
  <si>
    <r>
      <rPr>
        <strike/>
        <sz val="12"/>
        <rFont val="Tahoma"/>
        <family val="2"/>
      </rPr>
      <t>$1,162,627</t>
    </r>
    <r>
      <rPr>
        <sz val="12"/>
        <rFont val="Tahoma"/>
        <family val="2"/>
      </rPr>
      <t xml:space="preserve">
</t>
    </r>
    <r>
      <rPr>
        <b/>
        <u/>
        <sz val="12"/>
        <rFont val="Tahoma"/>
        <family val="2"/>
      </rPr>
      <t>$1,162,610</t>
    </r>
  </si>
  <si>
    <r>
      <rPr>
        <strike/>
        <sz val="12"/>
        <rFont val="Tahoma"/>
        <family val="2"/>
      </rPr>
      <t>$263,880</t>
    </r>
    <r>
      <rPr>
        <sz val="12"/>
        <rFont val="Tahoma"/>
        <family val="2"/>
      </rPr>
      <t xml:space="preserve">
</t>
    </r>
    <r>
      <rPr>
        <b/>
        <u/>
        <sz val="12"/>
        <rFont val="Tahoma"/>
        <family val="2"/>
      </rPr>
      <t>$414,400</t>
    </r>
  </si>
  <si>
    <r>
      <rPr>
        <strike/>
        <sz val="12"/>
        <rFont val="Tahoma"/>
        <family val="2"/>
      </rPr>
      <t>$7,666,724</t>
    </r>
    <r>
      <rPr>
        <sz val="12"/>
        <rFont val="Tahoma"/>
        <family val="2"/>
      </rPr>
      <t xml:space="preserve">
</t>
    </r>
    <r>
      <rPr>
        <b/>
        <u/>
        <sz val="12"/>
        <rFont val="Tahoma"/>
        <family val="2"/>
      </rPr>
      <t>$7,666,741</t>
    </r>
  </si>
  <si>
    <r>
      <rPr>
        <strike/>
        <sz val="12"/>
        <rFont val="Tahoma"/>
        <family val="2"/>
      </rPr>
      <t>$2,697,849</t>
    </r>
    <r>
      <rPr>
        <sz val="12"/>
        <rFont val="Tahoma"/>
        <family val="2"/>
      </rPr>
      <t xml:space="preserve">
</t>
    </r>
    <r>
      <rPr>
        <b/>
        <u/>
        <sz val="12"/>
        <rFont val="Tahoma"/>
        <family val="2"/>
      </rPr>
      <t>$2,547,329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</si>
</sst>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quot;$&quot;#,##0.00"/>
    <numFmt numFmtId="166" formatCode="0.000%"/>
    <numFmt numFmtId="167" formatCode="&quot;$&quot;#,##0.0_);[Red]\(&quot;$&quot;#,##0.0\)"/>
  </numFmts>
  <fonts count="27" x14ac:knownFonts="1">
    <font>
      <sz val="10"/>
      <color indexed="8"/>
      <name val="Arial"/>
      <charset val="1"/>
    </font>
    <font>
      <b/>
      <sz val="9"/>
      <color indexed="8"/>
      <name val="Arial"/>
      <family val="2"/>
    </font>
    <font>
      <sz val="9"/>
      <color indexed="8"/>
      <name val="Arial"/>
      <family val="2"/>
    </font>
    <font>
      <sz val="9"/>
      <color indexed="63"/>
      <name val="Arial"/>
      <family val="2"/>
    </font>
    <font>
      <sz val="10"/>
      <color indexed="8"/>
      <name val="Arial"/>
      <family val="2"/>
    </font>
    <font>
      <b/>
      <sz val="10"/>
      <color indexed="8"/>
      <name val="Arial"/>
      <family val="2"/>
    </font>
    <font>
      <sz val="11"/>
      <color theme="1"/>
      <name val="Calibri"/>
      <family val="2"/>
      <scheme val="minor"/>
    </font>
    <font>
      <u/>
      <sz val="10"/>
      <color theme="10"/>
      <name val="Arial"/>
      <family val="2"/>
    </font>
    <font>
      <sz val="12"/>
      <color theme="1"/>
      <name val="Arial"/>
      <family val="2"/>
    </font>
    <font>
      <sz val="10"/>
      <color indexed="8"/>
      <name val="Tahoma"/>
      <family val="2"/>
    </font>
    <font>
      <sz val="10"/>
      <name val="Tahoma"/>
      <family val="2"/>
    </font>
    <font>
      <vertAlign val="superscript"/>
      <sz val="10"/>
      <name val="Tahoma"/>
      <family val="2"/>
    </font>
    <font>
      <b/>
      <sz val="13"/>
      <name val="Tahoma"/>
      <family val="2"/>
    </font>
    <font>
      <b/>
      <sz val="12"/>
      <name val="Tahoma"/>
      <family val="2"/>
    </font>
    <font>
      <b/>
      <sz val="12"/>
      <color rgb="FFFF0000"/>
      <name val="Tahoma"/>
      <family val="2"/>
    </font>
    <font>
      <sz val="12"/>
      <color indexed="8"/>
      <name val="Tahoma"/>
      <family val="2"/>
    </font>
    <font>
      <b/>
      <vertAlign val="superscript"/>
      <sz val="12"/>
      <name val="Tahoma"/>
      <family val="2"/>
    </font>
    <font>
      <sz val="12"/>
      <name val="Tahoma"/>
      <family val="2"/>
    </font>
    <font>
      <sz val="8"/>
      <name val="Arial"/>
      <family val="2"/>
    </font>
    <font>
      <strike/>
      <sz val="12"/>
      <name val="Tahoma"/>
      <family val="2"/>
    </font>
    <font>
      <b/>
      <sz val="10"/>
      <name val="Tahoma"/>
      <family val="2"/>
    </font>
    <font>
      <sz val="14"/>
      <name val="Times New Roman"/>
      <family val="1"/>
    </font>
    <font>
      <b/>
      <u/>
      <sz val="12"/>
      <name val="Tahoma"/>
      <family val="2"/>
    </font>
    <font>
      <vertAlign val="superscript"/>
      <sz val="12"/>
      <name val="Tahoma"/>
      <family val="2"/>
    </font>
    <font>
      <strike/>
      <sz val="12"/>
      <color rgb="FF000000"/>
      <name val="Tahoma"/>
    </font>
    <font>
      <b/>
      <u/>
      <sz val="12"/>
      <color rgb="FF000000"/>
      <name val="Tahoma"/>
    </font>
    <font>
      <b/>
      <sz val="12"/>
      <color rgb="FFED0000"/>
      <name val="Tahoma"/>
      <family val="2"/>
    </font>
  </fonts>
  <fills count="7">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0" fontId="8" fillId="0" borderId="0"/>
    <xf numFmtId="0" fontId="6" fillId="0" borderId="0"/>
    <xf numFmtId="9" fontId="8" fillId="0" borderId="0" applyFont="0" applyFill="0" applyBorder="0" applyAlignment="0" applyProtection="0"/>
  </cellStyleXfs>
  <cellXfs count="121">
    <xf numFmtId="0" fontId="0" fillId="0" borderId="0" xfId="0"/>
    <xf numFmtId="0" fontId="0" fillId="0" borderId="1" xfId="0" applyBorder="1"/>
    <xf numFmtId="0" fontId="1" fillId="3" borderId="1" xfId="0" applyFont="1" applyFill="1" applyBorder="1" applyAlignment="1">
      <alignment horizontal="center" wrapText="1"/>
    </xf>
    <xf numFmtId="0" fontId="1" fillId="3" borderId="1" xfId="0" applyFont="1" applyFill="1" applyBorder="1" applyAlignment="1">
      <alignment horizontal="left" wrapText="1"/>
    </xf>
    <xf numFmtId="0" fontId="1" fillId="3" borderId="1" xfId="0" applyFont="1" applyFill="1" applyBorder="1" applyAlignment="1">
      <alignment horizontal="right" wrapText="1"/>
    </xf>
    <xf numFmtId="0" fontId="5" fillId="3" borderId="1" xfId="0" applyFont="1" applyFill="1" applyBorder="1"/>
    <xf numFmtId="0" fontId="4" fillId="0" borderId="1" xfId="0" applyFont="1" applyBorder="1"/>
    <xf numFmtId="6" fontId="0" fillId="0" borderId="0" xfId="0" applyNumberFormat="1"/>
    <xf numFmtId="0" fontId="2" fillId="4" borderId="1" xfId="0" applyFont="1" applyFill="1" applyBorder="1" applyAlignment="1">
      <alignment horizontal="center" vertical="top" wrapText="1"/>
    </xf>
    <xf numFmtId="0" fontId="2" fillId="4" borderId="1" xfId="0" applyFont="1" applyFill="1" applyBorder="1" applyAlignment="1">
      <alignment horizontal="left" vertical="top" wrapText="1"/>
    </xf>
    <xf numFmtId="6" fontId="3" fillId="4" borderId="1" xfId="0" applyNumberFormat="1" applyFont="1" applyFill="1" applyBorder="1" applyAlignment="1">
      <alignment horizontal="right" vertical="top" wrapText="1"/>
    </xf>
    <xf numFmtId="166" fontId="0" fillId="4" borderId="1" xfId="0" applyNumberFormat="1" applyFill="1" applyBorder="1"/>
    <xf numFmtId="0" fontId="0" fillId="4" borderId="1" xfId="0" applyFill="1" applyBorder="1"/>
    <xf numFmtId="0" fontId="4" fillId="4" borderId="1" xfId="0" applyFont="1" applyFill="1"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6" fontId="0" fillId="0" borderId="1" xfId="0" applyNumberFormat="1" applyBorder="1"/>
    <xf numFmtId="0" fontId="0" fillId="0" borderId="1" xfId="0" applyBorder="1" applyAlignment="1">
      <alignment vertical="top" wrapText="1"/>
    </xf>
    <xf numFmtId="0" fontId="4" fillId="0" borderId="1" xfId="0"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6" fontId="5" fillId="0" borderId="1" xfId="0" applyNumberFormat="1" applyFont="1"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4" fillId="0" borderId="1" xfId="0" applyFont="1" applyBorder="1" applyAlignment="1">
      <alignment horizontal="center" wrapText="1"/>
    </xf>
    <xf numFmtId="49" fontId="4" fillId="0" borderId="1" xfId="0" applyNumberFormat="1" applyFont="1" applyBorder="1" applyAlignment="1">
      <alignment horizontal="center" wrapText="1"/>
    </xf>
    <xf numFmtId="49" fontId="0" fillId="0" borderId="1" xfId="0" applyNumberFormat="1" applyBorder="1" applyAlignment="1">
      <alignment horizontal="center"/>
    </xf>
    <xf numFmtId="0" fontId="4" fillId="0" borderId="1" xfId="0" applyFont="1" applyBorder="1" applyAlignment="1">
      <alignment horizontal="center"/>
    </xf>
    <xf numFmtId="0" fontId="0" fillId="0" borderId="1" xfId="0" applyBorder="1" applyAlignment="1">
      <alignment horizontal="center" wrapText="1"/>
    </xf>
    <xf numFmtId="0" fontId="9" fillId="0" borderId="0" xfId="0" applyFont="1"/>
    <xf numFmtId="0" fontId="10" fillId="0" borderId="0" xfId="0" applyFont="1" applyAlignment="1">
      <alignment horizontal="center" vertical="center" wrapText="1"/>
    </xf>
    <xf numFmtId="164" fontId="10" fillId="0" borderId="0" xfId="0" applyNumberFormat="1" applyFont="1" applyAlignment="1">
      <alignment horizontal="center" vertical="center" wrapText="1"/>
    </xf>
    <xf numFmtId="0" fontId="9" fillId="0" borderId="0" xfId="0" applyFont="1" applyAlignment="1">
      <alignment horizontal="left" vertical="top"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0" borderId="1" xfId="0" applyFont="1" applyBorder="1" applyAlignment="1">
      <alignment vertical="top" wrapText="1"/>
    </xf>
    <xf numFmtId="0" fontId="0" fillId="0" borderId="14" xfId="0" applyBorder="1"/>
    <xf numFmtId="0" fontId="4" fillId="0" borderId="15" xfId="0" applyFont="1" applyBorder="1"/>
    <xf numFmtId="0" fontId="0" fillId="0" borderId="15" xfId="0" applyBorder="1"/>
    <xf numFmtId="0" fontId="0" fillId="0" borderId="16" xfId="0" applyBorder="1"/>
    <xf numFmtId="0" fontId="7" fillId="4" borderId="2" xfId="2" applyNumberFormat="1" applyFill="1" applyBorder="1" applyAlignment="1" applyProtection="1"/>
    <xf numFmtId="0" fontId="13" fillId="6" borderId="7" xfId="0" applyFont="1" applyFill="1" applyBorder="1" applyAlignment="1">
      <alignment horizontal="center" vertical="center" wrapText="1"/>
    </xf>
    <xf numFmtId="0" fontId="13" fillId="6" borderId="6" xfId="0" applyFont="1" applyFill="1" applyBorder="1" applyAlignment="1">
      <alignment horizontal="center" vertical="center" wrapText="1"/>
    </xf>
    <xf numFmtId="164" fontId="17" fillId="0" borderId="1" xfId="0" applyNumberFormat="1" applyFont="1" applyBorder="1" applyAlignment="1">
      <alignment horizontal="center" vertical="center" wrapText="1"/>
    </xf>
    <xf numFmtId="164" fontId="13" fillId="6" borderId="13" xfId="0" applyNumberFormat="1" applyFont="1" applyFill="1" applyBorder="1" applyAlignment="1">
      <alignment horizontal="center" vertical="center" wrapText="1"/>
    </xf>
    <xf numFmtId="165" fontId="13" fillId="5" borderId="13" xfId="0" applyNumberFormat="1" applyFont="1" applyFill="1" applyBorder="1" applyAlignment="1">
      <alignment wrapText="1"/>
    </xf>
    <xf numFmtId="165" fontId="13" fillId="5" borderId="18" xfId="0" applyNumberFormat="1" applyFont="1" applyFill="1" applyBorder="1" applyAlignment="1">
      <alignment wrapText="1"/>
    </xf>
    <xf numFmtId="164" fontId="17" fillId="0" borderId="1" xfId="0" applyNumberFormat="1" applyFont="1" applyBorder="1" applyAlignment="1">
      <alignment horizontal="center" vertical="center"/>
    </xf>
    <xf numFmtId="0" fontId="9" fillId="0" borderId="19" xfId="0" applyFont="1" applyBorder="1"/>
    <xf numFmtId="0" fontId="9" fillId="4" borderId="0" xfId="0" applyFont="1" applyFill="1"/>
    <xf numFmtId="0" fontId="13" fillId="5" borderId="10" xfId="0" applyFont="1" applyFill="1" applyBorder="1" applyAlignment="1">
      <alignment horizontal="right" vertical="center" wrapText="1"/>
    </xf>
    <xf numFmtId="0" fontId="13" fillId="5" borderId="11" xfId="0" applyFont="1" applyFill="1" applyBorder="1" applyAlignment="1">
      <alignment horizontal="right" vertical="center" wrapText="1"/>
    </xf>
    <xf numFmtId="0" fontId="13" fillId="5" borderId="12" xfId="0" applyFont="1" applyFill="1" applyBorder="1" applyAlignment="1">
      <alignment horizontal="right" vertical="center" wrapText="1"/>
    </xf>
    <xf numFmtId="0" fontId="17" fillId="0" borderId="0" xfId="0" applyFont="1" applyAlignment="1">
      <alignment horizontal="center" vertical="center" wrapText="1"/>
    </xf>
    <xf numFmtId="0" fontId="10" fillId="0" borderId="0" xfId="0" applyFont="1"/>
    <xf numFmtId="0" fontId="17" fillId="0" borderId="8" xfId="3" applyFont="1" applyBorder="1" applyAlignment="1">
      <alignment horizontal="center" vertical="center" wrapText="1"/>
    </xf>
    <xf numFmtId="0" fontId="17" fillId="0" borderId="1" xfId="3" applyFont="1" applyBorder="1" applyAlignment="1">
      <alignment horizontal="center" vertical="center" wrapText="1"/>
    </xf>
    <xf numFmtId="164" fontId="17" fillId="0" borderId="1" xfId="3" applyNumberFormat="1" applyFont="1" applyBorder="1" applyAlignment="1">
      <alignment horizontal="center" vertical="center" wrapText="1"/>
    </xf>
    <xf numFmtId="6" fontId="17" fillId="0" borderId="1" xfId="3" applyNumberFormat="1" applyFont="1" applyBorder="1" applyAlignment="1">
      <alignment horizontal="center" vertical="center" wrapText="1"/>
    </xf>
    <xf numFmtId="10" fontId="17" fillId="0" borderId="1" xfId="3" applyNumberFormat="1" applyFont="1" applyBorder="1" applyAlignment="1">
      <alignment horizontal="center" vertical="center"/>
    </xf>
    <xf numFmtId="0" fontId="17" fillId="0" borderId="9" xfId="3"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3" applyFont="1" applyBorder="1" applyAlignment="1">
      <alignment horizontal="center" vertical="center" wrapText="1"/>
    </xf>
    <xf numFmtId="6" fontId="19" fillId="0" borderId="1" xfId="3" applyNumberFormat="1" applyFont="1" applyBorder="1" applyAlignment="1">
      <alignment horizontal="center" vertical="center" wrapText="1"/>
    </xf>
    <xf numFmtId="0" fontId="19" fillId="0" borderId="1" xfId="3" applyFont="1" applyBorder="1" applyAlignment="1">
      <alignment horizontal="center" vertical="center"/>
    </xf>
    <xf numFmtId="167" fontId="10" fillId="0" borderId="0" xfId="0" applyNumberFormat="1" applyFont="1"/>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3" applyFont="1" applyBorder="1" applyAlignment="1">
      <alignment horizontal="center" vertical="center"/>
    </xf>
    <xf numFmtId="3" fontId="10" fillId="0" borderId="0" xfId="0" applyNumberFormat="1" applyFont="1" applyAlignment="1">
      <alignment horizontal="center" vertical="center"/>
    </xf>
    <xf numFmtId="6" fontId="13" fillId="5" borderId="1" xfId="3" applyNumberFormat="1" applyFont="1" applyFill="1" applyBorder="1" applyAlignment="1">
      <alignment horizontal="center" vertical="center" wrapText="1"/>
    </xf>
    <xf numFmtId="0" fontId="20" fillId="0" borderId="0" xfId="0" applyFont="1"/>
    <xf numFmtId="3" fontId="20" fillId="0" borderId="0" xfId="0" applyNumberFormat="1" applyFont="1" applyAlignment="1">
      <alignment horizontal="center" vertical="center"/>
    </xf>
    <xf numFmtId="0" fontId="17" fillId="0" borderId="23" xfId="3" applyFont="1" applyBorder="1" applyAlignment="1">
      <alignment horizontal="left" vertical="center" wrapText="1"/>
    </xf>
    <xf numFmtId="0" fontId="17" fillId="0" borderId="4" xfId="3" applyFont="1" applyBorder="1" applyAlignment="1">
      <alignment horizontal="left" vertical="center" wrapText="1"/>
    </xf>
    <xf numFmtId="0" fontId="17" fillId="0" borderId="24" xfId="3" applyFont="1" applyBorder="1" applyAlignment="1">
      <alignment horizontal="left" vertical="center" wrapText="1"/>
    </xf>
    <xf numFmtId="6" fontId="10" fillId="0" borderId="0" xfId="0" applyNumberFormat="1" applyFont="1"/>
    <xf numFmtId="6" fontId="17" fillId="0" borderId="1" xfId="0" applyNumberFormat="1" applyFont="1" applyBorder="1" applyAlignment="1">
      <alignment horizontal="center" vertical="center" wrapText="1"/>
    </xf>
    <xf numFmtId="0" fontId="21" fillId="0" borderId="0" xfId="0" applyFont="1"/>
    <xf numFmtId="6" fontId="19"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6" fontId="13" fillId="0" borderId="1" xfId="3" applyNumberFormat="1" applyFont="1" applyBorder="1" applyAlignment="1">
      <alignment horizontal="center" vertical="center" wrapText="1"/>
    </xf>
    <xf numFmtId="6" fontId="13" fillId="5" borderId="15" xfId="3" applyNumberFormat="1" applyFont="1" applyFill="1" applyBorder="1" applyAlignment="1">
      <alignment horizontal="center" vertical="center" wrapText="1"/>
    </xf>
    <xf numFmtId="0" fontId="10" fillId="0" borderId="19" xfId="0" applyFont="1" applyBorder="1"/>
    <xf numFmtId="0" fontId="22" fillId="0" borderId="1" xfId="0" applyFont="1" applyBorder="1" applyAlignment="1">
      <alignment horizontal="center" vertical="center"/>
    </xf>
    <xf numFmtId="0" fontId="22" fillId="0" borderId="1" xfId="3" applyFont="1" applyBorder="1" applyAlignment="1">
      <alignment horizontal="center" vertical="center" wrapText="1"/>
    </xf>
    <xf numFmtId="6" fontId="22" fillId="0" borderId="1" xfId="3" applyNumberFormat="1" applyFont="1" applyBorder="1" applyAlignment="1">
      <alignment horizontal="center" vertical="center" wrapText="1"/>
    </xf>
    <xf numFmtId="0" fontId="22" fillId="0" borderId="1" xfId="3" applyFont="1" applyBorder="1" applyAlignment="1">
      <alignment horizontal="center" vertical="center"/>
    </xf>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0" fillId="0" borderId="0" xfId="0" applyFont="1" applyAlignment="1">
      <alignment horizontal="left" vertical="top" wrapText="1"/>
    </xf>
    <xf numFmtId="6" fontId="24"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12" fillId="0" borderId="0" xfId="0" applyFont="1" applyAlignment="1">
      <alignment horizontal="center" vertical="top" wrapText="1"/>
    </xf>
    <xf numFmtId="0" fontId="12" fillId="0" borderId="25" xfId="0" applyFont="1" applyBorder="1" applyAlignment="1">
      <alignment horizontal="center" vertical="top" wrapText="1"/>
    </xf>
    <xf numFmtId="166" fontId="17" fillId="5" borderId="15" xfId="3" applyNumberFormat="1" applyFont="1" applyFill="1" applyBorder="1" applyAlignment="1">
      <alignment horizontal="center"/>
    </xf>
    <xf numFmtId="166" fontId="17" fillId="5" borderId="3" xfId="3" applyNumberFormat="1" applyFont="1" applyFill="1" applyBorder="1" applyAlignment="1">
      <alignment horizontal="center"/>
    </xf>
    <xf numFmtId="0" fontId="15" fillId="0" borderId="17" xfId="3" applyFont="1" applyBorder="1" applyAlignment="1">
      <alignment horizontal="left" vertical="center" wrapText="1" indent="1"/>
    </xf>
    <xf numFmtId="0" fontId="15" fillId="0" borderId="0" xfId="3" applyFont="1" applyAlignment="1">
      <alignment horizontal="left" vertical="center" wrapText="1" indent="1"/>
    </xf>
    <xf numFmtId="0" fontId="10" fillId="0" borderId="0" xfId="0" applyFont="1" applyAlignment="1">
      <alignment horizontal="left" vertical="center" wrapText="1"/>
    </xf>
    <xf numFmtId="0" fontId="15" fillId="0" borderId="20" xfId="3" applyFont="1" applyBorder="1" applyAlignment="1">
      <alignment horizontal="left" vertical="center" wrapText="1" indent="1"/>
    </xf>
    <xf numFmtId="0" fontId="11" fillId="0" borderId="0" xfId="0" applyFont="1" applyAlignment="1">
      <alignment horizontal="left" vertical="top" wrapText="1"/>
    </xf>
    <xf numFmtId="0" fontId="10" fillId="0" borderId="0" xfId="0" applyFont="1" applyAlignment="1">
      <alignment horizontal="left" vertical="top"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1"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11" xfId="0" applyFont="1" applyBorder="1" applyAlignment="1">
      <alignment horizontal="center" vertical="center" wrapText="1"/>
    </xf>
    <xf numFmtId="0" fontId="13" fillId="5" borderId="21" xfId="3" applyFont="1" applyFill="1" applyBorder="1" applyAlignment="1">
      <alignment horizontal="right" vertical="center" wrapText="1"/>
    </xf>
    <xf numFmtId="0" fontId="13" fillId="5" borderId="3" xfId="3" applyFont="1" applyFill="1" applyBorder="1" applyAlignment="1">
      <alignment horizontal="right" vertical="center" wrapText="1"/>
    </xf>
    <xf numFmtId="0" fontId="13" fillId="5" borderId="27" xfId="3" applyFont="1" applyFill="1" applyBorder="1" applyAlignment="1">
      <alignment horizontal="right" vertical="center" wrapText="1"/>
    </xf>
  </cellXfs>
  <cellStyles count="7">
    <cellStyle name="Currency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Percent 2" xfId="6" xr:uid="{00000000-0005-0000-0000-00000600000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13</xdr:col>
      <xdr:colOff>154289</xdr:colOff>
      <xdr:row>8</xdr:row>
      <xdr:rowOff>191697</xdr:rowOff>
    </xdr:to>
    <xdr:pic>
      <xdr:nvPicPr>
        <xdr:cNvPr id="3" name="Picture 2">
          <a:extLst>
            <a:ext uri="{FF2B5EF4-FFF2-40B4-BE49-F238E27FC236}">
              <a16:creationId xmlns:a16="http://schemas.microsoft.com/office/drawing/2014/main" id="{5308B447-7F6C-499B-B0D5-4C96945EEBC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4644688" y="0"/>
          <a:ext cx="2352182" cy="1775228"/>
        </a:xfrm>
        <a:prstGeom prst="rect">
          <a:avLst/>
        </a:prstGeom>
      </xdr:spPr>
    </xdr:pic>
    <xdr:clientData/>
  </xdr:twoCellAnchor>
  <xdr:twoCellAnchor editAs="oneCell">
    <xdr:from>
      <xdr:col>0</xdr:col>
      <xdr:colOff>0</xdr:colOff>
      <xdr:row>0</xdr:row>
      <xdr:rowOff>0</xdr:rowOff>
    </xdr:from>
    <xdr:to>
      <xdr:col>1</xdr:col>
      <xdr:colOff>1013542</xdr:colOff>
      <xdr:row>4</xdr:row>
      <xdr:rowOff>4762</xdr:rowOff>
    </xdr:to>
    <xdr:pic>
      <xdr:nvPicPr>
        <xdr:cNvPr id="5" name="Picture 4" descr="California Energy Commission Logo">
          <a:extLst>
            <a:ext uri="{FF2B5EF4-FFF2-40B4-BE49-F238E27FC236}">
              <a16:creationId xmlns:a16="http://schemas.microsoft.com/office/drawing/2014/main" id="{757BD7E4-BE6F-2197-2F0E-1FDB1D2467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75542" cy="1559718"/>
        </a:xfrm>
        <a:prstGeom prst="rect">
          <a:avLst/>
        </a:prstGeom>
      </xdr:spPr>
    </xdr:pic>
    <xdr:clientData/>
  </xdr:twoCellAnchor>
  <xdr:oneCellAnchor>
    <xdr:from>
      <xdr:col>0</xdr:col>
      <xdr:colOff>0</xdr:colOff>
      <xdr:row>24</xdr:row>
      <xdr:rowOff>19049</xdr:rowOff>
    </xdr:from>
    <xdr:ext cx="16792575" cy="1409701"/>
    <xdr:sp macro="" textlink="">
      <xdr:nvSpPr>
        <xdr:cNvPr id="2" name="TextBox 1">
          <a:extLst>
            <a:ext uri="{FF2B5EF4-FFF2-40B4-BE49-F238E27FC236}">
              <a16:creationId xmlns:a16="http://schemas.microsoft.com/office/drawing/2014/main" id="{34736D3C-2FE2-FCD5-91EB-4EF7D347B6E5}"/>
            </a:ext>
            <a:ext uri="{147F2762-F138-4A5C-976F-8EAC2B608ADB}">
              <a16:predDERef xmlns:a16="http://schemas.microsoft.com/office/drawing/2014/main" pred="{757BD7E4-BE6F-2197-2F0E-1FDB1D24673B}"/>
            </a:ext>
          </a:extLst>
        </xdr:cNvPr>
        <xdr:cNvSpPr txBox="1"/>
      </xdr:nvSpPr>
      <xdr:spPr>
        <a:xfrm>
          <a:off x="0" y="12811124"/>
          <a:ext cx="16792575" cy="14097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1 The CEC and CARB award amounts are listed as "up to". The CEC and CARB reserve the right to negotiate with applicants to modify the project scope, level of funding, or both.</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2 Application(s) requesting Advanced Technology Demonstration and Pilot Project (ATDPP) funding will be recommended for award in ranked order until all ATDPP funds available under this solicitation are exhausted. Funding may be provided by CEC and CARB Jointly, or by CARB alone. </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3 Proposed Awardees will enter into two grant agreements: one with the CEC to fund the zero-emission infrastructure, and one with CARB to fund the vehicles.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4 Application(s) requesting AB 179 Commercial Harbor Craft Regulatory Compliance funding will be recommended for award in ranked order until all AB 179 funds available under this solicitation are exhausted. These projects will be funded solely by CARB and may be funded through AB 179 Commercial Harbor Craft Regulatory Compliance funds or Clean Off-Road Equipment Voucher or Volkswagen Mitigation Program funds.</a:t>
          </a:r>
        </a:p>
        <a:p>
          <a:pPr marL="0" indent="0"/>
          <a:r>
            <a:rPr lang="en-US" sz="1000">
              <a:solidFill>
                <a:schemeClr val="tx1"/>
              </a:solidFill>
              <a:latin typeface="Tahoma" panose="020B0604030504040204" pitchFamily="34" charset="0"/>
              <a:ea typeface="Tahoma" panose="020B0604030504040204" pitchFamily="34" charset="0"/>
              <a:cs typeface="Tahoma" panose="020B0604030504040204" pitchFamily="34" charset="0"/>
            </a:rPr>
            <a:t>5 Application(s) requesting ATDPP or AB 179 Commercial Harbor Craft Regulatory Compliance funding, which did not receive the next overall highest score, but are seeking smaller project fund amounts, may be recommended for award using separate funds. These projects may be funded solely by CARB and may be funded through Clean Off-Road Equipment Voucher or Volkswagen Mitigation Program funds.</a:t>
          </a:r>
        </a:p>
      </xdr:txBody>
    </xdr:sp>
    <xdr:clientData/>
  </xdr:oneCellAnchor>
  <xdr:oneCellAnchor>
    <xdr:from>
      <xdr:col>0</xdr:col>
      <xdr:colOff>0</xdr:colOff>
      <xdr:row>47</xdr:row>
      <xdr:rowOff>19050</xdr:rowOff>
    </xdr:from>
    <xdr:ext cx="16821150" cy="264560"/>
    <xdr:sp macro="" textlink="">
      <xdr:nvSpPr>
        <xdr:cNvPr id="4" name="TextBox 3">
          <a:extLst>
            <a:ext uri="{FF2B5EF4-FFF2-40B4-BE49-F238E27FC236}">
              <a16:creationId xmlns:a16="http://schemas.microsoft.com/office/drawing/2014/main" id="{DED1771D-60B3-BEA8-F6B7-3EE7B07A42B7}"/>
            </a:ext>
          </a:extLst>
        </xdr:cNvPr>
        <xdr:cNvSpPr txBox="1"/>
      </xdr:nvSpPr>
      <xdr:spPr>
        <a:xfrm>
          <a:off x="0" y="29337000"/>
          <a:ext cx="1682115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baseline="0">
              <a:latin typeface="Tahoma" panose="020B0604030504040204" pitchFamily="34" charset="0"/>
              <a:ea typeface="Tahoma" panose="020B0604030504040204" pitchFamily="34" charset="0"/>
              <a:cs typeface="Tahoma" panose="020B0604030504040204" pitchFamily="34" charset="0"/>
            </a:rPr>
            <a:t>6 </a:t>
          </a:r>
          <a:r>
            <a:rPr lang="en-US" sz="1050">
              <a:latin typeface="Tahoma" panose="020B0604030504040204" pitchFamily="34" charset="0"/>
              <a:ea typeface="Tahoma" panose="020B0604030504040204" pitchFamily="34" charset="0"/>
              <a:cs typeface="Tahoma" panose="020B0604030504040204" pitchFamily="34" charset="0"/>
            </a:rPr>
            <a:t>If more funding becomes available, the additional funds will be allocated to the next overall highest scoring application(s) in ranked order until all funds are exhausted.</a:t>
          </a:r>
        </a:p>
      </xdr:txBody>
    </xdr:sp>
    <xdr:clientData/>
  </xdr:oneCellAnchor>
</xdr:wsDr>
</file>

<file path=xl/persons/person.xml><?xml version="1.0" encoding="utf-8"?>
<personList xmlns="http://schemas.microsoft.com/office/spreadsheetml/2018/threadedcomments" xmlns:x="http://schemas.openxmlformats.org/spreadsheetml/2006/main">
  <person displayName="Baird, Ian@Energy" id="{26981655-B89A-4E4D-A6EF-32ED6C799DE5}" userId="Ian.Baird@energy.ca.gov" providerId="PeoplePicker"/>
  <person displayName="Vail, Melanie@Energy" id="{5E823A6E-E846-4FC2-AC2F-CEEC60B5E497}" userId="melanie.vail@energy.ca.gov" providerId="PeoplePicker"/>
  <person displayName="Friedrich, Diana@Energy" id="{BF27758A-4D6A-4BAF-83E4-D9C7CF72F143}" userId="Diana.Friedrich@energy.ca.gov" providerId="PeoplePicker"/>
  <person displayName="Baird, Ian@Energy" id="{90314563-E789-40F3-B12F-2CFF0D17AF2E}" userId="S::Ian.Baird@energy.ca.gov::02ddabd2-135e-4e30-b3d2-fa4c8f158847" providerId="AD"/>
  <person displayName="Vail, Melanie@Energy" id="{33881022-3FDB-4882-AEC0-1AACBD6FE5A1}" userId="S::melanie.vail@energy.ca.gov::a48645c7-9aea-4dfb-9ab4-d8f547cd166a"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4" dT="2024-10-31T19:18:43.33" personId="{33881022-3FDB-4882-AEC0-1AACBD6FE5A1}" id="{5C41ADD8-F804-47FB-A093-3CC3BC1F85DD}">
    <text>@Baird, Ian@Energy @Friedrich, Diana@Energy the formula is wrong on this row. Please review and correct. It looks like it was wrong on the original NOPA</text>
    <mentions>
      <mention mentionpersonId="{26981655-B89A-4E4D-A6EF-32ED6C799DE5}" mentionId="{A865F6BE-988C-4741-B0C4-78C4D43D834B}" startIndex="0" length="18"/>
      <mention mentionpersonId="{BF27758A-4D6A-4BAF-83E4-D9C7CF72F143}" mentionId="{C42FB50A-26DF-4129-9B98-9040D5DD0843}" startIndex="19" length="24"/>
    </mentions>
  </threadedComment>
  <threadedComment ref="D54" dT="2024-10-31T20:28:06.94" personId="{90314563-E789-40F3-B12F-2CFF0D17AF2E}" id="{3263224A-25AC-4C3D-A88D-A40B1FE6310E}" parentId="{5C41ADD8-F804-47FB-A093-3CC3BC1F85DD}">
    <text>@Vail, Melanie@Energy thank you. I have addressed and the sum totals are correct.</text>
    <mentions>
      <mention mentionpersonId="{5E823A6E-E846-4FC2-AC2F-CEEC60B5E497}" mentionId="{A663B028-899C-414E-8F23-C9624C931350}" startIndex="0" length="21"/>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workbookViewId="0">
      <pane xSplit="2" ySplit="1" topLeftCell="C2" activePane="bottomRight" state="frozen"/>
      <selection pane="topRight" activeCell="C1" sqref="C1"/>
      <selection pane="bottomLeft" activeCell="A2" sqref="A2"/>
      <selection pane="bottomRight" activeCell="R10" sqref="R10:R12"/>
    </sheetView>
  </sheetViews>
  <sheetFormatPr defaultColWidth="9.140625" defaultRowHeight="12.75" customHeight="1" x14ac:dyDescent="0.2"/>
  <cols>
    <col min="1" max="1" width="8.5703125" customWidth="1"/>
    <col min="2" max="2" width="29.42578125" customWidth="1"/>
    <col min="3" max="3" width="48.140625" customWidth="1"/>
    <col min="4" max="5" width="16.28515625" customWidth="1"/>
    <col min="6" max="6" width="14.5703125" customWidth="1"/>
    <col min="7" max="7" width="14" customWidth="1"/>
    <col min="8" max="8" width="10.28515625" bestFit="1" customWidth="1"/>
    <col min="10" max="10" width="19.28515625" hidden="1" customWidth="1"/>
    <col min="11" max="11" width="9.140625" customWidth="1"/>
    <col min="12" max="12" width="12.42578125" customWidth="1"/>
    <col min="13" max="13" width="14.85546875" customWidth="1"/>
    <col min="14" max="14" width="31.85546875" customWidth="1"/>
    <col min="15" max="15" width="15.42578125" customWidth="1"/>
    <col min="17" max="17" width="10.140625" customWidth="1"/>
    <col min="18" max="18" width="32.42578125" customWidth="1"/>
  </cols>
  <sheetData>
    <row r="1" spans="1:18" ht="56.25" customHeight="1" x14ac:dyDescent="0.2">
      <c r="A1" s="2" t="s">
        <v>0</v>
      </c>
      <c r="B1" s="3" t="s">
        <v>1</v>
      </c>
      <c r="C1" s="3" t="s">
        <v>2</v>
      </c>
      <c r="D1" s="27" t="s">
        <v>3</v>
      </c>
      <c r="E1" s="27" t="s">
        <v>4</v>
      </c>
      <c r="F1" s="4" t="s">
        <v>5</v>
      </c>
      <c r="G1" s="2" t="s">
        <v>6</v>
      </c>
      <c r="H1" s="5" t="s">
        <v>7</v>
      </c>
      <c r="I1" s="5" t="s">
        <v>8</v>
      </c>
      <c r="J1" s="5" t="s">
        <v>9</v>
      </c>
      <c r="K1" s="5" t="s">
        <v>10</v>
      </c>
      <c r="L1" s="5" t="s">
        <v>11</v>
      </c>
      <c r="M1" s="5" t="s">
        <v>12</v>
      </c>
      <c r="N1" s="5" t="s">
        <v>13</v>
      </c>
      <c r="O1" s="5" t="s">
        <v>14</v>
      </c>
      <c r="P1" s="5" t="s">
        <v>15</v>
      </c>
      <c r="Q1" s="5" t="s">
        <v>16</v>
      </c>
      <c r="R1" s="5" t="s">
        <v>17</v>
      </c>
    </row>
    <row r="2" spans="1:18" ht="25.5" x14ac:dyDescent="0.2">
      <c r="A2" s="1">
        <v>1</v>
      </c>
      <c r="B2" s="16" t="s">
        <v>18</v>
      </c>
      <c r="C2" s="1" t="s">
        <v>19</v>
      </c>
      <c r="D2" s="1" t="s">
        <v>20</v>
      </c>
      <c r="E2" s="31">
        <v>20</v>
      </c>
      <c r="F2" s="17">
        <v>4565975</v>
      </c>
      <c r="G2" s="17">
        <v>24900000</v>
      </c>
      <c r="H2" s="1">
        <v>70.06</v>
      </c>
      <c r="I2" s="1">
        <v>5</v>
      </c>
      <c r="J2" s="1"/>
      <c r="K2" s="18" t="s">
        <v>21</v>
      </c>
      <c r="L2" s="1" t="s">
        <v>22</v>
      </c>
      <c r="M2" s="1" t="s">
        <v>23</v>
      </c>
      <c r="N2" s="1" t="s">
        <v>24</v>
      </c>
      <c r="O2" s="1" t="s">
        <v>25</v>
      </c>
      <c r="P2" s="1" t="s">
        <v>26</v>
      </c>
      <c r="Q2" s="1">
        <v>94621</v>
      </c>
      <c r="R2" s="1" t="s">
        <v>27</v>
      </c>
    </row>
    <row r="3" spans="1:18" ht="25.5" x14ac:dyDescent="0.2">
      <c r="A3" s="1">
        <v>2</v>
      </c>
      <c r="B3" s="18" t="s">
        <v>28</v>
      </c>
      <c r="C3" s="22" t="s">
        <v>29</v>
      </c>
      <c r="D3" s="22" t="s">
        <v>30</v>
      </c>
      <c r="E3" s="28">
        <v>50</v>
      </c>
      <c r="F3" s="17">
        <v>5000000</v>
      </c>
      <c r="G3" s="17">
        <v>15156645</v>
      </c>
      <c r="H3" s="1">
        <v>81.44</v>
      </c>
      <c r="I3" s="1">
        <v>1</v>
      </c>
      <c r="J3" s="1"/>
      <c r="K3" s="18" t="s">
        <v>21</v>
      </c>
      <c r="L3" s="1" t="s">
        <v>31</v>
      </c>
      <c r="M3" s="1" t="s">
        <v>32</v>
      </c>
      <c r="N3" s="1" t="s">
        <v>33</v>
      </c>
      <c r="O3" s="1" t="s">
        <v>34</v>
      </c>
      <c r="P3" s="1" t="s">
        <v>26</v>
      </c>
      <c r="Q3" s="1">
        <v>92805</v>
      </c>
      <c r="R3" s="1" t="s">
        <v>35</v>
      </c>
    </row>
    <row r="4" spans="1:18" ht="25.5" x14ac:dyDescent="0.2">
      <c r="A4" s="1">
        <v>3</v>
      </c>
      <c r="B4" s="1" t="s">
        <v>36</v>
      </c>
      <c r="C4" s="23" t="s">
        <v>37</v>
      </c>
      <c r="D4" s="23" t="s">
        <v>30</v>
      </c>
      <c r="E4" s="33">
        <v>30</v>
      </c>
      <c r="F4" s="17">
        <v>5000000</v>
      </c>
      <c r="G4" s="17">
        <v>9436000</v>
      </c>
      <c r="H4" s="1">
        <v>71.75</v>
      </c>
      <c r="I4" s="1">
        <v>4</v>
      </c>
      <c r="J4" s="1"/>
      <c r="K4" s="18" t="s">
        <v>21</v>
      </c>
      <c r="L4" s="1" t="s">
        <v>38</v>
      </c>
      <c r="M4" s="1" t="s">
        <v>39</v>
      </c>
      <c r="N4" s="1" t="s">
        <v>40</v>
      </c>
      <c r="O4" s="1" t="s">
        <v>41</v>
      </c>
      <c r="P4" s="1" t="s">
        <v>26</v>
      </c>
      <c r="Q4" s="1">
        <v>90232</v>
      </c>
      <c r="R4" s="1" t="s">
        <v>42</v>
      </c>
    </row>
    <row r="5" spans="1:18" ht="27" customHeight="1" x14ac:dyDescent="0.2">
      <c r="A5" s="1">
        <v>4</v>
      </c>
      <c r="B5" s="1" t="s">
        <v>43</v>
      </c>
      <c r="C5" s="23" t="s">
        <v>44</v>
      </c>
      <c r="D5" s="23" t="s">
        <v>20</v>
      </c>
      <c r="E5" s="33">
        <v>25</v>
      </c>
      <c r="F5" s="17">
        <v>6000000</v>
      </c>
      <c r="G5" s="17">
        <v>2590000</v>
      </c>
      <c r="H5" s="1">
        <v>62.81</v>
      </c>
      <c r="I5" s="1">
        <v>7</v>
      </c>
      <c r="J5" s="1"/>
      <c r="K5" s="18" t="s">
        <v>21</v>
      </c>
      <c r="L5" s="1" t="s">
        <v>45</v>
      </c>
      <c r="M5" s="1" t="s">
        <v>46</v>
      </c>
      <c r="N5" s="1" t="s">
        <v>47</v>
      </c>
      <c r="O5" s="1" t="s">
        <v>48</v>
      </c>
      <c r="P5" s="1" t="s">
        <v>26</v>
      </c>
      <c r="Q5" s="1">
        <v>91790</v>
      </c>
      <c r="R5" s="1" t="s">
        <v>49</v>
      </c>
    </row>
    <row r="6" spans="1:18" ht="27" customHeight="1" x14ac:dyDescent="0.2">
      <c r="A6" s="1">
        <v>5</v>
      </c>
      <c r="B6" s="40" t="s">
        <v>50</v>
      </c>
      <c r="C6" s="22" t="s">
        <v>51</v>
      </c>
      <c r="D6" s="22" t="s">
        <v>20</v>
      </c>
      <c r="E6" s="32" t="s">
        <v>52</v>
      </c>
      <c r="F6" s="17">
        <v>6000000</v>
      </c>
      <c r="G6" s="17">
        <v>14213389</v>
      </c>
      <c r="H6" s="1">
        <v>80.81</v>
      </c>
      <c r="I6" s="1">
        <v>1</v>
      </c>
      <c r="J6" s="1"/>
      <c r="K6" s="21" t="s">
        <v>21</v>
      </c>
      <c r="L6" s="1" t="s">
        <v>53</v>
      </c>
      <c r="M6" s="1" t="s">
        <v>54</v>
      </c>
      <c r="N6" s="1" t="s">
        <v>55</v>
      </c>
      <c r="O6" s="6" t="s">
        <v>56</v>
      </c>
      <c r="P6" s="1" t="s">
        <v>26</v>
      </c>
      <c r="Q6" s="1">
        <v>90012</v>
      </c>
      <c r="R6" s="1" t="s">
        <v>57</v>
      </c>
    </row>
    <row r="7" spans="1:18" ht="38.25" x14ac:dyDescent="0.2">
      <c r="A7" s="1">
        <v>6</v>
      </c>
      <c r="B7" s="6" t="s">
        <v>58</v>
      </c>
      <c r="C7" s="24" t="s">
        <v>59</v>
      </c>
      <c r="D7" s="24" t="s">
        <v>30</v>
      </c>
      <c r="E7" s="30" t="s">
        <v>60</v>
      </c>
      <c r="F7" s="17">
        <v>3222978</v>
      </c>
      <c r="G7" s="17">
        <v>3267732</v>
      </c>
      <c r="H7" s="1">
        <v>68.13</v>
      </c>
      <c r="I7" s="1">
        <v>6</v>
      </c>
      <c r="J7" s="1"/>
      <c r="K7" s="18" t="s">
        <v>21</v>
      </c>
      <c r="L7" s="6" t="s">
        <v>61</v>
      </c>
      <c r="M7" s="6" t="s">
        <v>62</v>
      </c>
      <c r="N7" s="6" t="s">
        <v>63</v>
      </c>
      <c r="O7" s="6" t="s">
        <v>56</v>
      </c>
      <c r="P7" s="6" t="s">
        <v>26</v>
      </c>
      <c r="Q7" s="1">
        <v>90024</v>
      </c>
      <c r="R7" s="1" t="s">
        <v>64</v>
      </c>
    </row>
    <row r="8" spans="1:18" ht="25.5" x14ac:dyDescent="0.2">
      <c r="A8" s="1">
        <v>7</v>
      </c>
      <c r="B8" s="1" t="s">
        <v>65</v>
      </c>
      <c r="C8" s="24" t="s">
        <v>66</v>
      </c>
      <c r="D8" s="24" t="s">
        <v>20</v>
      </c>
      <c r="E8" s="29">
        <v>25</v>
      </c>
      <c r="F8" s="17">
        <v>6000000</v>
      </c>
      <c r="G8" s="17">
        <v>2757000</v>
      </c>
      <c r="H8" s="1">
        <v>78.13</v>
      </c>
      <c r="I8" s="1">
        <v>3</v>
      </c>
      <c r="J8" s="1"/>
      <c r="K8" s="18" t="s">
        <v>21</v>
      </c>
      <c r="L8" s="6" t="s">
        <v>67</v>
      </c>
      <c r="M8" s="6" t="s">
        <v>68</v>
      </c>
      <c r="N8" s="6" t="s">
        <v>69</v>
      </c>
      <c r="O8" s="6" t="s">
        <v>70</v>
      </c>
      <c r="P8" s="6" t="s">
        <v>26</v>
      </c>
      <c r="Q8" s="1">
        <v>92054</v>
      </c>
      <c r="R8" s="1" t="s">
        <v>71</v>
      </c>
    </row>
    <row r="9" spans="1:18" ht="31.5" customHeight="1" x14ac:dyDescent="0.2">
      <c r="A9" s="1">
        <v>8</v>
      </c>
      <c r="B9" s="1" t="s">
        <v>72</v>
      </c>
      <c r="C9" s="24" t="s">
        <v>73</v>
      </c>
      <c r="D9" s="24" t="s">
        <v>20</v>
      </c>
      <c r="E9" s="29">
        <v>25</v>
      </c>
      <c r="F9" s="17">
        <v>6000000</v>
      </c>
      <c r="G9" s="17">
        <v>2025000</v>
      </c>
      <c r="H9" s="1">
        <v>61.63</v>
      </c>
      <c r="I9" s="1">
        <v>8</v>
      </c>
      <c r="J9" s="1"/>
      <c r="K9" s="18" t="s">
        <v>21</v>
      </c>
      <c r="L9" s="6" t="s">
        <v>74</v>
      </c>
      <c r="M9" s="6" t="s">
        <v>75</v>
      </c>
      <c r="N9" s="6" t="s">
        <v>76</v>
      </c>
      <c r="O9" s="6" t="s">
        <v>77</v>
      </c>
      <c r="P9" s="6" t="s">
        <v>26</v>
      </c>
      <c r="Q9" s="1">
        <v>95816</v>
      </c>
      <c r="R9" s="44" t="s">
        <v>78</v>
      </c>
    </row>
    <row r="10" spans="1:18" ht="25.5" x14ac:dyDescent="0.2">
      <c r="A10" s="1">
        <v>9</v>
      </c>
      <c r="B10" s="16" t="s">
        <v>79</v>
      </c>
      <c r="C10" s="25" t="s">
        <v>80</v>
      </c>
      <c r="D10" s="25" t="s">
        <v>20</v>
      </c>
      <c r="E10" s="32">
        <v>35</v>
      </c>
      <c r="F10" s="17">
        <v>5000000</v>
      </c>
      <c r="G10" s="17">
        <v>20000000</v>
      </c>
      <c r="H10" s="19" t="s">
        <v>81</v>
      </c>
      <c r="I10" s="20" t="s">
        <v>81</v>
      </c>
      <c r="J10" s="1"/>
      <c r="K10" s="18" t="s">
        <v>21</v>
      </c>
      <c r="L10" s="6" t="s">
        <v>82</v>
      </c>
      <c r="M10" s="6" t="s">
        <v>83</v>
      </c>
      <c r="N10" s="6" t="s">
        <v>84</v>
      </c>
      <c r="O10" s="6" t="s">
        <v>85</v>
      </c>
      <c r="P10" s="6" t="s">
        <v>26</v>
      </c>
      <c r="Q10" s="42" t="s">
        <v>86</v>
      </c>
      <c r="R10" s="41" t="s">
        <v>87</v>
      </c>
    </row>
    <row r="11" spans="1:18" ht="25.5" x14ac:dyDescent="0.2">
      <c r="A11" s="1">
        <v>10</v>
      </c>
      <c r="B11" s="18" t="s">
        <v>88</v>
      </c>
      <c r="C11" s="24" t="s">
        <v>89</v>
      </c>
      <c r="D11" s="24" t="s">
        <v>20</v>
      </c>
      <c r="E11" s="29" t="s">
        <v>90</v>
      </c>
      <c r="F11" s="17">
        <v>4676000</v>
      </c>
      <c r="G11" s="17">
        <v>8471000</v>
      </c>
      <c r="H11" s="1">
        <v>70.06</v>
      </c>
      <c r="I11" s="1">
        <v>5</v>
      </c>
      <c r="J11" s="1"/>
      <c r="K11" s="18" t="s">
        <v>21</v>
      </c>
      <c r="L11" s="6" t="s">
        <v>91</v>
      </c>
      <c r="M11" s="6" t="s">
        <v>92</v>
      </c>
      <c r="N11" s="6" t="s">
        <v>93</v>
      </c>
      <c r="O11" s="6" t="s">
        <v>94</v>
      </c>
      <c r="P11" s="6" t="s">
        <v>26</v>
      </c>
      <c r="Q11" s="43">
        <v>95134</v>
      </c>
      <c r="R11" s="41" t="s">
        <v>95</v>
      </c>
    </row>
    <row r="12" spans="1:18" ht="25.5" x14ac:dyDescent="0.2">
      <c r="A12" s="1">
        <v>11</v>
      </c>
      <c r="B12" s="1" t="s">
        <v>96</v>
      </c>
      <c r="C12" s="24" t="s">
        <v>97</v>
      </c>
      <c r="D12" s="24" t="s">
        <v>30</v>
      </c>
      <c r="E12" s="29">
        <v>17</v>
      </c>
      <c r="F12" s="17">
        <v>4986250</v>
      </c>
      <c r="G12" s="17">
        <v>23710644</v>
      </c>
      <c r="H12" s="1">
        <v>80.69</v>
      </c>
      <c r="I12" s="1">
        <v>2</v>
      </c>
      <c r="J12" s="1"/>
      <c r="K12" s="18" t="s">
        <v>21</v>
      </c>
      <c r="L12" s="6" t="s">
        <v>98</v>
      </c>
      <c r="M12" s="6" t="s">
        <v>99</v>
      </c>
      <c r="N12" s="6" t="s">
        <v>100</v>
      </c>
      <c r="O12" s="6" t="s">
        <v>101</v>
      </c>
      <c r="P12" s="6" t="s">
        <v>26</v>
      </c>
      <c r="Q12" s="43">
        <v>92276</v>
      </c>
      <c r="R12" s="41" t="s">
        <v>102</v>
      </c>
    </row>
    <row r="13" spans="1:18" x14ac:dyDescent="0.2">
      <c r="A13" s="8"/>
      <c r="B13" s="9"/>
      <c r="C13" s="9"/>
      <c r="D13" s="9"/>
      <c r="E13" s="9"/>
      <c r="F13" s="10"/>
      <c r="G13" s="10"/>
      <c r="H13" s="11"/>
      <c r="I13" s="12"/>
      <c r="J13" s="9"/>
      <c r="K13" s="13"/>
      <c r="L13" s="13"/>
      <c r="M13" s="13"/>
      <c r="N13" s="13"/>
      <c r="O13" s="13"/>
      <c r="P13" s="13"/>
      <c r="Q13" s="12"/>
      <c r="R13" s="45"/>
    </row>
    <row r="14" spans="1:18" ht="12.75" customHeight="1" x14ac:dyDescent="0.2">
      <c r="F14" s="26">
        <f>SUM(F2:F13)</f>
        <v>56451203</v>
      </c>
      <c r="G14" s="26">
        <f>SUM(G2:G13)</f>
        <v>126527410</v>
      </c>
    </row>
    <row r="16" spans="1:18" ht="27.75" customHeight="1" x14ac:dyDescent="0.2">
      <c r="B16" s="14"/>
      <c r="F16" s="7"/>
      <c r="G16" s="7"/>
      <c r="K16" s="15"/>
    </row>
    <row r="17" spans="2:11" ht="27.75" customHeight="1" x14ac:dyDescent="0.2">
      <c r="B17" s="15"/>
      <c r="F17" s="7"/>
      <c r="G17" s="7"/>
      <c r="K17" s="15"/>
    </row>
    <row r="18" spans="2:11" ht="23.25" customHeight="1" x14ac:dyDescent="0.2">
      <c r="C18" s="15"/>
      <c r="D18" s="15"/>
      <c r="E18" s="15"/>
      <c r="F18" s="7"/>
      <c r="G18" s="7"/>
      <c r="K18" s="15"/>
    </row>
    <row r="19" spans="2:11" ht="26.25" customHeight="1" x14ac:dyDescent="0.2">
      <c r="C19" s="15"/>
      <c r="D19" s="15"/>
      <c r="E19" s="15"/>
      <c r="F19" s="7"/>
      <c r="G19" s="7"/>
      <c r="K19" s="15"/>
    </row>
    <row r="20" spans="2:11" ht="35.25" customHeight="1" x14ac:dyDescent="0.2">
      <c r="B20" s="15"/>
      <c r="F20" s="7"/>
      <c r="G20" s="7"/>
      <c r="K20" s="15"/>
    </row>
    <row r="24" spans="2:11" ht="24.75" customHeight="1" x14ac:dyDescent="0.2">
      <c r="B24" s="14"/>
    </row>
    <row r="25" spans="2:11" ht="24" customHeight="1" x14ac:dyDescent="0.2">
      <c r="B25" s="15"/>
    </row>
  </sheetData>
  <autoFilter ref="A1:R12" xr:uid="{9C86F77A-5E3A-47F8-81FF-B394C8A21B90}"/>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47600-2067-4E4D-9481-4AD90EB8A4A3}">
  <sheetPr>
    <pageSetUpPr fitToPage="1"/>
  </sheetPr>
  <dimension ref="A1:DA60"/>
  <sheetViews>
    <sheetView tabSelected="1" zoomScale="85" zoomScaleNormal="85" zoomScalePageLayoutView="75" workbookViewId="0">
      <pane ySplit="8" topLeftCell="A9" activePane="bottomLeft" state="frozen"/>
      <selection pane="bottomLeft" activeCell="A24" sqref="A24:D24"/>
    </sheetView>
  </sheetViews>
  <sheetFormatPr defaultRowHeight="12.75" x14ac:dyDescent="0.2"/>
  <cols>
    <col min="1" max="1" width="11.42578125" style="34" bestFit="1" customWidth="1"/>
    <col min="2" max="2" width="24.85546875" style="34" customWidth="1"/>
    <col min="3" max="3" width="20.5703125" style="34" customWidth="1"/>
    <col min="4" max="4" width="29.5703125" style="34" customWidth="1"/>
    <col min="5" max="5" width="19" style="34" customWidth="1"/>
    <col min="6" max="7" width="17.85546875" style="34" customWidth="1"/>
    <col min="8" max="8" width="19.5703125" style="34" customWidth="1"/>
    <col min="9" max="9" width="18.5703125" style="34" customWidth="1"/>
    <col min="10" max="10" width="18.5703125" style="34" bestFit="1" customWidth="1"/>
    <col min="11" max="11" width="20" style="34" customWidth="1"/>
    <col min="12" max="12" width="11.85546875" style="34" customWidth="1"/>
    <col min="13" max="13" width="26.140625" style="34" customWidth="1"/>
    <col min="14" max="14" width="13.7109375" style="34" bestFit="1" customWidth="1"/>
    <col min="15" max="15" width="9" style="34" customWidth="1"/>
    <col min="16" max="16384" width="9.140625" style="34"/>
  </cols>
  <sheetData>
    <row r="1" spans="1:105" ht="16.5" customHeight="1" x14ac:dyDescent="0.2">
      <c r="A1" s="100" t="s">
        <v>103</v>
      </c>
      <c r="B1" s="100"/>
      <c r="C1" s="100"/>
      <c r="D1" s="100"/>
      <c r="E1" s="100"/>
      <c r="F1" s="100"/>
      <c r="G1" s="100"/>
      <c r="H1" s="100"/>
      <c r="I1" s="100"/>
      <c r="J1" s="100"/>
      <c r="K1" s="100"/>
      <c r="L1" s="100"/>
      <c r="M1" s="100"/>
    </row>
    <row r="2" spans="1:105" ht="82.5" customHeight="1" x14ac:dyDescent="0.2">
      <c r="A2" s="100"/>
      <c r="B2" s="100"/>
      <c r="C2" s="100"/>
      <c r="D2" s="100"/>
      <c r="E2" s="100"/>
      <c r="F2" s="100"/>
      <c r="G2" s="100"/>
      <c r="H2" s="100"/>
      <c r="I2" s="100"/>
      <c r="J2" s="100"/>
      <c r="K2" s="100"/>
      <c r="L2" s="100"/>
      <c r="M2" s="100"/>
    </row>
    <row r="3" spans="1:105" ht="10.5" customHeight="1" x14ac:dyDescent="0.2">
      <c r="A3" s="100"/>
      <c r="B3" s="100"/>
      <c r="C3" s="100"/>
      <c r="D3" s="100"/>
      <c r="E3" s="100"/>
      <c r="F3" s="100"/>
      <c r="G3" s="100"/>
      <c r="H3" s="100"/>
      <c r="I3" s="100"/>
      <c r="J3" s="100"/>
      <c r="K3" s="100"/>
      <c r="L3" s="100"/>
      <c r="M3" s="100"/>
    </row>
    <row r="4" spans="1:105" x14ac:dyDescent="0.2">
      <c r="A4" s="100"/>
      <c r="B4" s="100"/>
      <c r="C4" s="100"/>
      <c r="D4" s="100"/>
      <c r="E4" s="100"/>
      <c r="F4" s="100"/>
      <c r="G4" s="100"/>
      <c r="H4" s="100"/>
      <c r="I4" s="100"/>
      <c r="J4" s="100"/>
      <c r="K4" s="100"/>
      <c r="L4" s="100"/>
      <c r="M4" s="100"/>
    </row>
    <row r="5" spans="1:105" ht="1.5" customHeight="1" x14ac:dyDescent="0.2">
      <c r="A5" s="100"/>
      <c r="B5" s="100"/>
      <c r="C5" s="100"/>
      <c r="D5" s="100"/>
      <c r="E5" s="100"/>
      <c r="F5" s="100"/>
      <c r="G5" s="100"/>
      <c r="H5" s="100"/>
      <c r="I5" s="100"/>
      <c r="J5" s="100"/>
      <c r="K5" s="100"/>
      <c r="L5" s="100"/>
      <c r="M5" s="100"/>
    </row>
    <row r="6" spans="1:105" ht="13.5" hidden="1" customHeight="1" x14ac:dyDescent="0.2">
      <c r="A6" s="100"/>
      <c r="B6" s="100"/>
      <c r="C6" s="100"/>
      <c r="D6" s="100"/>
      <c r="E6" s="100"/>
      <c r="F6" s="100"/>
      <c r="G6" s="100"/>
      <c r="H6" s="100"/>
      <c r="I6" s="100"/>
      <c r="J6" s="100"/>
      <c r="K6" s="100"/>
      <c r="L6" s="100"/>
      <c r="M6" s="100"/>
    </row>
    <row r="7" spans="1:105" s="54" customFormat="1" ht="13.5" hidden="1" customHeight="1" x14ac:dyDescent="0.2">
      <c r="A7" s="100"/>
      <c r="B7" s="100"/>
      <c r="C7" s="100"/>
      <c r="D7" s="100"/>
      <c r="E7" s="100"/>
      <c r="F7" s="100"/>
      <c r="G7" s="100"/>
      <c r="H7" s="100"/>
      <c r="I7" s="100"/>
      <c r="J7" s="100"/>
      <c r="K7" s="100"/>
      <c r="L7" s="100"/>
      <c r="M7" s="100"/>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row>
    <row r="8" spans="1:105" ht="13.5" hidden="1" customHeight="1" x14ac:dyDescent="0.2">
      <c r="A8" s="101"/>
      <c r="B8" s="101"/>
      <c r="C8" s="101"/>
      <c r="D8" s="101"/>
      <c r="E8" s="101"/>
      <c r="F8" s="101"/>
      <c r="G8" s="101"/>
      <c r="H8" s="101"/>
      <c r="I8" s="101"/>
      <c r="J8" s="101"/>
      <c r="K8" s="101"/>
      <c r="L8" s="101"/>
      <c r="M8" s="101"/>
    </row>
    <row r="9" spans="1:105" ht="62.25" x14ac:dyDescent="0.2">
      <c r="A9" s="38" t="s">
        <v>0</v>
      </c>
      <c r="B9" s="39" t="s">
        <v>1</v>
      </c>
      <c r="C9" s="39" t="s">
        <v>104</v>
      </c>
      <c r="D9" s="39" t="s">
        <v>2</v>
      </c>
      <c r="E9" s="47" t="s">
        <v>105</v>
      </c>
      <c r="F9" s="47" t="s">
        <v>106</v>
      </c>
      <c r="G9" s="47" t="s">
        <v>107</v>
      </c>
      <c r="H9" s="47" t="s">
        <v>108</v>
      </c>
      <c r="I9" s="47" t="s">
        <v>109</v>
      </c>
      <c r="J9" s="47" t="s">
        <v>110</v>
      </c>
      <c r="K9" s="47" t="s">
        <v>111</v>
      </c>
      <c r="L9" s="39" t="s">
        <v>112</v>
      </c>
      <c r="M9" s="46" t="s">
        <v>113</v>
      </c>
    </row>
    <row r="10" spans="1:105" ht="32.25" customHeight="1" x14ac:dyDescent="0.2">
      <c r="A10" s="113" t="s">
        <v>114</v>
      </c>
      <c r="B10" s="114"/>
      <c r="C10" s="114"/>
      <c r="D10" s="114"/>
      <c r="E10" s="114"/>
      <c r="F10" s="114"/>
      <c r="G10" s="114"/>
      <c r="H10" s="114"/>
      <c r="I10" s="114"/>
      <c r="J10" s="114"/>
      <c r="K10" s="114"/>
      <c r="L10" s="114"/>
      <c r="M10" s="115"/>
    </row>
    <row r="11" spans="1:105" s="59" customFormat="1" ht="56.25" customHeight="1" x14ac:dyDescent="0.2">
      <c r="A11" s="72">
        <v>7</v>
      </c>
      <c r="B11" s="73" t="s">
        <v>115</v>
      </c>
      <c r="C11" s="61" t="s">
        <v>116</v>
      </c>
      <c r="D11" s="61" t="s">
        <v>117</v>
      </c>
      <c r="E11" s="63" t="s">
        <v>118</v>
      </c>
      <c r="F11" s="62" t="s">
        <v>118</v>
      </c>
      <c r="G11" s="63" t="s">
        <v>118</v>
      </c>
      <c r="H11" s="63">
        <v>15272401</v>
      </c>
      <c r="I11" s="63">
        <v>15272401</v>
      </c>
      <c r="J11" s="63">
        <v>5670134</v>
      </c>
      <c r="K11" s="63" t="s">
        <v>119</v>
      </c>
      <c r="L11" s="72">
        <v>160</v>
      </c>
      <c r="M11" s="74" t="s">
        <v>120</v>
      </c>
      <c r="N11" s="82"/>
    </row>
    <row r="12" spans="1:105" s="59" customFormat="1" ht="73.5" customHeight="1" x14ac:dyDescent="0.3">
      <c r="A12" s="72">
        <v>23</v>
      </c>
      <c r="B12" s="73" t="s">
        <v>121</v>
      </c>
      <c r="C12" s="61" t="s">
        <v>116</v>
      </c>
      <c r="D12" s="61" t="s">
        <v>122</v>
      </c>
      <c r="E12" s="83">
        <v>504650</v>
      </c>
      <c r="F12" s="83">
        <v>504650</v>
      </c>
      <c r="G12" s="63">
        <v>402314</v>
      </c>
      <c r="H12" s="63">
        <v>568434</v>
      </c>
      <c r="I12" s="63">
        <v>568434</v>
      </c>
      <c r="J12" s="63">
        <v>671389</v>
      </c>
      <c r="K12" s="63" t="s">
        <v>123</v>
      </c>
      <c r="L12" s="72">
        <v>157.69999999999999</v>
      </c>
      <c r="M12" s="74" t="s">
        <v>120</v>
      </c>
      <c r="N12" s="82"/>
      <c r="R12" s="84"/>
    </row>
    <row r="13" spans="1:105" s="59" customFormat="1" ht="56.25" customHeight="1" x14ac:dyDescent="0.2">
      <c r="A13" s="66">
        <v>27</v>
      </c>
      <c r="B13" s="67" t="s">
        <v>121</v>
      </c>
      <c r="C13" s="68" t="s">
        <v>124</v>
      </c>
      <c r="D13" s="68" t="s">
        <v>125</v>
      </c>
      <c r="E13" s="85">
        <v>28067786</v>
      </c>
      <c r="F13" s="85">
        <v>28067786</v>
      </c>
      <c r="G13" s="69">
        <v>24794553</v>
      </c>
      <c r="H13" s="69">
        <v>20460827</v>
      </c>
      <c r="I13" s="69">
        <v>20460827</v>
      </c>
      <c r="J13" s="69">
        <v>24403023</v>
      </c>
      <c r="K13" s="69" t="s">
        <v>123</v>
      </c>
      <c r="L13" s="66">
        <v>157.19999999999999</v>
      </c>
      <c r="M13" s="70" t="s">
        <v>120</v>
      </c>
      <c r="N13" s="82"/>
    </row>
    <row r="14" spans="1:105" s="59" customFormat="1" ht="79.5" customHeight="1" x14ac:dyDescent="0.2">
      <c r="A14" s="72">
        <v>11</v>
      </c>
      <c r="B14" s="73" t="s">
        <v>126</v>
      </c>
      <c r="C14" s="61" t="s">
        <v>116</v>
      </c>
      <c r="D14" s="61" t="s">
        <v>127</v>
      </c>
      <c r="E14" s="85" t="s">
        <v>128</v>
      </c>
      <c r="F14" s="98" t="s">
        <v>129</v>
      </c>
      <c r="G14" s="69" t="s">
        <v>130</v>
      </c>
      <c r="H14" s="69" t="s">
        <v>131</v>
      </c>
      <c r="I14" s="69" t="s">
        <v>131</v>
      </c>
      <c r="J14" s="69" t="s">
        <v>132</v>
      </c>
      <c r="K14" s="63" t="s">
        <v>123</v>
      </c>
      <c r="L14" s="72">
        <v>153</v>
      </c>
      <c r="M14" s="74" t="s">
        <v>120</v>
      </c>
      <c r="N14" s="82"/>
      <c r="O14" s="75"/>
    </row>
    <row r="15" spans="1:105" s="59" customFormat="1" ht="56.25" customHeight="1" x14ac:dyDescent="0.2">
      <c r="A15" s="72">
        <v>19</v>
      </c>
      <c r="B15" s="73" t="s">
        <v>133</v>
      </c>
      <c r="C15" s="61" t="s">
        <v>116</v>
      </c>
      <c r="D15" s="61" t="s">
        <v>134</v>
      </c>
      <c r="E15" s="83">
        <v>6954412</v>
      </c>
      <c r="F15" s="83">
        <v>6954412</v>
      </c>
      <c r="G15" s="63">
        <v>6980453</v>
      </c>
      <c r="H15" s="63">
        <v>18353999</v>
      </c>
      <c r="I15" s="63">
        <v>18353999</v>
      </c>
      <c r="J15" s="63">
        <v>18540329</v>
      </c>
      <c r="K15" s="63" t="s">
        <v>123</v>
      </c>
      <c r="L15" s="72">
        <v>150.6</v>
      </c>
      <c r="M15" s="74" t="s">
        <v>120</v>
      </c>
      <c r="N15" s="82"/>
      <c r="O15" s="75"/>
    </row>
    <row r="16" spans="1:105" s="59" customFormat="1" ht="56.25" customHeight="1" x14ac:dyDescent="0.2">
      <c r="A16" s="72">
        <v>12</v>
      </c>
      <c r="B16" s="73" t="s">
        <v>135</v>
      </c>
      <c r="C16" s="61" t="s">
        <v>116</v>
      </c>
      <c r="D16" s="61" t="s">
        <v>136</v>
      </c>
      <c r="E16" s="83" t="s">
        <v>200</v>
      </c>
      <c r="F16" s="83" t="s">
        <v>200</v>
      </c>
      <c r="G16" s="63" t="s">
        <v>201</v>
      </c>
      <c r="H16" s="63" t="s">
        <v>202</v>
      </c>
      <c r="I16" s="63" t="s">
        <v>202</v>
      </c>
      <c r="J16" s="63" t="s">
        <v>203</v>
      </c>
      <c r="K16" s="63" t="s">
        <v>123</v>
      </c>
      <c r="L16" s="72">
        <v>149.4</v>
      </c>
      <c r="M16" s="74" t="s">
        <v>120</v>
      </c>
      <c r="N16" s="82"/>
      <c r="O16" s="75"/>
    </row>
    <row r="17" spans="1:15" s="59" customFormat="1" ht="63.75" customHeight="1" x14ac:dyDescent="0.2">
      <c r="A17" s="72">
        <v>31</v>
      </c>
      <c r="B17" s="73" t="s">
        <v>137</v>
      </c>
      <c r="C17" s="61" t="s">
        <v>116</v>
      </c>
      <c r="D17" s="61" t="s">
        <v>138</v>
      </c>
      <c r="E17" s="52">
        <v>598279</v>
      </c>
      <c r="F17" s="52">
        <v>598279</v>
      </c>
      <c r="G17" s="52">
        <v>572111</v>
      </c>
      <c r="H17" s="63">
        <v>753281</v>
      </c>
      <c r="I17" s="63">
        <v>753281</v>
      </c>
      <c r="J17" s="63">
        <v>784560</v>
      </c>
      <c r="K17" s="63" t="s">
        <v>123</v>
      </c>
      <c r="L17" s="72">
        <v>147</v>
      </c>
      <c r="M17" s="74" t="s">
        <v>120</v>
      </c>
      <c r="N17" s="82"/>
    </row>
    <row r="18" spans="1:15" s="59" customFormat="1" ht="63.75" customHeight="1" x14ac:dyDescent="0.2">
      <c r="A18" s="72">
        <v>1</v>
      </c>
      <c r="B18" s="73" t="s">
        <v>139</v>
      </c>
      <c r="C18" s="61" t="s">
        <v>116</v>
      </c>
      <c r="D18" s="61" t="s">
        <v>140</v>
      </c>
      <c r="E18" s="52" t="s">
        <v>118</v>
      </c>
      <c r="F18" s="62" t="s">
        <v>118</v>
      </c>
      <c r="G18" s="52" t="s">
        <v>118</v>
      </c>
      <c r="H18" s="63">
        <v>24049552</v>
      </c>
      <c r="I18" s="63">
        <v>24049552</v>
      </c>
      <c r="J18" s="63">
        <v>4584632</v>
      </c>
      <c r="K18" s="63" t="s">
        <v>119</v>
      </c>
      <c r="L18" s="72">
        <v>144</v>
      </c>
      <c r="M18" s="61" t="s">
        <v>141</v>
      </c>
      <c r="N18" s="82"/>
    </row>
    <row r="19" spans="1:15" s="59" customFormat="1" ht="63" customHeight="1" x14ac:dyDescent="0.2">
      <c r="A19" s="72">
        <v>2</v>
      </c>
      <c r="B19" s="73" t="s">
        <v>142</v>
      </c>
      <c r="C19" s="61" t="s">
        <v>116</v>
      </c>
      <c r="D19" s="61" t="s">
        <v>143</v>
      </c>
      <c r="E19" s="63" t="s">
        <v>118</v>
      </c>
      <c r="F19" s="62" t="s">
        <v>118</v>
      </c>
      <c r="G19" s="63" t="s">
        <v>118</v>
      </c>
      <c r="H19" s="63">
        <v>2421386</v>
      </c>
      <c r="I19" s="63">
        <v>2421386</v>
      </c>
      <c r="J19" s="63">
        <v>703216</v>
      </c>
      <c r="K19" s="63" t="s">
        <v>123</v>
      </c>
      <c r="L19" s="72">
        <v>141</v>
      </c>
      <c r="M19" s="61" t="s">
        <v>144</v>
      </c>
      <c r="N19" s="82"/>
      <c r="O19" s="75"/>
    </row>
    <row r="20" spans="1:15" s="59" customFormat="1" ht="63.75" customHeight="1" x14ac:dyDescent="0.2">
      <c r="A20" s="72">
        <v>4</v>
      </c>
      <c r="B20" s="73" t="s">
        <v>145</v>
      </c>
      <c r="C20" s="61" t="s">
        <v>116</v>
      </c>
      <c r="D20" s="61" t="s">
        <v>146</v>
      </c>
      <c r="E20" s="52" t="s">
        <v>118</v>
      </c>
      <c r="F20" s="62" t="s">
        <v>118</v>
      </c>
      <c r="G20" s="52" t="s">
        <v>118</v>
      </c>
      <c r="H20" s="63">
        <v>8297549</v>
      </c>
      <c r="I20" s="63">
        <v>8297549</v>
      </c>
      <c r="J20" s="63">
        <v>4426009</v>
      </c>
      <c r="K20" s="63" t="s">
        <v>119</v>
      </c>
      <c r="L20" s="72">
        <v>133</v>
      </c>
      <c r="M20" s="61" t="s">
        <v>141</v>
      </c>
      <c r="N20" s="82"/>
    </row>
    <row r="21" spans="1:15" s="59" customFormat="1" ht="63.75" customHeight="1" x14ac:dyDescent="0.2">
      <c r="A21" s="72">
        <v>9</v>
      </c>
      <c r="B21" s="73" t="s">
        <v>147</v>
      </c>
      <c r="C21" s="61" t="s">
        <v>148</v>
      </c>
      <c r="D21" s="61" t="s">
        <v>149</v>
      </c>
      <c r="E21" s="52" t="s">
        <v>118</v>
      </c>
      <c r="F21" s="62" t="s">
        <v>118</v>
      </c>
      <c r="G21" s="52" t="s">
        <v>118</v>
      </c>
      <c r="H21" s="63">
        <v>30980378</v>
      </c>
      <c r="I21" s="63">
        <v>30980378</v>
      </c>
      <c r="J21" s="63">
        <v>31610554</v>
      </c>
      <c r="K21" s="63" t="s">
        <v>119</v>
      </c>
      <c r="L21" s="72">
        <v>128</v>
      </c>
      <c r="M21" s="61" t="s">
        <v>141</v>
      </c>
      <c r="N21" s="82"/>
    </row>
    <row r="22" spans="1:15" s="59" customFormat="1" ht="45" x14ac:dyDescent="0.2">
      <c r="A22" s="72">
        <v>10</v>
      </c>
      <c r="B22" s="73" t="s">
        <v>150</v>
      </c>
      <c r="C22" s="61" t="s">
        <v>116</v>
      </c>
      <c r="D22" s="61" t="s">
        <v>151</v>
      </c>
      <c r="E22" s="63" t="s">
        <v>118</v>
      </c>
      <c r="F22" s="62" t="s">
        <v>118</v>
      </c>
      <c r="G22" s="63" t="s">
        <v>118</v>
      </c>
      <c r="H22" s="63">
        <v>2207287</v>
      </c>
      <c r="I22" s="63">
        <v>2207287</v>
      </c>
      <c r="J22" s="63">
        <v>392541</v>
      </c>
      <c r="K22" s="63" t="s">
        <v>119</v>
      </c>
      <c r="L22" s="72">
        <v>127.8</v>
      </c>
      <c r="M22" s="61" t="s">
        <v>141</v>
      </c>
      <c r="N22" s="82"/>
      <c r="O22" s="75"/>
    </row>
    <row r="23" spans="1:15" s="59" customFormat="1" ht="60" x14ac:dyDescent="0.2">
      <c r="A23" s="86">
        <v>30</v>
      </c>
      <c r="B23" s="99" t="s">
        <v>145</v>
      </c>
      <c r="C23" s="91" t="s">
        <v>116</v>
      </c>
      <c r="D23" s="91" t="s">
        <v>152</v>
      </c>
      <c r="E23" s="87" t="s">
        <v>153</v>
      </c>
      <c r="F23" s="87" t="s">
        <v>153</v>
      </c>
      <c r="G23" s="87" t="s">
        <v>154</v>
      </c>
      <c r="H23" s="69" t="s">
        <v>155</v>
      </c>
      <c r="I23" s="69" t="s">
        <v>155</v>
      </c>
      <c r="J23" s="69" t="s">
        <v>156</v>
      </c>
      <c r="K23" s="92" t="s">
        <v>123</v>
      </c>
      <c r="L23" s="90">
        <v>145.19999999999999</v>
      </c>
      <c r="M23" s="93" t="s">
        <v>120</v>
      </c>
    </row>
    <row r="24" spans="1:15" s="59" customFormat="1" ht="36.75" customHeight="1" x14ac:dyDescent="0.2">
      <c r="A24" s="118" t="s">
        <v>157</v>
      </c>
      <c r="B24" s="119"/>
      <c r="C24" s="119"/>
      <c r="D24" s="120"/>
      <c r="E24" s="76">
        <v>47905455</v>
      </c>
      <c r="F24" s="76">
        <v>47905455</v>
      </c>
      <c r="G24" s="76">
        <v>41813857</v>
      </c>
      <c r="H24" s="76">
        <v>157409309</v>
      </c>
      <c r="I24" s="76">
        <v>157409309</v>
      </c>
      <c r="J24" s="76">
        <v>131143892</v>
      </c>
      <c r="K24" s="88"/>
      <c r="L24" s="102"/>
      <c r="M24" s="103"/>
      <c r="N24" s="89"/>
    </row>
    <row r="25" spans="1:15" ht="17.25" customHeight="1" x14ac:dyDescent="0.2">
      <c r="A25" s="94"/>
      <c r="B25" s="95"/>
      <c r="C25" s="95"/>
      <c r="D25" s="95"/>
      <c r="E25" s="95"/>
      <c r="F25" s="95"/>
      <c r="G25" s="95"/>
      <c r="H25" s="95"/>
      <c r="I25" s="95"/>
      <c r="J25" s="95"/>
      <c r="K25" s="95"/>
      <c r="L25" s="95"/>
      <c r="M25" s="95"/>
      <c r="N25" s="53"/>
    </row>
    <row r="26" spans="1:15" ht="33" customHeight="1" x14ac:dyDescent="0.2">
      <c r="A26" s="104"/>
      <c r="B26" s="105"/>
      <c r="C26" s="105"/>
      <c r="D26" s="105"/>
      <c r="E26" s="105"/>
      <c r="F26" s="105"/>
      <c r="G26" s="105"/>
      <c r="H26" s="105"/>
      <c r="I26" s="105"/>
      <c r="J26" s="105"/>
      <c r="K26" s="105"/>
      <c r="L26" s="105"/>
      <c r="M26" s="105"/>
      <c r="N26" s="53"/>
    </row>
    <row r="27" spans="1:15" ht="17.25" customHeight="1" x14ac:dyDescent="0.2">
      <c r="A27" s="104"/>
      <c r="B27" s="105"/>
      <c r="C27" s="105"/>
      <c r="D27" s="105"/>
      <c r="E27" s="105"/>
      <c r="F27" s="105"/>
      <c r="G27" s="105"/>
      <c r="H27" s="105"/>
      <c r="I27" s="105"/>
      <c r="J27" s="105"/>
      <c r="K27" s="105"/>
      <c r="L27" s="105"/>
      <c r="M27" s="107"/>
      <c r="N27" s="53"/>
    </row>
    <row r="28" spans="1:15" ht="45.75" customHeight="1" x14ac:dyDescent="0.2">
      <c r="A28" s="104"/>
      <c r="B28" s="105"/>
      <c r="C28" s="105"/>
      <c r="D28" s="105"/>
      <c r="E28" s="105"/>
      <c r="F28" s="105"/>
      <c r="G28" s="105"/>
      <c r="H28" s="105"/>
      <c r="I28" s="105"/>
      <c r="J28" s="105"/>
      <c r="K28" s="105"/>
      <c r="L28" s="105"/>
      <c r="M28" s="107"/>
      <c r="N28" s="53"/>
    </row>
    <row r="29" spans="1:15" ht="25.5" customHeight="1" x14ac:dyDescent="0.2">
      <c r="A29" s="116" t="s">
        <v>158</v>
      </c>
      <c r="B29" s="110"/>
      <c r="C29" s="110"/>
      <c r="D29" s="110"/>
      <c r="E29" s="110"/>
      <c r="F29" s="110"/>
      <c r="G29" s="110"/>
      <c r="H29" s="110"/>
      <c r="I29" s="110"/>
      <c r="J29" s="110"/>
      <c r="K29" s="110"/>
      <c r="L29" s="110"/>
      <c r="M29" s="111"/>
      <c r="N29" s="53"/>
    </row>
    <row r="30" spans="1:15" s="59" customFormat="1" ht="60" x14ac:dyDescent="0.2">
      <c r="A30" s="38" t="s">
        <v>0</v>
      </c>
      <c r="B30" s="39" t="s">
        <v>1</v>
      </c>
      <c r="C30" s="39" t="s">
        <v>104</v>
      </c>
      <c r="D30" s="39" t="s">
        <v>2</v>
      </c>
      <c r="E30" s="47" t="s">
        <v>105</v>
      </c>
      <c r="F30" s="47" t="s">
        <v>159</v>
      </c>
      <c r="G30" s="47" t="s">
        <v>107</v>
      </c>
      <c r="H30" s="47" t="s">
        <v>108</v>
      </c>
      <c r="I30" s="47" t="s">
        <v>160</v>
      </c>
      <c r="J30" s="47" t="s">
        <v>110</v>
      </c>
      <c r="K30" s="47" t="s">
        <v>111</v>
      </c>
      <c r="L30" s="39" t="s">
        <v>161</v>
      </c>
      <c r="M30" s="46" t="s">
        <v>113</v>
      </c>
    </row>
    <row r="31" spans="1:15" s="59" customFormat="1" ht="56.25" customHeight="1" x14ac:dyDescent="0.2">
      <c r="A31" s="66">
        <v>30</v>
      </c>
      <c r="B31" s="67" t="s">
        <v>145</v>
      </c>
      <c r="C31" s="68" t="s">
        <v>116</v>
      </c>
      <c r="D31" s="68" t="s">
        <v>152</v>
      </c>
      <c r="E31" s="69">
        <v>10554032.199999999</v>
      </c>
      <c r="F31" s="69">
        <v>10554032.199999999</v>
      </c>
      <c r="G31" s="69">
        <v>36837939.799999997</v>
      </c>
      <c r="H31" s="69">
        <v>34002790</v>
      </c>
      <c r="I31" s="69">
        <v>34002790</v>
      </c>
      <c r="J31" s="69">
        <v>7825174</v>
      </c>
      <c r="K31" s="69" t="s">
        <v>123</v>
      </c>
      <c r="L31" s="66">
        <v>145.19999999999999</v>
      </c>
      <c r="M31" s="70" t="s">
        <v>162</v>
      </c>
      <c r="N31" s="71"/>
    </row>
    <row r="32" spans="1:15" s="59" customFormat="1" ht="56.25" customHeight="1" x14ac:dyDescent="0.2">
      <c r="A32" s="72">
        <v>20</v>
      </c>
      <c r="B32" s="73" t="s">
        <v>121</v>
      </c>
      <c r="C32" s="61" t="s">
        <v>163</v>
      </c>
      <c r="D32" s="61" t="s">
        <v>164</v>
      </c>
      <c r="E32" s="63">
        <v>7748338</v>
      </c>
      <c r="F32" s="63">
        <v>7748338</v>
      </c>
      <c r="G32" s="63">
        <v>2374982</v>
      </c>
      <c r="H32" s="63">
        <v>16181470</v>
      </c>
      <c r="I32" s="63">
        <v>16181470</v>
      </c>
      <c r="J32" s="63">
        <v>5620808</v>
      </c>
      <c r="K32" s="63" t="s">
        <v>123</v>
      </c>
      <c r="L32" s="72">
        <v>142.30000000000001</v>
      </c>
      <c r="M32" s="74" t="s">
        <v>162</v>
      </c>
      <c r="N32" s="71"/>
      <c r="O32" s="75"/>
    </row>
    <row r="33" spans="1:15" s="59" customFormat="1" ht="65.25" customHeight="1" x14ac:dyDescent="0.2">
      <c r="A33" s="72">
        <v>28</v>
      </c>
      <c r="B33" s="73" t="s">
        <v>165</v>
      </c>
      <c r="C33" s="61" t="s">
        <v>116</v>
      </c>
      <c r="D33" s="61" t="s">
        <v>166</v>
      </c>
      <c r="E33" s="63">
        <v>1920559</v>
      </c>
      <c r="F33" s="63">
        <v>1920559</v>
      </c>
      <c r="G33" s="63">
        <v>2886352</v>
      </c>
      <c r="H33" s="63">
        <v>13793422</v>
      </c>
      <c r="I33" s="63">
        <v>13793422</v>
      </c>
      <c r="J33" s="63">
        <v>12832494</v>
      </c>
      <c r="K33" s="63" t="s">
        <v>123</v>
      </c>
      <c r="L33" s="72">
        <v>140.80000000000001</v>
      </c>
      <c r="M33" s="74" t="s">
        <v>162</v>
      </c>
      <c r="N33" s="71"/>
      <c r="O33" s="75"/>
    </row>
    <row r="34" spans="1:15" s="59" customFormat="1" ht="63.75" customHeight="1" x14ac:dyDescent="0.2">
      <c r="A34" s="72">
        <v>21</v>
      </c>
      <c r="B34" s="73" t="s">
        <v>145</v>
      </c>
      <c r="C34" s="61" t="s">
        <v>116</v>
      </c>
      <c r="D34" s="61" t="s">
        <v>167</v>
      </c>
      <c r="E34" s="63">
        <v>8751047</v>
      </c>
      <c r="F34" s="63">
        <v>8751047</v>
      </c>
      <c r="G34" s="63">
        <v>10413956</v>
      </c>
      <c r="H34" s="63">
        <v>27681555</v>
      </c>
      <c r="I34" s="63">
        <v>27681555</v>
      </c>
      <c r="J34" s="63">
        <v>26075836</v>
      </c>
      <c r="K34" s="63" t="s">
        <v>123</v>
      </c>
      <c r="L34" s="72">
        <v>138.19999999999999</v>
      </c>
      <c r="M34" s="74" t="s">
        <v>162</v>
      </c>
      <c r="N34" s="71"/>
      <c r="O34" s="75"/>
    </row>
    <row r="35" spans="1:15" s="59" customFormat="1" ht="56.25" customHeight="1" x14ac:dyDescent="0.2">
      <c r="A35" s="72">
        <v>22</v>
      </c>
      <c r="B35" s="73" t="s">
        <v>121</v>
      </c>
      <c r="C35" s="61" t="s">
        <v>163</v>
      </c>
      <c r="D35" s="61" t="s">
        <v>168</v>
      </c>
      <c r="E35" s="63">
        <v>4705825</v>
      </c>
      <c r="F35" s="63">
        <v>4705825</v>
      </c>
      <c r="G35" s="63">
        <v>8483000</v>
      </c>
      <c r="H35" s="63">
        <v>4210899</v>
      </c>
      <c r="I35" s="63">
        <v>4210899</v>
      </c>
      <c r="J35" s="63">
        <v>500000</v>
      </c>
      <c r="K35" s="63" t="s">
        <v>123</v>
      </c>
      <c r="L35" s="72">
        <v>133.80000000000001</v>
      </c>
      <c r="M35" s="74" t="s">
        <v>162</v>
      </c>
      <c r="N35" s="71"/>
      <c r="O35" s="75"/>
    </row>
    <row r="36" spans="1:15" s="59" customFormat="1" ht="63.75" customHeight="1" x14ac:dyDescent="0.2">
      <c r="A36" s="72">
        <v>8</v>
      </c>
      <c r="B36" s="73" t="s">
        <v>145</v>
      </c>
      <c r="C36" s="61" t="s">
        <v>116</v>
      </c>
      <c r="D36" s="61" t="s">
        <v>169</v>
      </c>
      <c r="E36" s="63">
        <v>1038000</v>
      </c>
      <c r="F36" s="63">
        <v>1038000</v>
      </c>
      <c r="G36" s="63">
        <v>1038000</v>
      </c>
      <c r="H36" s="63">
        <v>13902895</v>
      </c>
      <c r="I36" s="63">
        <v>13902895</v>
      </c>
      <c r="J36" s="63">
        <v>4596462</v>
      </c>
      <c r="K36" s="63" t="s">
        <v>123</v>
      </c>
      <c r="L36" s="72">
        <v>129.1</v>
      </c>
      <c r="M36" s="74" t="s">
        <v>162</v>
      </c>
      <c r="N36" s="71"/>
      <c r="O36" s="75"/>
    </row>
    <row r="37" spans="1:15" s="59" customFormat="1" ht="56.25" customHeight="1" x14ac:dyDescent="0.2">
      <c r="A37" s="72">
        <v>29</v>
      </c>
      <c r="B37" s="73" t="s">
        <v>170</v>
      </c>
      <c r="C37" s="61" t="s">
        <v>116</v>
      </c>
      <c r="D37" s="61" t="s">
        <v>171</v>
      </c>
      <c r="E37" s="62" t="s">
        <v>118</v>
      </c>
      <c r="F37" s="62" t="s">
        <v>118</v>
      </c>
      <c r="G37" s="63" t="s">
        <v>118</v>
      </c>
      <c r="H37" s="63">
        <v>1972350</v>
      </c>
      <c r="I37" s="63">
        <v>1972350</v>
      </c>
      <c r="J37" s="63">
        <v>1973841</v>
      </c>
      <c r="K37" s="63" t="s">
        <v>123</v>
      </c>
      <c r="L37" s="72">
        <v>127</v>
      </c>
      <c r="M37" s="74" t="s">
        <v>162</v>
      </c>
      <c r="N37" s="71"/>
      <c r="O37" s="75"/>
    </row>
    <row r="38" spans="1:15" s="59" customFormat="1" ht="56.25" customHeight="1" x14ac:dyDescent="0.2">
      <c r="A38" s="72">
        <v>18</v>
      </c>
      <c r="B38" s="73" t="s">
        <v>172</v>
      </c>
      <c r="C38" s="61" t="s">
        <v>116</v>
      </c>
      <c r="D38" s="61" t="s">
        <v>173</v>
      </c>
      <c r="E38" s="63">
        <v>1100239</v>
      </c>
      <c r="F38" s="63">
        <v>1100239</v>
      </c>
      <c r="G38" s="63">
        <v>203888</v>
      </c>
      <c r="H38" s="63">
        <v>6080187</v>
      </c>
      <c r="I38" s="63">
        <v>6080187</v>
      </c>
      <c r="J38" s="63">
        <v>6976539</v>
      </c>
      <c r="K38" s="63" t="s">
        <v>123</v>
      </c>
      <c r="L38" s="72">
        <v>124.7</v>
      </c>
      <c r="M38" s="74" t="s">
        <v>162</v>
      </c>
      <c r="N38" s="71"/>
      <c r="O38" s="75"/>
    </row>
    <row r="39" spans="1:15" s="59" customFormat="1" ht="120" x14ac:dyDescent="0.2">
      <c r="A39" s="72">
        <v>14</v>
      </c>
      <c r="B39" s="73" t="s">
        <v>174</v>
      </c>
      <c r="C39" s="61" t="s">
        <v>163</v>
      </c>
      <c r="D39" s="61" t="s">
        <v>175</v>
      </c>
      <c r="E39" s="63">
        <v>1064515</v>
      </c>
      <c r="F39" s="63">
        <v>1064515</v>
      </c>
      <c r="G39" s="63">
        <v>500000</v>
      </c>
      <c r="H39" s="63">
        <v>22076145</v>
      </c>
      <c r="I39" s="63">
        <v>22076145</v>
      </c>
      <c r="J39" s="63">
        <v>7315000</v>
      </c>
      <c r="K39" s="63" t="s">
        <v>123</v>
      </c>
      <c r="L39" s="72">
        <v>121.9</v>
      </c>
      <c r="M39" s="74" t="s">
        <v>162</v>
      </c>
      <c r="N39" s="71"/>
      <c r="O39" s="75"/>
    </row>
    <row r="40" spans="1:15" s="59" customFormat="1" ht="60" x14ac:dyDescent="0.2">
      <c r="A40" s="72">
        <v>25</v>
      </c>
      <c r="B40" s="73" t="s">
        <v>145</v>
      </c>
      <c r="C40" s="61" t="s">
        <v>116</v>
      </c>
      <c r="D40" s="61" t="s">
        <v>176</v>
      </c>
      <c r="E40" s="63">
        <v>298700</v>
      </c>
      <c r="F40" s="62">
        <v>298700</v>
      </c>
      <c r="G40" s="63">
        <v>75000</v>
      </c>
      <c r="H40" s="63">
        <v>9642360</v>
      </c>
      <c r="I40" s="63">
        <v>9642360</v>
      </c>
      <c r="J40" s="63">
        <v>3349500</v>
      </c>
      <c r="K40" s="63" t="s">
        <v>123</v>
      </c>
      <c r="L40" s="72">
        <v>120.3</v>
      </c>
      <c r="M40" s="74" t="s">
        <v>162</v>
      </c>
      <c r="N40" s="71"/>
      <c r="O40" s="75"/>
    </row>
    <row r="41" spans="1:15" s="59" customFormat="1" ht="75" x14ac:dyDescent="0.2">
      <c r="A41" s="72">
        <v>26</v>
      </c>
      <c r="B41" s="73" t="s">
        <v>177</v>
      </c>
      <c r="C41" s="61" t="s">
        <v>163</v>
      </c>
      <c r="D41" s="61" t="s">
        <v>178</v>
      </c>
      <c r="E41" s="63">
        <v>8347000</v>
      </c>
      <c r="F41" s="62">
        <v>8347000</v>
      </c>
      <c r="G41" s="62">
        <v>8347000</v>
      </c>
      <c r="H41" s="63">
        <v>725000</v>
      </c>
      <c r="I41" s="63">
        <v>725000</v>
      </c>
      <c r="J41" s="63">
        <v>725000</v>
      </c>
      <c r="K41" s="63" t="s">
        <v>123</v>
      </c>
      <c r="L41" s="72">
        <v>113.1</v>
      </c>
      <c r="M41" s="74" t="s">
        <v>162</v>
      </c>
      <c r="N41" s="71"/>
      <c r="O41" s="75"/>
    </row>
    <row r="42" spans="1:15" s="59" customFormat="1" ht="56.25" customHeight="1" x14ac:dyDescent="0.2">
      <c r="A42" s="72">
        <v>24</v>
      </c>
      <c r="B42" s="73" t="s">
        <v>179</v>
      </c>
      <c r="C42" s="61" t="s">
        <v>116</v>
      </c>
      <c r="D42" s="61" t="s">
        <v>180</v>
      </c>
      <c r="E42" s="63">
        <v>711701</v>
      </c>
      <c r="F42" s="62">
        <v>711701</v>
      </c>
      <c r="G42" s="63">
        <v>70360</v>
      </c>
      <c r="H42" s="63">
        <v>14069253</v>
      </c>
      <c r="I42" s="63">
        <v>14069253</v>
      </c>
      <c r="J42" s="63">
        <v>2540341</v>
      </c>
      <c r="K42" s="63" t="s">
        <v>123</v>
      </c>
      <c r="L42" s="72">
        <v>113</v>
      </c>
      <c r="M42" s="74" t="s">
        <v>162</v>
      </c>
      <c r="N42" s="71"/>
      <c r="O42" s="75"/>
    </row>
    <row r="43" spans="1:15" s="59" customFormat="1" ht="96.75" customHeight="1" x14ac:dyDescent="0.2">
      <c r="A43" s="72">
        <v>13</v>
      </c>
      <c r="B43" s="73" t="s">
        <v>181</v>
      </c>
      <c r="C43" s="61" t="s">
        <v>116</v>
      </c>
      <c r="D43" s="61" t="s">
        <v>182</v>
      </c>
      <c r="E43" s="63" t="s">
        <v>118</v>
      </c>
      <c r="F43" s="62" t="s">
        <v>118</v>
      </c>
      <c r="G43" s="63" t="s">
        <v>118</v>
      </c>
      <c r="H43" s="63">
        <v>780488.09</v>
      </c>
      <c r="I43" s="63">
        <v>780488.09</v>
      </c>
      <c r="J43" s="63">
        <v>855625</v>
      </c>
      <c r="K43" s="63" t="s">
        <v>123</v>
      </c>
      <c r="L43" s="72">
        <v>100.4</v>
      </c>
      <c r="M43" s="74" t="s">
        <v>162</v>
      </c>
      <c r="N43" s="71"/>
      <c r="O43" s="75"/>
    </row>
    <row r="44" spans="1:15" s="59" customFormat="1" ht="108.75" customHeight="1" x14ac:dyDescent="0.2">
      <c r="A44" s="72">
        <v>3</v>
      </c>
      <c r="B44" s="73" t="s">
        <v>183</v>
      </c>
      <c r="C44" s="61" t="s">
        <v>184</v>
      </c>
      <c r="D44" s="58" t="s">
        <v>185</v>
      </c>
      <c r="E44" s="63" t="s">
        <v>118</v>
      </c>
      <c r="F44" s="62" t="s">
        <v>118</v>
      </c>
      <c r="G44" s="63" t="s">
        <v>118</v>
      </c>
      <c r="H44" s="63">
        <v>1000000</v>
      </c>
      <c r="I44" s="63">
        <v>1000000</v>
      </c>
      <c r="J44" s="63">
        <v>1000000</v>
      </c>
      <c r="K44" s="63" t="s">
        <v>119</v>
      </c>
      <c r="L44" s="72">
        <v>94</v>
      </c>
      <c r="M44" s="74" t="s">
        <v>162</v>
      </c>
      <c r="N44" s="71"/>
      <c r="O44" s="75"/>
    </row>
    <row r="45" spans="1:15" s="59" customFormat="1" ht="56.25" customHeight="1" x14ac:dyDescent="0.2">
      <c r="A45" s="72">
        <v>15</v>
      </c>
      <c r="B45" s="73" t="s">
        <v>186</v>
      </c>
      <c r="C45" s="61" t="s">
        <v>116</v>
      </c>
      <c r="D45" s="61" t="s">
        <v>187</v>
      </c>
      <c r="E45" s="63">
        <v>53953</v>
      </c>
      <c r="F45" s="62">
        <v>53953</v>
      </c>
      <c r="G45" s="63">
        <v>76500</v>
      </c>
      <c r="H45" s="63">
        <v>164498</v>
      </c>
      <c r="I45" s="63">
        <v>164498</v>
      </c>
      <c r="J45" s="63">
        <v>156556</v>
      </c>
      <c r="K45" s="63" t="s">
        <v>123</v>
      </c>
      <c r="L45" s="72">
        <v>86.2</v>
      </c>
      <c r="M45" s="74" t="s">
        <v>162</v>
      </c>
      <c r="N45" s="71"/>
      <c r="O45" s="75"/>
    </row>
    <row r="46" spans="1:15" s="59" customFormat="1" ht="56.25" customHeight="1" x14ac:dyDescent="0.2">
      <c r="A46" s="72">
        <v>6</v>
      </c>
      <c r="B46" s="73" t="s">
        <v>188</v>
      </c>
      <c r="C46" s="61" t="s">
        <v>116</v>
      </c>
      <c r="D46" s="61" t="s">
        <v>189</v>
      </c>
      <c r="E46" s="63">
        <v>13005000</v>
      </c>
      <c r="F46" s="62">
        <v>13005000</v>
      </c>
      <c r="G46" s="63">
        <v>2295000</v>
      </c>
      <c r="H46" s="63">
        <v>18997660</v>
      </c>
      <c r="I46" s="63">
        <v>18997660</v>
      </c>
      <c r="J46" s="63">
        <v>3352528</v>
      </c>
      <c r="K46" s="63" t="s">
        <v>123</v>
      </c>
      <c r="L46" s="72">
        <v>76.2</v>
      </c>
      <c r="M46" s="74" t="s">
        <v>162</v>
      </c>
      <c r="N46" s="71"/>
      <c r="O46" s="75"/>
    </row>
    <row r="47" spans="1:15" s="77" customFormat="1" ht="33.75" customHeight="1" x14ac:dyDescent="0.2">
      <c r="A47" s="55"/>
      <c r="B47" s="56"/>
      <c r="C47" s="56"/>
      <c r="D47" s="57" t="s">
        <v>190</v>
      </c>
      <c r="E47" s="76">
        <f t="shared" ref="E47:J47" si="0">SUM(E32:E46)</f>
        <v>48744877</v>
      </c>
      <c r="F47" s="76">
        <f t="shared" si="0"/>
        <v>48744877</v>
      </c>
      <c r="G47" s="76">
        <f t="shared" si="0"/>
        <v>36764038</v>
      </c>
      <c r="H47" s="76">
        <f t="shared" si="0"/>
        <v>151278182.09</v>
      </c>
      <c r="I47" s="76">
        <f t="shared" si="0"/>
        <v>151278182.09</v>
      </c>
      <c r="J47" s="76">
        <f t="shared" si="0"/>
        <v>77870530</v>
      </c>
      <c r="K47" s="76"/>
      <c r="L47" s="76"/>
      <c r="M47" s="76"/>
      <c r="O47" s="78"/>
    </row>
    <row r="48" spans="1:15" s="59" customFormat="1" ht="22.5" customHeight="1" x14ac:dyDescent="0.2">
      <c r="A48" s="79"/>
      <c r="B48" s="80"/>
      <c r="C48" s="80"/>
      <c r="D48" s="80"/>
      <c r="E48" s="80"/>
      <c r="F48" s="80"/>
      <c r="G48" s="80"/>
      <c r="H48" s="80"/>
      <c r="I48" s="80"/>
      <c r="J48" s="80"/>
      <c r="K48" s="80"/>
      <c r="L48" s="80"/>
      <c r="M48" s="81"/>
    </row>
    <row r="49" spans="1:13" ht="25.5" customHeight="1" x14ac:dyDescent="0.2">
      <c r="A49" s="117" t="s">
        <v>191</v>
      </c>
      <c r="B49" s="112"/>
      <c r="C49" s="112"/>
      <c r="D49" s="112"/>
      <c r="E49" s="112"/>
      <c r="F49" s="112"/>
      <c r="G49" s="112"/>
      <c r="H49" s="112"/>
      <c r="I49" s="112"/>
      <c r="J49" s="112"/>
      <c r="K49" s="112"/>
      <c r="L49" s="112"/>
      <c r="M49" s="112"/>
    </row>
    <row r="50" spans="1:13" s="59" customFormat="1" ht="60" x14ac:dyDescent="0.2">
      <c r="A50" s="38" t="s">
        <v>0</v>
      </c>
      <c r="B50" s="39" t="s">
        <v>1</v>
      </c>
      <c r="C50" s="39" t="s">
        <v>104</v>
      </c>
      <c r="D50" s="39" t="s">
        <v>2</v>
      </c>
      <c r="E50" s="47" t="s">
        <v>105</v>
      </c>
      <c r="F50" s="47" t="s">
        <v>159</v>
      </c>
      <c r="G50" s="47" t="s">
        <v>107</v>
      </c>
      <c r="H50" s="47" t="s">
        <v>108</v>
      </c>
      <c r="I50" s="47" t="s">
        <v>160</v>
      </c>
      <c r="J50" s="47" t="s">
        <v>110</v>
      </c>
      <c r="K50" s="47" t="s">
        <v>111</v>
      </c>
      <c r="L50" s="39" t="s">
        <v>7</v>
      </c>
      <c r="M50" s="46" t="s">
        <v>113</v>
      </c>
    </row>
    <row r="51" spans="1:13" s="59" customFormat="1" ht="66" customHeight="1" x14ac:dyDescent="0.2">
      <c r="A51" s="60">
        <v>5</v>
      </c>
      <c r="B51" s="61" t="s">
        <v>192</v>
      </c>
      <c r="C51" s="61" t="s">
        <v>163</v>
      </c>
      <c r="D51" s="61" t="s">
        <v>193</v>
      </c>
      <c r="E51" s="48" t="s">
        <v>118</v>
      </c>
      <c r="F51" s="62" t="s">
        <v>118</v>
      </c>
      <c r="G51" s="48" t="s">
        <v>118</v>
      </c>
      <c r="H51" s="63">
        <v>17087380</v>
      </c>
      <c r="I51" s="63">
        <v>17087380</v>
      </c>
      <c r="J51" s="63">
        <v>45219293</v>
      </c>
      <c r="K51" s="63" t="s">
        <v>119</v>
      </c>
      <c r="L51" s="64" t="s">
        <v>118</v>
      </c>
      <c r="M51" s="65" t="s">
        <v>191</v>
      </c>
    </row>
    <row r="52" spans="1:13" s="59" customFormat="1" ht="66" customHeight="1" x14ac:dyDescent="0.2">
      <c r="A52" s="60">
        <v>16</v>
      </c>
      <c r="B52" s="61" t="s">
        <v>194</v>
      </c>
      <c r="C52" s="61" t="s">
        <v>116</v>
      </c>
      <c r="D52" s="61" t="s">
        <v>195</v>
      </c>
      <c r="E52" s="48">
        <v>65600</v>
      </c>
      <c r="F52" s="62">
        <v>65600</v>
      </c>
      <c r="G52" s="48">
        <v>16200</v>
      </c>
      <c r="H52" s="63">
        <v>359750</v>
      </c>
      <c r="I52" s="63">
        <v>359750</v>
      </c>
      <c r="J52" s="63">
        <v>10800</v>
      </c>
      <c r="K52" s="63" t="s">
        <v>123</v>
      </c>
      <c r="L52" s="64" t="s">
        <v>118</v>
      </c>
      <c r="M52" s="65" t="s">
        <v>191</v>
      </c>
    </row>
    <row r="53" spans="1:13" s="59" customFormat="1" ht="61.5" customHeight="1" x14ac:dyDescent="0.2">
      <c r="A53" s="60">
        <v>17</v>
      </c>
      <c r="B53" s="61" t="s">
        <v>196</v>
      </c>
      <c r="C53" s="61" t="s">
        <v>116</v>
      </c>
      <c r="D53" s="61" t="s">
        <v>197</v>
      </c>
      <c r="E53" s="48">
        <v>100000</v>
      </c>
      <c r="F53" s="62">
        <v>100000</v>
      </c>
      <c r="G53" s="48">
        <v>5000</v>
      </c>
      <c r="H53" s="63">
        <v>4371847</v>
      </c>
      <c r="I53" s="63">
        <v>4371847</v>
      </c>
      <c r="J53" s="63">
        <v>790326</v>
      </c>
      <c r="K53" s="63" t="s">
        <v>123</v>
      </c>
      <c r="L53" s="64" t="s">
        <v>118</v>
      </c>
      <c r="M53" s="65" t="s">
        <v>191</v>
      </c>
    </row>
    <row r="54" spans="1:13" s="59" customFormat="1" ht="33.75" customHeight="1" x14ac:dyDescent="0.2">
      <c r="A54" s="55"/>
      <c r="B54" s="56"/>
      <c r="C54" s="56"/>
      <c r="D54" s="57" t="s">
        <v>198</v>
      </c>
      <c r="E54" s="49">
        <f>SUM(E24,E47,E52,E53)</f>
        <v>96815932</v>
      </c>
      <c r="F54" s="49">
        <f>SUM(F24,F47,F52,F53)</f>
        <v>96815932</v>
      </c>
      <c r="G54" s="49">
        <f>SUM(G24,G47,G52,G53)</f>
        <v>78599095</v>
      </c>
      <c r="H54" s="49">
        <f>SUM(H24,H47,H51,H52,H53)</f>
        <v>330506468.09000003</v>
      </c>
      <c r="I54" s="49">
        <f>SUM(I24,I47,I51,I52,I53)</f>
        <v>330506468.09000003</v>
      </c>
      <c r="J54" s="49">
        <f>SUM(J24,J47,J51,J52,J53)</f>
        <v>255034841</v>
      </c>
      <c r="K54" s="49"/>
      <c r="L54" s="50"/>
      <c r="M54" s="51"/>
    </row>
    <row r="55" spans="1:13" x14ac:dyDescent="0.2">
      <c r="A55" s="35"/>
      <c r="B55" s="35"/>
      <c r="C55" s="35"/>
      <c r="D55" s="35"/>
      <c r="E55" s="35"/>
      <c r="F55" s="35"/>
      <c r="G55" s="35"/>
      <c r="H55" s="36"/>
      <c r="I55" s="36"/>
      <c r="J55" s="36"/>
      <c r="K55" s="36"/>
      <c r="L55" s="36"/>
      <c r="M55" s="36"/>
    </row>
    <row r="56" spans="1:13" ht="14.25" x14ac:dyDescent="0.2">
      <c r="A56" s="108"/>
      <c r="B56" s="108"/>
      <c r="C56" s="108"/>
      <c r="D56" s="108"/>
      <c r="E56" s="108"/>
      <c r="F56" s="108"/>
      <c r="G56" s="108"/>
      <c r="H56" s="108"/>
      <c r="I56" s="108"/>
      <c r="J56" s="108"/>
      <c r="K56" s="108"/>
      <c r="L56" s="108"/>
      <c r="M56" s="108"/>
    </row>
    <row r="57" spans="1:13" x14ac:dyDescent="0.2">
      <c r="A57" s="109"/>
      <c r="B57" s="109"/>
      <c r="C57" s="109"/>
      <c r="D57" s="109"/>
      <c r="E57" s="109"/>
      <c r="F57" s="109"/>
      <c r="G57" s="109"/>
      <c r="H57" s="109"/>
      <c r="I57" s="109"/>
      <c r="J57" s="109"/>
      <c r="K57" s="109"/>
      <c r="L57" s="109"/>
      <c r="M57" s="109"/>
    </row>
    <row r="58" spans="1:13" x14ac:dyDescent="0.2">
      <c r="A58" s="97"/>
      <c r="B58" s="37"/>
      <c r="C58" s="37"/>
      <c r="D58" s="37"/>
      <c r="E58" s="37"/>
      <c r="F58" s="37"/>
      <c r="G58" s="37"/>
      <c r="H58" s="35"/>
      <c r="I58" s="35"/>
      <c r="J58" s="35"/>
      <c r="K58" s="35"/>
      <c r="L58" s="35"/>
      <c r="M58" s="35"/>
    </row>
    <row r="59" spans="1:13" x14ac:dyDescent="0.2">
      <c r="A59" s="35"/>
      <c r="B59" s="35"/>
      <c r="C59" s="35"/>
      <c r="D59" s="35"/>
      <c r="E59" s="35"/>
      <c r="F59" s="35"/>
      <c r="G59" s="35"/>
      <c r="H59" s="35"/>
      <c r="I59" s="35"/>
      <c r="J59" s="35"/>
      <c r="K59" s="35"/>
      <c r="L59" s="35"/>
      <c r="M59" s="35"/>
    </row>
    <row r="60" spans="1:13" x14ac:dyDescent="0.2">
      <c r="A60" s="106" t="s">
        <v>199</v>
      </c>
      <c r="B60" s="106"/>
      <c r="C60" s="96"/>
      <c r="D60" s="35"/>
      <c r="E60" s="35"/>
      <c r="F60" s="35"/>
      <c r="G60" s="35"/>
      <c r="H60" s="35"/>
      <c r="I60" s="35"/>
      <c r="J60" s="35"/>
      <c r="K60" s="35"/>
      <c r="L60" s="35"/>
      <c r="M60" s="35"/>
    </row>
  </sheetData>
  <mergeCells count="12">
    <mergeCell ref="A1:M8"/>
    <mergeCell ref="A24:D24"/>
    <mergeCell ref="L24:M24"/>
    <mergeCell ref="A26:M26"/>
    <mergeCell ref="A60:B60"/>
    <mergeCell ref="A27:M27"/>
    <mergeCell ref="A28:M28"/>
    <mergeCell ref="A56:M56"/>
    <mergeCell ref="A57:M57"/>
    <mergeCell ref="A10:M10"/>
    <mergeCell ref="A29:M29"/>
    <mergeCell ref="A49:M49"/>
  </mergeCells>
  <phoneticPr fontId="18" type="noConversion"/>
  <printOptions horizontalCentered="1"/>
  <pageMargins left="0.47" right="0.39" top="0.53" bottom="0.5" header="0.3" footer="0.3"/>
  <pageSetup scale="57" fitToHeight="0" orientation="landscape" r:id="rId1"/>
  <headerFooter>
    <oddFooter>&amp;C&amp;P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4" ma:contentTypeDescription="Create a new document." ma:contentTypeScope="" ma:versionID="e6456a17b694e0bf573b03a51e76dc42">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b9b068ce03a10d03cf65dbd6bbf2c817"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Date" minOccurs="0"/>
                <xsd:element ref="ns2:MediaServiceSearchProperties" minOccurs="0"/>
                <xsd:element ref="ns2:Descr" minOccurs="0"/>
                <xsd:element ref="ns2:TopicsofInterest" minOccurs="0"/>
                <xsd:element ref="ns2:DateofPublicationorEv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hidden="true"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Date" ma:index="23" nillable="true" ma:displayName="Date" ma:format="DateTime"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Descr" ma:index="25" nillable="true" ma:displayName="Descr" ma:format="Dropdown" ma:internalName="Descr">
      <xsd:simpleType>
        <xsd:restriction base="dms:Note">
          <xsd:maxLength value="255"/>
        </xsd:restriction>
      </xsd:simpleType>
    </xsd:element>
    <xsd:element name="TopicsofInterest" ma:index="26" nillable="true" ma:displayName="Topics of Interest" ma:format="Dropdown" ma:internalName="TopicsofInterest">
      <xsd:simpleType>
        <xsd:restriction base="dms:Note">
          <xsd:maxLength value="255"/>
        </xsd:restriction>
      </xsd:simpleType>
    </xsd:element>
    <xsd:element name="DateofPublicationorEvent" ma:index="27" nillable="true" ma:displayName="Date of Publication or Event" ma:format="DateOnly" ma:indexed="true" ma:internalName="DateofPublicationorEven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1" nillable="true" ma:displayName="Taxonomy Catch All Column" ma:hidden="true" ma:list="{56ce4c4a-7fe1-4beb-a9c7-54d9dfc92e8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ma:index="28"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Vater, Michelle@Energy</DisplayName>
        <AccountId>31</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ate xmlns="785685f2-c2e1-4352-89aa-3faca8eaba52" xsi:nil="true"/>
    <DateofPublicationorEvent xmlns="785685f2-c2e1-4352-89aa-3faca8eaba52" xsi:nil="true"/>
    <TopicsofInterest xmlns="785685f2-c2e1-4352-89aa-3faca8eaba52" xsi:nil="true"/>
    <Descr xmlns="785685f2-c2e1-4352-89aa-3faca8eaba52" xsi:nil="true"/>
  </documentManagement>
</p:properties>
</file>

<file path=customXml/itemProps1.xml><?xml version="1.0" encoding="utf-8"?>
<ds:datastoreItem xmlns:ds="http://schemas.openxmlformats.org/officeDocument/2006/customXml" ds:itemID="{868419CD-4952-425F-A012-C483FCB96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46DEAA-74BC-4689-AA25-A3F24BB1A4E1}">
  <ds:schemaRefs>
    <ds:schemaRef ds:uri="http://schemas.microsoft.com/sharepoint/v3/contenttype/forms"/>
  </ds:schemaRefs>
</ds:datastoreItem>
</file>

<file path=customXml/itemProps3.xml><?xml version="1.0" encoding="utf-8"?>
<ds:datastoreItem xmlns:ds="http://schemas.openxmlformats.org/officeDocument/2006/customXml" ds:itemID="{FA3B77F9-F249-42FA-909C-CF501C673B11}">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785685f2-c2e1-4352-89aa-3faca8eaba52"/>
    <ds:schemaRef ds:uri="http://schemas.microsoft.com/office/2006/metadata/properties"/>
    <ds:schemaRef ds:uri="http://purl.org/dc/terms/"/>
    <ds:schemaRef ds:uri="5067c814-4b34-462c-a21d-c185ff6548d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list</vt:lpstr>
      <vt:lpstr>NOPA</vt:lpstr>
      <vt:lpstr>NOPA!Print_Area</vt:lpstr>
      <vt:lpstr>NOPA!Print_Titles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GFO-20-606 NOPA - First Revised NOPA</dc:title>
  <dc:subject/>
  <dc:creator>Vater, Michelle@Energy</dc:creator>
  <cp:keywords/>
  <dc:description/>
  <cp:lastModifiedBy>Baird, Ian@Energy</cp:lastModifiedBy>
  <cp:revision/>
  <dcterms:created xsi:type="dcterms:W3CDTF">2013-02-11T17:46:59Z</dcterms:created>
  <dcterms:modified xsi:type="dcterms:W3CDTF">2025-01-07T19:50:16Z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