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icole_dani_energy_ca_gov/Documents/Desktop/00NOPA/"/>
    </mc:Choice>
  </mc:AlternateContent>
  <xr:revisionPtr revIDLastSave="315" documentId="8_{E8B90761-EDE8-4B0A-88FB-CAC1BF356185}" xr6:coauthVersionLast="47" xr6:coauthVersionMax="47" xr10:uidLastSave="{19CA9F36-00D2-4B7C-AD18-E9DF322D8362}"/>
  <bookViews>
    <workbookView xWindow="2340" yWindow="2340" windowWidth="21600" windowHeight="10995" firstSheet="2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1'!$A$1:$H$30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F34" i="12"/>
  <c r="E34" i="12"/>
  <c r="D34" i="12"/>
  <c r="F30" i="6"/>
  <c r="E30" i="6"/>
  <c r="D30" i="6"/>
  <c r="F28" i="12" l="1"/>
  <c r="E28" i="12"/>
  <c r="D28" i="12"/>
  <c r="F18" i="12"/>
  <c r="E18" i="12"/>
  <c r="D18" i="12"/>
  <c r="F8" i="12"/>
  <c r="E8" i="12"/>
  <c r="D8" i="12"/>
  <c r="E20" i="6" l="1"/>
  <c r="F20" i="6"/>
  <c r="D20" i="6"/>
  <c r="F8" i="6" l="1"/>
  <c r="D8" i="6"/>
</calcChain>
</file>

<file path=xl/sharedStrings.xml><?xml version="1.0" encoding="utf-8"?>
<sst xmlns="http://schemas.openxmlformats.org/spreadsheetml/2006/main" count="176" uniqueCount="84">
  <si>
    <t>California Energy Commission - Energy Research Development Division</t>
  </si>
  <si>
    <t>Notice of Proposed Awards</t>
  </si>
  <si>
    <t>GFO-23-317</t>
  </si>
  <si>
    <t>Energy Storage Innovations to Support Grid Reliability</t>
  </si>
  <si>
    <t>Project Group 1 - Applied R&amp;D to Improve Energy Storage Value, Safety, and Sustainability </t>
  </si>
  <si>
    <t>Project Group 2 - Multiple-Use Case Demonstrations for Equitable Energy Storage Value Stacking </t>
  </si>
  <si>
    <t>Project Group 1 – Applied Research and Development to Improve Energy Storage Value, Safety, and Sustainability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</si>
  <si>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</si>
  <si>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</si>
  <si>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</si>
  <si>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</si>
  <si>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</si>
  <si>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</si>
  <si>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</si>
  <si>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</si>
  <si>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</si>
  <si>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DarmokTech</t>
  </si>
  <si>
    <t>Next-Generation Solid State Sodium Polymer Batteries for Stationary Storage Applications with a Recyclable Design</t>
  </si>
  <si>
    <t>Awardee</t>
  </si>
  <si>
    <t>Inlyte Energy</t>
  </si>
  <si>
    <t>Iron and Sodium Next Generation Battery for Long Duration Energy Storage</t>
  </si>
  <si>
    <t>Enzinc Inc.</t>
  </si>
  <si>
    <t>Advanced Zn electrode to enable rechargeable alkaline zinc batteries for a more resilient grid</t>
  </si>
  <si>
    <t>Total Funding Recommended</t>
  </si>
  <si>
    <t>Passed Not Funded</t>
  </si>
  <si>
    <t>Solid Energies Inc.</t>
  </si>
  <si>
    <t>Low-cost, High-safety, High-energy-density Solid-state Sodium (Na)-ion Battery (SSNiB) and SSNiB-Based Energy Storage System</t>
  </si>
  <si>
    <t>Finalist</t>
  </si>
  <si>
    <t>RCAM Technologies (aka Sperra)</t>
  </si>
  <si>
    <t>Pilot Test Development of a Long Duration Subsea Pumped Storage Hydropower Technology in Grid Services Applications</t>
  </si>
  <si>
    <t>Starz Energies LLC</t>
  </si>
  <si>
    <t>Energy Storage Innovations to Support Grid Reliability (Phase 2)</t>
  </si>
  <si>
    <t>Dots Energy, Inc</t>
  </si>
  <si>
    <t>Safer Sodium Ion Batteries for Energy Storage Systems</t>
  </si>
  <si>
    <t>ECOTHERM TECHNOLOGIES LLC</t>
  </si>
  <si>
    <t>Low-Cost, Grid-Interactive Solid-State Pumped Thermal Electric Storage</t>
  </si>
  <si>
    <t>Nrgtek Inc.</t>
  </si>
  <si>
    <t>High-voltage sodium-ion batteries for LDES</t>
  </si>
  <si>
    <t>Posh Robotics Inc. (DBA Posh Energy)</t>
  </si>
  <si>
    <t>Sodium Ion Battery Energy Storage Solution For Grid Reliability Support</t>
  </si>
  <si>
    <t>Total</t>
  </si>
  <si>
    <t>Did Not Pass</t>
  </si>
  <si>
    <t>-</t>
  </si>
  <si>
    <t>Adena Power, LLC</t>
  </si>
  <si>
    <t>Sodium Solid-State Batteries for Enhanced Energy Storage Value and Sustainability</t>
  </si>
  <si>
    <t>EarthEn Energy Inc.</t>
  </si>
  <si>
    <t>Design and Development of a Supercritical CO2 Compressor-as-a-Turbine (CaT) for Energy Storage System</t>
  </si>
  <si>
    <t>Invinity Energy Systems US Corporation</t>
  </si>
  <si>
    <t>Low-cost, PFAS Free Bipolar Plates for Next Generation Flow Batteries</t>
  </si>
  <si>
    <t>Tahoe Energy</t>
  </si>
  <si>
    <t>Grid scale Distributed Energy Storage System (DESS)</t>
  </si>
  <si>
    <t>Gravity Power Inc</t>
  </si>
  <si>
    <t>Test System for Underground Pumped Hydro</t>
  </si>
  <si>
    <t>Project Group 2 – Multiple-Use Case Demonstrations for Equitable Energy Storage Value Stacking</t>
  </si>
  <si>
    <t>Long Hill Energy Partners, LLC</t>
  </si>
  <si>
    <t>Storage Technology and New Energy Resiliency Demonstration (STANDERD)</t>
  </si>
  <si>
    <t>Gridscape Solutions, Inc.</t>
  </si>
  <si>
    <t>Innovative Hybrid Battery Energy Storage Solution for Value Stacked Grid Services</t>
  </si>
  <si>
    <t>Renewell Energy Inc</t>
  </si>
  <si>
    <t>Rigs to Renewables: Demonstrated Application of Networked, Gravity-based Multi-Duration Energy Storage in Idle Oil and Gas Wells</t>
  </si>
  <si>
    <t>The Regents of the University of California, on behalf of the Riverside campus</t>
  </si>
  <si>
    <t>Optimizing Grid Services and Community Resilience: Deployment of Advanced Multi-Layer Retired EV Battery Energy Storage with Value-Stacking Controller at the Soboba Indian Health Clinic</t>
  </si>
  <si>
    <t>CryoStore Power Corporation</t>
  </si>
  <si>
    <t>CLEAR</t>
  </si>
  <si>
    <t>Eddy Energy LLC</t>
  </si>
  <si>
    <t>Eddy Energy Multi-Use San Diego Energy Storage</t>
  </si>
  <si>
    <t>PolyJoule, Inc</t>
  </si>
  <si>
    <t>Conductive Polymer Energy Storage: Multiple-Use Case Value Stacking Demonstration</t>
  </si>
  <si>
    <t>Intertie Incorporated</t>
  </si>
  <si>
    <t>Strategically-Located Energy Storage Value Stacking Using DC Hub Architecture</t>
  </si>
  <si>
    <t>Did not Pass</t>
  </si>
  <si>
    <t>Ample, Inc.</t>
  </si>
  <si>
    <t>Battery Swapping Stations as a Grid Asset</t>
  </si>
  <si>
    <t>Noon Energy Inc.</t>
  </si>
  <si>
    <t>Demonstrating Multi-Use Case Energy Storage with Reversible Solid Oxide Cell Technology</t>
  </si>
  <si>
    <t>Smartville, Inc.</t>
  </si>
  <si>
    <t>Repurposed EV Batteries for Long-Duration Energy Storage Applications and Resilient Communities</t>
  </si>
  <si>
    <t>Photon Vault LLC</t>
  </si>
  <si>
    <t>Thermal Energy Storage Leveraging Medium-Grade Heat Inputs</t>
  </si>
  <si>
    <t>Innovation Impact LLC dba THEMES LLC</t>
  </si>
  <si>
    <t>Renewable Energy-Water Nexus in California: Long Duration Compressed Air Energy Storage in Saline Aquifers using Repurposed Idle Oil &amp; Gas wells in Depleted Fields</t>
  </si>
  <si>
    <t>Disqualified</t>
  </si>
  <si>
    <t>Channing St. Copper Co.</t>
  </si>
  <si>
    <t>Kitchen Electrification and Energy Storage in Oakland’s Disadvantaged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</si>
</sst>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14" fontId="7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4" sqref="A4"/>
    </sheetView>
  </sheetViews>
  <sheetFormatPr defaultRowHeight="15"/>
  <cols>
    <col min="1" max="1" width="100.710937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63" t="s">
        <v>2</v>
      </c>
    </row>
    <row r="4" spans="1:1" ht="25.5" customHeight="1">
      <c r="A4" s="63" t="s">
        <v>3</v>
      </c>
    </row>
    <row r="5" spans="1:1" ht="25.5" customHeight="1">
      <c r="A5" s="64" t="s">
        <v>4</v>
      </c>
    </row>
    <row r="6" spans="1:1" ht="25.5" customHeight="1">
      <c r="A6" s="64" t="s">
        <v>5</v>
      </c>
    </row>
    <row r="7" spans="1:1" ht="25.5" customHeight="1">
      <c r="A7" s="65">
        <v>45770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zoomScaleNormal="100" zoomScaleSheetLayoutView="100" workbookViewId="0">
      <selection activeCell="K28" sqref="K28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3.25" customHeight="1">
      <c r="A1" s="62" t="s">
        <v>6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3.950000000000003" customHeight="1">
      <c r="A3" s="56" t="s">
        <v>7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75">
      <c r="A5" s="10">
        <v>1</v>
      </c>
      <c r="B5" s="27" t="s">
        <v>16</v>
      </c>
      <c r="C5" s="27" t="s">
        <v>17</v>
      </c>
      <c r="D5" s="25">
        <v>2000000</v>
      </c>
      <c r="E5" s="25">
        <v>2000000</v>
      </c>
      <c r="F5" s="25">
        <v>1650000</v>
      </c>
      <c r="G5" s="11">
        <v>89.72</v>
      </c>
      <c r="H5" s="10" t="s">
        <v>18</v>
      </c>
    </row>
    <row r="6" spans="1:8" s="6" customFormat="1" ht="45">
      <c r="A6" s="10">
        <v>2</v>
      </c>
      <c r="B6" s="27" t="s">
        <v>19</v>
      </c>
      <c r="C6" s="27" t="s">
        <v>20</v>
      </c>
      <c r="D6" s="25">
        <v>1783874</v>
      </c>
      <c r="E6" s="25">
        <v>1783874</v>
      </c>
      <c r="F6" s="25">
        <v>539960</v>
      </c>
      <c r="G6" s="11">
        <v>89.66</v>
      </c>
      <c r="H6" s="10" t="s">
        <v>18</v>
      </c>
    </row>
    <row r="7" spans="1:8" s="6" customFormat="1" ht="71.25" customHeight="1">
      <c r="A7" s="17">
        <v>3</v>
      </c>
      <c r="B7" s="28" t="s">
        <v>21</v>
      </c>
      <c r="C7" s="28" t="s">
        <v>22</v>
      </c>
      <c r="D7" s="25">
        <v>1619248</v>
      </c>
      <c r="E7" s="25">
        <v>1619248</v>
      </c>
      <c r="F7" s="25">
        <v>500552</v>
      </c>
      <c r="G7" s="23">
        <v>89.22</v>
      </c>
      <c r="H7" s="17" t="s">
        <v>18</v>
      </c>
    </row>
    <row r="8" spans="1:8" s="1" customFormat="1" ht="23.45" customHeight="1">
      <c r="A8" s="34"/>
      <c r="B8" s="35"/>
      <c r="C8" s="36" t="s">
        <v>23</v>
      </c>
      <c r="D8" s="37">
        <f>SUM(D5:D7)</f>
        <v>5403122</v>
      </c>
      <c r="E8" s="38">
        <f>SUM(E5:E7)</f>
        <v>5403122</v>
      </c>
      <c r="F8" s="39">
        <f t="shared" ref="F8" si="0">SUM(F5:F7)</f>
        <v>2690512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9.950000000000003" customHeight="1">
      <c r="A11" s="59" t="s">
        <v>24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8</v>
      </c>
      <c r="B12" s="13" t="s">
        <v>9</v>
      </c>
      <c r="C12" s="13" t="s">
        <v>10</v>
      </c>
      <c r="D12" s="14" t="s">
        <v>11</v>
      </c>
      <c r="E12" s="14" t="s">
        <v>12</v>
      </c>
      <c r="F12" s="14" t="s">
        <v>13</v>
      </c>
      <c r="G12" s="14" t="s">
        <v>14</v>
      </c>
      <c r="H12" s="13" t="s">
        <v>15</v>
      </c>
    </row>
    <row r="13" spans="1:8" s="6" customFormat="1" ht="75">
      <c r="A13" s="10">
        <v>4</v>
      </c>
      <c r="B13" s="27" t="s">
        <v>25</v>
      </c>
      <c r="C13" s="27" t="s">
        <v>26</v>
      </c>
      <c r="D13" s="25">
        <v>2000000</v>
      </c>
      <c r="E13" s="25">
        <v>0</v>
      </c>
      <c r="F13" s="25">
        <v>1599910</v>
      </c>
      <c r="G13" s="11">
        <v>88.5</v>
      </c>
      <c r="H13" s="15" t="s">
        <v>27</v>
      </c>
    </row>
    <row r="14" spans="1:8" s="6" customFormat="1" ht="75">
      <c r="A14" s="10">
        <v>5</v>
      </c>
      <c r="B14" s="27" t="s">
        <v>28</v>
      </c>
      <c r="C14" s="27" t="s">
        <v>29</v>
      </c>
      <c r="D14" s="25">
        <v>1998148</v>
      </c>
      <c r="E14" s="25">
        <v>0</v>
      </c>
      <c r="F14" s="25">
        <v>604188</v>
      </c>
      <c r="G14" s="11">
        <v>88.26</v>
      </c>
      <c r="H14" s="15" t="s">
        <v>27</v>
      </c>
    </row>
    <row r="15" spans="1:8" s="6" customFormat="1" ht="45">
      <c r="A15" s="10">
        <v>6</v>
      </c>
      <c r="B15" s="26" t="s">
        <v>30</v>
      </c>
      <c r="C15" s="26" t="s">
        <v>31</v>
      </c>
      <c r="D15" s="24">
        <v>2000000</v>
      </c>
      <c r="E15" s="24">
        <v>0</v>
      </c>
      <c r="F15" s="24">
        <v>507405</v>
      </c>
      <c r="G15" s="16">
        <v>87.57</v>
      </c>
      <c r="H15" s="15" t="s">
        <v>27</v>
      </c>
    </row>
    <row r="16" spans="1:8" s="6" customFormat="1" ht="45">
      <c r="A16" s="10">
        <v>7</v>
      </c>
      <c r="B16" s="26" t="s">
        <v>32</v>
      </c>
      <c r="C16" s="26" t="s">
        <v>33</v>
      </c>
      <c r="D16" s="24">
        <v>1999673</v>
      </c>
      <c r="E16" s="24">
        <v>0</v>
      </c>
      <c r="F16" s="24">
        <v>1022797</v>
      </c>
      <c r="G16" s="16">
        <v>86.27</v>
      </c>
      <c r="H16" s="15" t="s">
        <v>27</v>
      </c>
    </row>
    <row r="17" spans="1:8" s="6" customFormat="1" ht="45">
      <c r="A17" s="10">
        <v>8</v>
      </c>
      <c r="B17" s="26" t="s">
        <v>34</v>
      </c>
      <c r="C17" s="26" t="s">
        <v>35</v>
      </c>
      <c r="D17" s="24">
        <v>1249964</v>
      </c>
      <c r="E17" s="24">
        <v>0</v>
      </c>
      <c r="F17" s="24">
        <v>125250</v>
      </c>
      <c r="G17" s="16">
        <v>81.489999999999995</v>
      </c>
      <c r="H17" s="15" t="s">
        <v>27</v>
      </c>
    </row>
    <row r="18" spans="1:8" s="6" customFormat="1" ht="30">
      <c r="A18" s="10">
        <v>9</v>
      </c>
      <c r="B18" s="26" t="s">
        <v>36</v>
      </c>
      <c r="C18" s="26" t="s">
        <v>37</v>
      </c>
      <c r="D18" s="24">
        <v>1974500</v>
      </c>
      <c r="E18" s="24">
        <v>0</v>
      </c>
      <c r="F18" s="24">
        <v>558608</v>
      </c>
      <c r="G18" s="16">
        <v>80.78</v>
      </c>
      <c r="H18" s="15" t="s">
        <v>27</v>
      </c>
    </row>
    <row r="19" spans="1:8" s="1" customFormat="1" ht="45">
      <c r="A19" s="10">
        <v>10</v>
      </c>
      <c r="B19" s="26" t="s">
        <v>38</v>
      </c>
      <c r="C19" s="26" t="s">
        <v>39</v>
      </c>
      <c r="D19" s="24">
        <v>1605001</v>
      </c>
      <c r="E19" s="24">
        <v>0</v>
      </c>
      <c r="F19" s="24">
        <v>190554</v>
      </c>
      <c r="G19" s="16">
        <v>80.16</v>
      </c>
      <c r="H19" s="15" t="s">
        <v>27</v>
      </c>
    </row>
    <row r="20" spans="1:8" s="1" customFormat="1" ht="15.75">
      <c r="A20" s="34"/>
      <c r="B20" s="35"/>
      <c r="C20" s="36" t="s">
        <v>40</v>
      </c>
      <c r="D20" s="37">
        <f>SUM(D13:D19)</f>
        <v>12827286</v>
      </c>
      <c r="E20" s="38">
        <f>SUM(E13:E19)</f>
        <v>0</v>
      </c>
      <c r="F20" s="39">
        <f>SUM(F13:F19)</f>
        <v>4608712</v>
      </c>
      <c r="G20" s="40"/>
      <c r="H20" s="41"/>
    </row>
    <row r="21" spans="1:8" s="1" customFormat="1" ht="15.75">
      <c r="A21" s="44"/>
      <c r="B21" s="45"/>
      <c r="C21" s="46"/>
      <c r="D21" s="47"/>
      <c r="E21" s="47"/>
      <c r="F21" s="47"/>
      <c r="G21" s="48"/>
      <c r="H21" s="49"/>
    </row>
    <row r="22" spans="1:8" s="1" customFormat="1" ht="15.75">
      <c r="A22" s="50"/>
      <c r="B22" s="51"/>
      <c r="C22" s="52"/>
      <c r="D22" s="53"/>
      <c r="E22" s="53"/>
      <c r="F22" s="53"/>
      <c r="G22" s="54"/>
      <c r="H22" s="55"/>
    </row>
    <row r="23" spans="1:8" s="1" customFormat="1" ht="36.6" customHeight="1">
      <c r="A23" s="59" t="s">
        <v>41</v>
      </c>
      <c r="B23" s="42"/>
      <c r="C23" s="42"/>
      <c r="D23" s="42"/>
      <c r="E23" s="42"/>
      <c r="F23" s="42"/>
      <c r="G23" s="42"/>
      <c r="H23" s="43"/>
    </row>
    <row r="24" spans="1:8" s="1" customFormat="1" ht="49.5" customHeight="1">
      <c r="A24" s="13" t="s">
        <v>8</v>
      </c>
      <c r="B24" s="13" t="s">
        <v>9</v>
      </c>
      <c r="C24" s="13" t="s">
        <v>10</v>
      </c>
      <c r="D24" s="14" t="s">
        <v>11</v>
      </c>
      <c r="E24" s="14" t="s">
        <v>12</v>
      </c>
      <c r="F24" s="14" t="s">
        <v>13</v>
      </c>
      <c r="G24" s="14" t="s">
        <v>14</v>
      </c>
      <c r="H24" s="13" t="s">
        <v>15</v>
      </c>
    </row>
    <row r="25" spans="1:8" s="1" customFormat="1" ht="60">
      <c r="A25" s="10" t="s">
        <v>42</v>
      </c>
      <c r="B25" s="26" t="s">
        <v>43</v>
      </c>
      <c r="C25" s="26" t="s">
        <v>44</v>
      </c>
      <c r="D25" s="24">
        <v>2000000</v>
      </c>
      <c r="E25" s="24">
        <v>0</v>
      </c>
      <c r="F25" s="24">
        <v>222222</v>
      </c>
      <c r="G25" s="16"/>
      <c r="H25" s="15" t="s">
        <v>41</v>
      </c>
    </row>
    <row r="26" spans="1:8" s="1" customFormat="1" ht="75">
      <c r="A26" s="10" t="s">
        <v>42</v>
      </c>
      <c r="B26" s="26" t="s">
        <v>45</v>
      </c>
      <c r="C26" s="26" t="s">
        <v>46</v>
      </c>
      <c r="D26" s="24">
        <v>2000000</v>
      </c>
      <c r="E26" s="24">
        <v>0</v>
      </c>
      <c r="F26" s="24">
        <v>200000</v>
      </c>
      <c r="G26" s="16"/>
      <c r="H26" s="15" t="s">
        <v>41</v>
      </c>
    </row>
    <row r="27" spans="1:8" s="1" customFormat="1" ht="45">
      <c r="A27" s="10" t="s">
        <v>42</v>
      </c>
      <c r="B27" s="26" t="s">
        <v>47</v>
      </c>
      <c r="C27" s="26" t="s">
        <v>48</v>
      </c>
      <c r="D27" s="24">
        <v>1400000</v>
      </c>
      <c r="E27" s="24">
        <v>0</v>
      </c>
      <c r="F27" s="24">
        <v>200000</v>
      </c>
      <c r="G27" s="16"/>
      <c r="H27" s="15" t="s">
        <v>41</v>
      </c>
    </row>
    <row r="28" spans="1:8" s="1" customFormat="1" ht="45">
      <c r="A28" s="10" t="s">
        <v>42</v>
      </c>
      <c r="B28" s="26" t="s">
        <v>49</v>
      </c>
      <c r="C28" s="26" t="s">
        <v>50</v>
      </c>
      <c r="D28" s="24">
        <v>900000</v>
      </c>
      <c r="E28" s="24">
        <v>0</v>
      </c>
      <c r="F28" s="24">
        <v>100000</v>
      </c>
      <c r="G28" s="16"/>
      <c r="H28" s="15" t="s">
        <v>41</v>
      </c>
    </row>
    <row r="29" spans="1:8" s="1" customFormat="1" ht="45">
      <c r="A29" s="10" t="s">
        <v>42</v>
      </c>
      <c r="B29" s="26" t="s">
        <v>51</v>
      </c>
      <c r="C29" s="26" t="s">
        <v>52</v>
      </c>
      <c r="D29" s="24">
        <v>1843372</v>
      </c>
      <c r="E29" s="24">
        <v>0</v>
      </c>
      <c r="F29" s="24">
        <v>184337</v>
      </c>
      <c r="G29" s="16"/>
      <c r="H29" s="15" t="s">
        <v>41</v>
      </c>
    </row>
    <row r="30" spans="1:8" s="1" customFormat="1" ht="15.75">
      <c r="A30" s="18"/>
      <c r="B30" s="19"/>
      <c r="C30" s="20" t="s">
        <v>40</v>
      </c>
      <c r="D30" s="29">
        <f>SUM(D25:D29)</f>
        <v>8143372</v>
      </c>
      <c r="E30" s="30">
        <f>SUM(E25:E29)</f>
        <v>0</v>
      </c>
      <c r="F30" s="31">
        <f>SUM(F25:F29)</f>
        <v>906559</v>
      </c>
      <c r="G30" s="21"/>
      <c r="H30" s="22"/>
    </row>
    <row r="31" spans="1:8" s="7" customFormat="1">
      <c r="A31" s="12"/>
      <c r="B31" s="1"/>
      <c r="C31" s="1"/>
      <c r="D31" s="3"/>
      <c r="E31" s="3"/>
      <c r="F31" s="3"/>
      <c r="G31" s="3"/>
      <c r="H31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10" max="7" man="1"/>
    <brk id="2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34"/>
  <sheetViews>
    <sheetView topLeftCell="A29" workbookViewId="0">
      <selection activeCell="K7" sqref="K7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3.25" customHeight="1">
      <c r="A1" s="62" t="s">
        <v>53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7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60">
      <c r="A5" s="10">
        <v>1</v>
      </c>
      <c r="B5" s="27" t="s">
        <v>54</v>
      </c>
      <c r="C5" s="27" t="s">
        <v>55</v>
      </c>
      <c r="D5" s="25">
        <v>9995463</v>
      </c>
      <c r="E5" s="25">
        <v>9995463</v>
      </c>
      <c r="F5" s="25">
        <v>2243277</v>
      </c>
      <c r="G5" s="11">
        <v>92.04</v>
      </c>
      <c r="H5" s="10" t="s">
        <v>18</v>
      </c>
    </row>
    <row r="6" spans="1:8" s="6" customFormat="1" ht="60">
      <c r="A6" s="10">
        <v>2</v>
      </c>
      <c r="B6" s="27" t="s">
        <v>56</v>
      </c>
      <c r="C6" s="27" t="s">
        <v>57</v>
      </c>
      <c r="D6" s="25">
        <v>10000000</v>
      </c>
      <c r="E6" s="25">
        <v>10000000</v>
      </c>
      <c r="F6" s="25">
        <v>4056000</v>
      </c>
      <c r="G6" s="11">
        <v>91.27</v>
      </c>
      <c r="H6" s="10" t="s">
        <v>18</v>
      </c>
    </row>
    <row r="7" spans="1:8" s="6" customFormat="1" ht="90">
      <c r="A7" s="17">
        <v>3</v>
      </c>
      <c r="B7" s="28" t="s">
        <v>58</v>
      </c>
      <c r="C7" s="28" t="s">
        <v>59</v>
      </c>
      <c r="D7" s="25">
        <v>8107963</v>
      </c>
      <c r="E7" s="66">
        <v>5004537</v>
      </c>
      <c r="F7" s="25">
        <v>4064500</v>
      </c>
      <c r="G7" s="23">
        <v>88.14</v>
      </c>
      <c r="H7" s="17" t="s">
        <v>18</v>
      </c>
    </row>
    <row r="8" spans="1:8" s="1" customFormat="1" ht="23.45" customHeight="1">
      <c r="A8" s="34"/>
      <c r="B8" s="35"/>
      <c r="C8" s="36" t="s">
        <v>23</v>
      </c>
      <c r="D8" s="37">
        <f>SUM(D5:D7)</f>
        <v>28103426</v>
      </c>
      <c r="E8" s="38">
        <f t="shared" ref="E8:F8" si="0">SUM(E5:E7)</f>
        <v>25000000</v>
      </c>
      <c r="F8" s="39">
        <f t="shared" si="0"/>
        <v>10363777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6.950000000000003" customHeight="1">
      <c r="A11" s="59" t="s">
        <v>24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8</v>
      </c>
      <c r="B12" s="13" t="s">
        <v>9</v>
      </c>
      <c r="C12" s="13" t="s">
        <v>10</v>
      </c>
      <c r="D12" s="14" t="s">
        <v>11</v>
      </c>
      <c r="E12" s="14" t="s">
        <v>12</v>
      </c>
      <c r="F12" s="14" t="s">
        <v>13</v>
      </c>
      <c r="G12" s="14" t="s">
        <v>14</v>
      </c>
      <c r="H12" s="13" t="s">
        <v>15</v>
      </c>
    </row>
    <row r="13" spans="1:8" s="6" customFormat="1" ht="120">
      <c r="A13" s="10">
        <v>4</v>
      </c>
      <c r="B13" s="27" t="s">
        <v>60</v>
      </c>
      <c r="C13" s="27" t="s">
        <v>61</v>
      </c>
      <c r="D13" s="25">
        <v>4394309</v>
      </c>
      <c r="E13" s="66">
        <v>0</v>
      </c>
      <c r="F13" s="25">
        <v>965169</v>
      </c>
      <c r="G13" s="11">
        <v>85.86</v>
      </c>
      <c r="H13" s="15" t="s">
        <v>27</v>
      </c>
    </row>
    <row r="14" spans="1:8" s="6" customFormat="1" ht="30">
      <c r="A14" s="10">
        <v>5</v>
      </c>
      <c r="B14" s="27" t="s">
        <v>62</v>
      </c>
      <c r="C14" s="27" t="s">
        <v>63</v>
      </c>
      <c r="D14" s="25">
        <v>8150433</v>
      </c>
      <c r="E14" s="25">
        <v>0</v>
      </c>
      <c r="F14" s="25">
        <v>815108</v>
      </c>
      <c r="G14" s="11">
        <v>84.94</v>
      </c>
      <c r="H14" s="15" t="s">
        <v>27</v>
      </c>
    </row>
    <row r="15" spans="1:8" s="6" customFormat="1" ht="30">
      <c r="A15" s="10">
        <v>6</v>
      </c>
      <c r="B15" s="27" t="s">
        <v>64</v>
      </c>
      <c r="C15" s="27" t="s">
        <v>65</v>
      </c>
      <c r="D15" s="25">
        <v>9299091</v>
      </c>
      <c r="E15" s="25">
        <v>0</v>
      </c>
      <c r="F15" s="25">
        <v>5084064</v>
      </c>
      <c r="G15" s="11">
        <v>84.88</v>
      </c>
      <c r="H15" s="15" t="s">
        <v>27</v>
      </c>
    </row>
    <row r="16" spans="1:8" s="6" customFormat="1" ht="60">
      <c r="A16" s="10">
        <v>7</v>
      </c>
      <c r="B16" s="27" t="s">
        <v>66</v>
      </c>
      <c r="C16" s="27" t="s">
        <v>67</v>
      </c>
      <c r="D16" s="25">
        <v>6653367</v>
      </c>
      <c r="E16" s="25">
        <v>0</v>
      </c>
      <c r="F16" s="25">
        <v>2553904</v>
      </c>
      <c r="G16" s="11">
        <v>79.599999999999994</v>
      </c>
      <c r="H16" s="15" t="s">
        <v>27</v>
      </c>
    </row>
    <row r="17" spans="1:8" s="6" customFormat="1" ht="60">
      <c r="A17" s="10">
        <v>8</v>
      </c>
      <c r="B17" s="27" t="s">
        <v>68</v>
      </c>
      <c r="C17" s="27" t="s">
        <v>69</v>
      </c>
      <c r="D17" s="25">
        <v>6779974</v>
      </c>
      <c r="E17" s="25">
        <v>0</v>
      </c>
      <c r="F17" s="25">
        <v>2581276</v>
      </c>
      <c r="G17" s="11">
        <v>78.44</v>
      </c>
      <c r="H17" s="15" t="s">
        <v>27</v>
      </c>
    </row>
    <row r="18" spans="1:8" s="1" customFormat="1" ht="15.75">
      <c r="A18" s="34"/>
      <c r="B18" s="35"/>
      <c r="C18" s="36" t="s">
        <v>40</v>
      </c>
      <c r="D18" s="37">
        <f>SUM(D13:D17)</f>
        <v>35277174</v>
      </c>
      <c r="E18" s="38">
        <f>SUM(E13:E17)</f>
        <v>0</v>
      </c>
      <c r="F18" s="39">
        <f>SUM(F13:F17)</f>
        <v>11999521</v>
      </c>
      <c r="G18" s="40"/>
      <c r="H18" s="41"/>
    </row>
    <row r="19" spans="1:8" s="1" customFormat="1" ht="15.75">
      <c r="A19" s="44"/>
      <c r="B19" s="45"/>
      <c r="C19" s="46"/>
      <c r="D19" s="47"/>
      <c r="E19" s="47"/>
      <c r="F19" s="47"/>
      <c r="G19" s="48"/>
      <c r="H19" s="49"/>
    </row>
    <row r="20" spans="1:8" s="1" customFormat="1" ht="15.75">
      <c r="A20" s="50"/>
      <c r="B20" s="51"/>
      <c r="C20" s="52"/>
      <c r="D20" s="53"/>
      <c r="E20" s="53"/>
      <c r="F20" s="53"/>
      <c r="G20" s="54"/>
      <c r="H20" s="55"/>
    </row>
    <row r="21" spans="1:8" s="1" customFormat="1" ht="33" customHeight="1">
      <c r="A21" s="59" t="s">
        <v>70</v>
      </c>
      <c r="B21" s="42"/>
      <c r="C21" s="42"/>
      <c r="D21" s="42"/>
      <c r="E21" s="42"/>
      <c r="F21" s="42"/>
      <c r="G21" s="42"/>
      <c r="H21" s="43"/>
    </row>
    <row r="22" spans="1:8" s="1" customFormat="1" ht="49.5" customHeight="1">
      <c r="A22" s="13" t="s">
        <v>8</v>
      </c>
      <c r="B22" s="13" t="s">
        <v>9</v>
      </c>
      <c r="C22" s="13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3" t="s">
        <v>15</v>
      </c>
    </row>
    <row r="23" spans="1:8" s="1" customFormat="1" ht="30">
      <c r="A23" s="10" t="s">
        <v>42</v>
      </c>
      <c r="B23" s="26" t="s">
        <v>71</v>
      </c>
      <c r="C23" s="26" t="s">
        <v>72</v>
      </c>
      <c r="D23" s="24">
        <v>4879639</v>
      </c>
      <c r="E23" s="24">
        <v>0</v>
      </c>
      <c r="F23" s="24">
        <v>2449676</v>
      </c>
      <c r="G23" s="16"/>
      <c r="H23" s="15" t="s">
        <v>41</v>
      </c>
    </row>
    <row r="24" spans="1:8" s="1" customFormat="1" ht="60">
      <c r="A24" s="10" t="s">
        <v>42</v>
      </c>
      <c r="B24" s="26" t="s">
        <v>73</v>
      </c>
      <c r="C24" s="26" t="s">
        <v>74</v>
      </c>
      <c r="D24" s="24">
        <v>9999999</v>
      </c>
      <c r="E24" s="24">
        <v>0</v>
      </c>
      <c r="F24" s="24">
        <v>5360292</v>
      </c>
      <c r="G24" s="16"/>
      <c r="H24" s="15" t="s">
        <v>41</v>
      </c>
    </row>
    <row r="25" spans="1:8" s="1" customFormat="1" ht="60">
      <c r="A25" s="10" t="s">
        <v>42</v>
      </c>
      <c r="B25" s="26" t="s">
        <v>75</v>
      </c>
      <c r="C25" s="26" t="s">
        <v>76</v>
      </c>
      <c r="D25" s="24">
        <v>6999000</v>
      </c>
      <c r="E25" s="24">
        <v>0</v>
      </c>
      <c r="F25" s="24">
        <v>3500000</v>
      </c>
      <c r="G25" s="16"/>
      <c r="H25" s="15" t="s">
        <v>41</v>
      </c>
    </row>
    <row r="26" spans="1:8" s="1" customFormat="1" ht="45">
      <c r="A26" s="10" t="s">
        <v>42</v>
      </c>
      <c r="B26" s="26" t="s">
        <v>77</v>
      </c>
      <c r="C26" s="26" t="s">
        <v>78</v>
      </c>
      <c r="D26" s="24">
        <v>9996592</v>
      </c>
      <c r="E26" s="24">
        <v>0</v>
      </c>
      <c r="F26" s="24">
        <v>5661494</v>
      </c>
      <c r="G26" s="16"/>
      <c r="H26" s="15" t="s">
        <v>41</v>
      </c>
    </row>
    <row r="27" spans="1:8" s="1" customFormat="1" ht="105">
      <c r="A27" s="10" t="s">
        <v>42</v>
      </c>
      <c r="B27" s="26" t="s">
        <v>79</v>
      </c>
      <c r="C27" s="26" t="s">
        <v>80</v>
      </c>
      <c r="D27" s="24">
        <v>7000000</v>
      </c>
      <c r="E27" s="24">
        <v>0</v>
      </c>
      <c r="F27" s="24">
        <v>2380000</v>
      </c>
      <c r="G27" s="16"/>
      <c r="H27" s="15" t="s">
        <v>41</v>
      </c>
    </row>
    <row r="28" spans="1:8" s="1" customFormat="1" ht="15.75">
      <c r="A28" s="18"/>
      <c r="B28" s="19"/>
      <c r="C28" s="20" t="s">
        <v>40</v>
      </c>
      <c r="D28" s="29">
        <f>SUM(D23:D27)</f>
        <v>38875230</v>
      </c>
      <c r="E28" s="30">
        <f t="shared" ref="E28:F28" si="1">SUM(E23:E27)</f>
        <v>0</v>
      </c>
      <c r="F28" s="31">
        <f t="shared" si="1"/>
        <v>19351462</v>
      </c>
      <c r="G28" s="21"/>
      <c r="H28" s="22"/>
    </row>
    <row r="29" spans="1:8" s="7" customFormat="1" ht="15.75">
      <c r="A29" s="44"/>
      <c r="B29" s="45"/>
      <c r="C29" s="46"/>
      <c r="D29" s="47"/>
      <c r="E29" s="47"/>
      <c r="F29" s="47"/>
      <c r="G29" s="48"/>
      <c r="H29" s="49"/>
    </row>
    <row r="30" spans="1:8" ht="15.75">
      <c r="A30" s="50"/>
      <c r="B30" s="51"/>
      <c r="C30" s="52"/>
      <c r="D30" s="53"/>
      <c r="E30" s="53"/>
      <c r="F30" s="53"/>
      <c r="G30" s="54"/>
      <c r="H30" s="55"/>
    </row>
    <row r="31" spans="1:8" ht="15.75">
      <c r="A31" s="59" t="s">
        <v>81</v>
      </c>
      <c r="B31" s="42"/>
      <c r="C31" s="42"/>
      <c r="D31" s="42"/>
      <c r="E31" s="42"/>
      <c r="F31" s="42"/>
      <c r="G31" s="42"/>
      <c r="H31" s="43"/>
    </row>
    <row r="32" spans="1:8" ht="47.25">
      <c r="A32" s="13" t="s">
        <v>8</v>
      </c>
      <c r="B32" s="13" t="s">
        <v>9</v>
      </c>
      <c r="C32" s="13" t="s">
        <v>10</v>
      </c>
      <c r="D32" s="14" t="s">
        <v>11</v>
      </c>
      <c r="E32" s="14" t="s">
        <v>12</v>
      </c>
      <c r="F32" s="14" t="s">
        <v>13</v>
      </c>
      <c r="G32" s="14" t="s">
        <v>14</v>
      </c>
      <c r="H32" s="13" t="s">
        <v>15</v>
      </c>
    </row>
    <row r="33" spans="1:8" ht="60">
      <c r="A33" s="10" t="s">
        <v>42</v>
      </c>
      <c r="B33" s="26" t="s">
        <v>82</v>
      </c>
      <c r="C33" s="26" t="s">
        <v>83</v>
      </c>
      <c r="D33" s="24">
        <v>4004805</v>
      </c>
      <c r="E33" s="24">
        <v>0</v>
      </c>
      <c r="F33" s="24">
        <v>323020</v>
      </c>
      <c r="G33" s="16"/>
      <c r="H33" s="15" t="s">
        <v>81</v>
      </c>
    </row>
    <row r="34" spans="1:8" ht="15.75">
      <c r="A34" s="18"/>
      <c r="B34" s="19"/>
      <c r="C34" s="20" t="s">
        <v>40</v>
      </c>
      <c r="D34" s="29">
        <f>SUM(D33:D33)</f>
        <v>4004805</v>
      </c>
      <c r="E34" s="30">
        <f>SUM(E33:E33)</f>
        <v>0</v>
      </c>
      <c r="F34" s="31">
        <f>SUM(F33:F33)</f>
        <v>323020</v>
      </c>
      <c r="G34" s="21"/>
      <c r="H34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6C32DACD-85DA-437A-93F5-89BF37A97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NOPA Table - Group 1</vt:lpstr>
      <vt:lpstr>NOPA Table - Group 2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2025-04-22T20:09:57Z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3978000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echnology Area">
    <vt:lpwstr>;#Damage Prevention;#</vt:lpwstr>
  </property>
  <property fmtid="{D5CDD505-2E9C-101B-9397-08002B2CF9AE}" pid="10" name="Funding">
    <vt:lpwstr>NG</vt:lpwstr>
  </property>
  <property fmtid="{D5CDD505-2E9C-101B-9397-08002B2CF9AE}" pid="11" name="TriggerFlowInfo">
    <vt:lpwstr/>
  </property>
  <property fmtid="{D5CDD505-2E9C-101B-9397-08002B2CF9AE}" pid="12" name="AgreementStatus">
    <vt:lpwstr>Active</vt:lpwstr>
  </property>
</Properties>
</file>