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atalie_johnson_energy_ca_gov/Documents/GFO-24-302/NOPA Docs/"/>
    </mc:Choice>
  </mc:AlternateContent>
  <xr:revisionPtr revIDLastSave="132" documentId="8_{E8B90761-EDE8-4B0A-88FB-CAC1BF356185}" xr6:coauthVersionLast="47" xr6:coauthVersionMax="47" xr10:uidLastSave="{CF571188-9689-4DE1-A680-A4AD3FCBFACD}"/>
  <bookViews>
    <workbookView xWindow="760" yWindow="760" windowWidth="14400" windowHeight="7270" xr2:uid="{00000000-000D-0000-FFFF-FFFF00000000}"/>
  </bookViews>
  <sheets>
    <sheet name="Cover" sheetId="11" r:id="rId1"/>
    <sheet name="NOPA Table - Group 1" sheetId="6" r:id="rId2"/>
    <sheet name="NOPA Table - Group 2" sheetId="12" r:id="rId3"/>
    <sheet name="NOPA Table - Group 3" sheetId="14" r:id="rId4"/>
  </sheets>
  <definedNames>
    <definedName name="_xlnm.Print_Area" localSheetId="1">'NOPA Table - Group 1'!$A$1:$H$26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6" l="1"/>
  <c r="E17" i="6"/>
  <c r="F17" i="6"/>
  <c r="F21" i="14" l="1"/>
  <c r="E21" i="14"/>
  <c r="D21" i="14"/>
  <c r="F15" i="14"/>
  <c r="E15" i="14"/>
  <c r="D15" i="14"/>
  <c r="F7" i="14"/>
  <c r="E7" i="14"/>
  <c r="D7" i="14"/>
  <c r="F27" i="12"/>
  <c r="E27" i="12"/>
  <c r="D27" i="12"/>
  <c r="F18" i="12"/>
  <c r="E18" i="12"/>
  <c r="D18" i="12"/>
  <c r="F10" i="12"/>
  <c r="E10" i="12"/>
  <c r="D10" i="12"/>
  <c r="F26" i="6" l="1"/>
  <c r="E26" i="6"/>
  <c r="D26" i="6"/>
  <c r="F7" i="6"/>
  <c r="E7" i="6"/>
  <c r="D7" i="6"/>
</calcChain>
</file>

<file path=xl/sharedStrings.xml><?xml version="1.0" encoding="utf-8"?>
<sst xmlns="http://schemas.openxmlformats.org/spreadsheetml/2006/main" count="204" uniqueCount="78">
  <si>
    <t>California Energy Commission - Energy Research Development Division</t>
  </si>
  <si>
    <t>Notice of Proposed Awards</t>
  </si>
  <si>
    <t>GFO-24-302</t>
  </si>
  <si>
    <t>Enabling Electric Vehicles as Distributed Energy Resources</t>
  </si>
  <si>
    <t xml:space="preserve">Project Group 1 – Addressing VGI Knowledge Gaps </t>
  </si>
  <si>
    <t>Project Group 2 – Cost Reduction of V2X Enabling Technology</t>
  </si>
  <si>
    <t>Project Group 3 – Submetering Solutions to Facilitate VGI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</si>
  <si>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</si>
  <si>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</si>
  <si>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</si>
  <si>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</si>
  <si>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</si>
  <si>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</si>
  <si>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</si>
  <si>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</si>
  <si>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</si>
  <si>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Electric Power Research Institute, Inc.</t>
  </si>
  <si>
    <t>Assessing VGI in California: Techno-Economic Merit and Implementation Strategies</t>
  </si>
  <si>
    <t>Awardee</t>
  </si>
  <si>
    <t>San Diego Community Power</t>
  </si>
  <si>
    <t>Charging Harmonization and Analysis for Resilient, Grid-Efficient Utilization and Planning (CHARGE UP)</t>
  </si>
  <si>
    <t>Total Funding Recommended</t>
  </si>
  <si>
    <t>Passed Not Funded</t>
  </si>
  <si>
    <t>The Regents of the University of California on behalf of the Davis campus</t>
  </si>
  <si>
    <t>Comprehensive Evaluation of VGI Revenue Opportunities and Demand-Side Flexibility for Enhanced Vehicle-Grid Integration</t>
  </si>
  <si>
    <t>No Award</t>
  </si>
  <si>
    <t>Lawrence Berkeley National Laboratory</t>
  </si>
  <si>
    <t>Holistic Benefit and Opportunity Assessment of EV-Based Virtual Power Plants in California</t>
  </si>
  <si>
    <t>Opinion Dynamics</t>
  </si>
  <si>
    <t>Assessing VGI Potential and Benefits for Emerging Commercial EV Segments Under Dynamic Rates</t>
  </si>
  <si>
    <t>Optimizing the Potential and Time-Varying Impacts of Managed charging Activities and Load (OPTIMAL)</t>
  </si>
  <si>
    <t>National Renewable Energy Laboratory</t>
  </si>
  <si>
    <t>Assessing the Value of V1G and V2G for California’s Power System</t>
  </si>
  <si>
    <t>Total</t>
  </si>
  <si>
    <t>Did Not Pass</t>
  </si>
  <si>
    <t>-</t>
  </si>
  <si>
    <t>CALSTART, Inc.</t>
  </si>
  <si>
    <t>Defining the Direction: Vehicle Grid Integration (VGI) Economic and Regulatory Pathways for Fleet Success</t>
  </si>
  <si>
    <t>The Regents of the University of California, on behalf of the Los Angeles campus</t>
  </si>
  <si>
    <t>Holistic Charging Mechanism Design to Unlock the Potential of Vehicle-to-Grid (V2G) Technology</t>
  </si>
  <si>
    <t>The Regents of the University of California, on behalf of the San Diego Campus’s-Scripps Institution of Oceanography</t>
  </si>
  <si>
    <t>Behavioral research on interventions that maximize EV charging flexibility and VGI benefits</t>
  </si>
  <si>
    <t>California State University, Long Beach Research Foundation</t>
  </si>
  <si>
    <t>Optimal Bidirectional Charging Operations for Medium and Heavy-Duty Vehicle-Grid Integration</t>
  </si>
  <si>
    <t>Rivian Automotive, LLC</t>
  </si>
  <si>
    <t>Developing a low-cost, interoperable AC bidirectional charging solution to enable widespread vehicle-grid integration</t>
  </si>
  <si>
    <t>Lucid Group, Inc.</t>
  </si>
  <si>
    <t>Next gen LEAP (Lucid Electric Advanced Platform)-V2X</t>
  </si>
  <si>
    <t>Nuvve Holding Corp.</t>
  </si>
  <si>
    <t>Bidirectional Residential Integration for Dispatchable Grid Energy (BRIDGE)</t>
  </si>
  <si>
    <t>The Regents of the University of California, on behalf of the Riverside campus</t>
  </si>
  <si>
    <t>V2X Cost Reduction in Electric Trucks: Battery Impact Mitigation, Service Optimization, Real-World Demonstration, and Assessment of Potential for Scalable and Equitable Adoption</t>
  </si>
  <si>
    <t>It's Electric</t>
  </si>
  <si>
    <t>It's Electric - Urban Resilience With Curbside Bi-Directional Electric Vehicle Charging</t>
  </si>
  <si>
    <t>Alderbuck Energy Inc.</t>
  </si>
  <si>
    <t>Solid State Transformer based V2X System Enabling EVs as Distributed Energy Resources</t>
  </si>
  <si>
    <t>Orange Charger Inc</t>
  </si>
  <si>
    <t>Deployment of Class 8 Electric Semi-Trailer Fleet as V2G Distributed Energy Resource with Orange Charger Software</t>
  </si>
  <si>
    <t xml:space="preserve">ZUM Services, Inc </t>
  </si>
  <si>
    <t>Flexible Interconnection To Scale Schoolbus V2X (FITSS V2X)</t>
  </si>
  <si>
    <t>The Regents of the University of California, on behalf of the Irvine campus</t>
  </si>
  <si>
    <t>Enabling Cost-Effective Vehicle-to-Home Deployment Across Residential Use Cases</t>
  </si>
  <si>
    <t>San Diego State University Foundation</t>
  </si>
  <si>
    <t>Enable Electric Vehicles as Distributed Energy Resources Using a Low-Cost and Extremely High Efficiency Bidirectional Charger</t>
  </si>
  <si>
    <t>Terraline, Inc</t>
  </si>
  <si>
    <t>EVs as DERs – Emergency, Mobile Single-source Grid Backup and Stabilization</t>
  </si>
  <si>
    <t>Raya Power, Inc.</t>
  </si>
  <si>
    <t>Raya Power: Accessible and Affordable Level “1.5” Charging</t>
  </si>
  <si>
    <t>NeoCharge</t>
  </si>
  <si>
    <t>Fully Unified EV Submetering &amp; Intelligent Optimization Nexus (FUSION)</t>
  </si>
  <si>
    <t>Demonstrating Electric Vehicle Sub-Metering Solutions (DEVS)</t>
  </si>
  <si>
    <t>PIONEER - Platform Informing Optimization for Novel Electric Vehicle Energy Returns)</t>
  </si>
  <si>
    <t>GoPowerEV Inc.</t>
  </si>
  <si>
    <t>EV Charging Submetering for Mutli-Unit Dwellings</t>
  </si>
  <si>
    <t>3Insys, LLC</t>
  </si>
  <si>
    <t>Advancing Scalable Submetering and MDMA Solutions for Equitable Vehicle-Grid Integration in California</t>
  </si>
  <si>
    <t>ev.energy</t>
  </si>
  <si>
    <t>Next generation submetering: enabling telematics submetering solutions for multi-family and workplace charging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</si>
</sst>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1" fillId="0" borderId="0" xfId="0" applyFont="1" applyAlignment="1">
      <alignment horizontal="center" vertical="center"/>
    </xf>
    <xf numFmtId="0" fontId="10" fillId="6" borderId="0" xfId="0" applyFont="1" applyFill="1"/>
    <xf numFmtId="4" fontId="3" fillId="2" borderId="5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8"/>
  <sheetViews>
    <sheetView tabSelected="1" topLeftCell="A2" workbookViewId="0">
      <selection activeCell="A4" sqref="A4"/>
    </sheetView>
  </sheetViews>
  <sheetFormatPr defaultRowHeight="15"/>
  <cols>
    <col min="1" max="1" width="86.179687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62" t="s">
        <v>2</v>
      </c>
    </row>
    <row r="4" spans="1:1" ht="25.5" customHeight="1">
      <c r="A4" s="62" t="s">
        <v>3</v>
      </c>
    </row>
    <row r="5" spans="1:1" ht="25.5" customHeight="1">
      <c r="A5" s="62" t="s">
        <v>4</v>
      </c>
    </row>
    <row r="6" spans="1:1" ht="25.5" customHeight="1">
      <c r="A6" s="62" t="s">
        <v>5</v>
      </c>
    </row>
    <row r="7" spans="1:1" ht="25.5" customHeight="1">
      <c r="A7" s="62" t="s">
        <v>6</v>
      </c>
    </row>
    <row r="8" spans="1:1" ht="26.25" customHeight="1">
      <c r="A8" s="65">
        <v>45792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zoomScaleNormal="100" zoomScaleSheetLayoutView="100" workbookViewId="0">
      <selection activeCell="H12" sqref="H12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3" t="s">
        <v>4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4" customHeight="1">
      <c r="A3" s="56" t="s">
        <v>7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46.5">
      <c r="A5" s="10">
        <v>1</v>
      </c>
      <c r="B5" s="27" t="s">
        <v>16</v>
      </c>
      <c r="C5" s="27" t="s">
        <v>17</v>
      </c>
      <c r="D5" s="25">
        <v>800000</v>
      </c>
      <c r="E5" s="25">
        <v>800000</v>
      </c>
      <c r="F5" s="25">
        <v>0</v>
      </c>
      <c r="G5" s="11">
        <v>88.92174</v>
      </c>
      <c r="H5" s="10" t="s">
        <v>18</v>
      </c>
    </row>
    <row r="6" spans="1:8" s="6" customFormat="1" ht="62">
      <c r="A6" s="10">
        <v>2</v>
      </c>
      <c r="B6" s="27" t="s">
        <v>19</v>
      </c>
      <c r="C6" s="27" t="s">
        <v>20</v>
      </c>
      <c r="D6" s="25">
        <v>693611</v>
      </c>
      <c r="E6" s="25">
        <v>693611</v>
      </c>
      <c r="F6" s="25">
        <v>0</v>
      </c>
      <c r="G6" s="11">
        <v>82.642430003823762</v>
      </c>
      <c r="H6" s="10" t="s">
        <v>18</v>
      </c>
    </row>
    <row r="7" spans="1:8" s="1" customFormat="1" ht="23.5" customHeight="1">
      <c r="A7" s="34"/>
      <c r="B7" s="35"/>
      <c r="C7" s="36" t="s">
        <v>21</v>
      </c>
      <c r="D7" s="37">
        <f>SUM(D5:D6)</f>
        <v>1493611</v>
      </c>
      <c r="E7" s="38">
        <f>SUM(E5:E6)</f>
        <v>1493611</v>
      </c>
      <c r="F7" s="39">
        <f>SUM(F5:F6)</f>
        <v>0</v>
      </c>
      <c r="G7" s="40"/>
      <c r="H7" s="41"/>
    </row>
    <row r="8" spans="1:8" s="1" customFormat="1" ht="15.5">
      <c r="A8" s="44"/>
      <c r="B8" s="45"/>
      <c r="C8" s="46"/>
      <c r="D8" s="47"/>
      <c r="E8" s="47"/>
      <c r="F8" s="47"/>
      <c r="G8" s="48"/>
      <c r="H8" s="49"/>
    </row>
    <row r="9" spans="1:8" s="1" customFormat="1" ht="15.5">
      <c r="A9" s="50"/>
      <c r="B9" s="51"/>
      <c r="C9" s="52"/>
      <c r="D9" s="53"/>
      <c r="E9" s="53"/>
      <c r="F9" s="53"/>
      <c r="G9" s="54"/>
      <c r="H9" s="55"/>
    </row>
    <row r="10" spans="1:8" s="1" customFormat="1" ht="40" customHeight="1">
      <c r="A10" s="59" t="s">
        <v>22</v>
      </c>
      <c r="B10" s="42"/>
      <c r="C10" s="42"/>
      <c r="D10" s="42"/>
      <c r="E10" s="42"/>
      <c r="F10" s="42"/>
      <c r="G10" s="42"/>
      <c r="H10" s="43"/>
    </row>
    <row r="11" spans="1:8" s="1" customFormat="1" ht="46.5">
      <c r="A11" s="13" t="s">
        <v>8</v>
      </c>
      <c r="B11" s="13" t="s">
        <v>9</v>
      </c>
      <c r="C11" s="13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3" t="s">
        <v>15</v>
      </c>
    </row>
    <row r="12" spans="1:8" s="6" customFormat="1" ht="77.5">
      <c r="A12" s="10">
        <v>3</v>
      </c>
      <c r="B12" s="27" t="s">
        <v>23</v>
      </c>
      <c r="C12" s="27" t="s">
        <v>24</v>
      </c>
      <c r="D12" s="25">
        <v>799999</v>
      </c>
      <c r="E12" s="25">
        <v>0</v>
      </c>
      <c r="F12" s="25">
        <v>16374</v>
      </c>
      <c r="G12" s="11">
        <v>81.589388323874289</v>
      </c>
      <c r="H12" s="15" t="s">
        <v>25</v>
      </c>
    </row>
    <row r="13" spans="1:8" s="6" customFormat="1" ht="62">
      <c r="A13" s="10">
        <v>4</v>
      </c>
      <c r="B13" s="27" t="s">
        <v>26</v>
      </c>
      <c r="C13" s="27" t="s">
        <v>27</v>
      </c>
      <c r="D13" s="25">
        <v>800000</v>
      </c>
      <c r="E13" s="25">
        <v>0</v>
      </c>
      <c r="F13" s="25">
        <v>15000</v>
      </c>
      <c r="G13" s="11">
        <v>79.897632533570928</v>
      </c>
      <c r="H13" s="15" t="s">
        <v>25</v>
      </c>
    </row>
    <row r="14" spans="1:8" s="6" customFormat="1" ht="62">
      <c r="A14" s="10">
        <v>5</v>
      </c>
      <c r="B14" s="27" t="s">
        <v>28</v>
      </c>
      <c r="C14" s="27" t="s">
        <v>29</v>
      </c>
      <c r="D14" s="25">
        <v>524868</v>
      </c>
      <c r="E14" s="25">
        <v>0</v>
      </c>
      <c r="F14" s="25">
        <v>73359</v>
      </c>
      <c r="G14" s="11">
        <v>79.479251265922827</v>
      </c>
      <c r="H14" s="15" t="s">
        <v>25</v>
      </c>
    </row>
    <row r="15" spans="1:8" s="6" customFormat="1" ht="62">
      <c r="A15" s="10">
        <v>6</v>
      </c>
      <c r="B15" s="27" t="s">
        <v>28</v>
      </c>
      <c r="C15" s="27" t="s">
        <v>30</v>
      </c>
      <c r="D15" s="25">
        <v>748926</v>
      </c>
      <c r="E15" s="25">
        <v>0</v>
      </c>
      <c r="F15" s="25">
        <v>0</v>
      </c>
      <c r="G15" s="11">
        <v>79.435804071240383</v>
      </c>
      <c r="H15" s="15" t="s">
        <v>25</v>
      </c>
    </row>
    <row r="16" spans="1:8" s="1" customFormat="1" ht="46.5">
      <c r="A16" s="10">
        <v>7</v>
      </c>
      <c r="B16" s="26" t="s">
        <v>31</v>
      </c>
      <c r="C16" s="26" t="s">
        <v>32</v>
      </c>
      <c r="D16" s="24">
        <v>750000</v>
      </c>
      <c r="E16" s="24">
        <v>0</v>
      </c>
      <c r="F16" s="24">
        <v>0</v>
      </c>
      <c r="G16" s="16">
        <v>75.791236413043478</v>
      </c>
      <c r="H16" s="15" t="s">
        <v>25</v>
      </c>
    </row>
    <row r="17" spans="1:8" s="1" customFormat="1" ht="15.5">
      <c r="A17" s="34"/>
      <c r="B17" s="35"/>
      <c r="C17" s="36" t="s">
        <v>33</v>
      </c>
      <c r="D17" s="37">
        <f>SUM(D12:D16)</f>
        <v>3623793</v>
      </c>
      <c r="E17" s="38">
        <f>SUM(E12:E16)</f>
        <v>0</v>
      </c>
      <c r="F17" s="39">
        <f>SUM(F12:F16)</f>
        <v>104733</v>
      </c>
      <c r="G17" s="40"/>
      <c r="H17" s="41"/>
    </row>
    <row r="18" spans="1:8" s="1" customFormat="1" ht="15.5">
      <c r="A18" s="44"/>
      <c r="B18" s="45"/>
      <c r="C18" s="46"/>
      <c r="D18" s="47"/>
      <c r="E18" s="47"/>
      <c r="F18" s="47"/>
      <c r="G18" s="48"/>
      <c r="H18" s="49"/>
    </row>
    <row r="19" spans="1:8" s="1" customFormat="1" ht="15.5">
      <c r="A19" s="50"/>
      <c r="B19" s="51"/>
      <c r="C19" s="52"/>
      <c r="D19" s="53"/>
      <c r="E19" s="53"/>
      <c r="F19" s="53"/>
      <c r="G19" s="54"/>
      <c r="H19" s="55"/>
    </row>
    <row r="20" spans="1:8" s="1" customFormat="1" ht="36.65" customHeight="1">
      <c r="A20" s="59" t="s">
        <v>34</v>
      </c>
      <c r="B20" s="42"/>
      <c r="C20" s="42"/>
      <c r="D20" s="42"/>
      <c r="E20" s="42"/>
      <c r="F20" s="42"/>
      <c r="G20" s="42"/>
      <c r="H20" s="43"/>
    </row>
    <row r="21" spans="1:8" s="1" customFormat="1" ht="49.5" customHeight="1">
      <c r="A21" s="13" t="s">
        <v>8</v>
      </c>
      <c r="B21" s="13" t="s">
        <v>9</v>
      </c>
      <c r="C21" s="13" t="s">
        <v>10</v>
      </c>
      <c r="D21" s="14" t="s">
        <v>11</v>
      </c>
      <c r="E21" s="14" t="s">
        <v>12</v>
      </c>
      <c r="F21" s="14" t="s">
        <v>13</v>
      </c>
      <c r="G21" s="14" t="s">
        <v>14</v>
      </c>
      <c r="H21" s="13" t="s">
        <v>15</v>
      </c>
    </row>
    <row r="22" spans="1:8" s="1" customFormat="1" ht="77.5">
      <c r="A22" s="10" t="s">
        <v>35</v>
      </c>
      <c r="B22" s="26" t="s">
        <v>36</v>
      </c>
      <c r="C22" s="26" t="s">
        <v>37</v>
      </c>
      <c r="D22" s="24">
        <v>799997</v>
      </c>
      <c r="E22" s="24">
        <v>0</v>
      </c>
      <c r="F22" s="24">
        <v>0</v>
      </c>
      <c r="G22" s="64" t="s">
        <v>35</v>
      </c>
      <c r="H22" s="15" t="s">
        <v>34</v>
      </c>
    </row>
    <row r="23" spans="1:8" s="1" customFormat="1" ht="77.5">
      <c r="A23" s="10" t="s">
        <v>35</v>
      </c>
      <c r="B23" s="26" t="s">
        <v>38</v>
      </c>
      <c r="C23" s="26" t="s">
        <v>39</v>
      </c>
      <c r="D23" s="24">
        <v>610000</v>
      </c>
      <c r="E23" s="24">
        <v>0</v>
      </c>
      <c r="F23" s="24">
        <v>0</v>
      </c>
      <c r="G23" s="64" t="s">
        <v>35</v>
      </c>
      <c r="H23" s="15" t="s">
        <v>34</v>
      </c>
    </row>
    <row r="24" spans="1:8" s="1" customFormat="1" ht="108.5">
      <c r="A24" s="10" t="s">
        <v>35</v>
      </c>
      <c r="B24" s="26" t="s">
        <v>40</v>
      </c>
      <c r="C24" s="26" t="s">
        <v>41</v>
      </c>
      <c r="D24" s="24">
        <v>799978</v>
      </c>
      <c r="E24" s="24">
        <v>0</v>
      </c>
      <c r="F24" s="24">
        <v>0</v>
      </c>
      <c r="G24" s="64" t="s">
        <v>35</v>
      </c>
      <c r="H24" s="15" t="s">
        <v>34</v>
      </c>
    </row>
    <row r="25" spans="1:8" s="1" customFormat="1" ht="62">
      <c r="A25" s="10" t="s">
        <v>35</v>
      </c>
      <c r="B25" s="26" t="s">
        <v>42</v>
      </c>
      <c r="C25" s="26" t="s">
        <v>43</v>
      </c>
      <c r="D25" s="24">
        <v>713520</v>
      </c>
      <c r="E25" s="24">
        <v>0</v>
      </c>
      <c r="F25" s="24">
        <v>0</v>
      </c>
      <c r="G25" s="64" t="s">
        <v>35</v>
      </c>
      <c r="H25" s="15" t="s">
        <v>34</v>
      </c>
    </row>
    <row r="26" spans="1:8" s="1" customFormat="1" ht="15.5">
      <c r="A26" s="18"/>
      <c r="B26" s="19"/>
      <c r="C26" s="20" t="s">
        <v>33</v>
      </c>
      <c r="D26" s="29">
        <f>SUM(D22:D25)</f>
        <v>2923495</v>
      </c>
      <c r="E26" s="30">
        <f t="shared" ref="E26:F26" si="0">SUM(E22:E25)</f>
        <v>0</v>
      </c>
      <c r="F26" s="31">
        <f t="shared" si="0"/>
        <v>0</v>
      </c>
      <c r="G26" s="21"/>
      <c r="H26" s="22"/>
    </row>
    <row r="27" spans="1:8" s="7" customFormat="1" ht="15.5">
      <c r="A27" s="12"/>
      <c r="B27" s="1"/>
      <c r="C27" s="1"/>
      <c r="D27" s="3"/>
      <c r="E27" s="3"/>
      <c r="F27" s="3"/>
      <c r="G27" s="3"/>
      <c r="H27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9" max="7" man="1"/>
    <brk id="1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8"/>
  <sheetViews>
    <sheetView workbookViewId="0">
      <selection activeCell="E20" sqref="E20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3" t="s">
        <v>5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7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93">
      <c r="A5" s="10">
        <v>1</v>
      </c>
      <c r="B5" s="27" t="s">
        <v>44</v>
      </c>
      <c r="C5" s="27" t="s">
        <v>45</v>
      </c>
      <c r="D5" s="25">
        <v>2294779</v>
      </c>
      <c r="E5" s="25">
        <v>2294779</v>
      </c>
      <c r="F5" s="25">
        <v>538250</v>
      </c>
      <c r="G5" s="11">
        <v>92.652788102435593</v>
      </c>
      <c r="H5" s="10" t="s">
        <v>18</v>
      </c>
    </row>
    <row r="6" spans="1:8" s="6" customFormat="1" ht="46.5">
      <c r="A6" s="10">
        <v>2</v>
      </c>
      <c r="B6" s="27" t="s">
        <v>46</v>
      </c>
      <c r="C6" s="27" t="s">
        <v>47</v>
      </c>
      <c r="D6" s="25">
        <v>2699520</v>
      </c>
      <c r="E6" s="25">
        <v>2699520</v>
      </c>
      <c r="F6" s="25">
        <v>300000</v>
      </c>
      <c r="G6" s="11">
        <v>88.125</v>
      </c>
      <c r="H6" s="10" t="s">
        <v>18</v>
      </c>
    </row>
    <row r="7" spans="1:8" s="6" customFormat="1" ht="46.5">
      <c r="A7" s="10">
        <v>3</v>
      </c>
      <c r="B7" s="27" t="s">
        <v>48</v>
      </c>
      <c r="C7" s="27" t="s">
        <v>49</v>
      </c>
      <c r="D7" s="25">
        <v>2834090</v>
      </c>
      <c r="E7" s="25">
        <v>2834090</v>
      </c>
      <c r="F7" s="25">
        <v>1396446</v>
      </c>
      <c r="G7" s="11">
        <v>84.88576803400889</v>
      </c>
      <c r="H7" s="10" t="s">
        <v>18</v>
      </c>
    </row>
    <row r="8" spans="1:8" s="6" customFormat="1" ht="124">
      <c r="A8" s="10">
        <v>4</v>
      </c>
      <c r="B8" s="27" t="s">
        <v>50</v>
      </c>
      <c r="C8" s="27" t="s">
        <v>51</v>
      </c>
      <c r="D8" s="25">
        <v>1500000</v>
      </c>
      <c r="E8" s="25">
        <v>1500000</v>
      </c>
      <c r="F8" s="25">
        <v>939762</v>
      </c>
      <c r="G8" s="11">
        <v>83.805814461181654</v>
      </c>
      <c r="H8" s="10" t="s">
        <v>18</v>
      </c>
    </row>
    <row r="9" spans="1:8" s="6" customFormat="1" ht="62">
      <c r="A9" s="17">
        <v>5</v>
      </c>
      <c r="B9" s="28" t="s">
        <v>52</v>
      </c>
      <c r="C9" s="28" t="s">
        <v>53</v>
      </c>
      <c r="D9" s="25">
        <v>1004245</v>
      </c>
      <c r="E9" s="25">
        <v>1004245</v>
      </c>
      <c r="F9" s="25">
        <v>483228</v>
      </c>
      <c r="G9" s="23">
        <v>83.096149015667677</v>
      </c>
      <c r="H9" s="17" t="s">
        <v>18</v>
      </c>
    </row>
    <row r="10" spans="1:8" s="1" customFormat="1" ht="23.5" customHeight="1">
      <c r="A10" s="34"/>
      <c r="B10" s="35"/>
      <c r="C10" s="36" t="s">
        <v>21</v>
      </c>
      <c r="D10" s="37">
        <f>SUM(D5:D9)</f>
        <v>10332634</v>
      </c>
      <c r="E10" s="38">
        <f t="shared" ref="E10:F10" si="0">SUM(E5:E9)</f>
        <v>10332634</v>
      </c>
      <c r="F10" s="39">
        <f t="shared" si="0"/>
        <v>3657686</v>
      </c>
      <c r="G10" s="40"/>
      <c r="H10" s="41"/>
    </row>
    <row r="11" spans="1:8" s="1" customFormat="1" ht="15.5">
      <c r="A11" s="44"/>
      <c r="B11" s="45"/>
      <c r="C11" s="46"/>
      <c r="D11" s="47"/>
      <c r="E11" s="47"/>
      <c r="F11" s="47"/>
      <c r="G11" s="48"/>
      <c r="H11" s="49"/>
    </row>
    <row r="12" spans="1:8" s="1" customFormat="1" ht="15.5">
      <c r="A12" s="50"/>
      <c r="B12" s="51"/>
      <c r="C12" s="52"/>
      <c r="D12" s="53"/>
      <c r="E12" s="53"/>
      <c r="F12" s="53"/>
      <c r="G12" s="54"/>
      <c r="H12" s="55"/>
    </row>
    <row r="13" spans="1:8" s="1" customFormat="1" ht="37" customHeight="1">
      <c r="A13" s="59" t="s">
        <v>22</v>
      </c>
      <c r="B13" s="42"/>
      <c r="C13" s="42"/>
      <c r="D13" s="42"/>
      <c r="E13" s="42"/>
      <c r="F13" s="42"/>
      <c r="G13" s="42"/>
      <c r="H13" s="43"/>
    </row>
    <row r="14" spans="1:8" s="1" customFormat="1" ht="46.5">
      <c r="A14" s="13" t="s">
        <v>8</v>
      </c>
      <c r="B14" s="13" t="s">
        <v>9</v>
      </c>
      <c r="C14" s="13" t="s">
        <v>10</v>
      </c>
      <c r="D14" s="14" t="s">
        <v>11</v>
      </c>
      <c r="E14" s="14" t="s">
        <v>12</v>
      </c>
      <c r="F14" s="14" t="s">
        <v>13</v>
      </c>
      <c r="G14" s="14" t="s">
        <v>14</v>
      </c>
      <c r="H14" s="13" t="s">
        <v>15</v>
      </c>
    </row>
    <row r="15" spans="1:8" s="6" customFormat="1" ht="62">
      <c r="A15" s="10">
        <v>6</v>
      </c>
      <c r="B15" s="27" t="s">
        <v>54</v>
      </c>
      <c r="C15" s="27" t="s">
        <v>55</v>
      </c>
      <c r="D15" s="25">
        <v>2986372</v>
      </c>
      <c r="E15" s="25">
        <v>0</v>
      </c>
      <c r="F15" s="25">
        <v>3403068</v>
      </c>
      <c r="G15" s="11">
        <v>82.320846803556321</v>
      </c>
      <c r="H15" s="15" t="s">
        <v>25</v>
      </c>
    </row>
    <row r="16" spans="1:8" s="6" customFormat="1" ht="77.5">
      <c r="A16" s="10">
        <v>7</v>
      </c>
      <c r="B16" s="27" t="s">
        <v>56</v>
      </c>
      <c r="C16" s="27" t="s">
        <v>57</v>
      </c>
      <c r="D16" s="25">
        <v>2770990</v>
      </c>
      <c r="E16" s="25">
        <v>0</v>
      </c>
      <c r="F16" s="25">
        <v>443296</v>
      </c>
      <c r="G16" s="11">
        <v>80.8125</v>
      </c>
      <c r="H16" s="15" t="s">
        <v>25</v>
      </c>
    </row>
    <row r="17" spans="1:8" s="1" customFormat="1" ht="46.5">
      <c r="A17" s="10">
        <v>8</v>
      </c>
      <c r="B17" s="26" t="s">
        <v>58</v>
      </c>
      <c r="C17" s="26" t="s">
        <v>59</v>
      </c>
      <c r="D17" s="24">
        <v>2999618</v>
      </c>
      <c r="E17" s="24">
        <v>0</v>
      </c>
      <c r="F17" s="24">
        <v>11779717</v>
      </c>
      <c r="G17" s="16">
        <v>79.810706319805476</v>
      </c>
      <c r="H17" s="15" t="s">
        <v>25</v>
      </c>
    </row>
    <row r="18" spans="1:8" s="1" customFormat="1" ht="15.5">
      <c r="A18" s="34"/>
      <c r="B18" s="35"/>
      <c r="C18" s="36" t="s">
        <v>33</v>
      </c>
      <c r="D18" s="37">
        <f>SUM(D15:D17)</f>
        <v>8756980</v>
      </c>
      <c r="E18" s="38">
        <f>SUM(E15:E17)</f>
        <v>0</v>
      </c>
      <c r="F18" s="39">
        <f>SUM(F15:F17)</f>
        <v>15626081</v>
      </c>
      <c r="G18" s="40"/>
      <c r="H18" s="41"/>
    </row>
    <row r="19" spans="1:8" s="1" customFormat="1" ht="15.5">
      <c r="A19" s="44"/>
      <c r="B19" s="45"/>
      <c r="C19" s="46"/>
      <c r="D19" s="47"/>
      <c r="E19" s="47"/>
      <c r="F19" s="47"/>
      <c r="G19" s="48"/>
      <c r="H19" s="49"/>
    </row>
    <row r="20" spans="1:8" s="1" customFormat="1" ht="15.5">
      <c r="A20" s="50"/>
      <c r="B20" s="51"/>
      <c r="C20" s="52"/>
      <c r="D20" s="53"/>
      <c r="E20" s="53"/>
      <c r="F20" s="53"/>
      <c r="G20" s="54"/>
      <c r="H20" s="55"/>
    </row>
    <row r="21" spans="1:8" s="1" customFormat="1" ht="33" customHeight="1">
      <c r="A21" s="59" t="s">
        <v>34</v>
      </c>
      <c r="B21" s="42"/>
      <c r="C21" s="42"/>
      <c r="D21" s="42"/>
      <c r="E21" s="42"/>
      <c r="F21" s="42"/>
      <c r="G21" s="42"/>
      <c r="H21" s="43"/>
    </row>
    <row r="22" spans="1:8" s="1" customFormat="1" ht="49.5" customHeight="1">
      <c r="A22" s="13" t="s">
        <v>8</v>
      </c>
      <c r="B22" s="13" t="s">
        <v>9</v>
      </c>
      <c r="C22" s="13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3" t="s">
        <v>15</v>
      </c>
    </row>
    <row r="23" spans="1:8" s="1" customFormat="1" ht="62">
      <c r="A23" s="10" t="s">
        <v>35</v>
      </c>
      <c r="B23" s="26" t="s">
        <v>60</v>
      </c>
      <c r="C23" s="26" t="s">
        <v>61</v>
      </c>
      <c r="D23" s="24">
        <v>1459161</v>
      </c>
      <c r="E23" s="24">
        <v>0</v>
      </c>
      <c r="F23" s="24">
        <v>396124</v>
      </c>
      <c r="G23" s="64" t="s">
        <v>35</v>
      </c>
      <c r="H23" s="15" t="s">
        <v>34</v>
      </c>
    </row>
    <row r="24" spans="1:8" s="1" customFormat="1" ht="93">
      <c r="A24" s="10" t="s">
        <v>35</v>
      </c>
      <c r="B24" s="26" t="s">
        <v>62</v>
      </c>
      <c r="C24" s="26" t="s">
        <v>63</v>
      </c>
      <c r="D24" s="24">
        <v>3000000</v>
      </c>
      <c r="E24" s="24">
        <v>0</v>
      </c>
      <c r="F24" s="24">
        <v>537360</v>
      </c>
      <c r="G24" s="64" t="s">
        <v>35</v>
      </c>
      <c r="H24" s="15" t="s">
        <v>34</v>
      </c>
    </row>
    <row r="25" spans="1:8" s="1" customFormat="1" ht="46.5">
      <c r="A25" s="10" t="s">
        <v>35</v>
      </c>
      <c r="B25" s="26" t="s">
        <v>64</v>
      </c>
      <c r="C25" s="26" t="s">
        <v>65</v>
      </c>
      <c r="D25" s="24">
        <v>2695500</v>
      </c>
      <c r="E25" s="24">
        <v>0</v>
      </c>
      <c r="F25" s="24">
        <v>754500</v>
      </c>
      <c r="G25" s="64" t="s">
        <v>35</v>
      </c>
      <c r="H25" s="15" t="s">
        <v>34</v>
      </c>
    </row>
    <row r="26" spans="1:8" s="1" customFormat="1" ht="46.5">
      <c r="A26" s="10" t="s">
        <v>35</v>
      </c>
      <c r="B26" s="26" t="s">
        <v>66</v>
      </c>
      <c r="C26" s="26" t="s">
        <v>67</v>
      </c>
      <c r="D26" s="24">
        <v>1350000</v>
      </c>
      <c r="E26" s="24">
        <v>0</v>
      </c>
      <c r="F26" s="24">
        <v>150000</v>
      </c>
      <c r="G26" s="64" t="s">
        <v>35</v>
      </c>
      <c r="H26" s="15" t="s">
        <v>34</v>
      </c>
    </row>
    <row r="27" spans="1:8" s="1" customFormat="1" ht="15.5">
      <c r="A27" s="18"/>
      <c r="B27" s="19"/>
      <c r="C27" s="20" t="s">
        <v>33</v>
      </c>
      <c r="D27" s="29">
        <f>SUM(D23:D26)</f>
        <v>8504661</v>
      </c>
      <c r="E27" s="30">
        <f t="shared" ref="E27:F27" si="1">SUM(E23:E26)</f>
        <v>0</v>
      </c>
      <c r="F27" s="31">
        <f t="shared" si="1"/>
        <v>1837984</v>
      </c>
      <c r="G27" s="21"/>
      <c r="H27" s="22"/>
    </row>
    <row r="28" spans="1:8" s="7" customFormat="1" ht="15.5">
      <c r="A28" s="12"/>
      <c r="B28" s="1"/>
      <c r="C28" s="1"/>
      <c r="D28" s="3"/>
      <c r="E28" s="3"/>
      <c r="F28" s="3"/>
      <c r="G28" s="3"/>
      <c r="H28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CB59-AC2E-4704-B044-0C6E0F2CFA82}">
  <dimension ref="A1:H22"/>
  <sheetViews>
    <sheetView workbookViewId="0">
      <selection activeCell="Q5" sqref="Q5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3" t="s">
        <v>6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0.65" customHeight="1">
      <c r="A3" s="56" t="s">
        <v>7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62">
      <c r="A5" s="10">
        <v>1</v>
      </c>
      <c r="B5" s="27" t="s">
        <v>68</v>
      </c>
      <c r="C5" s="27" t="s">
        <v>69</v>
      </c>
      <c r="D5" s="25">
        <v>1598747</v>
      </c>
      <c r="E5" s="25">
        <v>1598747</v>
      </c>
      <c r="F5" s="25">
        <v>353753</v>
      </c>
      <c r="G5" s="11">
        <v>88.920683279357803</v>
      </c>
      <c r="H5" s="10" t="s">
        <v>18</v>
      </c>
    </row>
    <row r="6" spans="1:8" s="6" customFormat="1" ht="62">
      <c r="A6" s="10">
        <v>2</v>
      </c>
      <c r="B6" s="27" t="s">
        <v>23</v>
      </c>
      <c r="C6" s="27" t="s">
        <v>70</v>
      </c>
      <c r="D6" s="25">
        <v>2188796</v>
      </c>
      <c r="E6" s="25">
        <v>2188796</v>
      </c>
      <c r="F6" s="25">
        <v>258454</v>
      </c>
      <c r="G6" s="11">
        <v>85.451368970943776</v>
      </c>
      <c r="H6" s="10" t="s">
        <v>18</v>
      </c>
    </row>
    <row r="7" spans="1:8" s="1" customFormat="1" ht="23.5" customHeight="1">
      <c r="A7" s="34"/>
      <c r="B7" s="35"/>
      <c r="C7" s="36" t="s">
        <v>21</v>
      </c>
      <c r="D7" s="37">
        <f>SUM(D5:D6)</f>
        <v>3787543</v>
      </c>
      <c r="E7" s="38">
        <f>SUM(E5:E6)</f>
        <v>3787543</v>
      </c>
      <c r="F7" s="39">
        <f>SUM(F5:F6)</f>
        <v>612207</v>
      </c>
      <c r="G7" s="40"/>
      <c r="H7" s="41"/>
    </row>
    <row r="8" spans="1:8" s="1" customFormat="1" ht="15.5">
      <c r="A8" s="44"/>
      <c r="B8" s="45"/>
      <c r="C8" s="46"/>
      <c r="D8" s="47"/>
      <c r="E8" s="47"/>
      <c r="F8" s="47"/>
      <c r="G8" s="48"/>
      <c r="H8" s="49"/>
    </row>
    <row r="9" spans="1:8" s="1" customFormat="1" ht="15.5">
      <c r="A9" s="50"/>
      <c r="B9" s="51"/>
      <c r="C9" s="52"/>
      <c r="D9" s="53"/>
      <c r="E9" s="53"/>
      <c r="F9" s="53"/>
      <c r="G9" s="54"/>
      <c r="H9" s="55"/>
    </row>
    <row r="10" spans="1:8" s="1" customFormat="1" ht="37" customHeight="1">
      <c r="A10" s="59" t="s">
        <v>22</v>
      </c>
      <c r="B10" s="42"/>
      <c r="C10" s="42"/>
      <c r="D10" s="42"/>
      <c r="E10" s="42"/>
      <c r="F10" s="42"/>
      <c r="G10" s="42"/>
      <c r="H10" s="43"/>
    </row>
    <row r="11" spans="1:8" s="1" customFormat="1" ht="46.5">
      <c r="A11" s="13" t="s">
        <v>8</v>
      </c>
      <c r="B11" s="13" t="s">
        <v>9</v>
      </c>
      <c r="C11" s="13" t="s">
        <v>10</v>
      </c>
      <c r="D11" s="14" t="s">
        <v>11</v>
      </c>
      <c r="E11" s="14" t="s">
        <v>12</v>
      </c>
      <c r="F11" s="14" t="s">
        <v>13</v>
      </c>
      <c r="G11" s="14" t="s">
        <v>14</v>
      </c>
      <c r="H11" s="13" t="s">
        <v>15</v>
      </c>
    </row>
    <row r="12" spans="1:8" s="6" customFormat="1" ht="62">
      <c r="A12" s="10">
        <v>3</v>
      </c>
      <c r="B12" s="27" t="s">
        <v>16</v>
      </c>
      <c r="C12" s="27" t="s">
        <v>71</v>
      </c>
      <c r="D12" s="25">
        <v>2250000</v>
      </c>
      <c r="E12" s="25">
        <v>0</v>
      </c>
      <c r="F12" s="25">
        <v>247500</v>
      </c>
      <c r="G12" s="11">
        <v>82.955457759705496</v>
      </c>
      <c r="H12" s="15" t="s">
        <v>25</v>
      </c>
    </row>
    <row r="13" spans="1:8" s="6" customFormat="1" ht="31">
      <c r="A13" s="10">
        <v>4</v>
      </c>
      <c r="B13" s="27" t="s">
        <v>72</v>
      </c>
      <c r="C13" s="27" t="s">
        <v>73</v>
      </c>
      <c r="D13" s="25">
        <v>2437478</v>
      </c>
      <c r="E13" s="25">
        <v>0</v>
      </c>
      <c r="F13" s="25">
        <v>292500</v>
      </c>
      <c r="G13" s="11">
        <v>80.603052793889844</v>
      </c>
      <c r="H13" s="15" t="s">
        <v>25</v>
      </c>
    </row>
    <row r="14" spans="1:8" s="1" customFormat="1" ht="77.5">
      <c r="A14" s="10">
        <v>5</v>
      </c>
      <c r="B14" s="26" t="s">
        <v>74</v>
      </c>
      <c r="C14" s="26" t="s">
        <v>75</v>
      </c>
      <c r="D14" s="24">
        <v>1700000</v>
      </c>
      <c r="E14" s="24">
        <v>0</v>
      </c>
      <c r="F14" s="24">
        <v>900000</v>
      </c>
      <c r="G14" s="16">
        <v>78.8125</v>
      </c>
      <c r="H14" s="15" t="s">
        <v>25</v>
      </c>
    </row>
    <row r="15" spans="1:8" s="1" customFormat="1" ht="15.5">
      <c r="A15" s="34"/>
      <c r="B15" s="35"/>
      <c r="C15" s="36" t="s">
        <v>33</v>
      </c>
      <c r="D15" s="37">
        <f>SUM(D12:D14)</f>
        <v>6387478</v>
      </c>
      <c r="E15" s="38">
        <f>SUM(E12:E14)</f>
        <v>0</v>
      </c>
      <c r="F15" s="39">
        <f>SUM(F12:F14)</f>
        <v>1440000</v>
      </c>
      <c r="G15" s="40"/>
      <c r="H15" s="41"/>
    </row>
    <row r="16" spans="1:8" s="1" customFormat="1" ht="15.5">
      <c r="A16" s="44"/>
      <c r="B16" s="45"/>
      <c r="C16" s="46"/>
      <c r="D16" s="47"/>
      <c r="E16" s="47"/>
      <c r="F16" s="47"/>
      <c r="G16" s="48"/>
      <c r="H16" s="49"/>
    </row>
    <row r="17" spans="1:8" s="1" customFormat="1" ht="15.5">
      <c r="A17" s="50"/>
      <c r="B17" s="51"/>
      <c r="C17" s="52"/>
      <c r="D17" s="53"/>
      <c r="E17" s="53"/>
      <c r="F17" s="53"/>
      <c r="G17" s="54"/>
      <c r="H17" s="55"/>
    </row>
    <row r="18" spans="1:8" s="1" customFormat="1" ht="33" customHeight="1">
      <c r="A18" s="59" t="s">
        <v>34</v>
      </c>
      <c r="B18" s="42"/>
      <c r="C18" s="42"/>
      <c r="D18" s="42"/>
      <c r="E18" s="42"/>
      <c r="F18" s="42"/>
      <c r="G18" s="42"/>
      <c r="H18" s="43"/>
    </row>
    <row r="19" spans="1:8" s="1" customFormat="1" ht="49.5" customHeight="1">
      <c r="A19" s="13" t="s">
        <v>8</v>
      </c>
      <c r="B19" s="13" t="s">
        <v>9</v>
      </c>
      <c r="C19" s="13" t="s">
        <v>10</v>
      </c>
      <c r="D19" s="14" t="s">
        <v>11</v>
      </c>
      <c r="E19" s="14" t="s">
        <v>12</v>
      </c>
      <c r="F19" s="14" t="s">
        <v>13</v>
      </c>
      <c r="G19" s="14" t="s">
        <v>14</v>
      </c>
      <c r="H19" s="13" t="s">
        <v>15</v>
      </c>
    </row>
    <row r="20" spans="1:8" s="1" customFormat="1" ht="93">
      <c r="A20" s="10" t="s">
        <v>35</v>
      </c>
      <c r="B20" s="26" t="s">
        <v>76</v>
      </c>
      <c r="C20" s="26" t="s">
        <v>77</v>
      </c>
      <c r="D20" s="24">
        <v>2308646</v>
      </c>
      <c r="E20" s="24">
        <v>0</v>
      </c>
      <c r="F20" s="24">
        <v>259363</v>
      </c>
      <c r="G20" s="16"/>
      <c r="H20" s="15" t="s">
        <v>34</v>
      </c>
    </row>
    <row r="21" spans="1:8" s="1" customFormat="1" ht="15.5">
      <c r="A21" s="18"/>
      <c r="B21" s="19"/>
      <c r="C21" s="20" t="s">
        <v>33</v>
      </c>
      <c r="D21" s="29">
        <f>SUM(D20:D20)</f>
        <v>2308646</v>
      </c>
      <c r="E21" s="30">
        <f>SUM(E20:E20)</f>
        <v>0</v>
      </c>
      <c r="F21" s="31">
        <f>SUM(F20:F20)</f>
        <v>259363</v>
      </c>
      <c r="G21" s="21"/>
      <c r="H21" s="22"/>
    </row>
    <row r="22" spans="1:8" s="7" customFormat="1" ht="15.5">
      <c r="A22" s="12"/>
      <c r="B22" s="1"/>
      <c r="C22" s="1"/>
      <c r="D22" s="3"/>
      <c r="E22" s="3"/>
      <c r="F22" s="3"/>
      <c r="G22" s="3"/>
      <c r="H22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5E99A0-8A08-4794-B75B-E11D023C7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785685f2-c2e1-4352-89aa-3faca8eaba5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Johnson, Natalie@Energy</cp:lastModifiedBy>
  <cp:revision/>
  <dcterms:created xsi:type="dcterms:W3CDTF">2015-01-15T18:23:38Z</dcterms:created>
  <dcterms:modified xsi:type="dcterms:W3CDTF">2025-05-15T00:55:22Z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750900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