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2023-2024 GFOs/GFO-24-601 Light-Duty Hydrogen Infrastructure Build-Out/NOPA/NOPA Docs for Posting/"/>
    </mc:Choice>
  </mc:AlternateContent>
  <xr:revisionPtr revIDLastSave="136" documentId="11_5BB31DFB742A2B021097A04B5A937499BD2E5C48" xr6:coauthVersionLast="47" xr6:coauthVersionMax="47" xr10:uidLastSave="{D0A4360F-F548-4E40-8C5E-E81CEE10C2DD}"/>
  <bookViews>
    <workbookView xWindow="28680" yWindow="-120" windowWidth="29040" windowHeight="15720" xr2:uid="{00000000-000D-0000-FFFF-FFFF00000000}"/>
  </bookViews>
  <sheets>
    <sheet name="NOPA" sheetId="2" r:id="rId1"/>
  </sheets>
  <definedNames>
    <definedName name="_xlnm.Print_Area" localSheetId="0">NOPA!$A$1:$H$15</definedName>
    <definedName name="_xlnm.Print_Titles" localSheetId="0">NOPA!$7:$7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F14" i="2"/>
  <c r="E10" i="2" l="1"/>
  <c r="F10" i="2"/>
  <c r="E14" i="2" l="1"/>
</calcChain>
</file>

<file path=xl/sharedStrings.xml><?xml version="1.0" encoding="utf-8"?>
<sst xmlns="http://schemas.openxmlformats.org/spreadsheetml/2006/main" count="27" uniqueCount="24">
  <si>
    <t>California Energy Commission</t>
  </si>
  <si>
    <t>Clean Transportation Program</t>
  </si>
  <si>
    <t xml:space="preserve"> Solicitation GFO-24-601          </t>
  </si>
  <si>
    <t>Light-Duty Hydrogen Infrastructure Build-Out</t>
  </si>
  <si>
    <t xml:space="preserve">     Notice of Proposed Award</t>
  </si>
  <si>
    <t>Proposal Number</t>
  </si>
  <si>
    <t>Applicant</t>
  </si>
  <si>
    <t>Project Title</t>
  </si>
  <si>
    <t>Funds Requested</t>
  </si>
  <si>
    <t>Proposed Award</t>
  </si>
  <si>
    <t xml:space="preserve">Match Amount </t>
  </si>
  <si>
    <t>Score</t>
  </si>
  <si>
    <t>Recommendation</t>
  </si>
  <si>
    <t>FirstElement Fuel, Inc.</t>
  </si>
  <si>
    <t xml:space="preserve">Award Three of Four Hydrogen Stations </t>
  </si>
  <si>
    <t>TOTAL FUNDING RECOMMENDED</t>
  </si>
  <si>
    <t>Did Not Pass</t>
  </si>
  <si>
    <t>Walternative LLC</t>
  </si>
  <si>
    <t>Ontario H2 Retrofit and Restart Project</t>
  </si>
  <si>
    <t>Did not pass. Application failed to achieve the overall minimum passing score.</t>
  </si>
  <si>
    <t>Iwatani Corporation of America</t>
  </si>
  <si>
    <t>Iwatani Hydrogen Station Operation and Maintenance Support</t>
  </si>
  <si>
    <t>TOTAL PROPOSALS RECEIVED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</si>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</sst>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&quot;$&quot;#,##0.00"/>
    <numFmt numFmtId="167" formatCode="0.000%"/>
    <numFmt numFmtId="168" formatCode="0.0%"/>
  </numFmts>
  <fonts count="16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vertAlign val="superscript"/>
      <sz val="10"/>
      <name val="Arial"/>
      <family val="2"/>
    </font>
    <font>
      <b/>
      <sz val="14"/>
      <color indexed="8"/>
      <name val="Arial"/>
      <family val="2"/>
    </font>
    <font>
      <b/>
      <sz val="9"/>
      <name val="Arial"/>
      <family val="2"/>
    </font>
    <font>
      <b/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3" fillId="0" borderId="0" applyFont="0" applyFill="0" applyBorder="0" applyAlignment="0" applyProtection="0"/>
    <xf numFmtId="0" fontId="1" fillId="0" borderId="0"/>
    <xf numFmtId="0" fontId="14" fillId="0" borderId="0"/>
    <xf numFmtId="0" fontId="13" fillId="0" borderId="0"/>
    <xf numFmtId="9" fontId="14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167" fontId="1" fillId="0" borderId="1" xfId="2" applyNumberFormat="1" applyBorder="1" applyAlignment="1">
      <alignment horizontal="center"/>
    </xf>
    <xf numFmtId="0" fontId="1" fillId="0" borderId="1" xfId="2" applyBorder="1" applyAlignment="1">
      <alignment horizontal="center"/>
    </xf>
    <xf numFmtId="166" fontId="6" fillId="0" borderId="1" xfId="0" applyNumberFormat="1" applyFont="1" applyBorder="1" applyAlignment="1">
      <alignment horizontal="center" wrapText="1"/>
    </xf>
    <xf numFmtId="0" fontId="1" fillId="0" borderId="1" xfId="2" applyBorder="1" applyAlignment="1">
      <alignment vertical="top" wrapText="1"/>
    </xf>
    <xf numFmtId="164" fontId="7" fillId="0" borderId="0" xfId="0" applyNumberFormat="1" applyFont="1" applyAlignment="1">
      <alignment wrapText="1"/>
    </xf>
    <xf numFmtId="0" fontId="2" fillId="0" borderId="1" xfId="2" applyFont="1" applyBorder="1" applyAlignment="1">
      <alignment horizontal="center" vertical="center" wrapText="1"/>
    </xf>
    <xf numFmtId="0" fontId="1" fillId="0" borderId="1" xfId="2" applyBorder="1" applyAlignment="1">
      <alignment vertical="center" wrapText="1"/>
    </xf>
    <xf numFmtId="6" fontId="8" fillId="0" borderId="1" xfId="2" applyNumberFormat="1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6" fontId="12" fillId="0" borderId="1" xfId="2" applyNumberFormat="1" applyFont="1" applyBorder="1" applyAlignment="1">
      <alignment horizontal="center" vertical="center" wrapText="1"/>
    </xf>
    <xf numFmtId="164" fontId="12" fillId="0" borderId="1" xfId="2" applyNumberFormat="1" applyFont="1" applyBorder="1" applyAlignment="1">
      <alignment horizontal="center" vertical="center" wrapText="1"/>
    </xf>
    <xf numFmtId="168" fontId="1" fillId="0" borderId="1" xfId="2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0" borderId="1" xfId="2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5" fontId="5" fillId="0" borderId="7" xfId="0" applyNumberFormat="1" applyFont="1" applyBorder="1" applyAlignment="1">
      <alignment horizontal="center" vertical="top" wrapText="1"/>
    </xf>
    <xf numFmtId="165" fontId="0" fillId="0" borderId="8" xfId="0" applyNumberFormat="1" applyBorder="1" applyAlignment="1">
      <alignment horizontal="center" wrapText="1"/>
    </xf>
    <xf numFmtId="165" fontId="0" fillId="0" borderId="9" xfId="0" applyNumberForma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6">
    <cellStyle name="Currency 2" xfId="1" xr:uid="{00000000-0005-0000-0000-000000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9525</xdr:rowOff>
    </xdr:from>
    <xdr:to>
      <xdr:col>7</xdr:col>
      <xdr:colOff>657225</xdr:colOff>
      <xdr:row>3</xdr:row>
      <xdr:rowOff>113533</xdr:rowOff>
    </xdr:to>
    <xdr:pic>
      <xdr:nvPicPr>
        <xdr:cNvPr id="1027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9525"/>
          <a:ext cx="1019175" cy="87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tabSelected="1" zoomScaleNormal="100" zoomScaleSheetLayoutView="90" workbookViewId="0">
      <selection activeCell="M6" sqref="M6"/>
    </sheetView>
  </sheetViews>
  <sheetFormatPr defaultRowHeight="12.75" x14ac:dyDescent="0.2"/>
  <cols>
    <col min="1" max="1" width="10.85546875" customWidth="1"/>
    <col min="2" max="2" width="24.140625" customWidth="1"/>
    <col min="3" max="3" width="28.85546875" customWidth="1"/>
    <col min="4" max="4" width="12.140625" customWidth="1"/>
    <col min="5" max="5" width="12" customWidth="1"/>
    <col min="6" max="6" width="12.140625" customWidth="1"/>
    <col min="7" max="7" width="8.5703125" customWidth="1"/>
    <col min="8" max="8" width="15.140625" customWidth="1"/>
    <col min="12" max="12" width="10.140625" bestFit="1" customWidth="1"/>
  </cols>
  <sheetData>
    <row r="1" spans="1:12" ht="20.25" customHeight="1" x14ac:dyDescent="0.2">
      <c r="A1" s="41" t="s">
        <v>0</v>
      </c>
      <c r="B1" s="42"/>
      <c r="C1" s="42"/>
      <c r="D1" s="42"/>
      <c r="E1" s="42"/>
      <c r="F1" s="42"/>
      <c r="G1" s="42"/>
      <c r="H1" s="43"/>
    </row>
    <row r="2" spans="1:12" ht="21" customHeight="1" x14ac:dyDescent="0.2">
      <c r="A2" s="30" t="s">
        <v>1</v>
      </c>
      <c r="B2" s="39"/>
      <c r="C2" s="39"/>
      <c r="D2" s="39"/>
      <c r="E2" s="39"/>
      <c r="F2" s="39"/>
      <c r="G2" s="39"/>
      <c r="H2" s="40"/>
    </row>
    <row r="3" spans="1:12" ht="19.5" customHeight="1" x14ac:dyDescent="0.2">
      <c r="A3" s="30" t="s">
        <v>2</v>
      </c>
      <c r="B3" s="31"/>
      <c r="C3" s="31"/>
      <c r="D3" s="31"/>
      <c r="E3" s="31"/>
      <c r="F3" s="31"/>
      <c r="G3" s="31"/>
      <c r="H3" s="32"/>
    </row>
    <row r="4" spans="1:12" ht="46.5" customHeight="1" x14ac:dyDescent="0.2">
      <c r="A4" s="44" t="s">
        <v>3</v>
      </c>
      <c r="B4" s="45"/>
      <c r="C4" s="45"/>
      <c r="D4" s="45"/>
      <c r="E4" s="45"/>
      <c r="F4" s="45"/>
      <c r="G4" s="45"/>
      <c r="H4" s="46"/>
    </row>
    <row r="5" spans="1:12" ht="18" x14ac:dyDescent="0.25">
      <c r="A5" s="33" t="s">
        <v>4</v>
      </c>
      <c r="B5" s="34"/>
      <c r="C5" s="34"/>
      <c r="D5" s="34"/>
      <c r="E5" s="34"/>
      <c r="F5" s="34"/>
      <c r="G5" s="34"/>
      <c r="H5" s="35"/>
    </row>
    <row r="6" spans="1:12" ht="18" customHeight="1" x14ac:dyDescent="0.2">
      <c r="A6" s="36">
        <v>45779</v>
      </c>
      <c r="B6" s="37"/>
      <c r="C6" s="37"/>
      <c r="D6" s="37"/>
      <c r="E6" s="37"/>
      <c r="F6" s="37"/>
      <c r="G6" s="37"/>
      <c r="H6" s="38"/>
    </row>
    <row r="7" spans="1:12" ht="25.5" x14ac:dyDescent="0.2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7" t="s">
        <v>12</v>
      </c>
    </row>
    <row r="8" spans="1:12" ht="25.5" customHeight="1" x14ac:dyDescent="0.2">
      <c r="A8" s="28" t="s">
        <v>9</v>
      </c>
      <c r="B8" s="27"/>
      <c r="C8" s="25"/>
      <c r="D8" s="25"/>
      <c r="E8" s="25"/>
      <c r="F8" s="25"/>
      <c r="G8" s="25"/>
      <c r="H8" s="26"/>
    </row>
    <row r="9" spans="1:12" ht="38.25" x14ac:dyDescent="0.2">
      <c r="A9" s="8">
        <v>1</v>
      </c>
      <c r="B9" s="15" t="s">
        <v>13</v>
      </c>
      <c r="C9" s="15" t="s">
        <v>3</v>
      </c>
      <c r="D9" s="16">
        <v>2000000</v>
      </c>
      <c r="E9" s="16">
        <v>1500000</v>
      </c>
      <c r="F9" s="16">
        <v>11535800</v>
      </c>
      <c r="G9" s="20">
        <v>0.72199999999999998</v>
      </c>
      <c r="H9" s="23" t="s">
        <v>14</v>
      </c>
    </row>
    <row r="10" spans="1:12" ht="30.75" customHeight="1" x14ac:dyDescent="0.2">
      <c r="A10" s="8"/>
      <c r="B10" s="14" t="s">
        <v>15</v>
      </c>
      <c r="C10" s="12"/>
      <c r="D10" s="18"/>
      <c r="E10" s="18">
        <f>SUM(E9:E9)</f>
        <v>1500000</v>
      </c>
      <c r="F10" s="19">
        <f>SUM(F9:F9)</f>
        <v>11535800</v>
      </c>
      <c r="G10" s="9"/>
      <c r="H10" s="10"/>
      <c r="L10" s="22"/>
    </row>
    <row r="11" spans="1:12" ht="24.75" customHeight="1" x14ac:dyDescent="0.2">
      <c r="A11" s="28" t="s">
        <v>16</v>
      </c>
      <c r="B11" s="25"/>
      <c r="C11" s="25"/>
      <c r="D11" s="25"/>
      <c r="E11" s="25"/>
      <c r="F11" s="25"/>
      <c r="G11" s="25"/>
      <c r="H11" s="26"/>
    </row>
    <row r="12" spans="1:12" ht="63.75" x14ac:dyDescent="0.2">
      <c r="A12" s="8">
        <v>2</v>
      </c>
      <c r="B12" s="15" t="s">
        <v>17</v>
      </c>
      <c r="C12" s="15" t="s">
        <v>18</v>
      </c>
      <c r="D12" s="16">
        <v>744328</v>
      </c>
      <c r="E12" s="16">
        <v>0</v>
      </c>
      <c r="F12" s="17">
        <v>2884927</v>
      </c>
      <c r="G12" s="20">
        <v>0.60199999999999998</v>
      </c>
      <c r="H12" s="23" t="s">
        <v>19</v>
      </c>
    </row>
    <row r="13" spans="1:12" ht="63.75" x14ac:dyDescent="0.2">
      <c r="A13" s="8">
        <v>3</v>
      </c>
      <c r="B13" s="15" t="s">
        <v>20</v>
      </c>
      <c r="C13" s="15" t="s">
        <v>21</v>
      </c>
      <c r="D13" s="16">
        <v>2500000</v>
      </c>
      <c r="E13" s="16">
        <v>0</v>
      </c>
      <c r="F13" s="17">
        <v>2500000</v>
      </c>
      <c r="G13" s="20">
        <v>0.628</v>
      </c>
      <c r="H13" s="23" t="s">
        <v>19</v>
      </c>
    </row>
    <row r="14" spans="1:12" ht="49.5" customHeight="1" x14ac:dyDescent="0.2">
      <c r="A14" s="1"/>
      <c r="B14" s="6" t="s">
        <v>22</v>
      </c>
      <c r="C14" s="6"/>
      <c r="D14" s="21">
        <f>D9+D12+D13</f>
        <v>5244328</v>
      </c>
      <c r="E14" s="21">
        <f>E10</f>
        <v>1500000</v>
      </c>
      <c r="F14" s="21">
        <f>SUM(F10,F12:F13)</f>
        <v>16920727</v>
      </c>
      <c r="G14" s="11"/>
      <c r="H14" s="11"/>
    </row>
    <row r="15" spans="1:12" x14ac:dyDescent="0.2">
      <c r="A15" s="3"/>
      <c r="B15" s="3"/>
      <c r="C15" s="3"/>
      <c r="D15" s="4"/>
      <c r="E15" s="4"/>
      <c r="F15" s="13"/>
      <c r="G15" s="4"/>
      <c r="H15" s="4"/>
    </row>
    <row r="16" spans="1:12" ht="14.25" x14ac:dyDescent="0.2">
      <c r="A16" s="47"/>
      <c r="B16" s="47"/>
      <c r="C16" s="47"/>
      <c r="D16" s="47"/>
      <c r="E16" s="47"/>
      <c r="F16" s="47"/>
      <c r="G16" s="47"/>
      <c r="H16" s="47"/>
    </row>
    <row r="17" spans="1:8" x14ac:dyDescent="0.2">
      <c r="A17" s="48"/>
      <c r="B17" s="48"/>
      <c r="C17" s="48"/>
      <c r="D17" s="48"/>
      <c r="E17" s="48"/>
      <c r="F17" s="48"/>
      <c r="G17" s="48"/>
      <c r="H17" s="48"/>
    </row>
    <row r="18" spans="1:8" x14ac:dyDescent="0.2">
      <c r="A18" s="24"/>
      <c r="B18" s="5"/>
      <c r="C18" s="5"/>
      <c r="D18" s="3"/>
      <c r="E18" s="3"/>
      <c r="F18" s="3"/>
      <c r="G18" s="3"/>
      <c r="H18" s="3"/>
    </row>
    <row r="19" spans="1:8" x14ac:dyDescent="0.2">
      <c r="A19" s="3"/>
      <c r="B19" s="3"/>
      <c r="C19" s="3"/>
      <c r="D19" s="3"/>
      <c r="E19" s="3"/>
      <c r="F19" s="3"/>
      <c r="G19" s="3"/>
      <c r="H19" s="3"/>
    </row>
    <row r="20" spans="1:8" x14ac:dyDescent="0.2">
      <c r="A20" s="29" t="s">
        <v>23</v>
      </c>
      <c r="B20" s="29"/>
      <c r="C20" s="3"/>
      <c r="D20" s="3"/>
      <c r="E20" s="3"/>
      <c r="F20" s="3"/>
      <c r="G20" s="3"/>
      <c r="H20" s="3"/>
    </row>
  </sheetData>
  <mergeCells count="9">
    <mergeCell ref="A1:H1"/>
    <mergeCell ref="A4:H4"/>
    <mergeCell ref="A16:H16"/>
    <mergeCell ref="A17:H17"/>
    <mergeCell ref="A20:B20"/>
    <mergeCell ref="A3:H3"/>
    <mergeCell ref="A5:H5"/>
    <mergeCell ref="A6:H6"/>
    <mergeCell ref="A2:H2"/>
  </mergeCells>
  <pageMargins left="0.7" right="0.7" top="0.75" bottom="0.75" header="0.3" footer="0.3"/>
  <pageSetup orientation="landscape" r:id="rId1"/>
  <headerFooter>
    <oddFooter>&amp;C&amp;P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>Monahan, Patricia@Energy</DisplayName>
        <AccountId>88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1C2DF9D-9C7A-4B67-9215-4931781A1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45F325-8F6B-4FD9-A2CA-F6BCA7E1DE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FA6B71-9B54-4706-859F-7A90F1DA703C}">
  <ds:schemaRefs>
    <ds:schemaRef ds:uri="5067c814-4b34-462c-a21d-c185ff6548d2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785685f2-c2e1-4352-89aa-3faca8eaba52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NOPA</vt:lpstr>
      <vt:lpstr>NOPA!Print_Area</vt:lpstr>
      <vt:lpstr>NOPA!Print_Titles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Williams, Laura@Energy</cp:lastModifiedBy>
  <cp:revision/>
  <dcterms:created xsi:type="dcterms:W3CDTF">2013-02-11T17:46:59Z</dcterms:created>
  <dcterms:modified xsi:type="dcterms:W3CDTF">2025-05-02T18:32:15Z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