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eilene_cary_energy_ca_gov/Documents/$ Contract, Grant &amp; Loan (CGL) Info/GFO-23-607 Tribal EVIWTD/NOPA/"/>
    </mc:Choice>
  </mc:AlternateContent>
  <xr:revisionPtr revIDLastSave="0" documentId="8_{2D5D9CEA-0062-4496-B84C-E2993FABED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PA" sheetId="2" r:id="rId1"/>
  </sheets>
  <definedNames>
    <definedName name="_xlnm.Print_Area" localSheetId="0">NOPA!$A$1:$H$44</definedName>
    <definedName name="_xlnm.Print_Titles" localSheetId="0">NOPA!$1:$6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F35" i="2"/>
  <c r="E41" i="2"/>
  <c r="E35" i="2"/>
  <c r="F18" i="2"/>
  <c r="F44" i="2" s="1"/>
  <c r="E18" i="2"/>
  <c r="E44" i="2" s="1"/>
</calcChain>
</file>

<file path=xl/sharedStrings.xml><?xml version="1.0" encoding="utf-8"?>
<sst xmlns="http://schemas.openxmlformats.org/spreadsheetml/2006/main" count="135" uniqueCount="88">
  <si>
    <t>California Energy Commission</t>
  </si>
  <si>
    <t>Clean Transportation Program</t>
  </si>
  <si>
    <t xml:space="preserve">Solicitation GFO-23-607            </t>
  </si>
  <si>
    <t>Tribal Electric Vehicle Infrastructure, Planning, and Workforce Training and Development</t>
  </si>
  <si>
    <t xml:space="preserve">     Notice of Proposed Awards</t>
  </si>
  <si>
    <t>Proposed Awards</t>
  </si>
  <si>
    <t>Proposal Number</t>
  </si>
  <si>
    <t>Applicant</t>
  </si>
  <si>
    <t>Project Title</t>
  </si>
  <si>
    <t>Project Activity(s)</t>
  </si>
  <si>
    <t>Funds Requested</t>
  </si>
  <si>
    <t>Proposed Award</t>
  </si>
  <si>
    <t>Score</t>
  </si>
  <si>
    <t>Recommendation</t>
  </si>
  <si>
    <t>Yurok Tribe (BLA-357)</t>
  </si>
  <si>
    <t>Yurok Tribe EV Infrastructure Plan and Workforce Development</t>
  </si>
  <si>
    <t>1,2,3</t>
  </si>
  <si>
    <t>Awardee</t>
  </si>
  <si>
    <t>California Indian Manpower Consortium (BLA-334)</t>
  </si>
  <si>
    <t>Accelerating Tribal EV Charging Infrastructure, Planning and Workforce Development  (Bishop Maiyut Tribe)</t>
  </si>
  <si>
    <t>06</t>
  </si>
  <si>
    <t>Agua Caliente Band of Cahuilla Indians (BLA-317)</t>
  </si>
  <si>
    <t xml:space="preserve">Agua Caliente EV Charger Initiative </t>
  </si>
  <si>
    <t>Paseki Strategies Corporation (BLA-354)</t>
  </si>
  <si>
    <t xml:space="preserve">ELECT- Paséki (EV Localized Electrification at Community hubs on Tribal land: Paséki Strategies Corporation) </t>
  </si>
  <si>
    <t>Barona Group of Capitan Grande Band of Mission Indians of the Barona Reservation, California (BLA-349)</t>
  </si>
  <si>
    <t xml:space="preserve">Barona Tribal EV Infrastructure, Planning, and Workforce Training and Development Project </t>
  </si>
  <si>
    <t>08</t>
  </si>
  <si>
    <t>Paskenta Band of Nomlaki Indians (BLA-322)</t>
  </si>
  <si>
    <t xml:space="preserve">Potential EVSE Implementation Assessment </t>
  </si>
  <si>
    <t>07</t>
  </si>
  <si>
    <t>Vector Energy Group (BLA-321)</t>
  </si>
  <si>
    <t>Chumash Casino EV Charging Project</t>
  </si>
  <si>
    <t>Dry Creek Rancheria Band of Pomo Indians (BLA-358)</t>
  </si>
  <si>
    <t>Dry Creek Rancheria EV Infrastructure &amp; Planning</t>
  </si>
  <si>
    <t>1,2</t>
  </si>
  <si>
    <t>Aha Macav Power Service (AMPS) (BLA-345)</t>
  </si>
  <si>
    <t xml:space="preserve">Fort Mojave (AMPS) Electrification of Tribal Transportation Readiness Plan </t>
  </si>
  <si>
    <t>2,3</t>
  </si>
  <si>
    <t>SUBTOTAL</t>
  </si>
  <si>
    <t>Passed But Not Funded</t>
  </si>
  <si>
    <t>04</t>
  </si>
  <si>
    <t>Wiyot Tribe (BLA-313)</t>
  </si>
  <si>
    <t>Resilient Renewables: Biomass and Solar Powering Tribal EV Stations</t>
  </si>
  <si>
    <t>1,3</t>
  </si>
  <si>
    <t>Finalist</t>
  </si>
  <si>
    <t>Morongo Band of Mission Indians (BLA-332)</t>
  </si>
  <si>
    <t>Morongo EV Infrastructure Planning and Workforce Training</t>
  </si>
  <si>
    <t>The Guidiville Rancheria of California (BLA-360)</t>
  </si>
  <si>
    <t>Guidiville Rancheria of California EV Charger Project (GFO-23-607)</t>
  </si>
  <si>
    <t>Colusa Indian Community Council (BLA- 340)</t>
  </si>
  <si>
    <t>Colusa Indian Community Council CCIC Infrastructure Project</t>
  </si>
  <si>
    <t>Berry Creek Rancheria of Maidu Indians of California (BLA-339)</t>
  </si>
  <si>
    <t>The Berry Creek Rancheria EV Charging Project</t>
  </si>
  <si>
    <t>Cabazon Tribal Utility Authority (BLA-351)</t>
  </si>
  <si>
    <t>Cabazon Tribal Utility Authority EV Charger Project</t>
  </si>
  <si>
    <t>Santa Rosa Rancheria Tachi Yokut Tribe (BLA-347)</t>
  </si>
  <si>
    <t xml:space="preserve">Tachi EV Charging Station Grant 2024 </t>
  </si>
  <si>
    <t>02</t>
  </si>
  <si>
    <t>EV Charging Stations for Middletown Rancheria of Pomo Indians of California Project</t>
  </si>
  <si>
    <t>EVGIDE, INC (BLA-335)</t>
  </si>
  <si>
    <t>Rincon Reservation EV Charging Infrastructure Enhancement</t>
  </si>
  <si>
    <t>Big Valley Band of Pomo Indians (BLA-352)</t>
  </si>
  <si>
    <t xml:space="preserve">Big Valley Rancheria Tribal Electric Vehicle Infrastructure Grant  </t>
  </si>
  <si>
    <t>Habematolel Pomo of Upper Lake Tribe (BLA-353)</t>
  </si>
  <si>
    <t>HPUL EV</t>
  </si>
  <si>
    <t>Enterprise Rancheria of Maidu Indians of California (BLA-344)</t>
  </si>
  <si>
    <t>Enterprise Rancheria</t>
  </si>
  <si>
    <t>GC Green dba Native Energy Services Company (NESCO) (BLA-333)</t>
  </si>
  <si>
    <t xml:space="preserve">Planning for Resilient and Net-Zero EV Infrastructure Development in California Indian Country </t>
  </si>
  <si>
    <t>Robinson Rancheria of Pomo Indians (BLA-356)</t>
  </si>
  <si>
    <t xml:space="preserve">Lûtz Hí-dé-lè-mà La-bith  
(Lootz - Hy-dee-lay-mah – Lah-bith )   </t>
  </si>
  <si>
    <t>Did Not Pass</t>
  </si>
  <si>
    <t>19</t>
  </si>
  <si>
    <t>Coyote Valley Band of Pomo Indians (BLA-346)</t>
  </si>
  <si>
    <t xml:space="preserve">Coyote Valley Hotel EV Charging Station Hub </t>
  </si>
  <si>
    <t>03</t>
  </si>
  <si>
    <t>CAL TERRA (BLA-312)</t>
  </si>
  <si>
    <t xml:space="preserve">CAL TERRA Training and Workforce Development </t>
  </si>
  <si>
    <t>01</t>
  </si>
  <si>
    <t>The Pechanga Band of Luiseño Indians (BLA-247)</t>
  </si>
  <si>
    <t xml:space="preserve">Pechanga Band of Indians Tribal Electric Vehicle Infrastructure Project Activity 1 – EV Charging Infrastructure </t>
  </si>
  <si>
    <t>Total Funds Requested</t>
  </si>
  <si>
    <t>Total Proposed Awards</t>
  </si>
  <si>
    <t>Total Match from Proposed Awards</t>
  </si>
  <si>
    <t>N/A</t>
  </si>
  <si>
    <t xml:space="preserve">   </t>
  </si>
  <si>
    <t>Middletown Rancheria of Pomo Indians (BLA-248)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</si>
</sst>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0.000%"/>
    <numFmt numFmtId="167" formatCode="0.0%"/>
  </numFmts>
  <fonts count="21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charset val="1"/>
    </font>
    <font>
      <sz val="12"/>
      <name val="Arial"/>
      <family val="2"/>
    </font>
    <font>
      <sz val="12"/>
      <name val="Arial"/>
      <family val="2"/>
      <charset val="1"/>
    </font>
    <font>
      <b/>
      <sz val="13"/>
      <name val="Arial"/>
      <family val="2"/>
    </font>
    <font>
      <sz val="13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b/>
      <sz val="14"/>
      <color rgb="FFFF0000"/>
      <name val="Arial"/>
      <family val="2"/>
    </font>
    <font>
      <b/>
      <sz val="12"/>
      <color rgb="FFED0000"/>
      <name val="Arial"/>
      <family val="2"/>
    </font>
    <font>
      <b/>
      <sz val="14"/>
      <color rgb="FFED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4" fontId="7" fillId="0" borderId="0" applyFont="0" applyFill="0" applyBorder="0" applyAlignment="0" applyProtection="0"/>
    <xf numFmtId="0" fontId="1" fillId="0" borderId="0"/>
    <xf numFmtId="0" fontId="8" fillId="0" borderId="0"/>
    <xf numFmtId="0" fontId="7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7">
    <xf numFmtId="0" fontId="0" fillId="0" borderId="0" xfId="0"/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6" fontId="5" fillId="0" borderId="1" xfId="2" applyNumberFormat="1" applyFont="1" applyBorder="1" applyAlignment="1">
      <alignment horizontal="center" vertical="center" wrapText="1"/>
    </xf>
    <xf numFmtId="167" fontId="1" fillId="0" borderId="1" xfId="2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6" fontId="1" fillId="0" borderId="0" xfId="2" applyNumberFormat="1" applyAlignment="1">
      <alignment horizontal="center"/>
    </xf>
    <xf numFmtId="0" fontId="2" fillId="0" borderId="0" xfId="2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6" fontId="4" fillId="0" borderId="0" xfId="0" applyNumberFormat="1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164" fontId="10" fillId="0" borderId="1" xfId="0" applyNumberFormat="1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15" xfId="3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164" fontId="12" fillId="0" borderId="15" xfId="3" applyNumberFormat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right" vertical="center" wrapText="1"/>
    </xf>
    <xf numFmtId="0" fontId="10" fillId="3" borderId="8" xfId="2" applyFont="1" applyFill="1" applyBorder="1" applyAlignment="1">
      <alignment horizontal="right" vertical="center" wrapText="1"/>
    </xf>
    <xf numFmtId="0" fontId="10" fillId="3" borderId="9" xfId="2" applyFont="1" applyFill="1" applyBorder="1" applyAlignment="1">
      <alignment horizontal="right" vertical="center" wrapText="1"/>
    </xf>
    <xf numFmtId="6" fontId="10" fillId="3" borderId="14" xfId="2" applyNumberFormat="1" applyFont="1" applyFill="1" applyBorder="1" applyAlignment="1">
      <alignment horizontal="center" vertical="center" wrapText="1"/>
    </xf>
    <xf numFmtId="166" fontId="12" fillId="3" borderId="7" xfId="2" applyNumberFormat="1" applyFont="1" applyFill="1" applyBorder="1" applyAlignment="1">
      <alignment horizontal="center"/>
    </xf>
    <xf numFmtId="166" fontId="12" fillId="3" borderId="9" xfId="2" applyNumberFormat="1" applyFont="1" applyFill="1" applyBorder="1" applyAlignment="1">
      <alignment horizontal="center"/>
    </xf>
    <xf numFmtId="1" fontId="12" fillId="0" borderId="15" xfId="3" applyNumberFormat="1" applyFont="1" applyBorder="1" applyAlignment="1">
      <alignment horizontal="center" vertical="center"/>
    </xf>
    <xf numFmtId="6" fontId="10" fillId="3" borderId="1" xfId="2" applyNumberFormat="1" applyFont="1" applyFill="1" applyBorder="1" applyAlignment="1">
      <alignment horizontal="center" vertical="center" wrapText="1"/>
    </xf>
    <xf numFmtId="6" fontId="12" fillId="0" borderId="15" xfId="0" applyNumberFormat="1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6" fontId="12" fillId="0" borderId="15" xfId="2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1" fontId="12" fillId="4" borderId="15" xfId="3" applyNumberFormat="1" applyFont="1" applyFill="1" applyBorder="1" applyAlignment="1">
      <alignment horizontal="center" vertical="center"/>
    </xf>
    <xf numFmtId="6" fontId="12" fillId="4" borderId="15" xfId="2" applyNumberFormat="1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vertical="center" wrapText="1"/>
    </xf>
    <xf numFmtId="0" fontId="10" fillId="3" borderId="8" xfId="2" applyFont="1" applyFill="1" applyBorder="1" applyAlignment="1">
      <alignment vertical="center" wrapText="1"/>
    </xf>
    <xf numFmtId="49" fontId="13" fillId="0" borderId="15" xfId="3" applyNumberFormat="1" applyFont="1" applyBorder="1" applyAlignment="1">
      <alignment horizontal="center" vertical="center"/>
    </xf>
    <xf numFmtId="49" fontId="12" fillId="0" borderId="15" xfId="2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vertical="center" wrapText="1"/>
    </xf>
    <xf numFmtId="10" fontId="12" fillId="0" borderId="15" xfId="2" applyNumberFormat="1" applyFont="1" applyBorder="1" applyAlignment="1">
      <alignment horizontal="center" vertical="center"/>
    </xf>
    <xf numFmtId="10" fontId="12" fillId="0" borderId="15" xfId="6" applyNumberFormat="1" applyFont="1" applyBorder="1" applyAlignment="1">
      <alignment horizontal="center" vertical="center"/>
    </xf>
    <xf numFmtId="6" fontId="0" fillId="0" borderId="0" xfId="0" applyNumberForma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 wrapText="1"/>
    </xf>
    <xf numFmtId="0" fontId="18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165" fontId="16" fillId="0" borderId="7" xfId="0" applyNumberFormat="1" applyFont="1" applyBorder="1" applyAlignment="1">
      <alignment horizontal="center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165" fontId="17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</cellXfs>
  <cellStyles count="7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" xfId="6" builtinId="5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179917</xdr:colOff>
      <xdr:row>0</xdr:row>
      <xdr:rowOff>27518</xdr:rowOff>
    </xdr:from>
    <xdr:to>
      <xdr:col>8</xdr:col>
      <xdr:colOff>2469</xdr:colOff>
      <xdr:row>5</xdr:row>
      <xdr:rowOff>29168</xdr:rowOff>
    </xdr:to>
    <xdr:pic>
      <xdr:nvPicPr>
        <xdr:cNvPr id="3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500" y="27518"/>
          <a:ext cx="1208969" cy="1064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0"/>
  <sheetViews>
    <sheetView tabSelected="1" topLeftCell="A25" zoomScale="90" zoomScaleNormal="90" zoomScalePageLayoutView="90" workbookViewId="0">
      <selection activeCell="B39" sqref="B39"/>
    </sheetView>
  </sheetViews>
  <sheetFormatPr defaultRowHeight="12.5" x14ac:dyDescent="0.25"/>
  <cols>
    <col min="1" max="1" width="11.1796875" customWidth="1"/>
    <col min="2" max="2" width="41.54296875" customWidth="1"/>
    <col min="3" max="3" width="42" customWidth="1"/>
    <col min="4" max="4" width="14.1796875" customWidth="1"/>
    <col min="5" max="5" width="14.81640625" customWidth="1"/>
    <col min="6" max="6" width="16.7265625" customWidth="1"/>
    <col min="7" max="7" width="12" customWidth="1"/>
    <col min="8" max="8" width="20.81640625" customWidth="1"/>
    <col min="11" max="11" width="13.54296875" customWidth="1"/>
  </cols>
  <sheetData>
    <row r="1" spans="1:8" ht="16.5" x14ac:dyDescent="0.25">
      <c r="A1" s="64" t="s">
        <v>0</v>
      </c>
      <c r="B1" s="65"/>
      <c r="C1" s="65"/>
      <c r="D1" s="65"/>
      <c r="E1" s="65"/>
      <c r="F1" s="65"/>
      <c r="G1" s="65"/>
      <c r="H1" s="66"/>
    </row>
    <row r="2" spans="1:8" ht="16.5" x14ac:dyDescent="0.25">
      <c r="A2" s="61" t="s">
        <v>1</v>
      </c>
      <c r="B2" s="62"/>
      <c r="C2" s="62"/>
      <c r="D2" s="62"/>
      <c r="E2" s="62"/>
      <c r="F2" s="62"/>
      <c r="G2" s="62"/>
      <c r="H2" s="63"/>
    </row>
    <row r="3" spans="1:8" ht="16.5" x14ac:dyDescent="0.25">
      <c r="A3" s="61" t="s">
        <v>2</v>
      </c>
      <c r="B3" s="68"/>
      <c r="C3" s="68"/>
      <c r="D3" s="68"/>
      <c r="E3" s="68"/>
      <c r="F3" s="68"/>
      <c r="G3" s="68"/>
      <c r="H3" s="69"/>
    </row>
    <row r="4" spans="1:8" ht="16.5" x14ac:dyDescent="0.25">
      <c r="A4" s="61" t="s">
        <v>3</v>
      </c>
      <c r="B4" s="62"/>
      <c r="C4" s="62"/>
      <c r="D4" s="62"/>
      <c r="E4" s="62"/>
      <c r="F4" s="62"/>
      <c r="G4" s="62"/>
      <c r="H4" s="63"/>
    </row>
    <row r="5" spans="1:8" ht="16.5" x14ac:dyDescent="0.35">
      <c r="A5" s="70" t="s">
        <v>4</v>
      </c>
      <c r="B5" s="71"/>
      <c r="C5" s="71"/>
      <c r="D5" s="71"/>
      <c r="E5" s="71"/>
      <c r="F5" s="71"/>
      <c r="G5" s="71"/>
      <c r="H5" s="72"/>
    </row>
    <row r="6" spans="1:8" ht="16.5" x14ac:dyDescent="0.25">
      <c r="A6" s="73">
        <v>45616</v>
      </c>
      <c r="B6" s="74"/>
      <c r="C6" s="74"/>
      <c r="D6" s="74"/>
      <c r="E6" s="74"/>
      <c r="F6" s="74"/>
      <c r="G6" s="74"/>
      <c r="H6" s="75"/>
    </row>
    <row r="7" spans="1:8" ht="18" customHeight="1" x14ac:dyDescent="0.25">
      <c r="A7" s="53"/>
      <c r="B7" s="54"/>
      <c r="C7" s="56" t="s">
        <v>5</v>
      </c>
      <c r="D7" s="59"/>
      <c r="E7" s="54"/>
      <c r="F7" s="54"/>
      <c r="G7" s="54"/>
      <c r="H7" s="55"/>
    </row>
    <row r="8" spans="1:8" ht="31" x14ac:dyDescent="0.25">
      <c r="A8" s="15" t="s">
        <v>6</v>
      </c>
      <c r="B8" s="15" t="s">
        <v>7</v>
      </c>
      <c r="C8" s="15" t="s">
        <v>8</v>
      </c>
      <c r="D8" s="15" t="s">
        <v>9</v>
      </c>
      <c r="E8" s="15" t="s">
        <v>10</v>
      </c>
      <c r="F8" s="15" t="s">
        <v>11</v>
      </c>
      <c r="G8" s="15" t="s">
        <v>12</v>
      </c>
      <c r="H8" s="15" t="s">
        <v>13</v>
      </c>
    </row>
    <row r="9" spans="1:8" s="14" customFormat="1" ht="31" x14ac:dyDescent="0.25">
      <c r="A9" s="32">
        <v>30</v>
      </c>
      <c r="B9" s="20" t="s">
        <v>14</v>
      </c>
      <c r="C9" s="21" t="s">
        <v>15</v>
      </c>
      <c r="D9" s="22" t="s">
        <v>16</v>
      </c>
      <c r="E9" s="23">
        <v>1008112</v>
      </c>
      <c r="F9" s="34">
        <v>1008112</v>
      </c>
      <c r="G9" s="45">
        <v>0.85670000000000002</v>
      </c>
      <c r="H9" s="35" t="s">
        <v>17</v>
      </c>
    </row>
    <row r="10" spans="1:8" s="14" customFormat="1" ht="46.5" x14ac:dyDescent="0.25">
      <c r="A10" s="32">
        <v>13</v>
      </c>
      <c r="B10" s="20" t="s">
        <v>18</v>
      </c>
      <c r="C10" s="21" t="s">
        <v>19</v>
      </c>
      <c r="D10" s="22" t="s">
        <v>16</v>
      </c>
      <c r="E10" s="23">
        <v>2999961</v>
      </c>
      <c r="F10" s="36">
        <v>2999961</v>
      </c>
      <c r="G10" s="45">
        <v>0.82330000000000003</v>
      </c>
      <c r="H10" s="35" t="s">
        <v>17</v>
      </c>
    </row>
    <row r="11" spans="1:8" s="14" customFormat="1" ht="31" x14ac:dyDescent="0.25">
      <c r="A11" s="32" t="s">
        <v>20</v>
      </c>
      <c r="B11" s="20" t="s">
        <v>21</v>
      </c>
      <c r="C11" s="21" t="s">
        <v>22</v>
      </c>
      <c r="D11" s="22">
        <v>1</v>
      </c>
      <c r="E11" s="23">
        <v>2810676</v>
      </c>
      <c r="F11" s="23">
        <v>2810676</v>
      </c>
      <c r="G11" s="46">
        <v>0.81</v>
      </c>
      <c r="H11" s="37" t="s">
        <v>17</v>
      </c>
    </row>
    <row r="12" spans="1:8" s="14" customFormat="1" ht="62" x14ac:dyDescent="0.25">
      <c r="A12" s="32">
        <v>27</v>
      </c>
      <c r="B12" s="20" t="s">
        <v>23</v>
      </c>
      <c r="C12" s="21" t="s">
        <v>24</v>
      </c>
      <c r="D12" s="22">
        <v>1</v>
      </c>
      <c r="E12" s="23">
        <v>1492144</v>
      </c>
      <c r="F12" s="34">
        <v>1492144</v>
      </c>
      <c r="G12" s="45">
        <v>0.80169999999999997</v>
      </c>
      <c r="H12" s="35" t="s">
        <v>17</v>
      </c>
    </row>
    <row r="13" spans="1:8" s="14" customFormat="1" ht="46.5" x14ac:dyDescent="0.25">
      <c r="A13" s="38">
        <v>22</v>
      </c>
      <c r="B13" s="20" t="s">
        <v>25</v>
      </c>
      <c r="C13" s="21" t="s">
        <v>26</v>
      </c>
      <c r="D13" s="22" t="s">
        <v>16</v>
      </c>
      <c r="E13" s="23">
        <v>3000000</v>
      </c>
      <c r="F13" s="39">
        <v>3000000</v>
      </c>
      <c r="G13" s="45">
        <v>0.79169999999999996</v>
      </c>
      <c r="H13" s="35" t="s">
        <v>17</v>
      </c>
    </row>
    <row r="14" spans="1:8" s="14" customFormat="1" ht="31" x14ac:dyDescent="0.25">
      <c r="A14" s="42" t="s">
        <v>27</v>
      </c>
      <c r="B14" s="20" t="s">
        <v>28</v>
      </c>
      <c r="C14" s="21" t="s">
        <v>29</v>
      </c>
      <c r="D14" s="22">
        <v>2</v>
      </c>
      <c r="E14" s="23">
        <v>685909</v>
      </c>
      <c r="F14" s="23">
        <v>685909</v>
      </c>
      <c r="G14" s="45">
        <v>0.78500000000000003</v>
      </c>
      <c r="H14" s="19" t="s">
        <v>17</v>
      </c>
    </row>
    <row r="15" spans="1:8" s="14" customFormat="1" ht="19.5" customHeight="1" x14ac:dyDescent="0.25">
      <c r="A15" s="43" t="s">
        <v>30</v>
      </c>
      <c r="B15" s="20" t="s">
        <v>31</v>
      </c>
      <c r="C15" s="21" t="s">
        <v>32</v>
      </c>
      <c r="D15" s="22">
        <v>1</v>
      </c>
      <c r="E15" s="23">
        <v>898017</v>
      </c>
      <c r="F15" s="23">
        <v>898017</v>
      </c>
      <c r="G15" s="45">
        <v>0.76829999999999998</v>
      </c>
      <c r="H15" s="19" t="s">
        <v>17</v>
      </c>
    </row>
    <row r="16" spans="1:8" s="14" customFormat="1" ht="31" x14ac:dyDescent="0.25">
      <c r="A16" s="19">
        <v>31</v>
      </c>
      <c r="B16" s="20" t="s">
        <v>33</v>
      </c>
      <c r="C16" s="21" t="s">
        <v>34</v>
      </c>
      <c r="D16" s="22" t="s">
        <v>35</v>
      </c>
      <c r="E16" s="23">
        <v>1631523</v>
      </c>
      <c r="F16" s="23">
        <v>1631523</v>
      </c>
      <c r="G16" s="45">
        <v>0.76670000000000005</v>
      </c>
      <c r="H16" s="19" t="s">
        <v>17</v>
      </c>
    </row>
    <row r="17" spans="1:11" s="14" customFormat="1" ht="31" x14ac:dyDescent="0.25">
      <c r="A17" s="25">
        <v>18</v>
      </c>
      <c r="B17" s="20" t="s">
        <v>36</v>
      </c>
      <c r="C17" s="21" t="s">
        <v>37</v>
      </c>
      <c r="D17" s="22" t="s">
        <v>38</v>
      </c>
      <c r="E17" s="23">
        <v>477300</v>
      </c>
      <c r="F17" s="23">
        <v>477300</v>
      </c>
      <c r="G17" s="45">
        <v>0.76670000000000005</v>
      </c>
      <c r="H17" s="19" t="s">
        <v>17</v>
      </c>
    </row>
    <row r="18" spans="1:11" s="16" customFormat="1" ht="15.5" x14ac:dyDescent="0.35">
      <c r="A18" s="40"/>
      <c r="B18" s="41"/>
      <c r="C18" s="41"/>
      <c r="D18" s="28" t="s">
        <v>39</v>
      </c>
      <c r="E18" s="29">
        <f>SUM(E9:E17)</f>
        <v>15003642</v>
      </c>
      <c r="F18" s="29">
        <f>SUM(F9:F17)</f>
        <v>15003642</v>
      </c>
      <c r="G18" s="30"/>
      <c r="H18" s="31"/>
      <c r="J18" s="17"/>
      <c r="K18" s="47"/>
    </row>
    <row r="19" spans="1:11" ht="15.65" customHeight="1" x14ac:dyDescent="0.25">
      <c r="A19" s="50"/>
      <c r="B19" s="51"/>
      <c r="C19" s="58" t="s">
        <v>40</v>
      </c>
      <c r="D19" s="57"/>
      <c r="E19" s="51"/>
      <c r="F19" s="51"/>
      <c r="G19" s="51"/>
      <c r="H19" s="52"/>
    </row>
    <row r="20" spans="1:11" ht="31" x14ac:dyDescent="0.25">
      <c r="A20" s="15" t="s">
        <v>6</v>
      </c>
      <c r="B20" s="15" t="s">
        <v>7</v>
      </c>
      <c r="C20" s="15" t="s">
        <v>8</v>
      </c>
      <c r="D20" s="15" t="s">
        <v>9</v>
      </c>
      <c r="E20" s="15" t="s">
        <v>10</v>
      </c>
      <c r="F20" s="15" t="s">
        <v>11</v>
      </c>
      <c r="G20" s="15" t="s">
        <v>12</v>
      </c>
      <c r="H20" s="15" t="s">
        <v>13</v>
      </c>
    </row>
    <row r="21" spans="1:11" ht="31" x14ac:dyDescent="0.25">
      <c r="A21" s="43" t="s">
        <v>41</v>
      </c>
      <c r="B21" s="20" t="s">
        <v>42</v>
      </c>
      <c r="C21" s="21" t="s">
        <v>43</v>
      </c>
      <c r="D21" s="22" t="s">
        <v>44</v>
      </c>
      <c r="E21" s="23">
        <v>2999060</v>
      </c>
      <c r="F21" s="24">
        <v>0</v>
      </c>
      <c r="G21" s="45">
        <v>0.76329999999999998</v>
      </c>
      <c r="H21" s="19" t="s">
        <v>45</v>
      </c>
      <c r="K21" s="47"/>
    </row>
    <row r="22" spans="1:11" ht="31" x14ac:dyDescent="0.25">
      <c r="A22" s="25">
        <v>11</v>
      </c>
      <c r="B22" s="20" t="s">
        <v>46</v>
      </c>
      <c r="C22" s="21" t="s">
        <v>47</v>
      </c>
      <c r="D22" s="22" t="s">
        <v>38</v>
      </c>
      <c r="E22" s="23">
        <v>477300</v>
      </c>
      <c r="F22" s="24">
        <v>0</v>
      </c>
      <c r="G22" s="45">
        <v>0.76170000000000004</v>
      </c>
      <c r="H22" s="19" t="s">
        <v>45</v>
      </c>
      <c r="K22" s="47"/>
    </row>
    <row r="23" spans="1:11" ht="31" x14ac:dyDescent="0.25">
      <c r="A23" s="19">
        <v>33</v>
      </c>
      <c r="B23" s="20" t="s">
        <v>48</v>
      </c>
      <c r="C23" s="21" t="s">
        <v>49</v>
      </c>
      <c r="D23" s="22">
        <v>1</v>
      </c>
      <c r="E23" s="23">
        <v>1192095</v>
      </c>
      <c r="F23" s="24">
        <v>0</v>
      </c>
      <c r="G23" s="45">
        <v>0.75829999999999997</v>
      </c>
      <c r="H23" s="19" t="s">
        <v>45</v>
      </c>
    </row>
    <row r="24" spans="1:11" ht="31" x14ac:dyDescent="0.25">
      <c r="A24" s="19">
        <v>16</v>
      </c>
      <c r="B24" s="20" t="s">
        <v>50</v>
      </c>
      <c r="C24" s="21" t="s">
        <v>51</v>
      </c>
      <c r="D24" s="22">
        <v>1</v>
      </c>
      <c r="E24" s="23">
        <v>845259</v>
      </c>
      <c r="F24" s="24">
        <v>0</v>
      </c>
      <c r="G24" s="45">
        <v>0.74670000000000003</v>
      </c>
      <c r="H24" s="19" t="s">
        <v>45</v>
      </c>
    </row>
    <row r="25" spans="1:11" ht="31" x14ac:dyDescent="0.25">
      <c r="A25" s="19">
        <v>15</v>
      </c>
      <c r="B25" s="20" t="s">
        <v>52</v>
      </c>
      <c r="C25" s="21" t="s">
        <v>53</v>
      </c>
      <c r="D25" s="22">
        <v>1</v>
      </c>
      <c r="E25" s="23">
        <v>1731357</v>
      </c>
      <c r="F25" s="24">
        <v>0</v>
      </c>
      <c r="G25" s="45">
        <v>0.74329999999999996</v>
      </c>
      <c r="H25" s="19" t="s">
        <v>45</v>
      </c>
    </row>
    <row r="26" spans="1:11" ht="31" x14ac:dyDescent="0.25">
      <c r="A26" s="19">
        <v>24</v>
      </c>
      <c r="B26" s="20" t="s">
        <v>54</v>
      </c>
      <c r="C26" s="21" t="s">
        <v>55</v>
      </c>
      <c r="D26" s="22">
        <v>1</v>
      </c>
      <c r="E26" s="23">
        <v>2422705</v>
      </c>
      <c r="F26" s="24">
        <v>0</v>
      </c>
      <c r="G26" s="45">
        <v>0.74329999999999996</v>
      </c>
      <c r="H26" s="19" t="s">
        <v>45</v>
      </c>
    </row>
    <row r="27" spans="1:11" ht="31" x14ac:dyDescent="0.25">
      <c r="A27" s="19">
        <v>20</v>
      </c>
      <c r="B27" s="20" t="s">
        <v>56</v>
      </c>
      <c r="C27" s="21" t="s">
        <v>57</v>
      </c>
      <c r="D27" s="22">
        <v>1</v>
      </c>
      <c r="E27" s="23">
        <v>788668</v>
      </c>
      <c r="F27" s="24">
        <v>0</v>
      </c>
      <c r="G27" s="45">
        <v>0.73499999999999999</v>
      </c>
      <c r="H27" s="19" t="s">
        <v>45</v>
      </c>
    </row>
    <row r="28" spans="1:11" ht="46.5" x14ac:dyDescent="0.25">
      <c r="A28" s="43" t="s">
        <v>58</v>
      </c>
      <c r="B28" s="20" t="s">
        <v>87</v>
      </c>
      <c r="C28" s="21" t="s">
        <v>59</v>
      </c>
      <c r="D28" s="22" t="s">
        <v>44</v>
      </c>
      <c r="E28" s="23">
        <v>2999948</v>
      </c>
      <c r="F28" s="24">
        <v>0</v>
      </c>
      <c r="G28" s="45">
        <v>0.73080000000000001</v>
      </c>
      <c r="H28" s="19" t="s">
        <v>45</v>
      </c>
    </row>
    <row r="29" spans="1:11" ht="31" x14ac:dyDescent="0.25">
      <c r="A29" s="19">
        <v>14</v>
      </c>
      <c r="B29" s="20" t="s">
        <v>60</v>
      </c>
      <c r="C29" s="21" t="s">
        <v>61</v>
      </c>
      <c r="D29" s="22" t="s">
        <v>16</v>
      </c>
      <c r="E29" s="23">
        <v>3000000</v>
      </c>
      <c r="F29" s="24">
        <v>0</v>
      </c>
      <c r="G29" s="45">
        <v>0.73</v>
      </c>
      <c r="H29" s="19" t="s">
        <v>45</v>
      </c>
    </row>
    <row r="30" spans="1:11" ht="31" x14ac:dyDescent="0.25">
      <c r="A30" s="19">
        <v>25</v>
      </c>
      <c r="B30" s="20" t="s">
        <v>62</v>
      </c>
      <c r="C30" s="21" t="s">
        <v>63</v>
      </c>
      <c r="D30" s="22">
        <v>1</v>
      </c>
      <c r="E30" s="23">
        <v>1877656</v>
      </c>
      <c r="F30" s="24">
        <v>0</v>
      </c>
      <c r="G30" s="45">
        <v>0.73</v>
      </c>
      <c r="H30" s="19" t="s">
        <v>45</v>
      </c>
    </row>
    <row r="31" spans="1:11" ht="31" x14ac:dyDescent="0.25">
      <c r="A31" s="19">
        <v>26</v>
      </c>
      <c r="B31" s="20" t="s">
        <v>64</v>
      </c>
      <c r="C31" s="21" t="s">
        <v>65</v>
      </c>
      <c r="D31" s="22">
        <v>1</v>
      </c>
      <c r="E31" s="23">
        <v>1175606</v>
      </c>
      <c r="F31" s="24">
        <v>0</v>
      </c>
      <c r="G31" s="45">
        <v>0.72829999999999995</v>
      </c>
      <c r="H31" s="19" t="s">
        <v>45</v>
      </c>
    </row>
    <row r="32" spans="1:11" ht="31" x14ac:dyDescent="0.25">
      <c r="A32" s="19">
        <v>17</v>
      </c>
      <c r="B32" s="20" t="s">
        <v>66</v>
      </c>
      <c r="C32" s="44" t="s">
        <v>67</v>
      </c>
      <c r="D32" s="22">
        <v>1</v>
      </c>
      <c r="E32" s="23">
        <v>2018157</v>
      </c>
      <c r="F32" s="24">
        <v>0</v>
      </c>
      <c r="G32" s="45">
        <v>0.72670000000000001</v>
      </c>
      <c r="H32" s="19" t="s">
        <v>45</v>
      </c>
    </row>
    <row r="33" spans="1:8" ht="46.5" x14ac:dyDescent="0.25">
      <c r="A33" s="19">
        <v>12</v>
      </c>
      <c r="B33" s="20" t="s">
        <v>68</v>
      </c>
      <c r="C33" s="21" t="s">
        <v>69</v>
      </c>
      <c r="D33" s="22">
        <v>2</v>
      </c>
      <c r="E33" s="23">
        <v>409000</v>
      </c>
      <c r="F33" s="24">
        <v>0</v>
      </c>
      <c r="G33" s="45">
        <v>0.72499999999999998</v>
      </c>
      <c r="H33" s="19" t="s">
        <v>45</v>
      </c>
    </row>
    <row r="34" spans="1:8" ht="31" x14ac:dyDescent="0.25">
      <c r="A34" s="19">
        <v>29</v>
      </c>
      <c r="B34" s="20" t="s">
        <v>70</v>
      </c>
      <c r="C34" s="21" t="s">
        <v>71</v>
      </c>
      <c r="D34" s="22">
        <v>1</v>
      </c>
      <c r="E34" s="23">
        <v>1315204</v>
      </c>
      <c r="F34" s="24">
        <v>0</v>
      </c>
      <c r="G34" s="45">
        <v>0.7117</v>
      </c>
      <c r="H34" s="19" t="s">
        <v>45</v>
      </c>
    </row>
    <row r="35" spans="1:8" s="16" customFormat="1" ht="15.5" x14ac:dyDescent="0.35">
      <c r="A35" s="26"/>
      <c r="B35" s="27"/>
      <c r="C35" s="27"/>
      <c r="D35" s="28" t="s">
        <v>39</v>
      </c>
      <c r="E35" s="29">
        <f>SUM(E21:E34)</f>
        <v>23252015</v>
      </c>
      <c r="F35" s="29">
        <f>SUM(F21:F34)</f>
        <v>0</v>
      </c>
      <c r="G35" s="30"/>
      <c r="H35" s="31"/>
    </row>
    <row r="36" spans="1:8" ht="18" customHeight="1" x14ac:dyDescent="0.25">
      <c r="A36" s="53"/>
      <c r="B36" s="54"/>
      <c r="C36" s="56" t="s">
        <v>72</v>
      </c>
      <c r="D36" s="54"/>
      <c r="E36" s="54"/>
      <c r="F36" s="54"/>
      <c r="G36" s="54"/>
      <c r="H36" s="55"/>
    </row>
    <row r="37" spans="1:8" ht="31" x14ac:dyDescent="0.25">
      <c r="A37" s="15" t="s">
        <v>6</v>
      </c>
      <c r="B37" s="15" t="s">
        <v>7</v>
      </c>
      <c r="C37" s="15" t="s">
        <v>8</v>
      </c>
      <c r="D37" s="15" t="s">
        <v>9</v>
      </c>
      <c r="E37" s="15" t="s">
        <v>10</v>
      </c>
      <c r="F37" s="15" t="s">
        <v>11</v>
      </c>
      <c r="G37" s="15" t="s">
        <v>12</v>
      </c>
      <c r="H37" s="15" t="s">
        <v>13</v>
      </c>
    </row>
    <row r="38" spans="1:8" ht="31" x14ac:dyDescent="0.25">
      <c r="A38" s="32" t="s">
        <v>73</v>
      </c>
      <c r="B38" s="20" t="s">
        <v>74</v>
      </c>
      <c r="C38" s="21" t="s">
        <v>75</v>
      </c>
      <c r="D38" s="22">
        <v>1</v>
      </c>
      <c r="E38" s="23">
        <v>2534401</v>
      </c>
      <c r="F38" s="24">
        <v>0</v>
      </c>
      <c r="G38" s="45">
        <v>0.69499999999999995</v>
      </c>
      <c r="H38" s="19" t="s">
        <v>72</v>
      </c>
    </row>
    <row r="39" spans="1:8" ht="31" x14ac:dyDescent="0.25">
      <c r="A39" s="32" t="s">
        <v>76</v>
      </c>
      <c r="B39" s="20" t="s">
        <v>77</v>
      </c>
      <c r="C39" s="21" t="s">
        <v>78</v>
      </c>
      <c r="D39" s="22">
        <v>3</v>
      </c>
      <c r="E39" s="23">
        <v>3000000</v>
      </c>
      <c r="F39" s="24">
        <v>0</v>
      </c>
      <c r="G39" s="45">
        <v>0.69</v>
      </c>
      <c r="H39" s="19" t="s">
        <v>72</v>
      </c>
    </row>
    <row r="40" spans="1:8" ht="46.5" x14ac:dyDescent="0.25">
      <c r="A40" s="32" t="s">
        <v>79</v>
      </c>
      <c r="B40" s="20" t="s">
        <v>80</v>
      </c>
      <c r="C40" s="21" t="s">
        <v>81</v>
      </c>
      <c r="D40" s="22">
        <v>1</v>
      </c>
      <c r="E40" s="23">
        <v>2967810</v>
      </c>
      <c r="F40" s="24">
        <v>0</v>
      </c>
      <c r="G40" s="45">
        <v>0.59330000000000005</v>
      </c>
      <c r="H40" s="19" t="s">
        <v>72</v>
      </c>
    </row>
    <row r="41" spans="1:8" s="16" customFormat="1" ht="15.5" x14ac:dyDescent="0.35">
      <c r="A41" s="26"/>
      <c r="B41" s="27"/>
      <c r="C41" s="27"/>
      <c r="D41" s="28" t="s">
        <v>39</v>
      </c>
      <c r="E41" s="29">
        <f>E38+E39+E40</f>
        <v>8502211</v>
      </c>
      <c r="F41" s="29">
        <f>SUM(F38:F40)</f>
        <v>0</v>
      </c>
      <c r="G41" s="30"/>
      <c r="H41" s="31"/>
    </row>
    <row r="42" spans="1:8" x14ac:dyDescent="0.25">
      <c r="A42" s="10"/>
      <c r="B42" s="11"/>
      <c r="C42" s="12"/>
      <c r="D42" s="13"/>
      <c r="E42" s="3"/>
      <c r="F42" s="5"/>
      <c r="G42" s="4"/>
      <c r="H42" s="10"/>
    </row>
    <row r="43" spans="1:8" ht="84.75" customHeight="1" x14ac:dyDescent="0.25">
      <c r="A43" s="7"/>
      <c r="B43" s="7"/>
      <c r="C43" s="7"/>
      <c r="D43" s="7"/>
      <c r="E43" s="33" t="s">
        <v>82</v>
      </c>
      <c r="F43" s="33" t="s">
        <v>83</v>
      </c>
      <c r="G43" s="33" t="s">
        <v>84</v>
      </c>
      <c r="H43" s="6"/>
    </row>
    <row r="44" spans="1:8" ht="15.5" x14ac:dyDescent="0.25">
      <c r="B44" s="8"/>
      <c r="C44" s="8"/>
      <c r="D44" s="8"/>
      <c r="E44" s="18">
        <f>E18+E35+E41</f>
        <v>46757868</v>
      </c>
      <c r="F44" s="18">
        <f>F18</f>
        <v>15003642</v>
      </c>
      <c r="G44" s="18" t="s">
        <v>85</v>
      </c>
    </row>
    <row r="45" spans="1:8" x14ac:dyDescent="0.25">
      <c r="A45" s="49"/>
      <c r="B45" s="49"/>
      <c r="C45" s="49"/>
      <c r="D45" s="49"/>
      <c r="E45" s="1"/>
      <c r="F45" s="1"/>
      <c r="G45" s="1"/>
      <c r="H45" s="1"/>
    </row>
    <row r="46" spans="1:8" ht="14.5" x14ac:dyDescent="0.25">
      <c r="A46" s="76"/>
      <c r="B46" s="76"/>
      <c r="C46" s="76"/>
      <c r="D46" s="76"/>
      <c r="E46" s="76"/>
      <c r="F46" s="76"/>
      <c r="G46" s="76"/>
      <c r="H46" s="76"/>
    </row>
    <row r="47" spans="1:8" x14ac:dyDescent="0.25">
      <c r="A47" s="67"/>
      <c r="B47" s="67"/>
      <c r="C47" s="67"/>
      <c r="D47" s="67"/>
      <c r="E47" s="67"/>
      <c r="F47" s="67"/>
      <c r="G47" s="67"/>
      <c r="H47" s="67"/>
    </row>
    <row r="48" spans="1:8" x14ac:dyDescent="0.25">
      <c r="A48" s="48"/>
      <c r="B48" s="2"/>
      <c r="C48" s="2"/>
      <c r="D48" s="2"/>
      <c r="E48" s="9"/>
      <c r="F48" s="9"/>
      <c r="G48" s="9"/>
      <c r="H48" s="49"/>
    </row>
    <row r="49" spans="1:8" x14ac:dyDescent="0.25">
      <c r="A49" s="49"/>
      <c r="B49" s="49"/>
      <c r="C49" s="49"/>
      <c r="D49" s="49"/>
      <c r="E49" s="49"/>
      <c r="F49" s="49"/>
      <c r="G49" s="49"/>
      <c r="H49" s="49"/>
    </row>
    <row r="50" spans="1:8" x14ac:dyDescent="0.25">
      <c r="A50" s="60" t="s">
        <v>86</v>
      </c>
      <c r="B50" s="60"/>
      <c r="C50" s="49"/>
      <c r="D50" s="49"/>
      <c r="E50" s="49"/>
      <c r="F50" s="49"/>
      <c r="G50" s="49"/>
      <c r="H50" s="49"/>
    </row>
  </sheetData>
  <mergeCells count="9">
    <mergeCell ref="A50:B50"/>
    <mergeCell ref="A2:H2"/>
    <mergeCell ref="A1:H1"/>
    <mergeCell ref="A4:H4"/>
    <mergeCell ref="A47:H47"/>
    <mergeCell ref="A3:H3"/>
    <mergeCell ref="A5:H5"/>
    <mergeCell ref="A6:H6"/>
    <mergeCell ref="A46:H46"/>
  </mergeCells>
  <pageMargins left="0.7" right="0.7" top="0.75" bottom="0.7" header="0.3" footer="0.3"/>
  <pageSetup scale="72" fitToHeight="0" orientation="landscape" r:id="rId1"/>
  <headerFooter>
    <oddFooter>&amp;C&amp;P of &amp;N</oddFooter>
  </headerFooter>
  <rowBreaks count="2" manualBreakCount="2">
    <brk id="25" max="7" man="1"/>
    <brk id="44" max="7" man="1"/>
  </rowBreaks>
  <ignoredErrors>
    <ignoredError sqref="A28 A38:A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4" ma:contentTypeDescription="Create a new document." ma:contentTypeScope="" ma:versionID="e6456a17b694e0bf573b03a51e76dc42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b9b068ce03a10d03cf65dbd6bbf2c817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  <xsd:element ref="ns2:Descr" minOccurs="0"/>
                <xsd:element ref="ns2:TopicsofInterest" minOccurs="0"/>
                <xsd:element ref="ns2:DateofPublicationorEv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cr" ma:index="25" nillable="true" ma:displayName="Descr" ma:format="Dropdown" ma:internalName="Descr">
      <xsd:simpleType>
        <xsd:restriction base="dms:Note">
          <xsd:maxLength value="255"/>
        </xsd:restriction>
      </xsd:simpleType>
    </xsd:element>
    <xsd:element name="TopicsofInterest" ma:index="26" nillable="true" ma:displayName="Topics of Interest" ma:format="Dropdown" ma:internalName="TopicsofInterest">
      <xsd:simpleType>
        <xsd:restriction base="dms:Note">
          <xsd:maxLength value="255"/>
        </xsd:restriction>
      </xsd:simpleType>
    </xsd:element>
    <xsd:element name="DateofPublicationorEvent" ma:index="27" nillable="true" ma:displayName="Date of Publication or Event" ma:format="DateOnly" ma:indexed="true" ma:internalName="DateofPublicationorEvent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  <SharedWithUsers xmlns="5067c814-4b34-462c-a21d-c185ff6548d2">
      <UserInfo>
        <DisplayName>Monahan, Patricia@Energy</DisplayName>
        <AccountId>88</AccountId>
        <AccountType/>
      </UserInfo>
    </SharedWithUsers>
    <DateofPublicationorEvent xmlns="785685f2-c2e1-4352-89aa-3faca8eaba52" xsi:nil="true"/>
    <TopicsofInterest xmlns="785685f2-c2e1-4352-89aa-3faca8eaba52" xsi:nil="true"/>
    <Descr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8DC911-7780-4CAF-BB6C-7DA251A09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A6B71-9B54-4706-859F-7A90F1DA703C}">
  <ds:schemaRefs>
    <ds:schemaRef ds:uri="http://purl.org/dc/elements/1.1/"/>
    <ds:schemaRef ds:uri="5067c814-4b34-462c-a21d-c185ff6548d2"/>
    <ds:schemaRef ds:uri="http://schemas.microsoft.com/office/2006/documentManagement/types"/>
    <ds:schemaRef ds:uri="http://purl.org/dc/dcmitype/"/>
    <ds:schemaRef ds:uri="http://purl.org/dc/terms/"/>
    <ds:schemaRef ds:uri="785685f2-c2e1-4352-89aa-3faca8eaba5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GFO-23-607 NOPA Results Table</dc:title>
  <dc:subject/>
  <dc:creator>Jarvis, Madison@Energy</dc:creator>
  <cp:keywords/>
  <dc:description/>
  <cp:lastModifiedBy>Cary, Eilene@Energy</cp:lastModifiedBy>
  <cp:revision/>
  <cp:lastPrinted>2024-11-19T23:26:10Z</cp:lastPrinted>
  <dcterms:created xsi:type="dcterms:W3CDTF">2013-02-11T17:46:59Z</dcterms:created>
  <dcterms:modified xsi:type="dcterms:W3CDTF">2024-11-20T16:54:44Z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