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3-312 Community Energy Reliability and Resilience Investment (CERRI) Program/NOPA/NOPA pt2/"/>
    </mc:Choice>
  </mc:AlternateContent>
  <xr:revisionPtr revIDLastSave="3" documentId="13_ncr:1_{10AF9FF1-6594-4210-87D8-FB307509462A}" xr6:coauthVersionLast="47" xr6:coauthVersionMax="47" xr10:uidLastSave="{16960C5D-AC7D-4288-B12D-B9A62D1111AA}"/>
  <bookViews>
    <workbookView xWindow="-110" yWindow="-110" windowWidth="19420" windowHeight="10300" xr2:uid="{00000000-000D-0000-FFFF-FFFF00000000}"/>
  </bookViews>
  <sheets>
    <sheet name="Cover" sheetId="11" r:id="rId1"/>
    <sheet name="NOPA Table G1 Large Entities" sheetId="13" r:id="rId2"/>
    <sheet name="NOPA Table G2 Small Entities" sheetId="14" r:id="rId3"/>
  </sheets>
  <definedNames>
    <definedName name="_xlnm.Print_Area" localSheetId="1">'NOPA Table G1 Large Entities'!$A$1:$H$9</definedName>
    <definedName name="_xlnm.Print_Area" localSheetId="2">'NOPA Table G2 Small Entities'!$A$1:$H$27</definedName>
    <definedName name="_xlnm.Print_Titles" localSheetId="1">'NOPA Table G1 Large Entities'!$1:$2</definedName>
    <definedName name="_xlnm.Print_Titles" localSheetId="2">'NOPA Table G2 Small Entities'!$1:$2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3" l="1"/>
  <c r="E7" i="13"/>
  <c r="F7" i="14"/>
  <c r="E7" i="14"/>
  <c r="D7" i="14"/>
  <c r="D15" i="14"/>
  <c r="D21" i="14"/>
  <c r="D27" i="14"/>
  <c r="D7" i="13"/>
</calcChain>
</file>

<file path=xl/sharedStrings.xml><?xml version="1.0" encoding="utf-8"?>
<sst xmlns="http://schemas.openxmlformats.org/spreadsheetml/2006/main" count="92" uniqueCount="48">
  <si>
    <t>California Energy Commission - Energy Research and Development Division</t>
  </si>
  <si>
    <t>Community Energy Reliability and Resilience Investment (CERRI) Program</t>
  </si>
  <si>
    <t>DE-FOA-0002736 (BIL – Preventing Outages and Enhancing the Resilience of the Electric Grid Formula Grants to States and Indian Tribes)</t>
  </si>
  <si>
    <t>Community Energy Reliability and Resilience Investment Program</t>
  </si>
  <si>
    <t>Proposed Award</t>
  </si>
  <si>
    <t>Group Rank Number</t>
  </si>
  <si>
    <t>Project Applicant</t>
  </si>
  <si>
    <t>Title</t>
  </si>
  <si>
    <t>CERRI Funds Requested</t>
  </si>
  <si>
    <t>CERRI Funds Recommended</t>
  </si>
  <si>
    <t>Match Funding Share</t>
  </si>
  <si>
    <t>Score</t>
  </si>
  <si>
    <t>Award
Status</t>
  </si>
  <si>
    <t>PacifiCorp</t>
  </si>
  <si>
    <t>California: Planning Resilience (CPR)</t>
  </si>
  <si>
    <t>Awardee - Received DOE Approval</t>
  </si>
  <si>
    <t xml:space="preserve">Sacramento Municipal Utility District </t>
  </si>
  <si>
    <t>SMUD POWER - Preventing Outages With Enhanced Reliability</t>
  </si>
  <si>
    <t>TBD</t>
  </si>
  <si>
    <t>Awardee - Received Letter of Intent</t>
  </si>
  <si>
    <t>Total Funding Recommended</t>
  </si>
  <si>
    <t>City of Anaheim Public Utilities</t>
  </si>
  <si>
    <t>Distribution Switch Reliability and Automation Upgrades</t>
  </si>
  <si>
    <t xml:space="preserve">Scale Microgrid Solutions, LLC </t>
  </si>
  <si>
    <t>Santa Barbara City College Community Resiliency Hub (SBCC_Hub)</t>
  </si>
  <si>
    <t>Passed Not Funded</t>
  </si>
  <si>
    <t>Monterey One Water</t>
  </si>
  <si>
    <t>Monterey Renewable Energy and Utility Reliability Program: Energy Transmission</t>
  </si>
  <si>
    <t> $20,000,000</t>
  </si>
  <si>
    <t>Finalist - Not Recommended for Funding</t>
  </si>
  <si>
    <t>Zelos Energy, LTD</t>
  </si>
  <si>
    <t>Zēlos: Clean, Safe Backup Power for Community Resilience</t>
  </si>
  <si>
    <t> $4,175,779</t>
  </si>
  <si>
    <t>City of Moreno Valley</t>
  </si>
  <si>
    <t>Moreno Valley Conference and Recreation Center Microgrid</t>
  </si>
  <si>
    <t> $1,525,000</t>
  </si>
  <si>
    <t>Did Not Pass</t>
  </si>
  <si>
    <t>City of Lompoc</t>
  </si>
  <si>
    <t>Sustainable Communities Resilience Initiative (SCRI)</t>
  </si>
  <si>
    <t> $3,166,350</t>
  </si>
  <si>
    <t>Total</t>
  </si>
  <si>
    <t>Disqualified</t>
  </si>
  <si>
    <t>City of Vernon</t>
  </si>
  <si>
    <t>Vernon Public Utilities Reliability, Resiliency, GHG Emissions, and Community Benefits</t>
  </si>
  <si>
    <t> $9,604,999</t>
  </si>
  <si>
    <t>N/A</t>
  </si>
  <si>
    <t>Notice of Proposed Awards</t>
  </si>
  <si>
    <t>GFO-23-312 (Part 2)
G2 Small Entities Awardees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</si>
</sst>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5" fontId="12" fillId="0" borderId="0" xfId="0" applyNumberFormat="1" applyFont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tabSelected="1" zoomScaleNormal="100" workbookViewId="0">
      <selection activeCell="A2" sqref="A2"/>
    </sheetView>
  </sheetViews>
  <sheetFormatPr defaultRowHeight="15"/>
  <cols>
    <col min="1" max="1" width="86.1796875" style="9" customWidth="1"/>
  </cols>
  <sheetData>
    <row r="1" spans="1:1" ht="25.5" customHeight="1">
      <c r="A1" s="9" t="s">
        <v>0</v>
      </c>
    </row>
    <row r="2" spans="1:1" ht="25.5" customHeight="1">
      <c r="A2" s="9" t="s">
        <v>46</v>
      </c>
    </row>
    <row r="3" spans="1:1" ht="41.25" customHeight="1">
      <c r="A3" s="66" t="s">
        <v>47</v>
      </c>
    </row>
    <row r="4" spans="1:1" ht="25.5" customHeight="1">
      <c r="A4" s="13" t="s">
        <v>1</v>
      </c>
    </row>
    <row r="5" spans="1:1" ht="40.5" customHeight="1">
      <c r="A5" s="14" t="s">
        <v>2</v>
      </c>
    </row>
    <row r="6" spans="1:1" ht="25.5" customHeight="1">
      <c r="A6" s="39">
        <v>45867</v>
      </c>
    </row>
    <row r="7" spans="1:1" ht="25.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A8EA-6A0C-4868-BA76-A972021E883D}">
  <sheetPr>
    <pageSetUpPr fitToPage="1"/>
  </sheetPr>
  <dimension ref="A1:H10"/>
  <sheetViews>
    <sheetView zoomScaleNormal="100" zoomScaleSheetLayoutView="100" workbookViewId="0">
      <selection activeCell="K7" sqref="K7"/>
    </sheetView>
  </sheetViews>
  <sheetFormatPr defaultColWidth="9.1796875" defaultRowHeight="14.5"/>
  <cols>
    <col min="1" max="1" width="10.54296875" style="6" customWidth="1"/>
    <col min="2" max="2" width="22" style="3" customWidth="1"/>
    <col min="3" max="3" width="29.26953125" style="3" customWidth="1"/>
    <col min="4" max="4" width="15.54296875" style="4" customWidth="1"/>
    <col min="5" max="5" width="19" style="4" customWidth="1"/>
    <col min="6" max="6" width="15.54296875" style="4" customWidth="1"/>
    <col min="7" max="7" width="8.1796875" style="4" customWidth="1"/>
    <col min="8" max="8" width="13.54296875" style="7" customWidth="1"/>
    <col min="9" max="10" width="9.1796875" style="3"/>
    <col min="11" max="11" width="11.26953125" style="3" bestFit="1" customWidth="1"/>
    <col min="12" max="16384" width="9.1796875" style="3"/>
  </cols>
  <sheetData>
    <row r="1" spans="1:8" s="10" customFormat="1" ht="24.65" customHeight="1">
      <c r="A1" s="12" t="s">
        <v>3</v>
      </c>
      <c r="C1" s="11"/>
      <c r="D1" s="11"/>
      <c r="E1" s="11"/>
      <c r="F1" s="11"/>
      <c r="G1" s="11"/>
      <c r="H1" s="11"/>
    </row>
    <row r="2" spans="1:8" s="1" customFormat="1" ht="13.5" customHeight="1">
      <c r="A2" s="8"/>
      <c r="C2" s="2"/>
      <c r="D2" s="2"/>
      <c r="E2" s="2"/>
      <c r="F2" s="2"/>
      <c r="G2" s="2"/>
      <c r="H2" s="2"/>
    </row>
    <row r="3" spans="1:8" s="5" customFormat="1" ht="34" customHeight="1">
      <c r="A3" s="22" t="s">
        <v>4</v>
      </c>
      <c r="B3" s="23"/>
      <c r="C3" s="23"/>
      <c r="D3" s="23"/>
      <c r="E3" s="23"/>
      <c r="F3" s="23"/>
      <c r="G3" s="23"/>
      <c r="H3" s="24"/>
    </row>
    <row r="4" spans="1:8" s="1" customFormat="1" ht="46.5">
      <c r="A4" s="26" t="s">
        <v>5</v>
      </c>
      <c r="B4" s="26" t="s">
        <v>6</v>
      </c>
      <c r="C4" s="26" t="s">
        <v>7</v>
      </c>
      <c r="D4" s="27" t="s">
        <v>8</v>
      </c>
      <c r="E4" s="27" t="s">
        <v>9</v>
      </c>
      <c r="F4" s="27" t="s">
        <v>10</v>
      </c>
      <c r="G4" s="27" t="s">
        <v>11</v>
      </c>
      <c r="H4" s="26" t="s">
        <v>12</v>
      </c>
    </row>
    <row r="5" spans="1:8" s="16" customFormat="1" ht="62">
      <c r="A5" s="25">
        <v>1</v>
      </c>
      <c r="B5" s="25" t="s">
        <v>13</v>
      </c>
      <c r="C5" s="25" t="s">
        <v>14</v>
      </c>
      <c r="D5" s="15">
        <v>12372528</v>
      </c>
      <c r="E5" s="15">
        <v>12372528</v>
      </c>
      <c r="F5" s="15">
        <v>13450316</v>
      </c>
      <c r="G5" s="17">
        <v>117.63</v>
      </c>
      <c r="H5" s="25" t="s">
        <v>15</v>
      </c>
    </row>
    <row r="6" spans="1:8" s="16" customFormat="1" ht="62">
      <c r="A6" s="25">
        <v>2</v>
      </c>
      <c r="B6" s="25" t="s">
        <v>16</v>
      </c>
      <c r="C6" s="25" t="s">
        <v>17</v>
      </c>
      <c r="D6" s="15">
        <v>25500000</v>
      </c>
      <c r="E6" s="15" t="s">
        <v>18</v>
      </c>
      <c r="F6" s="15" t="s">
        <v>18</v>
      </c>
      <c r="G6" s="17">
        <v>111.25</v>
      </c>
      <c r="H6" s="25" t="s">
        <v>19</v>
      </c>
    </row>
    <row r="7" spans="1:8" s="1" customFormat="1" ht="23.5" customHeight="1">
      <c r="A7" s="40"/>
      <c r="B7" s="41"/>
      <c r="C7" s="42" t="s">
        <v>20</v>
      </c>
      <c r="D7" s="43">
        <f>SUM(D5:D6)</f>
        <v>37872528</v>
      </c>
      <c r="E7" s="44">
        <f>SUM(E5)</f>
        <v>12372528</v>
      </c>
      <c r="F7" s="45">
        <f>SUM(F5)</f>
        <v>13450316</v>
      </c>
      <c r="G7" s="46"/>
      <c r="H7" s="47"/>
    </row>
    <row r="8" spans="1:8" s="1" customFormat="1" ht="15.5">
      <c r="A8" s="48"/>
      <c r="B8" s="49"/>
      <c r="C8" s="50"/>
      <c r="D8" s="51"/>
      <c r="E8" s="51"/>
      <c r="F8" s="51"/>
      <c r="G8" s="52"/>
      <c r="H8" s="53"/>
    </row>
    <row r="9" spans="1:8" s="1" customFormat="1" ht="15.5">
      <c r="A9" s="54"/>
      <c r="B9" s="55"/>
      <c r="C9" s="56"/>
      <c r="D9" s="57"/>
      <c r="E9" s="57"/>
      <c r="F9" s="57"/>
      <c r="G9" s="58"/>
      <c r="H9" s="59"/>
    </row>
    <row r="10" spans="1:8" s="38" customFormat="1" ht="15.5">
      <c r="A10" s="36"/>
      <c r="B10" s="1"/>
      <c r="C10" s="1"/>
      <c r="D10" s="37"/>
      <c r="E10" s="37"/>
      <c r="F10" s="37"/>
      <c r="G10" s="37"/>
      <c r="H10" s="36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E0234-17C4-4F10-8376-86FBEBE66E09}">
  <sheetPr>
    <pageSetUpPr fitToPage="1"/>
  </sheetPr>
  <dimension ref="A1:H28"/>
  <sheetViews>
    <sheetView topLeftCell="A13" zoomScaleNormal="100" zoomScaleSheetLayoutView="100" workbookViewId="0">
      <selection activeCell="E16" sqref="E16"/>
    </sheetView>
  </sheetViews>
  <sheetFormatPr defaultColWidth="9.1796875" defaultRowHeight="14.5"/>
  <cols>
    <col min="1" max="1" width="10.54296875" style="6" customWidth="1"/>
    <col min="2" max="2" width="22" style="3" customWidth="1"/>
    <col min="3" max="3" width="29.26953125" style="3" customWidth="1"/>
    <col min="4" max="4" width="15.54296875" style="4" customWidth="1"/>
    <col min="5" max="5" width="19" style="4" customWidth="1"/>
    <col min="6" max="6" width="15.54296875" style="4" customWidth="1"/>
    <col min="7" max="7" width="8.1796875" style="4" customWidth="1"/>
    <col min="8" max="8" width="16.7265625" style="7" customWidth="1"/>
    <col min="9" max="10" width="9.1796875" style="3" bestFit="1" customWidth="1"/>
    <col min="11" max="11" width="11.26953125" style="3" bestFit="1" customWidth="1"/>
    <col min="12" max="16384" width="9.1796875" style="3"/>
  </cols>
  <sheetData>
    <row r="1" spans="1:8" s="10" customFormat="1" ht="24.65" customHeight="1">
      <c r="A1" s="12" t="s">
        <v>3</v>
      </c>
      <c r="C1" s="11"/>
      <c r="D1" s="11"/>
      <c r="E1" s="11"/>
      <c r="F1" s="11"/>
      <c r="G1" s="11"/>
      <c r="H1" s="11"/>
    </row>
    <row r="2" spans="1:8" s="1" customFormat="1" ht="13.5" customHeight="1">
      <c r="A2" s="8"/>
      <c r="C2" s="2"/>
      <c r="D2" s="2"/>
      <c r="E2" s="2"/>
      <c r="F2" s="2"/>
      <c r="G2" s="2"/>
      <c r="H2" s="2"/>
    </row>
    <row r="3" spans="1:8" s="5" customFormat="1" ht="34" customHeight="1">
      <c r="A3" s="22" t="s">
        <v>4</v>
      </c>
      <c r="B3" s="23"/>
      <c r="C3" s="23"/>
      <c r="D3" s="23"/>
      <c r="E3" s="23"/>
      <c r="F3" s="23"/>
      <c r="G3" s="23"/>
      <c r="H3" s="24"/>
    </row>
    <row r="4" spans="1:8" s="1" customFormat="1" ht="46.5">
      <c r="A4" s="26" t="s">
        <v>5</v>
      </c>
      <c r="B4" s="26" t="s">
        <v>6</v>
      </c>
      <c r="C4" s="26" t="s">
        <v>7</v>
      </c>
      <c r="D4" s="27" t="s">
        <v>8</v>
      </c>
      <c r="E4" s="27" t="s">
        <v>9</v>
      </c>
      <c r="F4" s="27" t="s">
        <v>10</v>
      </c>
      <c r="G4" s="27" t="s">
        <v>11</v>
      </c>
      <c r="H4" s="26" t="s">
        <v>12</v>
      </c>
    </row>
    <row r="5" spans="1:8" s="16" customFormat="1" ht="46.5">
      <c r="A5" s="25">
        <v>1</v>
      </c>
      <c r="B5" s="25" t="s">
        <v>21</v>
      </c>
      <c r="C5" s="25" t="s">
        <v>22</v>
      </c>
      <c r="D5" s="15">
        <v>7453937.5</v>
      </c>
      <c r="E5" s="15">
        <v>7453937.5</v>
      </c>
      <c r="F5" s="15">
        <v>5835382.0536000002</v>
      </c>
      <c r="G5" s="17">
        <v>116.19</v>
      </c>
      <c r="H5" s="25" t="s">
        <v>15</v>
      </c>
    </row>
    <row r="6" spans="1:8" s="16" customFormat="1" ht="46.5">
      <c r="A6" s="25">
        <v>2</v>
      </c>
      <c r="B6" s="25" t="s">
        <v>23</v>
      </c>
      <c r="C6" s="15" t="s">
        <v>24</v>
      </c>
      <c r="D6" s="15">
        <v>4203952</v>
      </c>
      <c r="E6" s="15">
        <v>4203952</v>
      </c>
      <c r="F6" s="15">
        <v>3690958</v>
      </c>
      <c r="G6" s="17">
        <v>103.31</v>
      </c>
      <c r="H6" s="25" t="s">
        <v>15</v>
      </c>
    </row>
    <row r="7" spans="1:8" s="1" customFormat="1" ht="23.5" customHeight="1">
      <c r="A7" s="31"/>
      <c r="B7" s="32"/>
      <c r="C7" s="33" t="s">
        <v>20</v>
      </c>
      <c r="D7" s="29">
        <f>SUM(D5:D6)</f>
        <v>11657889.5</v>
      </c>
      <c r="E7" s="30">
        <f>SUM(E5:E6)</f>
        <v>11657889.5</v>
      </c>
      <c r="F7" s="30">
        <f>SUM(F5:F6)</f>
        <v>9526340.0536000002</v>
      </c>
      <c r="G7" s="34"/>
      <c r="H7" s="35"/>
    </row>
    <row r="8" spans="1:8" s="1" customFormat="1" ht="15.5">
      <c r="A8" s="28"/>
      <c r="B8" s="18"/>
      <c r="C8" s="19"/>
      <c r="D8" s="20"/>
      <c r="E8" s="20"/>
      <c r="F8" s="20"/>
      <c r="G8" s="21"/>
      <c r="H8" s="64"/>
    </row>
    <row r="9" spans="1:8" s="1" customFormat="1" ht="15.5">
      <c r="A9" s="28"/>
      <c r="B9" s="18"/>
      <c r="C9" s="19"/>
      <c r="D9" s="20"/>
      <c r="E9" s="20"/>
      <c r="F9" s="20"/>
      <c r="G9" s="21"/>
      <c r="H9" s="64"/>
    </row>
    <row r="10" spans="1:8" s="1" customFormat="1" ht="15.5">
      <c r="A10" s="22" t="s">
        <v>25</v>
      </c>
      <c r="B10" s="23"/>
      <c r="C10" s="23"/>
      <c r="D10" s="23"/>
      <c r="E10" s="23"/>
      <c r="F10" s="23"/>
      <c r="G10" s="23"/>
      <c r="H10" s="24"/>
    </row>
    <row r="11" spans="1:8" s="38" customFormat="1" ht="46.5">
      <c r="A11" s="26" t="s">
        <v>5</v>
      </c>
      <c r="B11" s="26" t="s">
        <v>6</v>
      </c>
      <c r="C11" s="26" t="s">
        <v>7</v>
      </c>
      <c r="D11" s="27" t="s">
        <v>8</v>
      </c>
      <c r="E11" s="27" t="s">
        <v>9</v>
      </c>
      <c r="F11" s="27" t="s">
        <v>10</v>
      </c>
      <c r="G11" s="27" t="s">
        <v>11</v>
      </c>
      <c r="H11" s="26" t="s">
        <v>12</v>
      </c>
    </row>
    <row r="12" spans="1:8" ht="62">
      <c r="A12" s="25">
        <v>3</v>
      </c>
      <c r="B12" s="65" t="s">
        <v>26</v>
      </c>
      <c r="C12" s="65" t="s">
        <v>27</v>
      </c>
      <c r="D12" s="62">
        <v>7594630</v>
      </c>
      <c r="E12" s="62">
        <v>0</v>
      </c>
      <c r="F12" s="62" t="s">
        <v>28</v>
      </c>
      <c r="G12" s="61">
        <v>94.5</v>
      </c>
      <c r="H12" s="25" t="s">
        <v>29</v>
      </c>
    </row>
    <row r="13" spans="1:8" ht="46.5">
      <c r="A13" s="25">
        <v>4</v>
      </c>
      <c r="B13" s="65" t="s">
        <v>30</v>
      </c>
      <c r="C13" s="65" t="s">
        <v>31</v>
      </c>
      <c r="D13" s="62">
        <v>6953474</v>
      </c>
      <c r="E13" s="62">
        <v>0</v>
      </c>
      <c r="F13" s="62" t="s">
        <v>32</v>
      </c>
      <c r="G13" s="61">
        <v>91.81</v>
      </c>
      <c r="H13" s="25" t="s">
        <v>29</v>
      </c>
    </row>
    <row r="14" spans="1:8" ht="46.5">
      <c r="A14" s="25">
        <v>5</v>
      </c>
      <c r="B14" s="65" t="s">
        <v>33</v>
      </c>
      <c r="C14" s="65" t="s">
        <v>34</v>
      </c>
      <c r="D14" s="62">
        <v>4564217</v>
      </c>
      <c r="E14" s="62">
        <v>0</v>
      </c>
      <c r="F14" s="62" t="s">
        <v>35</v>
      </c>
      <c r="G14" s="61">
        <v>91</v>
      </c>
      <c r="H14" s="25" t="s">
        <v>29</v>
      </c>
    </row>
    <row r="15" spans="1:8" ht="15.5">
      <c r="A15" s="31"/>
      <c r="B15" s="32"/>
      <c r="C15" s="33" t="s">
        <v>20</v>
      </c>
      <c r="D15" s="29">
        <f>SUM(D12:D14)</f>
        <v>19112321</v>
      </c>
      <c r="E15" s="29">
        <v>0</v>
      </c>
      <c r="F15" s="29">
        <v>127962</v>
      </c>
      <c r="G15" s="34"/>
      <c r="H15" s="35"/>
    </row>
    <row r="16" spans="1:8" s="1" customFormat="1" ht="15.5">
      <c r="A16" s="28"/>
      <c r="B16" s="18"/>
      <c r="C16" s="19"/>
      <c r="D16" s="20"/>
      <c r="E16" s="20"/>
      <c r="F16" s="20"/>
      <c r="G16" s="21"/>
      <c r="H16" s="64"/>
    </row>
    <row r="17" spans="1:8" s="1" customFormat="1" ht="15.5">
      <c r="A17" s="28"/>
      <c r="B17" s="18"/>
      <c r="C17" s="19"/>
      <c r="D17" s="20"/>
      <c r="E17" s="20"/>
      <c r="F17" s="20"/>
      <c r="G17" s="21"/>
      <c r="H17" s="64"/>
    </row>
    <row r="18" spans="1:8" s="1" customFormat="1" ht="15.5">
      <c r="A18" s="22" t="s">
        <v>36</v>
      </c>
      <c r="B18" s="23"/>
      <c r="C18" s="23"/>
      <c r="D18" s="23"/>
      <c r="E18" s="23"/>
      <c r="F18" s="23"/>
      <c r="G18" s="23"/>
      <c r="H18" s="24"/>
    </row>
    <row r="19" spans="1:8" s="1" customFormat="1" ht="46.5">
      <c r="A19" s="26" t="s">
        <v>5</v>
      </c>
      <c r="B19" s="26" t="s">
        <v>6</v>
      </c>
      <c r="C19" s="26" t="s">
        <v>7</v>
      </c>
      <c r="D19" s="27" t="s">
        <v>8</v>
      </c>
      <c r="E19" s="27" t="s">
        <v>9</v>
      </c>
      <c r="F19" s="27" t="s">
        <v>10</v>
      </c>
      <c r="G19" s="27" t="s">
        <v>11</v>
      </c>
      <c r="H19" s="26" t="s">
        <v>12</v>
      </c>
    </row>
    <row r="20" spans="1:8" ht="31">
      <c r="A20" s="25"/>
      <c r="B20" s="63" t="s">
        <v>37</v>
      </c>
      <c r="C20" s="63" t="s">
        <v>38</v>
      </c>
      <c r="D20" s="62">
        <v>9500000</v>
      </c>
      <c r="E20" s="62">
        <v>0</v>
      </c>
      <c r="F20" s="62" t="s">
        <v>39</v>
      </c>
      <c r="G20" s="61"/>
      <c r="H20" s="60" t="s">
        <v>36</v>
      </c>
    </row>
    <row r="21" spans="1:8" ht="15.5">
      <c r="A21" s="31"/>
      <c r="B21" s="32"/>
      <c r="C21" s="33" t="s">
        <v>40</v>
      </c>
      <c r="D21" s="29">
        <f>SUM(D20:D20)</f>
        <v>9500000</v>
      </c>
      <c r="E21" s="29">
        <v>0</v>
      </c>
      <c r="F21" s="29">
        <v>0</v>
      </c>
      <c r="G21" s="34"/>
      <c r="H21" s="35"/>
    </row>
    <row r="22" spans="1:8" s="1" customFormat="1" ht="15.5">
      <c r="A22" s="28"/>
      <c r="B22" s="18"/>
      <c r="C22" s="19"/>
      <c r="D22" s="20"/>
      <c r="E22" s="20"/>
      <c r="F22" s="20"/>
      <c r="G22" s="21"/>
      <c r="H22" s="64"/>
    </row>
    <row r="23" spans="1:8" s="1" customFormat="1" ht="15.5">
      <c r="A23" s="28"/>
      <c r="B23" s="18"/>
      <c r="C23" s="19"/>
      <c r="D23" s="20"/>
      <c r="E23" s="20"/>
      <c r="F23" s="20"/>
      <c r="G23" s="21"/>
      <c r="H23" s="64"/>
    </row>
    <row r="24" spans="1:8" s="1" customFormat="1" ht="15.5">
      <c r="A24" s="22" t="s">
        <v>41</v>
      </c>
      <c r="B24" s="23"/>
      <c r="C24" s="23"/>
      <c r="D24" s="23"/>
      <c r="E24" s="23"/>
      <c r="F24" s="23"/>
      <c r="G24" s="23"/>
      <c r="H24" s="24"/>
    </row>
    <row r="25" spans="1:8" s="38" customFormat="1" ht="46.5">
      <c r="A25" s="26" t="s">
        <v>5</v>
      </c>
      <c r="B25" s="26" t="s">
        <v>6</v>
      </c>
      <c r="C25" s="26" t="s">
        <v>7</v>
      </c>
      <c r="D25" s="27" t="s">
        <v>8</v>
      </c>
      <c r="E25" s="27" t="s">
        <v>9</v>
      </c>
      <c r="F25" s="27" t="s">
        <v>10</v>
      </c>
      <c r="G25" s="27" t="s">
        <v>11</v>
      </c>
      <c r="H25" s="26" t="s">
        <v>12</v>
      </c>
    </row>
    <row r="26" spans="1:8" ht="62">
      <c r="A26" s="25"/>
      <c r="B26" s="63" t="s">
        <v>42</v>
      </c>
      <c r="C26" s="63" t="s">
        <v>43</v>
      </c>
      <c r="D26" s="62">
        <v>9604999</v>
      </c>
      <c r="E26" s="62">
        <v>0</v>
      </c>
      <c r="F26" s="62" t="s">
        <v>44</v>
      </c>
      <c r="G26" s="61" t="s">
        <v>45</v>
      </c>
      <c r="H26" s="60" t="s">
        <v>41</v>
      </c>
    </row>
    <row r="27" spans="1:8" ht="15.5">
      <c r="A27" s="31"/>
      <c r="B27" s="32"/>
      <c r="C27" s="33" t="s">
        <v>20</v>
      </c>
      <c r="D27" s="29">
        <f>SUM(D26:D26)</f>
        <v>9604999</v>
      </c>
      <c r="E27" s="29">
        <v>0</v>
      </c>
      <c r="F27" s="29">
        <v>127962</v>
      </c>
      <c r="G27" s="34"/>
      <c r="H27" s="35"/>
    </row>
    <row r="28" spans="1:8" s="1" customFormat="1" ht="15.5">
      <c r="A28" s="54"/>
      <c r="B28" s="55"/>
      <c r="C28" s="56"/>
      <c r="D28" s="57"/>
      <c r="E28" s="57"/>
      <c r="F28" s="57"/>
      <c r="G28" s="58"/>
      <c r="H28" s="59"/>
    </row>
  </sheetData>
  <printOptions horizontalCentered="1"/>
  <pageMargins left="0.25" right="0.25" top="0.5" bottom="0.5" header="0.3" footer="0.3"/>
  <pageSetup scale="97" fitToHeight="0" orientation="landscape" r:id="rId1"/>
  <headerFooter>
    <oddFooter>&amp;CNOPA Results Page &amp;P of &amp;N</oddFooter>
  </headerFooter>
  <rowBreaks count="1" manualBreakCount="1">
    <brk id="17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lcf76f155ced4ddcb4097134ff3c332f xmlns="785685f2-c2e1-4352-89aa-3faca8eaba52">
      <Terms xmlns="http://schemas.microsoft.com/office/infopath/2007/PartnerControls"/>
    </lcf76f155ced4ddcb4097134ff3c332f>
    <TaxCatchAll xmlns="5067c814-4b34-462c-a21d-c185ff6548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d32f5fbf95953d86c5a0754b7d032dd3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74bb3cfd471ebf6dbe360dc3b2b3615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4F9C70-C2BE-4002-BC54-AFA386BCEB79}">
  <ds:schemaRefs>
    <ds:schemaRef ds:uri="http://purl.org/dc/dcmitype/"/>
    <ds:schemaRef ds:uri="5067c814-4b34-462c-a21d-c185ff6548d2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785685f2-c2e1-4352-89aa-3faca8eaba5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71F1080-5480-422B-ADAF-7F6E0E140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NOPA Table G1 Large Entities</vt:lpstr>
      <vt:lpstr>NOPA Table G2 Small Entities</vt:lpstr>
      <vt:lpstr>'NOPA Table G1 Large Entities'!Print_Area</vt:lpstr>
      <vt:lpstr>'NOPA Table G2 Small Entities'!Print_Area</vt:lpstr>
      <vt:lpstr>'NOPA Table G1 Large Entities'!Print_Titles</vt:lpstr>
      <vt:lpstr>'NOPA Table G2 Small Entities'!Print_Titles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Dyer, Phil@Energy</cp:lastModifiedBy>
  <cp:revision/>
  <cp:lastPrinted>2025-07-26T01:03:17Z</cp:lastPrinted>
  <dcterms:created xsi:type="dcterms:W3CDTF">2015-01-15T18:23:38Z</dcterms:created>
  <dcterms:modified xsi:type="dcterms:W3CDTF">2025-07-26T01:03:53Z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79100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