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RenewablesAdvancedGeneration/Documents/Solicitations/GFO-24-307/7.NOPA and Briefings/7.2.NOPA for Posting/"/>
    </mc:Choice>
  </mc:AlternateContent>
  <xr:revisionPtr revIDLastSave="0" documentId="8_{A6D5A1EC-A50E-4833-AB97-1F75A3B118F0}" xr6:coauthVersionLast="47" xr6:coauthVersionMax="47" xr10:uidLastSave="{00000000-0000-0000-0000-000000000000}"/>
  <bookViews>
    <workbookView xWindow="-105" yWindow="0" windowWidth="14610" windowHeight="15585" firstSheet="1" activeTab="2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1'!$A$1:$H$27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2" l="1"/>
  <c r="F8" i="12"/>
  <c r="D8" i="12"/>
  <c r="E13" i="6"/>
  <c r="F13" i="6"/>
  <c r="D13" i="6"/>
  <c r="F6" i="6"/>
  <c r="E6" i="6"/>
  <c r="D6" i="6"/>
  <c r="D17" i="12"/>
  <c r="F17" i="12"/>
  <c r="E17" i="12"/>
  <c r="E19" i="6"/>
  <c r="F19" i="6"/>
  <c r="D19" i="6"/>
</calcChain>
</file>

<file path=xl/sharedStrings.xml><?xml version="1.0" encoding="utf-8"?>
<sst xmlns="http://schemas.openxmlformats.org/spreadsheetml/2006/main" count="90" uniqueCount="44">
  <si>
    <t>California Energy Commission - Energy Research Development Division</t>
  </si>
  <si>
    <t>Notice of Proposed Awards</t>
  </si>
  <si>
    <t>GFO-24-307</t>
  </si>
  <si>
    <t>Advancing Designs and Analysis of HVDC Substations and Environmental Monitoring for Floating Offshore Wind</t>
  </si>
  <si>
    <t>Project Group 1-2</t>
  </si>
  <si>
    <r>
      <t>Project Group</t>
    </r>
    <r>
      <rPr>
        <b/>
        <sz val="12.5"/>
        <color rgb="FF000000"/>
        <rFont val="Tahoma"/>
      </rPr>
      <t xml:space="preserve"> 1 – Designs and Analysis of HVDC Substation</t>
    </r>
    <r>
      <rPr>
        <b/>
        <sz val="12.5"/>
        <color rgb="FF000000"/>
        <rFont val="Tahoma"/>
        <family val="2"/>
      </rPr>
      <t>s for FOSW</t>
    </r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</si>
  <si>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</si>
  <si>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</si>
  <si>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</si>
  <si>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</si>
  <si>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</si>
  <si>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</si>
  <si>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</si>
  <si>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</si>
  <si>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</si>
  <si>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National Renewable Energy Laboratory</t>
  </si>
  <si>
    <t>A Reference Floating HVDC Substation Design for California</t>
  </si>
  <si>
    <t>Awardee</t>
  </si>
  <si>
    <t>Total Funding Recommended</t>
  </si>
  <si>
    <t>Passed but not Funded</t>
  </si>
  <si>
    <t>University of Maine System acting through the University of Maine</t>
  </si>
  <si>
    <t>Floating HVDC Offshore Substations for Deepwater Wind: Standardization, Scalability, and Grid Integration</t>
  </si>
  <si>
    <t>Finalist</t>
  </si>
  <si>
    <t>VL Offshore LLC</t>
  </si>
  <si>
    <t>Concept Design of a HVDC Floating Substation to Enable Maximum California Industry Involvement with Hybrid Hull Material for Offshore Wind</t>
  </si>
  <si>
    <t>Total</t>
  </si>
  <si>
    <t>Did Not Pass</t>
  </si>
  <si>
    <t>Miller Marine Science &amp; Consulting, Inc</t>
  </si>
  <si>
    <t>Estimated Planton Impacts of an HVDC Substation in the Morro Bay WEA</t>
  </si>
  <si>
    <r>
      <t>Project Group</t>
    </r>
    <r>
      <rPr>
        <b/>
        <sz val="12.5"/>
        <color rgb="FF000000"/>
        <rFont val="Tahoma"/>
      </rPr>
      <t xml:space="preserve"> 2 – Entanglement Monitoring Solution</t>
    </r>
    <r>
      <rPr>
        <b/>
        <sz val="12.5"/>
        <color rgb="FF000000"/>
        <rFont val="Tahoma"/>
        <family val="2"/>
      </rPr>
      <t>s for FOSW</t>
    </r>
  </si>
  <si>
    <t>Integral Consulting Inc.</t>
  </si>
  <si>
    <t>Development of an autonomous detection and mitigation framework for entanglements around offshore wind farms</t>
  </si>
  <si>
    <t>Sofar Ocean Technologies, Inc.</t>
  </si>
  <si>
    <t>SEA-Scan: Structural and Environmental Algorithms for Sensing of Offshore Systems</t>
  </si>
  <si>
    <t>Lawrence Berkeley National Laboratory</t>
  </si>
  <si>
    <t>Distributed Real-time Entanglement, Acoustic, and Mooring Structural Health Monitoring System (DREAMS)</t>
  </si>
  <si>
    <t>The Regents of the University of California, on behalf of the Los Angeles campus</t>
  </si>
  <si>
    <t>Mooring and Cable Monitoring with Integrated Digital Twins and Multimodal Sensing</t>
  </si>
  <si>
    <t>Cal Poly Humboldt Sponsored Programs Foundation</t>
  </si>
  <si>
    <t>Mooring Sensors for Environmental Awareness (MoorSEA) II</t>
  </si>
  <si>
    <t>The Candide Group LLC</t>
  </si>
  <si>
    <t>Wideband Acoustic Vector Sensor for Maritime Monitoring</t>
  </si>
  <si>
    <t>National Offshore Wind Research and Development Consortium</t>
  </si>
  <si>
    <t>VIDEA: Video-Driven Environmental Assessment with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</si>
</sst>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4"/>
      <color rgb="FF000000"/>
      <name val="Tahoma "/>
    </font>
    <font>
      <b/>
      <sz val="12.5"/>
      <color rgb="FF000000"/>
      <name val="Tahoma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  <font>
      <sz val="14"/>
      <color rgb="FF000000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8" fillId="2" borderId="0" xfId="0" applyFont="1" applyFill="1"/>
    <xf numFmtId="0" fontId="5" fillId="3" borderId="5" xfId="0" applyFont="1" applyFill="1" applyBorder="1"/>
    <xf numFmtId="0" fontId="5" fillId="3" borderId="6" xfId="0" applyFont="1" applyFill="1" applyBorder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F16" sqref="F16"/>
    </sheetView>
  </sheetViews>
  <sheetFormatPr defaultRowHeight="15"/>
  <cols>
    <col min="1" max="1" width="86.140625" style="30" customWidth="1"/>
  </cols>
  <sheetData>
    <row r="1" spans="1:1" ht="25.5" customHeight="1">
      <c r="A1" s="38" t="s">
        <v>0</v>
      </c>
    </row>
    <row r="2" spans="1:1" ht="25.5" customHeight="1">
      <c r="A2" s="38" t="s">
        <v>1</v>
      </c>
    </row>
    <row r="3" spans="1:1" ht="25.5" customHeight="1">
      <c r="A3" s="38" t="s">
        <v>2</v>
      </c>
    </row>
    <row r="4" spans="1:1" ht="45.75" customHeight="1">
      <c r="A4" s="39" t="s">
        <v>3</v>
      </c>
    </row>
    <row r="5" spans="1:1" ht="25.5" customHeight="1">
      <c r="A5" s="38" t="s">
        <v>4</v>
      </c>
    </row>
    <row r="6" spans="1:1" ht="25.5" customHeight="1">
      <c r="A6" s="41">
        <v>45863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zoomScaleNormal="100" zoomScaleSheetLayoutView="100" workbookViewId="0">
      <selection activeCell="E5" sqref="E5:F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0" customFormat="1" ht="24.6" customHeight="1">
      <c r="A1" s="37" t="s">
        <v>5</v>
      </c>
      <c r="C1" s="34"/>
      <c r="D1" s="34"/>
      <c r="E1" s="34"/>
      <c r="F1" s="34"/>
      <c r="G1" s="34"/>
      <c r="H1" s="34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950000000000003" customHeight="1">
      <c r="A3" s="31" t="s">
        <v>6</v>
      </c>
      <c r="B3" s="32"/>
      <c r="C3" s="32"/>
      <c r="D3" s="32"/>
      <c r="E3" s="32"/>
      <c r="F3" s="32"/>
      <c r="G3" s="32"/>
      <c r="H3" s="33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45">
      <c r="A5" s="10">
        <v>1</v>
      </c>
      <c r="B5" s="25" t="s">
        <v>15</v>
      </c>
      <c r="C5" s="25" t="s">
        <v>16</v>
      </c>
      <c r="D5" s="23">
        <v>3250000</v>
      </c>
      <c r="E5" s="23">
        <v>3250000</v>
      </c>
      <c r="F5" s="23">
        <v>1665356.55</v>
      </c>
      <c r="G5" s="11">
        <v>75.819999999999993</v>
      </c>
      <c r="H5" s="10" t="s">
        <v>17</v>
      </c>
    </row>
    <row r="6" spans="1:8" s="6" customFormat="1" ht="23.1" customHeight="1">
      <c r="A6" s="17"/>
      <c r="B6" s="18"/>
      <c r="C6" s="19" t="s">
        <v>18</v>
      </c>
      <c r="D6" s="26">
        <f>SUM(D5)</f>
        <v>3250000</v>
      </c>
      <c r="E6" s="27">
        <f>SUM(E5)</f>
        <v>3250000</v>
      </c>
      <c r="F6" s="28">
        <f>SUM(F5)</f>
        <v>1665356.55</v>
      </c>
      <c r="G6" s="20"/>
      <c r="H6" s="21"/>
    </row>
    <row r="7" spans="1:8" s="6" customFormat="1"/>
    <row r="8" spans="1:8" s="6" customFormat="1"/>
    <row r="9" spans="1:8" s="6" customFormat="1" ht="33.6" customHeight="1">
      <c r="A9" s="31" t="s">
        <v>19</v>
      </c>
      <c r="B9" s="35"/>
      <c r="C9" s="35"/>
      <c r="D9" s="35"/>
      <c r="E9" s="35"/>
      <c r="F9" s="35"/>
      <c r="G9" s="35"/>
      <c r="H9" s="36"/>
    </row>
    <row r="10" spans="1:8" s="6" customFormat="1" ht="47.25">
      <c r="A10" s="13" t="s">
        <v>7</v>
      </c>
      <c r="B10" s="13" t="s">
        <v>8</v>
      </c>
      <c r="C10" s="13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3" t="s">
        <v>14</v>
      </c>
    </row>
    <row r="11" spans="1:8" s="6" customFormat="1" ht="75">
      <c r="A11" s="10">
        <v>2</v>
      </c>
      <c r="B11" s="25" t="s">
        <v>20</v>
      </c>
      <c r="C11" s="25" t="s">
        <v>21</v>
      </c>
      <c r="D11" s="23">
        <v>4000000</v>
      </c>
      <c r="E11" s="23">
        <v>0</v>
      </c>
      <c r="F11" s="23">
        <v>444445</v>
      </c>
      <c r="G11" s="11">
        <v>73.010000000000005</v>
      </c>
      <c r="H11" s="15" t="s">
        <v>22</v>
      </c>
    </row>
    <row r="12" spans="1:8" s="1" customFormat="1" ht="90">
      <c r="A12" s="10">
        <v>3</v>
      </c>
      <c r="B12" s="25" t="s">
        <v>23</v>
      </c>
      <c r="C12" s="25" t="s">
        <v>24</v>
      </c>
      <c r="D12" s="23">
        <v>2275036</v>
      </c>
      <c r="E12" s="23">
        <v>0</v>
      </c>
      <c r="F12" s="23">
        <v>301615</v>
      </c>
      <c r="G12" s="11">
        <v>70.22</v>
      </c>
      <c r="H12" s="10" t="s">
        <v>22</v>
      </c>
    </row>
    <row r="13" spans="1:8" s="1" customFormat="1" ht="23.45" customHeight="1">
      <c r="A13" s="17"/>
      <c r="B13" s="18"/>
      <c r="C13" s="19" t="s">
        <v>25</v>
      </c>
      <c r="D13" s="26">
        <f>SUM(D11:D12)</f>
        <v>6275036</v>
      </c>
      <c r="E13" s="26">
        <f t="shared" ref="E13:F13" si="0">SUM(E11:E12)</f>
        <v>0</v>
      </c>
      <c r="F13" s="26">
        <f t="shared" si="0"/>
        <v>746060</v>
      </c>
      <c r="G13" s="20"/>
      <c r="H13" s="21"/>
    </row>
    <row r="14" spans="1:8" s="1" customFormat="1" ht="23.45" customHeight="1"/>
    <row r="15" spans="1:8" s="1" customFormat="1" ht="23.45" customHeight="1"/>
    <row r="16" spans="1:8" s="1" customFormat="1" ht="33.6" customHeight="1">
      <c r="A16" s="31" t="s">
        <v>26</v>
      </c>
      <c r="B16" s="35"/>
      <c r="C16" s="35"/>
      <c r="D16" s="35"/>
      <c r="E16" s="35"/>
      <c r="F16" s="35"/>
      <c r="G16" s="35"/>
      <c r="H16" s="36"/>
    </row>
    <row r="17" spans="1:9" s="1" customFormat="1" ht="47.25">
      <c r="A17" s="13" t="s">
        <v>7</v>
      </c>
      <c r="B17" s="13" t="s">
        <v>8</v>
      </c>
      <c r="C17" s="13" t="s">
        <v>9</v>
      </c>
      <c r="D17" s="14" t="s">
        <v>10</v>
      </c>
      <c r="E17" s="14" t="s">
        <v>11</v>
      </c>
      <c r="F17" s="14" t="s">
        <v>12</v>
      </c>
      <c r="G17" s="14" t="s">
        <v>13</v>
      </c>
      <c r="H17" s="13" t="s">
        <v>14</v>
      </c>
    </row>
    <row r="18" spans="1:9" s="1" customFormat="1" ht="45">
      <c r="A18" s="10">
        <v>4</v>
      </c>
      <c r="B18" s="24" t="s">
        <v>27</v>
      </c>
      <c r="C18" s="24" t="s">
        <v>28</v>
      </c>
      <c r="D18" s="22">
        <v>1830935</v>
      </c>
      <c r="E18" s="22">
        <v>0</v>
      </c>
      <c r="F18" s="22">
        <v>208333</v>
      </c>
      <c r="G18" s="16"/>
      <c r="H18" s="15" t="s">
        <v>26</v>
      </c>
    </row>
    <row r="19" spans="1:9" s="1" customFormat="1" ht="23.1" customHeight="1">
      <c r="A19" s="17"/>
      <c r="B19" s="18"/>
      <c r="C19" s="19" t="s">
        <v>25</v>
      </c>
      <c r="D19" s="26">
        <f>SUM(D18:D18)</f>
        <v>1830935</v>
      </c>
      <c r="E19" s="27">
        <f>SUM(E18:E18)</f>
        <v>0</v>
      </c>
      <c r="F19" s="28">
        <f>SUM(F18:F18)</f>
        <v>208333</v>
      </c>
      <c r="G19" s="20"/>
      <c r="H19" s="21"/>
    </row>
    <row r="20" spans="1:9" s="6" customFormat="1">
      <c r="A20" s="1"/>
      <c r="B20" s="1"/>
      <c r="C20" s="1"/>
      <c r="D20" s="1"/>
      <c r="E20" s="1"/>
      <c r="F20" s="1"/>
      <c r="G20" s="1"/>
      <c r="H20" s="1"/>
      <c r="I20" s="1"/>
    </row>
    <row r="21" spans="1:9" s="6" customFormat="1">
      <c r="A21" s="1"/>
      <c r="B21" s="1"/>
      <c r="C21" s="1"/>
      <c r="D21" s="1"/>
      <c r="E21" s="1"/>
      <c r="F21" s="1"/>
      <c r="G21" s="1"/>
      <c r="H21" s="1"/>
      <c r="I21" s="1"/>
    </row>
    <row r="22" spans="1:9" s="1" customFormat="1"/>
    <row r="23" spans="1:9" s="1" customFormat="1"/>
    <row r="24" spans="1:9" s="1" customFormat="1"/>
    <row r="25" spans="1:9" s="1" customFormat="1"/>
    <row r="26" spans="1:9" s="1" customFormat="1" ht="36.6" customHeight="1"/>
    <row r="27" spans="1:9" s="1" customFormat="1" ht="49.5" customHeight="1"/>
    <row r="28" spans="1:9" s="1" customFormat="1">
      <c r="A28" s="12"/>
      <c r="D28" s="3"/>
      <c r="E28" s="3"/>
      <c r="F28" s="3"/>
      <c r="G28" s="3"/>
      <c r="H28" s="12"/>
    </row>
    <row r="29" spans="1:9" s="1" customFormat="1" ht="15.75">
      <c r="A29" s="8"/>
      <c r="B29" s="4"/>
      <c r="C29" s="4"/>
      <c r="D29" s="5"/>
      <c r="E29" s="5"/>
      <c r="F29" s="5"/>
      <c r="G29" s="5"/>
      <c r="H29" s="9"/>
    </row>
    <row r="30" spans="1:9" s="1" customFormat="1" ht="15.75">
      <c r="A30" s="8"/>
      <c r="B30" s="4"/>
      <c r="C30" s="4"/>
      <c r="D30" s="5"/>
      <c r="E30" s="5"/>
      <c r="F30" s="5"/>
      <c r="G30" s="5"/>
      <c r="H30" s="9"/>
    </row>
    <row r="31" spans="1:9" s="1" customFormat="1" ht="15.75">
      <c r="A31" s="8"/>
      <c r="B31" s="4"/>
      <c r="C31" s="4"/>
      <c r="D31" s="5"/>
      <c r="E31" s="5"/>
      <c r="F31" s="5"/>
      <c r="G31" s="5"/>
      <c r="H31" s="9"/>
    </row>
    <row r="32" spans="1:9" s="7" customFormat="1">
      <c r="A32" s="8"/>
      <c r="B32" s="4"/>
      <c r="C32" s="4"/>
      <c r="D32" s="5"/>
      <c r="E32" s="5"/>
      <c r="F32" s="5"/>
      <c r="G32" s="5"/>
      <c r="H32" s="9"/>
    </row>
  </sheetData>
  <printOptions horizontalCentered="1"/>
  <pageMargins left="0.25" right="0.25" top="0.5" bottom="0.5" header="0.3" footer="0.3"/>
  <pageSetup fitToWidth="0" fitToHeight="0" orientation="portrait" r:id="rId1"/>
  <headerFooter>
    <oddFooter>&amp;CNOPA Results Page &amp;P of &amp;N</oddFooter>
  </headerFooter>
  <rowBreaks count="2" manualBreakCount="2">
    <brk id="15" max="7" man="1"/>
    <brk id="2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J32"/>
  <sheetViews>
    <sheetView tabSelected="1" workbookViewId="0">
      <selection activeCell="G8" sqref="G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0" customFormat="1" ht="24.6" customHeight="1">
      <c r="A1" s="37" t="s">
        <v>29</v>
      </c>
      <c r="C1" s="34"/>
      <c r="D1" s="34"/>
      <c r="E1" s="34"/>
      <c r="F1" s="34"/>
      <c r="G1" s="34"/>
      <c r="H1" s="34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6" customHeight="1">
      <c r="A3" s="31" t="s">
        <v>6</v>
      </c>
      <c r="B3" s="32"/>
      <c r="C3" s="32"/>
      <c r="D3" s="32"/>
      <c r="E3" s="32"/>
      <c r="F3" s="32"/>
      <c r="G3" s="32"/>
      <c r="H3" s="33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75">
      <c r="A5" s="10">
        <v>1</v>
      </c>
      <c r="B5" s="25" t="s">
        <v>30</v>
      </c>
      <c r="C5" s="25" t="s">
        <v>31</v>
      </c>
      <c r="D5" s="23">
        <v>3000000</v>
      </c>
      <c r="E5" s="23">
        <v>3000000</v>
      </c>
      <c r="F5" s="23">
        <v>1687446</v>
      </c>
      <c r="G5" s="11">
        <v>81.33</v>
      </c>
      <c r="H5" s="10" t="s">
        <v>17</v>
      </c>
    </row>
    <row r="6" spans="1:8" s="6" customFormat="1" ht="60">
      <c r="A6" s="10">
        <v>2</v>
      </c>
      <c r="B6" s="25" t="s">
        <v>32</v>
      </c>
      <c r="C6" s="25" t="s">
        <v>33</v>
      </c>
      <c r="D6" s="23">
        <v>2993427</v>
      </c>
      <c r="E6" s="23">
        <v>2993427</v>
      </c>
      <c r="F6" s="23">
        <v>749895</v>
      </c>
      <c r="G6" s="11">
        <v>72.989999999999995</v>
      </c>
      <c r="H6" s="10" t="s">
        <v>17</v>
      </c>
    </row>
    <row r="7" spans="1:8" s="6" customFormat="1" ht="75">
      <c r="A7" s="10">
        <v>3</v>
      </c>
      <c r="B7" s="25" t="s">
        <v>34</v>
      </c>
      <c r="C7" s="25" t="s">
        <v>35</v>
      </c>
      <c r="D7" s="23">
        <v>3000000</v>
      </c>
      <c r="E7" s="23">
        <v>3000000</v>
      </c>
      <c r="F7" s="23">
        <v>762266</v>
      </c>
      <c r="G7" s="11">
        <v>71.66</v>
      </c>
      <c r="H7" s="15" t="s">
        <v>17</v>
      </c>
    </row>
    <row r="8" spans="1:8" s="6" customFormat="1" ht="23.1" customHeight="1">
      <c r="A8" s="17"/>
      <c r="B8" s="18"/>
      <c r="C8" s="19" t="s">
        <v>18</v>
      </c>
      <c r="D8" s="26">
        <f>SUM(D5:D7)</f>
        <v>8993427</v>
      </c>
      <c r="E8" s="26">
        <f>SUM(E5:E7)</f>
        <v>8993427</v>
      </c>
      <c r="F8" s="26">
        <f>SUM(F5:F7)</f>
        <v>3199607</v>
      </c>
      <c r="G8" s="20"/>
      <c r="H8" s="21"/>
    </row>
    <row r="9" spans="1:8" s="6" customFormat="1"/>
    <row r="10" spans="1:8" s="6" customFormat="1"/>
    <row r="11" spans="1:8" s="6" customFormat="1" ht="33" customHeight="1">
      <c r="A11" s="31" t="s">
        <v>26</v>
      </c>
      <c r="B11" s="35"/>
      <c r="C11" s="35"/>
      <c r="D11" s="35"/>
      <c r="E11" s="35"/>
      <c r="F11" s="35"/>
      <c r="G11" s="35"/>
      <c r="H11" s="36"/>
    </row>
    <row r="12" spans="1:8" s="6" customFormat="1" ht="47.25">
      <c r="A12" s="13" t="s">
        <v>7</v>
      </c>
      <c r="B12" s="13" t="s">
        <v>8</v>
      </c>
      <c r="C12" s="13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3" t="s">
        <v>14</v>
      </c>
    </row>
    <row r="13" spans="1:8" s="6" customFormat="1" ht="75">
      <c r="A13" s="10">
        <v>4</v>
      </c>
      <c r="B13" s="25" t="s">
        <v>36</v>
      </c>
      <c r="C13" s="25" t="s">
        <v>37</v>
      </c>
      <c r="D13" s="23">
        <v>2000000</v>
      </c>
      <c r="E13" s="23">
        <v>0</v>
      </c>
      <c r="F13" s="23">
        <v>529191</v>
      </c>
      <c r="G13" s="11"/>
      <c r="H13" s="15" t="s">
        <v>26</v>
      </c>
    </row>
    <row r="14" spans="1:8" s="1" customFormat="1" ht="60">
      <c r="A14" s="10">
        <v>5</v>
      </c>
      <c r="B14" s="24" t="s">
        <v>38</v>
      </c>
      <c r="C14" s="24" t="s">
        <v>39</v>
      </c>
      <c r="D14" s="22">
        <v>3000000</v>
      </c>
      <c r="E14" s="22">
        <v>0</v>
      </c>
      <c r="F14" s="22">
        <v>749999.76</v>
      </c>
      <c r="G14" s="16"/>
      <c r="H14" s="15" t="s">
        <v>26</v>
      </c>
    </row>
    <row r="15" spans="1:8" s="1" customFormat="1" ht="45">
      <c r="A15" s="10">
        <v>6</v>
      </c>
      <c r="B15" s="25" t="s">
        <v>40</v>
      </c>
      <c r="C15" s="25" t="s">
        <v>41</v>
      </c>
      <c r="D15" s="23">
        <v>2088722</v>
      </c>
      <c r="E15" s="23">
        <v>0</v>
      </c>
      <c r="F15" s="23">
        <v>70231</v>
      </c>
      <c r="G15" s="11"/>
      <c r="H15" s="15" t="s">
        <v>26</v>
      </c>
    </row>
    <row r="16" spans="1:8" s="1" customFormat="1" ht="60">
      <c r="A16" s="10">
        <v>7</v>
      </c>
      <c r="B16" s="24" t="s">
        <v>42</v>
      </c>
      <c r="C16" s="24" t="s">
        <v>43</v>
      </c>
      <c r="D16" s="22">
        <v>2218753</v>
      </c>
      <c r="E16" s="22">
        <v>0</v>
      </c>
      <c r="F16" s="22">
        <v>1500000</v>
      </c>
      <c r="G16" s="16"/>
      <c r="H16" s="15" t="s">
        <v>26</v>
      </c>
    </row>
    <row r="17" spans="1:10" s="1" customFormat="1" ht="15.75">
      <c r="A17" s="17"/>
      <c r="B17" s="18"/>
      <c r="C17" s="19" t="s">
        <v>25</v>
      </c>
      <c r="D17" s="26">
        <f>SUM(D13:D16)</f>
        <v>9307475</v>
      </c>
      <c r="E17" s="27">
        <f>SUM(E13:E16)</f>
        <v>0</v>
      </c>
      <c r="F17" s="28">
        <f>SUM(F13:F16)</f>
        <v>2849421.76</v>
      </c>
      <c r="G17" s="20"/>
      <c r="H17" s="21"/>
    </row>
    <row r="18" spans="1:10" s="1" customFormat="1"/>
    <row r="19" spans="1:10" s="6" customFormat="1">
      <c r="A19" s="1"/>
      <c r="B19" s="1"/>
      <c r="C19" s="1"/>
      <c r="D19" s="1"/>
      <c r="E19" s="1"/>
      <c r="F19" s="1"/>
      <c r="G19" s="1"/>
      <c r="H19" s="1"/>
    </row>
    <row r="20" spans="1:10" s="6" customFormat="1">
      <c r="A20" s="1"/>
      <c r="B20" s="1"/>
      <c r="C20" s="1"/>
      <c r="D20" s="1"/>
      <c r="E20" s="1"/>
      <c r="F20" s="1"/>
      <c r="G20" s="1"/>
      <c r="H20" s="1"/>
    </row>
    <row r="21" spans="1:10" s="1" customFormat="1"/>
    <row r="22" spans="1:10" s="1" customFormat="1" ht="23.1" customHeight="1"/>
    <row r="23" spans="1:10" s="1" customFormat="1"/>
    <row r="24" spans="1:10" s="1" customFormat="1"/>
    <row r="25" spans="1:10" s="1" customFormat="1" ht="33" customHeight="1"/>
    <row r="26" spans="1:10" s="1" customFormat="1" ht="49.5" customHeight="1"/>
    <row r="27" spans="1:10" s="1" customFormat="1"/>
    <row r="28" spans="1:10" s="1" customFormat="1" ht="15.75">
      <c r="A28" s="8"/>
      <c r="B28" s="4"/>
      <c r="C28" s="4"/>
      <c r="D28" s="5"/>
      <c r="E28" s="5"/>
      <c r="F28" s="5"/>
      <c r="G28" s="5"/>
      <c r="H28" s="9"/>
    </row>
    <row r="29" spans="1:10" s="1" customFormat="1" ht="15.75">
      <c r="A29" s="8"/>
      <c r="B29" s="4"/>
      <c r="C29" s="4"/>
      <c r="D29" s="5"/>
      <c r="E29" s="5"/>
      <c r="F29" s="5"/>
      <c r="G29" s="5"/>
      <c r="H29" s="9"/>
    </row>
    <row r="30" spans="1:10" s="1" customFormat="1" ht="15.75">
      <c r="A30" s="8"/>
      <c r="B30" s="4"/>
      <c r="C30" s="4"/>
      <c r="D30" s="5"/>
      <c r="E30" s="5"/>
      <c r="F30" s="5"/>
      <c r="G30" s="5"/>
      <c r="H30" s="9"/>
    </row>
    <row r="31" spans="1:10" s="7" customFormat="1" ht="15.75">
      <c r="A31" s="8"/>
      <c r="B31" s="4"/>
      <c r="C31" s="4"/>
      <c r="D31" s="5"/>
      <c r="E31" s="5"/>
      <c r="F31" s="5"/>
      <c r="G31" s="5"/>
      <c r="H31" s="9"/>
      <c r="I31" s="1"/>
      <c r="J31" s="1"/>
    </row>
    <row r="32" spans="1:10" ht="15.75">
      <c r="I32" s="1"/>
      <c r="J32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8C1EE0995704A84F939BB5F7CBA16" ma:contentTypeVersion="14" ma:contentTypeDescription="Create a new document." ma:contentTypeScope="" ma:versionID="b3a6b104251f392881dd5c6f80f2c3c2">
  <xsd:schema xmlns:xsd="http://www.w3.org/2001/XMLSchema" xmlns:xs="http://www.w3.org/2001/XMLSchema" xmlns:p="http://schemas.microsoft.com/office/2006/metadata/properties" xmlns:ns2="ac9b9408-52ca-45f8-9b10-99b258413ffd" xmlns:ns3="5067c814-4b34-462c-a21d-c185ff6548d2" targetNamespace="http://schemas.microsoft.com/office/2006/metadata/properties" ma:root="true" ma:fieldsID="3290db768d9f3b82eeaeef2eca05c855" ns2:_="" ns3:_="">
    <xsd:import namespace="ac9b9408-52ca-45f8-9b10-99b258413ffd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b9408-52ca-45f8-9b10-99b258413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d4a250f-b65f-444f-93d9-7e40f52609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lcf76f155ced4ddcb4097134ff3c332f xmlns="ac9b9408-52ca-45f8-9b10-99b258413f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1665E0-1FDF-4152-BB7D-34CE70F1D954}"/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Lubega, Nathan@Energy</cp:lastModifiedBy>
  <cp:revision/>
  <dcterms:created xsi:type="dcterms:W3CDTF">2015-01-15T18:23:38Z</dcterms:created>
  <dcterms:modified xsi:type="dcterms:W3CDTF">2025-07-24T22:22:33Z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0x010100CD18C1EE0995704A84F939BB5F7CBA16</vt:lpwstr>
  </property>
  <property fmtid="{D5CDD505-2E9C-101B-9397-08002B2CF9AE}" pid="3" name="MediaServiceImageTags">
    <vt:lpwstr/>
  </property>
  <property fmtid="{D5CDD505-2E9C-101B-9397-08002B2CF9AE}" pid="4" name="Order">
    <vt:r8>1774500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