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3"/>
  <workbookPr defaultThemeVersion="124226"/>
  <mc:AlternateContent xmlns:mc="http://schemas.openxmlformats.org/markup-compatibility/2006">
    <mc:Choice Requires="x15">
      <x15ac:absPath xmlns:x15ac="http://schemas.microsoft.com/office/spreadsheetml/2010/11/ac" url="https://caenergy.sharepoint.com/sites/CECCGL/Shared Documents/CGL Files/01 Contracts/_ Contract Solicitations/IFB-25-001 Interpretation &amp; Translation Services/Working Docs/"/>
    </mc:Choice>
  </mc:AlternateContent>
  <xr:revisionPtr revIDLastSave="5" documentId="8_{BC810605-C9B2-4F41-9B38-35F2E4698392}" xr6:coauthVersionLast="47" xr6:coauthVersionMax="47" xr10:uidLastSave="{38CA79FA-1A48-4421-A952-5A1AE5B61C07}"/>
  <bookViews>
    <workbookView xWindow="19090" yWindow="-110" windowWidth="38620" windowHeight="21100" xr2:uid="{00000000-000D-0000-FFFF-FFFF00000000}"/>
  </bookViews>
  <sheets>
    <sheet name="Cost Bid" sheetId="1" r:id="rId1"/>
  </sheets>
  <definedNames>
    <definedName name="_xlnm.Print_Area" localSheetId="0">'Cost Bid'!$A$1:$I$19</definedName>
  </definedNames>
  <calcPr calcId="191028"/>
  <customWorkbookViews>
    <customWorkbookView name="pdyer - Personal View" guid="{C43DC0E7-C16D-4669-871A-BEF91151494D}" mergeInterval="0" personalView="1" maximized="1" xWindow="1" yWindow="1" windowWidth="1024" windowHeight="994" activeSheetId="1"/>
    <customWorkbookView name="Kramer, Paul@Energy - Personal View" guid="{1CBB977A-5CCB-46E5-AF09-BA7BBF5239D9}" mergeInterval="0" personalView="1" maximized="1" xWindow="-8" yWindow="-8" windowWidth="1696" windowHeight="1004" activeSheetId="1"/>
    <customWorkbookView name="Hoppe, Andrea@Energy - Personal View" guid="{B4B87A21-304B-4378-B04A-98B21D0AA967}" mergeInterval="0" personalView="1" maximized="1" xWindow="-8" yWindow="-8" windowWidth="1296" windowHeight="10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7" i="1" l="1"/>
  <c r="C66" i="1"/>
  <c r="D66" i="1"/>
  <c r="E66" i="1"/>
  <c r="C60" i="1"/>
  <c r="H83" i="1" s="1"/>
  <c r="D60" i="1"/>
  <c r="H84" i="1" s="1"/>
  <c r="E60" i="1"/>
  <c r="E54" i="1"/>
  <c r="E42" i="1"/>
  <c r="H82" i="1" l="1"/>
  <c r="H85" i="1"/>
  <c r="F10" i="1"/>
  <c r="D42" i="1" l="1"/>
  <c r="D54" i="1"/>
  <c r="C54" i="1"/>
  <c r="H77" i="1" l="1"/>
  <c r="C42" i="1" l="1"/>
  <c r="H79" i="1" l="1"/>
  <c r="H80" i="1"/>
  <c r="H78" i="1"/>
  <c r="B15" i="1"/>
  <c r="B41" i="1"/>
  <c r="B53" i="1"/>
  <c r="F14" i="1"/>
  <c r="H14" i="1" s="1"/>
  <c r="F13" i="1"/>
  <c r="H13" i="1" s="1"/>
  <c r="F12" i="1"/>
  <c r="H12" i="1" s="1"/>
  <c r="F11" i="1"/>
  <c r="H11" i="1" s="1"/>
  <c r="H10" i="1"/>
  <c r="I16" i="1" l="1"/>
  <c r="H74" i="1" l="1"/>
  <c r="H75" i="1"/>
  <c r="H72" i="1"/>
  <c r="H73" i="1"/>
  <c r="H87" i="1" l="1"/>
</calcChain>
</file>

<file path=xl/sharedStrings.xml><?xml version="1.0" encoding="utf-8"?>
<sst xmlns="http://schemas.openxmlformats.org/spreadsheetml/2006/main" count="91" uniqueCount="68">
  <si>
    <t xml:space="preserve">This Cost Bid, Attachment 6, includes estimates of the translation and interpretation service needs of the California Energy Commission (CEC). The CEC does not guarantee any minimum amount of work under this contract. The CEC will use Bidder's cost estimates in order to determine low bid. The contract will be awarded to the Bidder with the lowest Total Cost at the bottom of the Cost Bid after any incentives or preference points are applied. The contract budget with the winning Bidder will include only columns and rows highlighted in yellow . The percentage column (Column A) is not necessary for the contract budget since actual service requests will vary depending on the CEC's translation and interpretation needs. The contract will be written for the full amount available ($349,000). </t>
  </si>
  <si>
    <t>Bidders shall provide their rates in the columns and rows highlighted in yellow below for the 2-year contract period. These same rates will be used if the CEC extends the contract for a third year. If the CEC exercises the option for year 3, funding for year 3 may be added to the contract in an amount to be determined, based on rates bid and the CEC's use of the services during years 1 and 2.</t>
  </si>
  <si>
    <t>Bidders must complete their rates in columns B, C and D for translation services, columns B, C and D for interpretation services, and columns B, C, and D for audio technician services for their cost bid to be considered responsive. If CEC requests services for a language that is not listed on this Cost Bid form, there will be one rate- the rate listed for "Other languages," The minimum charge for translation services will be $50. The minimum charge for interpretation services will be one (1) hour. If CEC requests less than the minimum, the CEC will reimburse the contractor for the minimum charges. The CEC pays in one-hour increments so Bidders should bid in whole hours (for interpretation services) and the CEC will round up to the nearest hour for payment and invoicing.</t>
  </si>
  <si>
    <t>The CEC's translation percentages below (Column A) are estimates only and are given as a basis for comparison of rates. No minimum amount of work is guaranteed under this contract. "Other languages" are combined based on the CEC's estimated usage. Other languages may include, but are not limited to, those defined in Section II in the IFB. Proofreading and any other costs for quality assurance as outlined in Task 3 of the Scope of Work, shall be incorporated into your translation and formatting prices. Column D reflects a fee charged when the Contractor has started work on or finished translating a document and the CEC sends revisions to the Contractor as tracked changes to the original submission. Column D is a flat fee per document no matter its size. Bidders must complete Columns B, C and D for Standard translation requests for their bid to be considered responsive.</t>
  </si>
  <si>
    <t xml:space="preserve">Standard Translation Rates                                                                                                                                      </t>
  </si>
  <si>
    <t>Target Language</t>
  </si>
  <si>
    <r>
      <rPr>
        <b/>
        <sz val="14"/>
        <rFont val="Arial"/>
        <family val="2"/>
      </rPr>
      <t>A</t>
    </r>
    <r>
      <rPr>
        <sz val="14"/>
        <rFont val="Arial"/>
        <family val="2"/>
      </rPr>
      <t xml:space="preserve">                   CEC's  percent  anticipated use per language       </t>
    </r>
  </si>
  <si>
    <r>
      <rPr>
        <b/>
        <sz val="14"/>
        <color indexed="8"/>
        <rFont val="Arial"/>
        <family val="2"/>
      </rPr>
      <t xml:space="preserve">B    </t>
    </r>
    <r>
      <rPr>
        <sz val="14"/>
        <color indexed="8"/>
        <rFont val="Arial"/>
        <family val="2"/>
      </rPr>
      <t xml:space="preserve">        translation     (per English word)</t>
    </r>
  </si>
  <si>
    <r>
      <rPr>
        <b/>
        <sz val="14"/>
        <rFont val="Arial"/>
        <family val="2"/>
      </rPr>
      <t xml:space="preserve">C </t>
    </r>
    <r>
      <rPr>
        <sz val="14"/>
        <rFont val="Arial"/>
        <family val="2"/>
      </rPr>
      <t xml:space="preserve">                formatting         (price per page)</t>
    </r>
  </si>
  <si>
    <r>
      <rPr>
        <b/>
        <sz val="14"/>
        <rFont val="Arial"/>
        <family val="2"/>
      </rPr>
      <t>D</t>
    </r>
    <r>
      <rPr>
        <sz val="14"/>
        <rFont val="Arial"/>
        <family val="2"/>
      </rPr>
      <t xml:space="preserve">                    revisions fee         (flat fee per document)</t>
    </r>
  </si>
  <si>
    <r>
      <rPr>
        <b/>
        <sz val="14"/>
        <rFont val="Arial"/>
        <family val="2"/>
      </rPr>
      <t xml:space="preserve">E </t>
    </r>
    <r>
      <rPr>
        <sz val="14"/>
        <rFont val="Arial"/>
        <family val="2"/>
      </rPr>
      <t xml:space="preserve">                     translation cost per page at 450 words per page (B * 450)</t>
    </r>
  </si>
  <si>
    <r>
      <rPr>
        <b/>
        <sz val="14"/>
        <rFont val="Arial"/>
        <family val="2"/>
      </rPr>
      <t>F</t>
    </r>
    <r>
      <rPr>
        <sz val="14"/>
        <rFont val="Arial"/>
        <family val="2"/>
      </rPr>
      <t xml:space="preserve">                        per page cost, excluding revisions fee    (C + E)</t>
    </r>
  </si>
  <si>
    <t>Spanish</t>
  </si>
  <si>
    <t>Chinese</t>
  </si>
  <si>
    <t>Korean</t>
  </si>
  <si>
    <t>Vietnamese</t>
  </si>
  <si>
    <t>Other languages</t>
  </si>
  <si>
    <t>Total:</t>
  </si>
  <si>
    <t xml:space="preserve">Weighted Cost of a Standard Translation per page (assuming 450 words per page and excluding the revisions fee) (sum of A * F for each language): </t>
  </si>
  <si>
    <t>Weighted revisions fee (sum of A * D for each language):</t>
  </si>
  <si>
    <t xml:space="preserve">                                                                                                           </t>
  </si>
  <si>
    <r>
      <t xml:space="preserve">The CEC's interpretation percentages below (Column A) are estimates only and are given as a basis for comparison of rates. No minimum amount of work is guaranteed under this agreement. "Other languages" are combined based on the CEC's estimated usage. Other languages may include, but are not limited to, those defined in Section II in the IFB. Standard Request for interpretation services is defined as five or more business days prior to the scheduled event. Expedited Request for interpretation services is defined as fewer than five business days' notice. </t>
    </r>
    <r>
      <rPr>
        <b/>
        <sz val="12"/>
        <color theme="1"/>
        <rFont val="Arial"/>
        <family val="2"/>
      </rPr>
      <t xml:space="preserve">Hourly Rate (Column B) and Evening Hourly Rate (Column C) shall include all fees for the appearance of two </t>
    </r>
    <r>
      <rPr>
        <b/>
        <u/>
        <sz val="12"/>
        <color theme="1"/>
        <rFont val="Arial"/>
        <family val="2"/>
      </rPr>
      <t>(2)</t>
    </r>
    <r>
      <rPr>
        <b/>
        <sz val="12"/>
        <color theme="1"/>
        <rFont val="Arial"/>
        <family val="2"/>
      </rPr>
      <t xml:space="preserve"> interpreters and the equipment necessary to perform simultaneous interpretation services</t>
    </r>
    <r>
      <rPr>
        <sz val="12"/>
        <color theme="1"/>
        <rFont val="Arial"/>
        <family val="2"/>
      </rPr>
      <t xml:space="preserve">.  
Travel to and from the Sacramento area (defined as within 30 miles of CEC headquarters) is not reimbursable. Travel to and from other locations is reimbursable at state rates as detailed in the IFB Manual, Section II Scope of Work, Task 2. The hourly compensation for travel to and from locations outside the Sacramento area, must be included as the Travel Rates by Hour (Column D) and </t>
    </r>
    <r>
      <rPr>
        <b/>
        <sz val="12"/>
        <color theme="1"/>
        <rFont val="Arial"/>
        <family val="2"/>
      </rPr>
      <t xml:space="preserve">shall cover the hourly rate for two </t>
    </r>
    <r>
      <rPr>
        <b/>
        <u/>
        <sz val="12"/>
        <color theme="1"/>
        <rFont val="Arial"/>
        <family val="2"/>
      </rPr>
      <t>(2)</t>
    </r>
    <r>
      <rPr>
        <b/>
        <sz val="12"/>
        <color theme="1"/>
        <rFont val="Arial"/>
        <family val="2"/>
      </rPr>
      <t xml:space="preserve"> interpreters</t>
    </r>
    <r>
      <rPr>
        <sz val="12"/>
        <color theme="1"/>
        <rFont val="Arial"/>
        <family val="2"/>
      </rPr>
      <t>. Do not include any dollars for reimbursable travel per diem costs in the bid. This amount will appear on the budget at cost, so Bidders do not need to provide a bid amount for travel/per diem costs. 
The first and fourth hypothetical scenarios assume interpretation events outside the Sacramento area. The second and third hypothetical scenarios assume interpretation events will take place in the Sacramento area. See Task 2 in the IFB for reimbursement of travel. Bidders must complete Columns B, C and D for both Standard and Expedited interpretation requests for their bid to be considered responsive.</t>
    </r>
  </si>
  <si>
    <t>Standard Request Interpretation Rates</t>
  </si>
  <si>
    <r>
      <t xml:space="preserve">Target Language </t>
    </r>
    <r>
      <rPr>
        <b/>
        <sz val="12"/>
        <color theme="1"/>
        <rFont val="Arial"/>
        <family val="2"/>
      </rPr>
      <t>(2 interpreters)</t>
    </r>
  </si>
  <si>
    <r>
      <t xml:space="preserve"> </t>
    </r>
    <r>
      <rPr>
        <b/>
        <sz val="14"/>
        <rFont val="Arial"/>
        <family val="2"/>
      </rPr>
      <t>A</t>
    </r>
    <r>
      <rPr>
        <sz val="14"/>
        <rFont val="Arial"/>
        <family val="2"/>
      </rPr>
      <t xml:space="preserve">                     CEC's percent anticipated use per language</t>
    </r>
  </si>
  <si>
    <r>
      <rPr>
        <b/>
        <sz val="14"/>
        <color indexed="8"/>
        <rFont val="Arial"/>
        <family val="2"/>
      </rPr>
      <t xml:space="preserve">B </t>
    </r>
    <r>
      <rPr>
        <sz val="14"/>
        <color indexed="8"/>
        <rFont val="Arial"/>
        <family val="2"/>
      </rPr>
      <t xml:space="preserve">                 Hourly Rate     (before 5 p.m.)</t>
    </r>
  </si>
  <si>
    <r>
      <rPr>
        <b/>
        <sz val="14"/>
        <rFont val="Arial"/>
        <family val="2"/>
      </rPr>
      <t>C</t>
    </r>
    <r>
      <rPr>
        <sz val="14"/>
        <rFont val="Arial"/>
        <family val="2"/>
      </rPr>
      <t xml:space="preserve">                 Evening Hourly Rate (after 5 p.m.)</t>
    </r>
  </si>
  <si>
    <r>
      <t xml:space="preserve">D  
</t>
    </r>
    <r>
      <rPr>
        <sz val="14"/>
        <rFont val="Arial"/>
        <family val="2"/>
      </rPr>
      <t>Travel Rates per Hour (for locations more than 30 mi from Sacramento)</t>
    </r>
  </si>
  <si>
    <t>Chinese (Mandarin)</t>
  </si>
  <si>
    <t>Chinese (Cantonese)</t>
  </si>
  <si>
    <t>Weighted Hourly Rate (sum of A * B or C for each language):</t>
  </si>
  <si>
    <t>Per Diem Travel:</t>
  </si>
  <si>
    <t>(at cost)</t>
  </si>
  <si>
    <t>Expedited Request Interpretation Rates</t>
  </si>
  <si>
    <r>
      <t xml:space="preserve">Target Language </t>
    </r>
    <r>
      <rPr>
        <b/>
        <u/>
        <sz val="12"/>
        <color theme="1"/>
        <rFont val="Arial"/>
        <family val="2"/>
      </rPr>
      <t>(2 interpreters)</t>
    </r>
  </si>
  <si>
    <r>
      <t xml:space="preserve"> </t>
    </r>
    <r>
      <rPr>
        <b/>
        <sz val="14"/>
        <rFont val="Arial"/>
        <family val="2"/>
      </rPr>
      <t>A</t>
    </r>
    <r>
      <rPr>
        <sz val="14"/>
        <rFont val="Arial"/>
        <family val="2"/>
      </rPr>
      <t xml:space="preserve">                     CEC's percent anticipated use per language        </t>
    </r>
  </si>
  <si>
    <t>Weighted Hourly Rate (sum of A * F for each language):</t>
  </si>
  <si>
    <t>Standard Audio Technician Rates</t>
  </si>
  <si>
    <r>
      <rPr>
        <b/>
        <sz val="14"/>
        <rFont val="Arial"/>
        <family val="2"/>
      </rPr>
      <t xml:space="preserve"> A</t>
    </r>
    <r>
      <rPr>
        <b/>
        <u/>
        <sz val="14"/>
        <rFont val="Arial"/>
        <family val="2"/>
      </rPr>
      <t xml:space="preserve">
</t>
    </r>
    <r>
      <rPr>
        <sz val="14"/>
        <rFont val="Arial"/>
        <family val="2"/>
      </rPr>
      <t>CEC's percent anticipated use per technician</t>
    </r>
  </si>
  <si>
    <r>
      <rPr>
        <b/>
        <sz val="14"/>
        <color rgb="FF000000"/>
        <rFont val="Arial"/>
        <family val="2"/>
      </rPr>
      <t>B</t>
    </r>
    <r>
      <rPr>
        <b/>
        <u/>
        <sz val="14"/>
        <color indexed="8"/>
        <rFont val="Arial"/>
        <family val="2"/>
      </rPr>
      <t xml:space="preserve">
</t>
    </r>
    <r>
      <rPr>
        <sz val="14"/>
        <color rgb="FF000000"/>
        <rFont val="Arial"/>
        <family val="2"/>
      </rPr>
      <t>Hourly Rate     (before 5 p.m.)</t>
    </r>
  </si>
  <si>
    <r>
      <rPr>
        <b/>
        <sz val="14"/>
        <rFont val="Arial"/>
        <family val="2"/>
      </rPr>
      <t>C</t>
    </r>
    <r>
      <rPr>
        <b/>
        <u/>
        <sz val="14"/>
        <rFont val="Arial"/>
        <family val="2"/>
      </rPr>
      <t xml:space="preserve">
</t>
    </r>
    <r>
      <rPr>
        <sz val="14"/>
        <rFont val="Arial"/>
        <family val="2"/>
      </rPr>
      <t>Evening Hourly Rate (after 5 p.m.</t>
    </r>
    <r>
      <rPr>
        <b/>
        <u/>
        <sz val="14"/>
        <rFont val="Arial"/>
        <family val="2"/>
      </rPr>
      <t>)</t>
    </r>
  </si>
  <si>
    <r>
      <rPr>
        <b/>
        <sz val="14"/>
        <rFont val="Arial"/>
        <family val="2"/>
      </rPr>
      <t>D</t>
    </r>
    <r>
      <rPr>
        <b/>
        <u/>
        <sz val="14"/>
        <rFont val="Arial"/>
        <family val="2"/>
      </rPr>
      <t xml:space="preserve">
</t>
    </r>
    <r>
      <rPr>
        <sz val="14"/>
        <rFont val="Arial"/>
        <family val="2"/>
      </rPr>
      <t>Travel Rates per Hour (for locations more than 30 mi from Sacramento)</t>
    </r>
  </si>
  <si>
    <t>Audio Technician (1)</t>
  </si>
  <si>
    <t>Weighted Hourly Rate (sum of A * B or C for each rate):</t>
  </si>
  <si>
    <t>Expedited Request Audio Technician Rates</t>
  </si>
  <si>
    <r>
      <rPr>
        <b/>
        <sz val="14"/>
        <rFont val="Arial"/>
        <family val="2"/>
      </rPr>
      <t xml:space="preserve"> A</t>
    </r>
    <r>
      <rPr>
        <sz val="14"/>
        <rFont val="Arial"/>
        <family val="2"/>
      </rPr>
      <t xml:space="preserve">
CEC's percent anticipated use per technician</t>
    </r>
  </si>
  <si>
    <r>
      <rPr>
        <b/>
        <sz val="14"/>
        <color rgb="FF000000"/>
        <rFont val="Arial"/>
        <family val="2"/>
      </rPr>
      <t>B</t>
    </r>
    <r>
      <rPr>
        <sz val="14"/>
        <color indexed="8"/>
        <rFont val="Arial"/>
        <family val="2"/>
      </rPr>
      <t xml:space="preserve">
Hourly Rate     (before 5 p.m.)</t>
    </r>
  </si>
  <si>
    <r>
      <rPr>
        <b/>
        <sz val="14"/>
        <rFont val="Arial"/>
        <family val="2"/>
      </rPr>
      <t>C</t>
    </r>
    <r>
      <rPr>
        <sz val="14"/>
        <rFont val="Arial"/>
        <family val="2"/>
      </rPr>
      <t xml:space="preserve">
Evening Hourly Rate (after 5 p.m.)</t>
    </r>
  </si>
  <si>
    <r>
      <rPr>
        <b/>
        <sz val="14"/>
        <rFont val="Arial"/>
        <family val="2"/>
      </rPr>
      <t>D</t>
    </r>
    <r>
      <rPr>
        <sz val="14"/>
        <rFont val="Arial"/>
        <family val="2"/>
      </rPr>
      <t xml:space="preserve">
Travel Rates per Hour (for locations more than 30 mi from Sacramento)</t>
    </r>
  </si>
  <si>
    <t>Bid Comparison Calculations</t>
  </si>
  <si>
    <t>The lowest bidder will be determined by calculating the costs of the following hypothetical documents and interpretation services. One audio techician for the duration of the event will be included for all interpretation services for purposes of the bid comparison calculations. Those costs will be totaled and the resulting total costs compared. The lowest total cost from a responsible Bidder meeting the minimum qualifications after the application of any preferences or incentives will be awarded the contract. The weighted costs on pages 2-3 are the percentages of languages that the CEC anticipates requesting for the duration of the agreement. These weighted costs are used on page 4 as part of the formula with the cost hypotheticals to determine the total cost for bid comparisons.</t>
  </si>
  <si>
    <t>Hours before 5 p.m</t>
  </si>
  <si>
    <t>Hours after 5 p.m</t>
  </si>
  <si>
    <t>Hours of Travel</t>
  </si>
  <si>
    <t>Document Cost (# pages * per page cost + revision fee (if applicable) or Interpretation Cost (pre/post 5 p.m. hours * pre/post rates)</t>
  </si>
  <si>
    <t>Translation 1: 25-page document for which revisions are requested:</t>
  </si>
  <si>
    <t>Translation 2: 300-page document:</t>
  </si>
  <si>
    <t>Translation 3: 3-page document:</t>
  </si>
  <si>
    <t>Translation 4: 1,200-page document:</t>
  </si>
  <si>
    <t>Interpretation 1: expedited request for an event from 10 a.m. to 2 p.m.</t>
  </si>
  <si>
    <t>Interpretation 2: event from 10 a.m. to 2 p.m.</t>
  </si>
  <si>
    <t>Interpretation 3: event from 10 a.m. to 9 p.m.</t>
  </si>
  <si>
    <t>Interpretation 4: event from 4 p.m. to 7 p.m.</t>
  </si>
  <si>
    <t>Audio Tech 1: expedited request for an event from 10 a.m. to 2 p.m.</t>
  </si>
  <si>
    <t>Audio Tech 2: event from 10 a.m. to 2 p.m.</t>
  </si>
  <si>
    <t>Audio Tech 3: event from 10 a.m. to 9 p.m.</t>
  </si>
  <si>
    <t>Audio Tech 4: event 4 p.m. to 7 p.m.</t>
  </si>
  <si>
    <t>Total Cost (for bid comparisons)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</si>
</sst>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font>
      <sz val="12"/>
      <color theme="1"/>
      <name val="Arial"/>
      <family val="2"/>
    </font>
    <font>
      <b/>
      <sz val="14"/>
      <name val="Arial"/>
      <family val="2"/>
    </font>
    <font>
      <sz val="14"/>
      <name val="Arial"/>
      <family val="2"/>
    </font>
    <font>
      <sz val="14"/>
      <color indexed="8"/>
      <name val="Arial"/>
      <family val="2"/>
    </font>
    <font>
      <b/>
      <sz val="14"/>
      <color indexed="8"/>
      <name val="Arial"/>
      <family val="2"/>
    </font>
    <font>
      <sz val="12"/>
      <name val="Arial"/>
      <family val="2"/>
    </font>
    <font>
      <sz val="12"/>
      <color theme="1"/>
      <name val="Arial"/>
      <family val="2"/>
    </font>
    <font>
      <b/>
      <sz val="12"/>
      <color theme="1"/>
      <name val="Arial"/>
      <family val="2"/>
    </font>
    <font>
      <sz val="12"/>
      <color rgb="FFFF0000"/>
      <name val="Arial"/>
      <family val="2"/>
    </font>
    <font>
      <sz val="14"/>
      <color theme="1"/>
      <name val="Arial"/>
      <family val="2"/>
    </font>
    <font>
      <b/>
      <sz val="14"/>
      <color theme="1"/>
      <name val="Arial"/>
      <family val="2"/>
    </font>
    <font>
      <b/>
      <u/>
      <sz val="12"/>
      <color theme="1"/>
      <name val="Arial"/>
      <family val="2"/>
    </font>
    <font>
      <u/>
      <sz val="12"/>
      <color theme="1"/>
      <name val="Arial"/>
      <family val="2"/>
    </font>
    <font>
      <b/>
      <u/>
      <sz val="14"/>
      <color theme="1"/>
      <name val="Arial"/>
      <family val="2"/>
    </font>
    <font>
      <b/>
      <u/>
      <sz val="14"/>
      <name val="Arial"/>
      <family val="2"/>
    </font>
    <font>
      <b/>
      <u/>
      <sz val="14"/>
      <color indexed="8"/>
      <name val="Arial"/>
      <family val="2"/>
    </font>
    <font>
      <sz val="14"/>
      <color rgb="FF000000"/>
      <name val="Arial"/>
      <family val="2"/>
    </font>
    <font>
      <b/>
      <sz val="14"/>
      <color rgb="FF000000"/>
      <name val="Arial"/>
      <family val="2"/>
    </font>
    <font>
      <u/>
      <sz val="14"/>
      <color theme="1"/>
      <name val="Arial"/>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24994659260841701"/>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s>
  <cellStyleXfs count="2">
    <xf numFmtId="0" fontId="0" fillId="0" borderId="0"/>
    <xf numFmtId="44" fontId="6" fillId="0" borderId="0" applyFont="0" applyFill="0" applyBorder="0" applyAlignment="0" applyProtection="0"/>
  </cellStyleXfs>
  <cellXfs count="84">
    <xf numFmtId="0" fontId="0" fillId="0" borderId="0" xfId="0"/>
    <xf numFmtId="0" fontId="0" fillId="0" borderId="0" xfId="0" applyAlignment="1">
      <alignment wrapText="1"/>
    </xf>
    <xf numFmtId="164" fontId="0" fillId="2" borderId="1" xfId="0" applyNumberFormat="1" applyFill="1" applyBorder="1" applyAlignment="1" applyProtection="1">
      <alignment horizontal="center"/>
      <protection locked="0"/>
    </xf>
    <xf numFmtId="0" fontId="0" fillId="0" borderId="1" xfId="0" applyBorder="1"/>
    <xf numFmtId="0" fontId="9" fillId="0" borderId="1" xfId="0" applyFont="1" applyBorder="1" applyAlignment="1">
      <alignment horizontal="center"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0" fillId="0" borderId="1" xfId="0" applyBorder="1" applyAlignment="1">
      <alignment vertical="top" wrapText="1"/>
    </xf>
    <xf numFmtId="10" fontId="6" fillId="3" borderId="1" xfId="1" applyNumberFormat="1" applyFont="1" applyFill="1" applyBorder="1" applyAlignment="1" applyProtection="1">
      <alignment horizontal="center"/>
    </xf>
    <xf numFmtId="164" fontId="6" fillId="0" borderId="1" xfId="1" applyNumberFormat="1" applyFont="1" applyFill="1" applyBorder="1" applyAlignment="1" applyProtection="1">
      <alignment horizontal="center"/>
    </xf>
    <xf numFmtId="10" fontId="6" fillId="0" borderId="1" xfId="1" applyNumberFormat="1" applyFont="1" applyBorder="1" applyAlignment="1" applyProtection="1">
      <alignment horizontal="center"/>
    </xf>
    <xf numFmtId="164" fontId="6" fillId="0" borderId="1" xfId="1" applyNumberFormat="1" applyFont="1" applyBorder="1" applyAlignment="1" applyProtection="1">
      <alignment horizontal="center"/>
    </xf>
    <xf numFmtId="0" fontId="6" fillId="4" borderId="1" xfId="1" applyNumberFormat="1" applyFont="1" applyFill="1" applyBorder="1" applyAlignment="1" applyProtection="1">
      <alignment horizontal="center"/>
    </xf>
    <xf numFmtId="0" fontId="0" fillId="4" borderId="1" xfId="0" applyFill="1" applyBorder="1"/>
    <xf numFmtId="0" fontId="6" fillId="5" borderId="1" xfId="1" applyNumberFormat="1" applyFont="1" applyFill="1" applyBorder="1" applyAlignment="1" applyProtection="1">
      <alignment horizontal="center"/>
    </xf>
    <xf numFmtId="164" fontId="6" fillId="2" borderId="1" xfId="1" applyNumberFormat="1" applyFont="1" applyFill="1" applyBorder="1" applyAlignment="1" applyProtection="1">
      <alignment horizontal="center"/>
      <protection locked="0"/>
    </xf>
    <xf numFmtId="164" fontId="5" fillId="0" borderId="1" xfId="0" applyNumberFormat="1" applyFont="1" applyBorder="1" applyAlignment="1">
      <alignment horizontal="center"/>
    </xf>
    <xf numFmtId="0" fontId="0" fillId="0" borderId="2" xfId="0" applyBorder="1" applyAlignment="1">
      <alignment horizontal="left" wrapText="1"/>
    </xf>
    <xf numFmtId="0" fontId="9" fillId="5" borderId="1" xfId="1" applyNumberFormat="1" applyFont="1" applyFill="1" applyBorder="1" applyAlignment="1" applyProtection="1">
      <alignment horizontal="center"/>
    </xf>
    <xf numFmtId="0" fontId="0" fillId="0" borderId="1" xfId="0" applyBorder="1" applyAlignment="1">
      <alignment horizontal="left" vertical="top" wrapText="1"/>
    </xf>
    <xf numFmtId="0" fontId="7" fillId="0" borderId="1" xfId="0" applyFont="1" applyBorder="1" applyAlignment="1">
      <alignment wrapText="1"/>
    </xf>
    <xf numFmtId="0" fontId="8" fillId="0" borderId="0" xfId="0" applyFont="1"/>
    <xf numFmtId="0" fontId="7" fillId="0" borderId="1" xfId="0" applyFont="1" applyBorder="1" applyAlignment="1">
      <alignment horizontal="right" wrapText="1"/>
    </xf>
    <xf numFmtId="0" fontId="0" fillId="0" borderId="1" xfId="0" applyBorder="1" applyAlignment="1">
      <alignment horizontal="right" wrapText="1"/>
    </xf>
    <xf numFmtId="0" fontId="9" fillId="0" borderId="0" xfId="0" applyFont="1" applyAlignment="1">
      <alignment horizontal="center"/>
    </xf>
    <xf numFmtId="164" fontId="9" fillId="0" borderId="0" xfId="0" applyNumberFormat="1" applyFont="1" applyAlignment="1">
      <alignment horizontal="center"/>
    </xf>
    <xf numFmtId="0" fontId="7" fillId="0" borderId="0" xfId="0" applyFont="1" applyAlignment="1">
      <alignment horizontal="right" wrapText="1"/>
    </xf>
    <xf numFmtId="0" fontId="0" fillId="0" borderId="0" xfId="0" applyAlignment="1">
      <alignment horizontal="right" wrapText="1"/>
    </xf>
    <xf numFmtId="0" fontId="0" fillId="0" borderId="0" xfId="0" applyProtection="1">
      <protection locked="0"/>
    </xf>
    <xf numFmtId="164" fontId="0" fillId="0" borderId="0" xfId="0" applyNumberFormat="1"/>
    <xf numFmtId="164" fontId="0" fillId="0" borderId="1" xfId="0" applyNumberFormat="1" applyBorder="1" applyAlignment="1">
      <alignment horizontal="right" wrapText="1"/>
    </xf>
    <xf numFmtId="164" fontId="10" fillId="0" borderId="3" xfId="0" applyNumberFormat="1" applyFont="1" applyBorder="1" applyAlignment="1">
      <alignment horizontal="center" wrapText="1"/>
    </xf>
    <xf numFmtId="0" fontId="0" fillId="0" borderId="0" xfId="1" applyNumberFormat="1" applyFont="1" applyFill="1" applyBorder="1" applyAlignment="1" applyProtection="1">
      <alignment horizontal="right"/>
    </xf>
    <xf numFmtId="0" fontId="0" fillId="0" borderId="1" xfId="0" applyBorder="1" applyAlignment="1" applyProtection="1">
      <alignment horizontal="centerContinuous" wrapText="1"/>
      <protection locked="0"/>
    </xf>
    <xf numFmtId="164" fontId="10" fillId="0" borderId="4" xfId="0" applyNumberFormat="1" applyFont="1" applyBorder="1" applyAlignment="1">
      <alignment horizontal="center"/>
    </xf>
    <xf numFmtId="0" fontId="0" fillId="6" borderId="1" xfId="0" applyFill="1" applyBorder="1"/>
    <xf numFmtId="0" fontId="11" fillId="0" borderId="0" xfId="0" applyFont="1"/>
    <xf numFmtId="0" fontId="12" fillId="0" borderId="0" xfId="0" applyFont="1" applyAlignment="1">
      <alignment horizontal="center"/>
    </xf>
    <xf numFmtId="0" fontId="0" fillId="0" borderId="0" xfId="0" applyAlignment="1">
      <alignment horizontal="center" wrapText="1"/>
    </xf>
    <xf numFmtId="0" fontId="6" fillId="7" borderId="0" xfId="1" applyNumberFormat="1" applyFont="1" applyFill="1" applyBorder="1" applyAlignment="1" applyProtection="1">
      <alignment horizontal="center"/>
    </xf>
    <xf numFmtId="0" fontId="7" fillId="7" borderId="0" xfId="0" applyFont="1" applyFill="1" applyAlignment="1">
      <alignment horizontal="right" wrapText="1"/>
    </xf>
    <xf numFmtId="0" fontId="0" fillId="7" borderId="0" xfId="0" applyFill="1" applyAlignment="1">
      <alignment horizontal="right" wrapText="1"/>
    </xf>
    <xf numFmtId="0" fontId="0" fillId="7" borderId="0" xfId="1" applyNumberFormat="1" applyFont="1" applyFill="1" applyBorder="1" applyAlignment="1" applyProtection="1">
      <alignment horizontal="right"/>
    </xf>
    <xf numFmtId="164" fontId="9" fillId="7" borderId="0" xfId="0" applyNumberFormat="1" applyFont="1" applyFill="1" applyAlignment="1">
      <alignment horizontal="center"/>
    </xf>
    <xf numFmtId="0" fontId="1" fillId="0" borderId="1" xfId="0" applyFont="1" applyBorder="1" applyAlignment="1">
      <alignment horizontal="center" vertical="top" wrapText="1"/>
    </xf>
    <xf numFmtId="0" fontId="3" fillId="0" borderId="0" xfId="0" applyFont="1" applyAlignment="1">
      <alignment horizontal="center" vertical="top" wrapText="1"/>
    </xf>
    <xf numFmtId="164" fontId="6" fillId="0" borderId="0" xfId="1" applyNumberFormat="1" applyFont="1" applyBorder="1" applyAlignment="1" applyProtection="1">
      <alignment horizontal="center"/>
    </xf>
    <xf numFmtId="0" fontId="2" fillId="0" borderId="0" xfId="0" applyFont="1" applyAlignment="1">
      <alignment horizontal="center" vertical="top" wrapText="1"/>
    </xf>
    <xf numFmtId="0" fontId="0" fillId="0" borderId="0" xfId="0" applyAlignment="1">
      <alignment horizontal="left" vertical="top" wrapText="1"/>
    </xf>
    <xf numFmtId="0" fontId="13" fillId="0" borderId="1" xfId="0" applyFont="1" applyBorder="1" applyAlignment="1">
      <alignment horizontal="center" vertical="center" wrapText="1"/>
    </xf>
    <xf numFmtId="0" fontId="14" fillId="0" borderId="1" xfId="0" applyFont="1" applyBorder="1" applyAlignment="1">
      <alignment horizontal="center" vertical="top" wrapText="1"/>
    </xf>
    <xf numFmtId="0" fontId="15" fillId="0" borderId="1" xfId="0" applyFont="1" applyBorder="1" applyAlignment="1">
      <alignment horizontal="center" vertical="top" wrapText="1"/>
    </xf>
    <xf numFmtId="0" fontId="15" fillId="0" borderId="0" xfId="0" applyFont="1" applyAlignment="1">
      <alignment horizontal="center" vertical="top" wrapText="1"/>
    </xf>
    <xf numFmtId="164" fontId="11" fillId="0" borderId="1" xfId="1" applyNumberFormat="1" applyFont="1" applyBorder="1" applyAlignment="1" applyProtection="1">
      <alignment horizontal="center"/>
    </xf>
    <xf numFmtId="164" fontId="11" fillId="0" borderId="0" xfId="1" applyNumberFormat="1" applyFont="1" applyBorder="1" applyAlignment="1" applyProtection="1">
      <alignment horizontal="center"/>
    </xf>
    <xf numFmtId="0" fontId="11" fillId="0" borderId="1" xfId="0" applyFont="1" applyBorder="1" applyAlignment="1">
      <alignment horizontal="right" wrapText="1"/>
    </xf>
    <xf numFmtId="164" fontId="11" fillId="0" borderId="1" xfId="1" applyNumberFormat="1" applyFont="1" applyFill="1" applyBorder="1" applyAlignment="1" applyProtection="1">
      <alignment horizontal="center"/>
    </xf>
    <xf numFmtId="10" fontId="0" fillId="3" borderId="1" xfId="1" applyNumberFormat="1" applyFont="1" applyFill="1" applyBorder="1" applyAlignment="1" applyProtection="1">
      <alignment horizontal="center"/>
    </xf>
    <xf numFmtId="164" fontId="0" fillId="2" borderId="1" xfId="1" applyNumberFormat="1" applyFont="1" applyFill="1" applyBorder="1" applyAlignment="1" applyProtection="1">
      <alignment horizontal="center"/>
      <protection locked="0"/>
    </xf>
    <xf numFmtId="0" fontId="18" fillId="5" borderId="1" xfId="1" applyNumberFormat="1" applyFont="1" applyFill="1" applyBorder="1" applyAlignment="1" applyProtection="1">
      <alignment horizontal="center"/>
    </xf>
    <xf numFmtId="0" fontId="6" fillId="0" borderId="1" xfId="0" applyFont="1" applyBorder="1" applyAlignment="1">
      <alignment vertical="top" wrapText="1"/>
    </xf>
    <xf numFmtId="0" fontId="6" fillId="0" borderId="1" xfId="0" applyFont="1" applyBorder="1" applyAlignment="1">
      <alignment horizontal="right" wrapText="1"/>
    </xf>
    <xf numFmtId="164" fontId="6" fillId="2" borderId="1" xfId="0" applyNumberFormat="1" applyFont="1" applyFill="1" applyBorder="1" applyAlignment="1" applyProtection="1">
      <alignment horizontal="center"/>
      <protection locked="0"/>
    </xf>
    <xf numFmtId="164" fontId="6" fillId="0" borderId="1" xfId="0" applyNumberFormat="1" applyFont="1" applyBorder="1" applyAlignment="1">
      <alignment horizontal="right" wrapText="1"/>
    </xf>
    <xf numFmtId="0" fontId="7" fillId="0" borderId="0" xfId="0" applyFont="1"/>
    <xf numFmtId="0" fontId="5" fillId="0" borderId="0" xfId="0" applyFont="1" applyAlignment="1">
      <alignment horizontal="left" vertical="top" wrapText="1"/>
    </xf>
    <xf numFmtId="164" fontId="6" fillId="2" borderId="3" xfId="1" applyNumberFormat="1" applyFont="1" applyFill="1" applyBorder="1" applyAlignment="1" applyProtection="1">
      <alignment horizontal="center" vertical="center"/>
    </xf>
    <xf numFmtId="0" fontId="10" fillId="0" borderId="5" xfId="0" applyFont="1" applyBorder="1" applyAlignment="1">
      <alignment horizontal="center" wrapText="1"/>
    </xf>
    <xf numFmtId="0" fontId="10" fillId="0" borderId="6" xfId="0" applyFont="1" applyBorder="1" applyAlignment="1">
      <alignment horizontal="center" wrapText="1"/>
    </xf>
    <xf numFmtId="0" fontId="10" fillId="0" borderId="7" xfId="0" applyFont="1" applyBorder="1" applyAlignment="1">
      <alignment horizontal="center" wrapText="1"/>
    </xf>
    <xf numFmtId="0" fontId="7" fillId="5" borderId="1" xfId="0" applyFont="1" applyFill="1" applyBorder="1" applyAlignment="1">
      <alignment horizontal="right" wrapText="1"/>
    </xf>
    <xf numFmtId="0" fontId="0" fillId="0" borderId="0" xfId="0" applyAlignment="1" applyProtection="1">
      <alignment horizontal="left" wrapText="1"/>
      <protection locked="0"/>
    </xf>
    <xf numFmtId="0" fontId="0" fillId="5" borderId="1" xfId="0" applyFill="1" applyBorder="1" applyAlignment="1">
      <alignment horizontal="right" wrapText="1"/>
    </xf>
    <xf numFmtId="0" fontId="5" fillId="0" borderId="0" xfId="0" applyFont="1" applyAlignment="1">
      <alignment horizontal="left" vertical="top"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7" xfId="0" applyFont="1" applyBorder="1" applyAlignment="1">
      <alignment horizontal="center" wrapText="1"/>
    </xf>
    <xf numFmtId="0" fontId="10" fillId="0" borderId="1" xfId="0" applyFont="1" applyBorder="1" applyAlignment="1">
      <alignment horizontal="center" wrapText="1"/>
    </xf>
    <xf numFmtId="0" fontId="0" fillId="0" borderId="0" xfId="0" applyAlignment="1">
      <alignment vertical="top" wrapText="1"/>
    </xf>
    <xf numFmtId="0" fontId="0" fillId="0" borderId="0" xfId="0" applyAlignment="1">
      <alignment horizontal="left" wrapText="1"/>
    </xf>
    <xf numFmtId="0" fontId="5" fillId="0" borderId="0" xfId="0" applyFont="1" applyAlignment="1">
      <alignment wrapText="1"/>
    </xf>
    <xf numFmtId="164" fontId="6" fillId="2" borderId="3" xfId="1" applyNumberFormat="1" applyFont="1" applyFill="1" applyBorder="1" applyAlignment="1" applyProtection="1">
      <alignment horizontal="center" vertical="center"/>
    </xf>
    <xf numFmtId="164" fontId="6" fillId="2" borderId="8" xfId="1" applyNumberFormat="1" applyFont="1" applyFill="1" applyBorder="1" applyAlignment="1" applyProtection="1">
      <alignment horizontal="center" vertical="center"/>
    </xf>
    <xf numFmtId="164" fontId="6" fillId="2" borderId="4" xfId="1" applyNumberFormat="1" applyFont="1" applyFill="1" applyBorder="1" applyAlignment="1" applyProtection="1">
      <alignment horizontal="center" vertical="center"/>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15"/>
  <sheetViews>
    <sheetView tabSelected="1" topLeftCell="A71" zoomScaleNormal="100" zoomScaleSheetLayoutView="100" workbookViewId="0">
      <selection activeCell="I82" sqref="I82"/>
    </sheetView>
  </sheetViews>
  <sheetFormatPr defaultRowHeight="15"/>
  <cols>
    <col min="1" max="1" width="19.88671875" customWidth="1"/>
    <col min="2" max="2" width="15.88671875" customWidth="1"/>
    <col min="3" max="3" width="16.109375" customWidth="1"/>
    <col min="4" max="5" width="18.109375" customWidth="1"/>
    <col min="6" max="7" width="16.109375" customWidth="1"/>
    <col min="8" max="8" width="17.109375" customWidth="1"/>
    <col min="9" max="9" width="20" customWidth="1"/>
  </cols>
  <sheetData>
    <row r="1" spans="1:45" ht="63" customHeight="1"/>
    <row r="2" spans="1:45" ht="111" customHeight="1">
      <c r="A2" s="73" t="s">
        <v>0</v>
      </c>
      <c r="B2" s="73"/>
      <c r="C2" s="73"/>
      <c r="D2" s="73"/>
      <c r="E2" s="73"/>
      <c r="F2" s="73"/>
      <c r="G2" s="73"/>
      <c r="H2" s="73"/>
      <c r="I2" s="73"/>
      <c r="J2" s="21"/>
      <c r="K2" s="21"/>
    </row>
    <row r="3" spans="1:45" s="1" customFormat="1" ht="65.25" customHeight="1">
      <c r="A3" s="73" t="s">
        <v>1</v>
      </c>
      <c r="B3" s="73"/>
      <c r="C3" s="73"/>
      <c r="D3" s="73"/>
      <c r="E3" s="73"/>
      <c r="F3" s="73"/>
      <c r="G3" s="73"/>
      <c r="H3" s="73"/>
      <c r="I3" s="73"/>
      <c r="J3" s="21"/>
      <c r="K3"/>
      <c r="L3"/>
      <c r="M3"/>
      <c r="N3"/>
      <c r="O3"/>
      <c r="P3"/>
      <c r="Q3"/>
      <c r="R3"/>
      <c r="S3"/>
      <c r="T3"/>
    </row>
    <row r="4" spans="1:45" s="1" customFormat="1" ht="109.5" customHeight="1">
      <c r="A4" s="73" t="s">
        <v>2</v>
      </c>
      <c r="B4" s="80"/>
      <c r="C4" s="80"/>
      <c r="D4" s="80"/>
      <c r="E4" s="80"/>
      <c r="F4" s="80"/>
      <c r="G4" s="80"/>
      <c r="H4" s="80"/>
      <c r="I4" s="80"/>
      <c r="J4" s="21"/>
      <c r="K4"/>
      <c r="L4"/>
      <c r="M4"/>
      <c r="N4"/>
      <c r="O4"/>
      <c r="P4"/>
      <c r="Q4"/>
      <c r="R4"/>
      <c r="S4"/>
      <c r="T4"/>
    </row>
    <row r="5" spans="1:45" s="1" customFormat="1" ht="111" customHeight="1">
      <c r="A5" s="73" t="s">
        <v>3</v>
      </c>
      <c r="B5" s="73"/>
      <c r="C5" s="73"/>
      <c r="D5" s="73"/>
      <c r="E5" s="73"/>
      <c r="F5" s="73"/>
      <c r="G5" s="73"/>
      <c r="H5" s="73"/>
      <c r="I5" s="73"/>
      <c r="J5" s="21"/>
      <c r="K5"/>
      <c r="L5"/>
      <c r="M5"/>
      <c r="N5"/>
      <c r="O5"/>
      <c r="P5"/>
      <c r="Q5"/>
      <c r="R5"/>
      <c r="S5"/>
      <c r="T5"/>
    </row>
    <row r="6" spans="1:45" s="1" customFormat="1" ht="77.25" customHeight="1">
      <c r="A6" s="65"/>
      <c r="B6" s="48"/>
      <c r="C6" s="48"/>
      <c r="D6" s="48"/>
      <c r="E6" s="48"/>
      <c r="F6" s="48"/>
      <c r="G6" s="48"/>
      <c r="H6" s="48"/>
      <c r="I6" s="48"/>
      <c r="J6" s="21"/>
      <c r="K6"/>
      <c r="L6"/>
      <c r="M6"/>
      <c r="N6"/>
      <c r="O6"/>
      <c r="P6"/>
      <c r="Q6"/>
      <c r="R6"/>
      <c r="S6"/>
      <c r="T6"/>
    </row>
    <row r="7" spans="1:45" s="1" customFormat="1" ht="77.25" customHeight="1" thickBot="1">
      <c r="A7" s="65"/>
      <c r="B7" s="48"/>
      <c r="C7" s="48"/>
      <c r="D7" s="48"/>
      <c r="E7" s="48"/>
      <c r="F7" s="48"/>
      <c r="G7" s="48"/>
      <c r="H7" s="48"/>
      <c r="I7" s="48"/>
      <c r="J7" s="21"/>
      <c r="K7"/>
      <c r="L7"/>
      <c r="M7"/>
      <c r="N7"/>
      <c r="O7"/>
      <c r="P7"/>
      <c r="Q7"/>
      <c r="R7"/>
      <c r="S7"/>
      <c r="T7"/>
    </row>
    <row r="8" spans="1:45" s="3" customFormat="1" ht="18.95" customHeight="1" thickBot="1">
      <c r="A8" s="74" t="s">
        <v>4</v>
      </c>
      <c r="B8" s="75"/>
      <c r="C8" s="75"/>
      <c r="D8" s="75"/>
      <c r="E8" s="75"/>
      <c r="F8" s="75"/>
      <c r="G8" s="75"/>
      <c r="H8" s="75"/>
      <c r="I8" s="76"/>
      <c r="J8"/>
      <c r="K8"/>
      <c r="L8"/>
      <c r="M8"/>
      <c r="N8"/>
      <c r="O8"/>
      <c r="P8"/>
      <c r="Q8"/>
      <c r="R8"/>
      <c r="S8"/>
      <c r="T8"/>
      <c r="U8"/>
      <c r="V8"/>
      <c r="W8"/>
      <c r="X8"/>
      <c r="Y8"/>
      <c r="Z8"/>
      <c r="AA8"/>
      <c r="AB8"/>
      <c r="AC8"/>
      <c r="AD8"/>
      <c r="AE8"/>
      <c r="AF8"/>
      <c r="AG8"/>
      <c r="AH8"/>
      <c r="AI8"/>
      <c r="AJ8"/>
      <c r="AK8"/>
      <c r="AL8"/>
      <c r="AM8"/>
      <c r="AN8"/>
      <c r="AO8"/>
      <c r="AP8"/>
      <c r="AQ8"/>
      <c r="AR8"/>
      <c r="AS8"/>
    </row>
    <row r="9" spans="1:45" s="3" customFormat="1" ht="122.25" customHeight="1" thickBot="1">
      <c r="A9" s="4" t="s">
        <v>5</v>
      </c>
      <c r="B9" s="5" t="s">
        <v>6</v>
      </c>
      <c r="C9" s="6" t="s">
        <v>7</v>
      </c>
      <c r="D9" s="5" t="s">
        <v>8</v>
      </c>
      <c r="E9" s="5" t="s">
        <v>9</v>
      </c>
      <c r="F9" s="5" t="s">
        <v>10</v>
      </c>
      <c r="G9" s="5"/>
      <c r="H9" s="5" t="s">
        <v>11</v>
      </c>
      <c r="I9" s="5"/>
      <c r="J9"/>
      <c r="K9"/>
      <c r="L9"/>
      <c r="M9"/>
      <c r="N9"/>
      <c r="O9"/>
      <c r="P9"/>
      <c r="Q9"/>
      <c r="R9"/>
      <c r="S9"/>
      <c r="T9"/>
      <c r="U9"/>
      <c r="V9"/>
      <c r="W9"/>
      <c r="X9"/>
      <c r="Y9"/>
      <c r="Z9"/>
      <c r="AA9"/>
      <c r="AB9"/>
      <c r="AC9"/>
      <c r="AD9"/>
      <c r="AE9"/>
      <c r="AF9"/>
      <c r="AG9"/>
      <c r="AH9"/>
      <c r="AI9"/>
      <c r="AJ9"/>
      <c r="AK9"/>
      <c r="AL9"/>
      <c r="AM9"/>
      <c r="AN9"/>
      <c r="AO9"/>
      <c r="AP9"/>
      <c r="AQ9"/>
      <c r="AR9"/>
      <c r="AS9"/>
    </row>
    <row r="10" spans="1:45" s="3" customFormat="1" ht="20.100000000000001" customHeight="1" thickBot="1">
      <c r="A10" s="7" t="s">
        <v>12</v>
      </c>
      <c r="B10" s="8">
        <v>0.65</v>
      </c>
      <c r="C10" s="2">
        <v>0</v>
      </c>
      <c r="D10" s="15">
        <v>0</v>
      </c>
      <c r="E10" s="15">
        <v>0</v>
      </c>
      <c r="F10" s="9">
        <f>PRODUCT(C10,450)</f>
        <v>0</v>
      </c>
      <c r="G10" s="9"/>
      <c r="H10" s="11">
        <f>SUM(D10:F10)</f>
        <v>0</v>
      </c>
      <c r="I10" s="16"/>
      <c r="J10"/>
      <c r="K10"/>
      <c r="L10"/>
      <c r="M10"/>
      <c r="N10"/>
      <c r="O10"/>
      <c r="P10"/>
      <c r="Q10"/>
      <c r="R10"/>
      <c r="S10"/>
      <c r="T10"/>
      <c r="U10"/>
      <c r="V10"/>
      <c r="W10"/>
      <c r="X10"/>
      <c r="Y10"/>
      <c r="Z10"/>
      <c r="AA10"/>
      <c r="AB10"/>
      <c r="AC10"/>
      <c r="AD10"/>
      <c r="AE10"/>
      <c r="AF10"/>
      <c r="AG10"/>
      <c r="AH10"/>
      <c r="AI10"/>
      <c r="AJ10"/>
      <c r="AK10"/>
      <c r="AL10"/>
      <c r="AM10"/>
      <c r="AN10"/>
      <c r="AO10"/>
      <c r="AP10"/>
      <c r="AQ10"/>
      <c r="AR10"/>
      <c r="AS10"/>
    </row>
    <row r="11" spans="1:45" s="3" customFormat="1" ht="20.100000000000001" customHeight="1" thickBot="1">
      <c r="A11" s="7" t="s">
        <v>13</v>
      </c>
      <c r="B11" s="8">
        <v>0.1</v>
      </c>
      <c r="C11" s="2">
        <v>0</v>
      </c>
      <c r="D11" s="15">
        <v>0</v>
      </c>
      <c r="E11" s="15">
        <v>0</v>
      </c>
      <c r="F11" s="9">
        <f>PRODUCT(C11,450)</f>
        <v>0</v>
      </c>
      <c r="G11" s="9"/>
      <c r="H11" s="11">
        <f>SUM(D11:F11)</f>
        <v>0</v>
      </c>
      <c r="I11" s="16"/>
      <c r="J11"/>
      <c r="K11"/>
      <c r="L11"/>
      <c r="M11"/>
      <c r="N11"/>
      <c r="O11"/>
      <c r="P11"/>
      <c r="Q11"/>
      <c r="R11"/>
      <c r="S11"/>
      <c r="T11"/>
      <c r="U11"/>
      <c r="V11"/>
      <c r="W11"/>
      <c r="X11"/>
      <c r="Y11"/>
      <c r="Z11"/>
      <c r="AA11"/>
      <c r="AB11"/>
      <c r="AC11"/>
      <c r="AD11"/>
      <c r="AE11"/>
      <c r="AF11"/>
      <c r="AG11"/>
      <c r="AH11"/>
      <c r="AI11"/>
      <c r="AJ11"/>
      <c r="AK11"/>
      <c r="AL11"/>
      <c r="AM11"/>
      <c r="AN11"/>
      <c r="AO11"/>
      <c r="AP11"/>
      <c r="AQ11"/>
      <c r="AR11"/>
      <c r="AS11"/>
    </row>
    <row r="12" spans="1:45" s="3" customFormat="1" ht="20.100000000000001" customHeight="1" thickBot="1">
      <c r="A12" s="7" t="s">
        <v>14</v>
      </c>
      <c r="B12" s="8">
        <v>0.09</v>
      </c>
      <c r="C12" s="2">
        <v>0</v>
      </c>
      <c r="D12" s="15">
        <v>0</v>
      </c>
      <c r="E12" s="15">
        <v>0</v>
      </c>
      <c r="F12" s="9">
        <f>PRODUCT(C12,450)</f>
        <v>0</v>
      </c>
      <c r="G12" s="9"/>
      <c r="H12" s="11">
        <f>SUM(D12:F12)</f>
        <v>0</v>
      </c>
      <c r="I12" s="16"/>
      <c r="J12"/>
      <c r="K12"/>
      <c r="L12"/>
      <c r="M12"/>
      <c r="N12"/>
      <c r="O12"/>
      <c r="P12"/>
      <c r="Q12"/>
      <c r="R12"/>
      <c r="S12"/>
      <c r="T12"/>
      <c r="U12"/>
      <c r="V12"/>
      <c r="W12"/>
      <c r="X12"/>
      <c r="Y12"/>
      <c r="Z12"/>
      <c r="AA12"/>
      <c r="AB12"/>
      <c r="AC12"/>
      <c r="AD12"/>
      <c r="AE12"/>
      <c r="AF12"/>
      <c r="AG12"/>
      <c r="AH12"/>
      <c r="AI12"/>
      <c r="AJ12"/>
      <c r="AK12"/>
      <c r="AL12"/>
      <c r="AM12"/>
      <c r="AN12"/>
      <c r="AO12"/>
      <c r="AP12"/>
      <c r="AQ12"/>
      <c r="AR12"/>
      <c r="AS12"/>
    </row>
    <row r="13" spans="1:45" s="3" customFormat="1" ht="20.100000000000001" customHeight="1" thickBot="1">
      <c r="A13" s="7" t="s">
        <v>15</v>
      </c>
      <c r="B13" s="8">
        <v>0.06</v>
      </c>
      <c r="C13" s="2">
        <v>0</v>
      </c>
      <c r="D13" s="15">
        <v>0</v>
      </c>
      <c r="E13" s="15">
        <v>0</v>
      </c>
      <c r="F13" s="9">
        <f>PRODUCT(C13,450)</f>
        <v>0</v>
      </c>
      <c r="G13" s="9"/>
      <c r="H13" s="11">
        <f>SUM(D13:F13)</f>
        <v>0</v>
      </c>
      <c r="I13" s="16"/>
      <c r="J13"/>
      <c r="K13"/>
      <c r="L13"/>
      <c r="M13"/>
      <c r="N13"/>
      <c r="O13"/>
      <c r="P13"/>
      <c r="Q13"/>
      <c r="R13"/>
      <c r="S13"/>
      <c r="T13"/>
      <c r="U13"/>
      <c r="V13"/>
      <c r="W13"/>
      <c r="X13"/>
      <c r="Y13"/>
      <c r="Z13"/>
      <c r="AA13"/>
      <c r="AB13"/>
      <c r="AC13"/>
      <c r="AD13"/>
      <c r="AE13"/>
      <c r="AF13"/>
      <c r="AG13"/>
      <c r="AH13"/>
      <c r="AI13"/>
      <c r="AJ13"/>
      <c r="AK13"/>
      <c r="AL13"/>
      <c r="AM13"/>
      <c r="AN13"/>
      <c r="AO13"/>
      <c r="AP13"/>
      <c r="AQ13"/>
      <c r="AR13"/>
      <c r="AS13"/>
    </row>
    <row r="14" spans="1:45" s="3" customFormat="1" ht="20.100000000000001" customHeight="1" thickBot="1">
      <c r="A14" s="7" t="s">
        <v>16</v>
      </c>
      <c r="B14" s="8">
        <v>0.1</v>
      </c>
      <c r="C14" s="2">
        <v>0</v>
      </c>
      <c r="D14" s="15">
        <v>0</v>
      </c>
      <c r="E14" s="15">
        <v>0</v>
      </c>
      <c r="F14" s="9">
        <f>PRODUCT(C14, 450)</f>
        <v>0</v>
      </c>
      <c r="G14" s="9"/>
      <c r="H14" s="11">
        <f>SUM(D14:F14)</f>
        <v>0</v>
      </c>
      <c r="I14" s="16"/>
      <c r="J14"/>
      <c r="K14"/>
      <c r="L14"/>
      <c r="M14"/>
      <c r="N14"/>
      <c r="O14"/>
      <c r="P14"/>
      <c r="Q14"/>
      <c r="R14"/>
      <c r="S14"/>
      <c r="T14"/>
      <c r="U14"/>
      <c r="V14"/>
      <c r="W14"/>
      <c r="X14"/>
      <c r="Y14"/>
      <c r="Z14"/>
      <c r="AA14"/>
      <c r="AB14"/>
      <c r="AC14"/>
      <c r="AD14"/>
      <c r="AE14"/>
      <c r="AF14"/>
      <c r="AG14"/>
      <c r="AH14"/>
      <c r="AI14"/>
      <c r="AJ14"/>
      <c r="AK14"/>
      <c r="AL14"/>
      <c r="AM14"/>
      <c r="AN14"/>
      <c r="AO14"/>
      <c r="AP14"/>
      <c r="AQ14"/>
      <c r="AR14"/>
      <c r="AS14"/>
    </row>
    <row r="15" spans="1:45" s="3" customFormat="1" ht="20.100000000000001" customHeight="1" thickBot="1">
      <c r="A15" s="22" t="s">
        <v>17</v>
      </c>
      <c r="B15" s="10">
        <f>SUM(B10:B14)</f>
        <v>0.99999999999999989</v>
      </c>
      <c r="C15" s="12"/>
      <c r="D15" s="12"/>
      <c r="E15" s="12"/>
      <c r="F15" s="13"/>
      <c r="G15" s="13"/>
      <c r="H15" s="12"/>
      <c r="I15" s="31"/>
      <c r="J15"/>
      <c r="K15"/>
      <c r="L15"/>
      <c r="M15"/>
      <c r="N15"/>
      <c r="O15"/>
      <c r="P15"/>
      <c r="Q15"/>
      <c r="R15"/>
      <c r="S15"/>
      <c r="T15"/>
      <c r="U15"/>
      <c r="V15"/>
      <c r="W15"/>
      <c r="X15"/>
      <c r="Y15"/>
      <c r="Z15"/>
      <c r="AA15"/>
      <c r="AB15"/>
      <c r="AC15"/>
      <c r="AD15"/>
      <c r="AE15"/>
      <c r="AF15"/>
      <c r="AG15"/>
      <c r="AH15"/>
      <c r="AI15"/>
      <c r="AJ15"/>
      <c r="AK15"/>
      <c r="AL15"/>
      <c r="AM15"/>
      <c r="AN15"/>
      <c r="AO15"/>
      <c r="AP15"/>
      <c r="AQ15"/>
      <c r="AR15"/>
      <c r="AS15"/>
    </row>
    <row r="16" spans="1:45" s="3" customFormat="1" ht="117.75" customHeight="1" thickBot="1">
      <c r="A16" s="33" t="s">
        <v>18</v>
      </c>
      <c r="B16" s="33"/>
      <c r="C16" s="33"/>
      <c r="D16" s="33"/>
      <c r="E16" s="33"/>
      <c r="F16" s="33"/>
      <c r="G16" s="33"/>
      <c r="H16" s="33"/>
      <c r="I16" s="34">
        <f>+B10*H10+B11*H11+B12*H12+B13*H13+B14*H14</f>
        <v>0</v>
      </c>
      <c r="J16"/>
      <c r="K16"/>
      <c r="L16"/>
      <c r="M16"/>
      <c r="N16"/>
      <c r="O16"/>
      <c r="P16"/>
      <c r="Q16"/>
      <c r="R16"/>
      <c r="S16"/>
      <c r="T16"/>
      <c r="U16"/>
      <c r="V16"/>
      <c r="W16"/>
      <c r="X16"/>
      <c r="Y16"/>
      <c r="Z16"/>
      <c r="AA16"/>
      <c r="AB16"/>
      <c r="AC16"/>
      <c r="AD16"/>
      <c r="AE16"/>
      <c r="AF16"/>
      <c r="AG16"/>
      <c r="AH16"/>
      <c r="AI16"/>
      <c r="AJ16"/>
      <c r="AK16"/>
      <c r="AL16"/>
      <c r="AM16"/>
      <c r="AN16"/>
      <c r="AO16"/>
      <c r="AP16"/>
      <c r="AQ16"/>
      <c r="AR16"/>
      <c r="AS16"/>
    </row>
    <row r="17" spans="1:45" ht="20.100000000000001" customHeight="1">
      <c r="A17" s="26"/>
      <c r="B17" s="27"/>
      <c r="C17" s="27"/>
      <c r="D17" s="27"/>
      <c r="E17" s="27"/>
      <c r="F17" s="27"/>
      <c r="G17" s="27"/>
      <c r="H17" s="32" t="s">
        <v>19</v>
      </c>
      <c r="I17" s="25">
        <f>+B10*E10+B11*E11+B12*E12+B13*E13+B14*E14</f>
        <v>0</v>
      </c>
    </row>
    <row r="18" spans="1:45" ht="20.100000000000001" customHeight="1">
      <c r="A18" s="26"/>
      <c r="B18" s="27"/>
      <c r="C18" s="27"/>
      <c r="D18" s="27"/>
      <c r="E18" s="27"/>
      <c r="F18" s="27"/>
      <c r="G18" s="27"/>
      <c r="H18" s="27"/>
      <c r="I18" s="24"/>
    </row>
    <row r="19" spans="1:45" ht="15.75" thickBot="1"/>
    <row r="20" spans="1:45" s="3" customFormat="1" ht="18.95" customHeight="1" thickBot="1">
      <c r="A20" s="39"/>
      <c r="B20" s="39"/>
      <c r="C20" s="39"/>
      <c r="D20" s="39"/>
      <c r="E20" s="39"/>
      <c r="F20" s="39"/>
      <c r="G20" s="39"/>
      <c r="H20" s="39"/>
      <c r="I20" s="39"/>
      <c r="J20"/>
      <c r="K20"/>
      <c r="L20"/>
      <c r="M20"/>
      <c r="N20"/>
      <c r="O20"/>
      <c r="P20"/>
      <c r="Q20"/>
      <c r="R20"/>
      <c r="S20"/>
      <c r="T20"/>
      <c r="U20"/>
      <c r="V20"/>
      <c r="W20"/>
      <c r="X20"/>
      <c r="Y20"/>
      <c r="Z20"/>
      <c r="AA20"/>
      <c r="AB20"/>
      <c r="AC20"/>
      <c r="AD20"/>
      <c r="AE20"/>
      <c r="AF20"/>
      <c r="AG20"/>
      <c r="AH20"/>
      <c r="AI20"/>
      <c r="AJ20"/>
      <c r="AK20"/>
      <c r="AL20"/>
      <c r="AM20"/>
      <c r="AN20"/>
      <c r="AO20"/>
      <c r="AP20"/>
      <c r="AQ20"/>
      <c r="AR20"/>
      <c r="AS20"/>
    </row>
    <row r="21" spans="1:45" s="3" customFormat="1" ht="119.25" customHeight="1" thickBot="1">
      <c r="A21" s="39"/>
      <c r="B21" s="39"/>
      <c r="C21" s="39"/>
      <c r="D21" s="39"/>
      <c r="E21" s="39"/>
      <c r="F21" s="39"/>
      <c r="G21" s="39"/>
      <c r="H21" s="39"/>
      <c r="I21" s="39"/>
      <c r="J21"/>
      <c r="K21"/>
      <c r="L21"/>
      <c r="M21"/>
      <c r="N21"/>
      <c r="O21"/>
      <c r="P21"/>
      <c r="Q21"/>
      <c r="R21"/>
      <c r="S21"/>
      <c r="T21"/>
      <c r="U21"/>
      <c r="V21"/>
      <c r="W21"/>
      <c r="X21"/>
      <c r="Y21"/>
      <c r="Z21"/>
      <c r="AA21"/>
      <c r="AB21"/>
      <c r="AC21"/>
      <c r="AD21"/>
      <c r="AE21"/>
      <c r="AF21"/>
      <c r="AG21"/>
      <c r="AH21"/>
      <c r="AI21"/>
      <c r="AJ21"/>
      <c r="AK21"/>
      <c r="AL21"/>
      <c r="AM21"/>
      <c r="AN21"/>
      <c r="AO21"/>
      <c r="AP21"/>
      <c r="AQ21"/>
      <c r="AR21"/>
      <c r="AS21"/>
    </row>
    <row r="22" spans="1:45" s="3" customFormat="1" ht="20.100000000000001" customHeight="1" thickBot="1">
      <c r="A22" s="39"/>
      <c r="B22" s="39"/>
      <c r="C22" s="39"/>
      <c r="D22" s="39"/>
      <c r="E22" s="39"/>
      <c r="F22" s="39"/>
      <c r="G22" s="39"/>
      <c r="H22" s="39"/>
      <c r="I22" s="39"/>
      <c r="J22"/>
      <c r="K22"/>
      <c r="L22"/>
      <c r="M22"/>
      <c r="N22"/>
      <c r="O22"/>
      <c r="P22"/>
      <c r="Q22"/>
      <c r="R22"/>
      <c r="S22"/>
      <c r="T22"/>
      <c r="U22"/>
      <c r="V22"/>
      <c r="W22"/>
      <c r="X22"/>
      <c r="Y22"/>
      <c r="Z22"/>
      <c r="AA22"/>
      <c r="AB22"/>
      <c r="AC22"/>
      <c r="AD22"/>
      <c r="AE22"/>
      <c r="AF22"/>
      <c r="AG22"/>
      <c r="AH22"/>
      <c r="AI22"/>
      <c r="AJ22"/>
      <c r="AK22"/>
      <c r="AL22"/>
      <c r="AM22"/>
      <c r="AN22"/>
      <c r="AO22"/>
      <c r="AP22"/>
      <c r="AQ22"/>
      <c r="AR22"/>
      <c r="AS22"/>
    </row>
    <row r="23" spans="1:45" s="3" customFormat="1" ht="20.100000000000001" customHeight="1" thickBot="1">
      <c r="A23" s="39"/>
      <c r="B23" s="39"/>
      <c r="C23" s="39"/>
      <c r="D23" s="39"/>
      <c r="E23" s="39"/>
      <c r="F23" s="39"/>
      <c r="G23" s="39"/>
      <c r="H23" s="39"/>
      <c r="I23" s="39"/>
      <c r="J23"/>
      <c r="K23"/>
      <c r="L23"/>
      <c r="M23"/>
      <c r="N23"/>
      <c r="O23"/>
      <c r="P23"/>
      <c r="Q23"/>
      <c r="R23"/>
      <c r="S23"/>
      <c r="T23"/>
      <c r="U23"/>
      <c r="V23"/>
      <c r="W23"/>
      <c r="X23"/>
      <c r="Y23"/>
      <c r="Z23"/>
      <c r="AA23"/>
      <c r="AB23"/>
      <c r="AC23"/>
      <c r="AD23"/>
      <c r="AE23"/>
      <c r="AF23"/>
      <c r="AG23"/>
      <c r="AH23"/>
      <c r="AI23"/>
      <c r="AJ23"/>
      <c r="AK23"/>
      <c r="AL23"/>
      <c r="AM23"/>
      <c r="AN23"/>
      <c r="AO23"/>
      <c r="AP23"/>
      <c r="AQ23"/>
      <c r="AR23"/>
      <c r="AS23"/>
    </row>
    <row r="24" spans="1:45" s="3" customFormat="1" ht="20.100000000000001" customHeight="1" thickBot="1">
      <c r="A24" s="39"/>
      <c r="B24" s="39"/>
      <c r="C24" s="39"/>
      <c r="D24" s="39"/>
      <c r="E24" s="39"/>
      <c r="F24" s="39"/>
      <c r="G24" s="39"/>
      <c r="H24" s="39"/>
      <c r="I24" s="39"/>
      <c r="J24"/>
      <c r="K24"/>
      <c r="L24"/>
      <c r="M24"/>
      <c r="N24"/>
      <c r="O24"/>
      <c r="P24"/>
      <c r="Q24"/>
      <c r="R24"/>
      <c r="S24"/>
      <c r="T24"/>
      <c r="U24"/>
      <c r="V24"/>
      <c r="W24"/>
      <c r="X24"/>
      <c r="Y24"/>
      <c r="Z24"/>
      <c r="AA24"/>
      <c r="AB24"/>
      <c r="AC24"/>
      <c r="AD24"/>
      <c r="AE24"/>
      <c r="AF24"/>
      <c r="AG24"/>
      <c r="AH24"/>
      <c r="AI24"/>
      <c r="AJ24"/>
      <c r="AK24"/>
      <c r="AL24"/>
      <c r="AM24"/>
      <c r="AN24"/>
      <c r="AO24"/>
      <c r="AP24"/>
      <c r="AQ24"/>
      <c r="AR24"/>
      <c r="AS24"/>
    </row>
    <row r="25" spans="1:45" s="3" customFormat="1" ht="20.100000000000001" customHeight="1" thickBot="1">
      <c r="A25" s="39"/>
      <c r="B25" s="39"/>
      <c r="C25" s="39"/>
      <c r="D25" s="39"/>
      <c r="E25" s="39"/>
      <c r="F25" s="39"/>
      <c r="G25" s="39"/>
      <c r="H25" s="39"/>
      <c r="I25" s="39"/>
      <c r="J25"/>
      <c r="K25"/>
      <c r="L25"/>
      <c r="M25"/>
      <c r="N25"/>
      <c r="O25"/>
      <c r="P25"/>
      <c r="Q25"/>
      <c r="R25"/>
      <c r="S25"/>
      <c r="T25"/>
      <c r="U25"/>
      <c r="V25"/>
      <c r="W25"/>
      <c r="X25"/>
      <c r="Y25"/>
      <c r="Z25"/>
      <c r="AA25"/>
      <c r="AB25"/>
      <c r="AC25"/>
      <c r="AD25"/>
      <c r="AE25"/>
      <c r="AF25"/>
      <c r="AG25"/>
      <c r="AH25"/>
      <c r="AI25"/>
      <c r="AJ25"/>
      <c r="AK25"/>
      <c r="AL25"/>
      <c r="AM25"/>
      <c r="AN25"/>
      <c r="AO25"/>
      <c r="AP25"/>
      <c r="AQ25"/>
      <c r="AR25"/>
      <c r="AS25"/>
    </row>
    <row r="26" spans="1:45" s="3" customFormat="1" ht="20.100000000000001" customHeight="1" thickBot="1">
      <c r="A26" s="39"/>
      <c r="B26" s="39"/>
      <c r="C26" s="39"/>
      <c r="D26" s="39"/>
      <c r="E26" s="39"/>
      <c r="F26" s="39"/>
      <c r="G26" s="39"/>
      <c r="H26" s="39"/>
      <c r="I26" s="39"/>
      <c r="J26"/>
      <c r="K26"/>
      <c r="L26"/>
      <c r="M26"/>
      <c r="N26"/>
      <c r="O26"/>
      <c r="P26"/>
      <c r="Q26"/>
      <c r="R26"/>
      <c r="S26"/>
      <c r="T26"/>
      <c r="U26"/>
      <c r="V26"/>
      <c r="W26"/>
      <c r="X26"/>
      <c r="Y26"/>
      <c r="Z26"/>
      <c r="AA26"/>
      <c r="AB26"/>
      <c r="AC26"/>
      <c r="AD26"/>
      <c r="AE26"/>
      <c r="AF26"/>
      <c r="AG26"/>
      <c r="AH26"/>
      <c r="AI26"/>
      <c r="AJ26"/>
      <c r="AK26"/>
      <c r="AL26"/>
      <c r="AM26"/>
      <c r="AN26"/>
      <c r="AO26"/>
      <c r="AP26"/>
      <c r="AQ26"/>
      <c r="AR26"/>
      <c r="AS26"/>
    </row>
    <row r="27" spans="1:45" s="3" customFormat="1" ht="20.100000000000001" customHeight="1" thickBot="1">
      <c r="A27" s="39"/>
      <c r="B27" s="39"/>
      <c r="C27" s="39"/>
      <c r="D27" s="39"/>
      <c r="E27" s="39"/>
      <c r="F27" s="39"/>
      <c r="G27" s="39"/>
      <c r="H27" s="39"/>
      <c r="I27" s="39"/>
      <c r="J27"/>
      <c r="K27"/>
      <c r="L27"/>
      <c r="M27"/>
      <c r="N27"/>
      <c r="O27"/>
      <c r="P27"/>
      <c r="Q27"/>
      <c r="R27"/>
      <c r="S27"/>
      <c r="T27"/>
      <c r="U27"/>
      <c r="V27"/>
      <c r="W27"/>
      <c r="X27"/>
      <c r="Y27"/>
      <c r="Z27"/>
      <c r="AA27"/>
      <c r="AB27"/>
      <c r="AC27"/>
      <c r="AD27"/>
      <c r="AE27"/>
      <c r="AF27"/>
      <c r="AG27"/>
      <c r="AH27"/>
      <c r="AI27"/>
      <c r="AJ27"/>
      <c r="AK27"/>
      <c r="AL27"/>
      <c r="AM27"/>
      <c r="AN27"/>
      <c r="AO27"/>
      <c r="AP27"/>
      <c r="AQ27"/>
      <c r="AR27"/>
      <c r="AS27"/>
    </row>
    <row r="28" spans="1:45" s="3" customFormat="1" ht="42" customHeight="1" thickBot="1">
      <c r="A28" s="39"/>
      <c r="B28" s="39"/>
      <c r="C28" s="39"/>
      <c r="D28" s="39"/>
      <c r="E28" s="39"/>
      <c r="F28" s="39"/>
      <c r="G28" s="39"/>
      <c r="H28" s="39"/>
      <c r="I28" s="39"/>
      <c r="J28"/>
      <c r="K28"/>
      <c r="L28"/>
      <c r="M28"/>
      <c r="N28"/>
      <c r="O28"/>
      <c r="P28"/>
      <c r="Q28"/>
      <c r="R28"/>
      <c r="S28"/>
      <c r="T28"/>
      <c r="U28"/>
      <c r="V28"/>
      <c r="W28"/>
      <c r="X28"/>
      <c r="Y28"/>
      <c r="Z28"/>
      <c r="AA28"/>
      <c r="AB28"/>
      <c r="AC28"/>
      <c r="AD28"/>
      <c r="AE28"/>
      <c r="AF28"/>
      <c r="AG28"/>
      <c r="AH28"/>
      <c r="AI28"/>
      <c r="AJ28"/>
      <c r="AK28"/>
      <c r="AL28"/>
      <c r="AM28"/>
      <c r="AN28"/>
      <c r="AO28"/>
      <c r="AP28"/>
      <c r="AQ28"/>
      <c r="AR28"/>
      <c r="AS28"/>
    </row>
    <row r="29" spans="1:45" ht="20.100000000000001" customHeight="1">
      <c r="A29" s="40"/>
      <c r="B29" s="41"/>
      <c r="C29" s="41"/>
      <c r="D29" s="41"/>
      <c r="E29" s="41"/>
      <c r="F29" s="41"/>
      <c r="G29" s="41"/>
      <c r="H29" s="42"/>
      <c r="I29" s="43"/>
    </row>
    <row r="30" spans="1:45" ht="20.100000000000001" customHeight="1">
      <c r="A30" s="78" t="s">
        <v>20</v>
      </c>
      <c r="B30" s="78"/>
      <c r="C30" s="78"/>
      <c r="D30" s="78"/>
      <c r="E30" s="78"/>
      <c r="F30" s="78"/>
      <c r="G30" s="78"/>
      <c r="H30" s="78"/>
      <c r="I30" s="78"/>
    </row>
    <row r="31" spans="1:45" ht="198" customHeight="1">
      <c r="A31" s="79" t="s">
        <v>21</v>
      </c>
      <c r="B31" s="79"/>
      <c r="C31" s="79"/>
      <c r="D31" s="79"/>
      <c r="E31" s="79"/>
      <c r="F31" s="79"/>
      <c r="G31" s="79"/>
      <c r="H31" s="79"/>
      <c r="I31" s="79"/>
      <c r="J31" s="21"/>
    </row>
    <row r="32" spans="1:45" ht="20.100000000000001" customHeight="1" thickBot="1">
      <c r="A32" s="17"/>
      <c r="B32" s="17"/>
      <c r="C32" s="17"/>
      <c r="D32" s="17"/>
      <c r="E32" s="17"/>
      <c r="F32" s="17"/>
      <c r="G32" s="17"/>
      <c r="H32" s="17"/>
      <c r="I32" s="17"/>
    </row>
    <row r="33" spans="1:9" ht="20.100000000000001" customHeight="1" thickBot="1">
      <c r="A33" s="67" t="s">
        <v>22</v>
      </c>
      <c r="B33" s="68"/>
      <c r="C33" s="68"/>
      <c r="D33" s="68"/>
      <c r="E33" s="68"/>
      <c r="F33" s="68"/>
      <c r="G33" s="68"/>
      <c r="H33" s="68"/>
      <c r="I33" s="69"/>
    </row>
    <row r="34" spans="1:9" ht="95.25" customHeight="1" thickBot="1">
      <c r="A34" s="4" t="s">
        <v>23</v>
      </c>
      <c r="B34" s="5" t="s">
        <v>24</v>
      </c>
      <c r="C34" s="6" t="s">
        <v>25</v>
      </c>
      <c r="D34" s="5" t="s">
        <v>26</v>
      </c>
      <c r="E34" s="44" t="s">
        <v>27</v>
      </c>
      <c r="F34" s="6"/>
      <c r="G34" s="45"/>
    </row>
    <row r="35" spans="1:9" ht="20.100000000000001" customHeight="1" thickBot="1">
      <c r="A35" s="7" t="s">
        <v>12</v>
      </c>
      <c r="B35" s="8">
        <v>0.75</v>
      </c>
      <c r="C35" s="2">
        <v>0</v>
      </c>
      <c r="D35" s="15">
        <v>0</v>
      </c>
      <c r="E35" s="81">
        <v>0</v>
      </c>
      <c r="F35" s="11"/>
      <c r="G35" s="46"/>
    </row>
    <row r="36" spans="1:9" ht="20.100000000000001" customHeight="1" thickBot="1">
      <c r="A36" s="7" t="s">
        <v>28</v>
      </c>
      <c r="B36" s="8">
        <v>0.04</v>
      </c>
      <c r="C36" s="2">
        <v>0</v>
      </c>
      <c r="D36" s="15">
        <v>0</v>
      </c>
      <c r="E36" s="82"/>
      <c r="F36" s="11"/>
      <c r="G36" s="46"/>
    </row>
    <row r="37" spans="1:9" ht="20.100000000000001" customHeight="1" thickBot="1">
      <c r="A37" s="7" t="s">
        <v>29</v>
      </c>
      <c r="B37" s="8">
        <v>0.04</v>
      </c>
      <c r="C37" s="2">
        <v>0</v>
      </c>
      <c r="D37" s="15">
        <v>0</v>
      </c>
      <c r="E37" s="82"/>
      <c r="F37" s="11"/>
      <c r="G37" s="46"/>
    </row>
    <row r="38" spans="1:9" ht="20.100000000000001" customHeight="1" thickBot="1">
      <c r="A38" s="7" t="s">
        <v>14</v>
      </c>
      <c r="B38" s="8">
        <v>0.02</v>
      </c>
      <c r="C38" s="2">
        <v>0</v>
      </c>
      <c r="D38" s="15">
        <v>0</v>
      </c>
      <c r="E38" s="82"/>
      <c r="F38" s="11"/>
      <c r="G38" s="46"/>
    </row>
    <row r="39" spans="1:9" ht="20.100000000000001" customHeight="1" thickBot="1">
      <c r="A39" s="7" t="s">
        <v>15</v>
      </c>
      <c r="B39" s="8">
        <v>0.05</v>
      </c>
      <c r="C39" s="2">
        <v>0</v>
      </c>
      <c r="D39" s="15">
        <v>0</v>
      </c>
      <c r="E39" s="82"/>
      <c r="F39" s="11"/>
      <c r="G39" s="46"/>
    </row>
    <row r="40" spans="1:9" ht="20.100000000000001" customHeight="1" thickBot="1">
      <c r="A40" s="7" t="s">
        <v>16</v>
      </c>
      <c r="B40" s="8">
        <v>0.1</v>
      </c>
      <c r="C40" s="2">
        <v>0</v>
      </c>
      <c r="D40" s="15">
        <v>0</v>
      </c>
      <c r="E40" s="83"/>
      <c r="F40" s="11"/>
      <c r="G40" s="46"/>
    </row>
    <row r="41" spans="1:9" ht="16.5" thickBot="1">
      <c r="A41" s="22" t="s">
        <v>17</v>
      </c>
      <c r="B41" s="10">
        <f>SUM(B35:B40)</f>
        <v>1.0000000000000002</v>
      </c>
      <c r="C41" s="12"/>
      <c r="D41" s="12"/>
      <c r="E41" s="13"/>
      <c r="F41" s="12"/>
      <c r="G41" s="12"/>
      <c r="H41" s="13"/>
      <c r="I41" s="35"/>
    </row>
    <row r="42" spans="1:9" ht="48" thickBot="1">
      <c r="A42" s="22" t="s">
        <v>30</v>
      </c>
      <c r="B42" s="23"/>
      <c r="C42" s="30">
        <f>+B35*C35+B36*C36+B37*C37+B38*C38+B39*C39+B40*C40</f>
        <v>0</v>
      </c>
      <c r="D42" s="30">
        <f>+B35*D35+B36*D36+B37*D37+B38*D38+B39*D39+B40*D40</f>
        <v>0</v>
      </c>
      <c r="E42" s="30">
        <f>E35</f>
        <v>0</v>
      </c>
      <c r="F42" s="23"/>
      <c r="G42" s="23"/>
      <c r="H42" s="23"/>
      <c r="I42" s="9"/>
    </row>
    <row r="43" spans="1:9" ht="20.100000000000001" customHeight="1" thickBot="1">
      <c r="A43" s="70" t="s">
        <v>31</v>
      </c>
      <c r="B43" s="72"/>
      <c r="C43" s="72"/>
      <c r="D43" s="72"/>
      <c r="E43" s="72"/>
      <c r="F43" s="72"/>
      <c r="G43" s="72"/>
      <c r="H43" s="72"/>
      <c r="I43" s="18" t="s">
        <v>32</v>
      </c>
    </row>
    <row r="44" spans="1:9" ht="15.75" thickBot="1"/>
    <row r="45" spans="1:9" ht="20.100000000000001" customHeight="1" thickBot="1">
      <c r="A45" s="77" t="s">
        <v>33</v>
      </c>
      <c r="B45" s="77"/>
      <c r="C45" s="77"/>
      <c r="D45" s="77"/>
      <c r="E45" s="77"/>
      <c r="F45" s="77"/>
      <c r="G45" s="77"/>
      <c r="H45" s="77"/>
      <c r="I45" s="77"/>
    </row>
    <row r="46" spans="1:9" ht="95.25" customHeight="1" thickBot="1">
      <c r="A46" s="4" t="s">
        <v>34</v>
      </c>
      <c r="B46" s="5" t="s">
        <v>35</v>
      </c>
      <c r="C46" s="6" t="s">
        <v>25</v>
      </c>
      <c r="D46" s="5" t="s">
        <v>26</v>
      </c>
      <c r="E46" s="44" t="s">
        <v>27</v>
      </c>
      <c r="F46" s="5"/>
      <c r="G46" s="47"/>
    </row>
    <row r="47" spans="1:9" ht="20.100000000000001" customHeight="1" thickBot="1">
      <c r="A47" s="19" t="s">
        <v>12</v>
      </c>
      <c r="B47" s="8">
        <v>0.75</v>
      </c>
      <c r="C47" s="2">
        <v>0</v>
      </c>
      <c r="D47" s="15">
        <v>0</v>
      </c>
      <c r="E47" s="81">
        <v>0</v>
      </c>
      <c r="F47" s="11"/>
      <c r="G47" s="46"/>
    </row>
    <row r="48" spans="1:9" ht="20.100000000000001" customHeight="1" thickBot="1">
      <c r="A48" s="19" t="s">
        <v>28</v>
      </c>
      <c r="B48" s="8">
        <v>0.04</v>
      </c>
      <c r="C48" s="2">
        <v>0</v>
      </c>
      <c r="D48" s="15">
        <v>0</v>
      </c>
      <c r="E48" s="82"/>
      <c r="F48" s="11"/>
      <c r="G48" s="46"/>
    </row>
    <row r="49" spans="1:9" ht="20.100000000000001" customHeight="1" thickBot="1">
      <c r="A49" s="19" t="s">
        <v>29</v>
      </c>
      <c r="B49" s="8">
        <v>0.04</v>
      </c>
      <c r="C49" s="2">
        <v>0</v>
      </c>
      <c r="D49" s="15">
        <v>0</v>
      </c>
      <c r="E49" s="82"/>
      <c r="F49" s="11"/>
      <c r="G49" s="46"/>
    </row>
    <row r="50" spans="1:9" ht="20.100000000000001" customHeight="1" thickBot="1">
      <c r="A50" s="19" t="s">
        <v>14</v>
      </c>
      <c r="B50" s="8">
        <v>0.02</v>
      </c>
      <c r="C50" s="2">
        <v>0</v>
      </c>
      <c r="D50" s="15">
        <v>0</v>
      </c>
      <c r="E50" s="82"/>
      <c r="F50" s="11"/>
      <c r="G50" s="46"/>
    </row>
    <row r="51" spans="1:9" ht="20.100000000000001" customHeight="1" thickBot="1">
      <c r="A51" s="19" t="s">
        <v>15</v>
      </c>
      <c r="B51" s="8">
        <v>0.05</v>
      </c>
      <c r="C51" s="2">
        <v>0</v>
      </c>
      <c r="D51" s="15">
        <v>0</v>
      </c>
      <c r="E51" s="82"/>
      <c r="F51" s="11"/>
      <c r="G51" s="46"/>
    </row>
    <row r="52" spans="1:9" ht="20.100000000000001" customHeight="1" thickBot="1">
      <c r="A52" s="19" t="s">
        <v>16</v>
      </c>
      <c r="B52" s="8">
        <v>0.1</v>
      </c>
      <c r="C52" s="2">
        <v>0</v>
      </c>
      <c r="D52" s="15">
        <v>0</v>
      </c>
      <c r="E52" s="83"/>
      <c r="F52" s="11"/>
      <c r="G52" s="46"/>
    </row>
    <row r="53" spans="1:9" ht="20.100000000000001" customHeight="1" thickBot="1">
      <c r="A53" s="20" t="s">
        <v>17</v>
      </c>
      <c r="B53" s="10">
        <f>SUM(B47:B52)</f>
        <v>1.0000000000000002</v>
      </c>
      <c r="C53" s="12"/>
      <c r="D53" s="12"/>
      <c r="E53" s="12"/>
      <c r="F53" s="12"/>
      <c r="G53" s="12"/>
      <c r="H53" s="13"/>
      <c r="I53" s="14"/>
    </row>
    <row r="54" spans="1:9" ht="72.75" customHeight="1" thickBot="1">
      <c r="A54" s="23" t="s">
        <v>36</v>
      </c>
      <c r="B54" s="23"/>
      <c r="C54" s="30">
        <f>+B47*C47+B48*C48+B49*C49+B50*C50+B51*C51+B52*C52</f>
        <v>0</v>
      </c>
      <c r="D54" s="30">
        <f>+B47*D47+B48*D48+B49*D49+B50*D50+B51*D51+B52*D52</f>
        <v>0</v>
      </c>
      <c r="E54" s="30">
        <f>E47</f>
        <v>0</v>
      </c>
      <c r="F54" s="23"/>
      <c r="G54" s="23"/>
      <c r="H54" s="23"/>
      <c r="I54" s="9"/>
    </row>
    <row r="55" spans="1:9" ht="20.100000000000001" customHeight="1" thickBot="1">
      <c r="A55" s="70" t="s">
        <v>31</v>
      </c>
      <c r="B55" s="72"/>
      <c r="C55" s="72"/>
      <c r="D55" s="72"/>
      <c r="E55" s="72"/>
      <c r="F55" s="72"/>
      <c r="G55" s="72"/>
      <c r="H55" s="72"/>
      <c r="I55" s="18" t="s">
        <v>32</v>
      </c>
    </row>
    <row r="56" spans="1:9" ht="20.100000000000001" customHeight="1" thickBot="1"/>
    <row r="57" spans="1:9" ht="24.6" customHeight="1" thickBot="1">
      <c r="A57" s="67" t="s">
        <v>37</v>
      </c>
      <c r="B57" s="68"/>
      <c r="C57" s="68"/>
      <c r="D57" s="68"/>
      <c r="E57" s="68"/>
      <c r="F57" s="68"/>
      <c r="G57" s="68"/>
      <c r="H57" s="68"/>
      <c r="I57" s="69"/>
    </row>
    <row r="58" spans="1:9" ht="116.1" customHeight="1" thickBot="1">
      <c r="A58" s="49"/>
      <c r="B58" s="50" t="s">
        <v>38</v>
      </c>
      <c r="C58" s="51" t="s">
        <v>39</v>
      </c>
      <c r="D58" s="50" t="s">
        <v>40</v>
      </c>
      <c r="E58" s="50" t="s">
        <v>41</v>
      </c>
      <c r="F58" s="51"/>
      <c r="G58" s="52"/>
      <c r="H58" s="36"/>
      <c r="I58" s="36"/>
    </row>
    <row r="59" spans="1:9" ht="20.100000000000001" customHeight="1" thickBot="1">
      <c r="A59" s="7" t="s">
        <v>42</v>
      </c>
      <c r="B59" s="57">
        <v>1</v>
      </c>
      <c r="C59" s="2">
        <v>0</v>
      </c>
      <c r="D59" s="58">
        <v>0</v>
      </c>
      <c r="E59" s="66">
        <v>0</v>
      </c>
      <c r="F59" s="53"/>
      <c r="G59" s="54"/>
      <c r="H59" s="36"/>
      <c r="I59" s="36"/>
    </row>
    <row r="60" spans="1:9" ht="46.5" thickBot="1">
      <c r="A60" s="23" t="s">
        <v>43</v>
      </c>
      <c r="B60" s="55"/>
      <c r="C60" s="30">
        <f>B59*C59</f>
        <v>0</v>
      </c>
      <c r="D60" s="30">
        <f>B59*D59</f>
        <v>0</v>
      </c>
      <c r="E60" s="30">
        <f>E59</f>
        <v>0</v>
      </c>
      <c r="F60" s="55"/>
      <c r="G60" s="55"/>
      <c r="H60" s="55"/>
      <c r="I60" s="56"/>
    </row>
    <row r="61" spans="1:9" ht="20.100000000000001" customHeight="1" thickBot="1">
      <c r="A61" s="70" t="s">
        <v>31</v>
      </c>
      <c r="B61" s="70"/>
      <c r="C61" s="70"/>
      <c r="D61" s="70"/>
      <c r="E61" s="70"/>
      <c r="F61" s="70"/>
      <c r="G61" s="70"/>
      <c r="H61" s="70"/>
      <c r="I61" s="18" t="s">
        <v>32</v>
      </c>
    </row>
    <row r="62" spans="1:9" ht="16.5" thickBot="1">
      <c r="A62" s="36"/>
      <c r="B62" s="36"/>
      <c r="C62" s="36"/>
      <c r="D62" s="36"/>
      <c r="E62" s="36"/>
      <c r="F62" s="36"/>
      <c r="G62" s="36"/>
      <c r="H62" s="36"/>
      <c r="I62" s="36"/>
    </row>
    <row r="63" spans="1:9" ht="26.1" customHeight="1" thickBot="1">
      <c r="A63" s="67" t="s">
        <v>44</v>
      </c>
      <c r="B63" s="68"/>
      <c r="C63" s="68"/>
      <c r="D63" s="68"/>
      <c r="E63" s="68"/>
      <c r="F63" s="68"/>
      <c r="G63" s="68"/>
      <c r="H63" s="68"/>
      <c r="I63" s="69"/>
    </row>
    <row r="64" spans="1:9" ht="114.6" customHeight="1" thickBot="1">
      <c r="A64" s="49"/>
      <c r="B64" s="5" t="s">
        <v>45</v>
      </c>
      <c r="C64" s="6" t="s">
        <v>46</v>
      </c>
      <c r="D64" s="5" t="s">
        <v>47</v>
      </c>
      <c r="E64" s="5" t="s">
        <v>48</v>
      </c>
      <c r="F64" s="51"/>
      <c r="G64" s="52"/>
      <c r="H64" s="36"/>
      <c r="I64" s="36"/>
    </row>
    <row r="65" spans="1:9" ht="20.100000000000001" customHeight="1" thickBot="1">
      <c r="A65" s="60" t="s">
        <v>42</v>
      </c>
      <c r="B65" s="8">
        <v>1</v>
      </c>
      <c r="C65" s="62">
        <v>0</v>
      </c>
      <c r="D65" s="15">
        <v>0</v>
      </c>
      <c r="E65" s="66">
        <v>0</v>
      </c>
      <c r="F65" s="53"/>
      <c r="G65" s="54"/>
      <c r="H65" s="36"/>
      <c r="I65" s="36"/>
    </row>
    <row r="66" spans="1:9" ht="46.5" thickBot="1">
      <c r="A66" s="61" t="s">
        <v>43</v>
      </c>
      <c r="B66" s="55"/>
      <c r="C66" s="63">
        <f>B65*C65</f>
        <v>0</v>
      </c>
      <c r="D66" s="63">
        <f>B65*D65</f>
        <v>0</v>
      </c>
      <c r="E66" s="63">
        <f>E65</f>
        <v>0</v>
      </c>
      <c r="F66" s="55"/>
      <c r="G66" s="55"/>
      <c r="H66" s="55"/>
      <c r="I66" s="56"/>
    </row>
    <row r="67" spans="1:9" ht="20.100000000000001" customHeight="1" thickBot="1">
      <c r="A67" s="70" t="s">
        <v>31</v>
      </c>
      <c r="B67" s="70"/>
      <c r="C67" s="70"/>
      <c r="D67" s="70"/>
      <c r="E67" s="70"/>
      <c r="F67" s="70"/>
      <c r="G67" s="70"/>
      <c r="H67" s="70"/>
      <c r="I67" s="59" t="s">
        <v>32</v>
      </c>
    </row>
    <row r="68" spans="1:9" ht="71.25" customHeight="1"/>
    <row r="69" spans="1:9">
      <c r="A69" t="s">
        <v>49</v>
      </c>
    </row>
    <row r="70" spans="1:9" ht="135.6" customHeight="1">
      <c r="A70" s="71" t="s">
        <v>50</v>
      </c>
      <c r="B70" s="71"/>
      <c r="C70" s="71"/>
      <c r="D70" s="71"/>
      <c r="E70" s="71"/>
      <c r="F70" s="28"/>
      <c r="G70" s="28"/>
      <c r="H70" s="28"/>
      <c r="I70" s="28"/>
    </row>
    <row r="71" spans="1:9" ht="142.5" customHeight="1">
      <c r="E71" s="37" t="s">
        <v>51</v>
      </c>
      <c r="F71" s="37" t="s">
        <v>52</v>
      </c>
      <c r="G71" s="37" t="s">
        <v>53</v>
      </c>
      <c r="H71" s="38" t="s">
        <v>54</v>
      </c>
    </row>
    <row r="72" spans="1:9">
      <c r="A72" t="s">
        <v>55</v>
      </c>
      <c r="H72" s="29">
        <f>25*I16+I17</f>
        <v>0</v>
      </c>
    </row>
    <row r="73" spans="1:9">
      <c r="A73" t="s">
        <v>56</v>
      </c>
      <c r="H73" s="29">
        <f>300*I16+I17</f>
        <v>0</v>
      </c>
    </row>
    <row r="74" spans="1:9">
      <c r="A74" t="s">
        <v>57</v>
      </c>
      <c r="H74" s="29">
        <f>3*I16+I17</f>
        <v>0</v>
      </c>
    </row>
    <row r="75" spans="1:9">
      <c r="A75" t="s">
        <v>58</v>
      </c>
      <c r="H75" s="29">
        <f>1200*I16+I17</f>
        <v>0</v>
      </c>
    </row>
    <row r="77" spans="1:9">
      <c r="A77" t="s">
        <v>59</v>
      </c>
      <c r="E77">
        <v>4</v>
      </c>
      <c r="F77">
        <v>0</v>
      </c>
      <c r="G77">
        <v>6</v>
      </c>
      <c r="H77" s="29">
        <f>+E77*C54+F77*D54+G77*E54</f>
        <v>0</v>
      </c>
    </row>
    <row r="78" spans="1:9">
      <c r="A78" t="s">
        <v>60</v>
      </c>
      <c r="E78">
        <v>4</v>
      </c>
      <c r="F78">
        <v>0</v>
      </c>
      <c r="G78">
        <v>0</v>
      </c>
      <c r="H78" s="29">
        <f>+E78*$C$42+F78*$D$42+G78*E42</f>
        <v>0</v>
      </c>
    </row>
    <row r="79" spans="1:9">
      <c r="A79" t="s">
        <v>61</v>
      </c>
      <c r="E79">
        <v>7</v>
      </c>
      <c r="F79">
        <v>4</v>
      </c>
      <c r="G79">
        <v>0</v>
      </c>
      <c r="H79" s="29">
        <f>+E79*$C$42+F79*$D$42+G79*E42</f>
        <v>0</v>
      </c>
    </row>
    <row r="80" spans="1:9">
      <c r="A80" t="s">
        <v>62</v>
      </c>
      <c r="E80">
        <v>1</v>
      </c>
      <c r="F80">
        <v>2</v>
      </c>
      <c r="G80">
        <v>6</v>
      </c>
      <c r="H80" s="29">
        <f>+E80*$C$42+F80*$D$42+G80*E42</f>
        <v>0</v>
      </c>
    </row>
    <row r="81" spans="1:8">
      <c r="H81" s="29"/>
    </row>
    <row r="82" spans="1:8">
      <c r="A82" t="s">
        <v>63</v>
      </c>
      <c r="E82">
        <v>4</v>
      </c>
      <c r="F82">
        <v>0</v>
      </c>
      <c r="G82">
        <v>6</v>
      </c>
      <c r="H82" s="29">
        <f>E82*C66+G82*E66</f>
        <v>0</v>
      </c>
    </row>
    <row r="83" spans="1:8">
      <c r="A83" t="s">
        <v>64</v>
      </c>
      <c r="E83">
        <v>4</v>
      </c>
      <c r="F83">
        <v>0</v>
      </c>
      <c r="G83">
        <v>0</v>
      </c>
      <c r="H83" s="29">
        <f>E83*C60</f>
        <v>0</v>
      </c>
    </row>
    <row r="84" spans="1:8">
      <c r="A84" t="s">
        <v>65</v>
      </c>
      <c r="E84">
        <v>7</v>
      </c>
      <c r="F84">
        <v>4</v>
      </c>
      <c r="G84">
        <v>0</v>
      </c>
      <c r="H84" s="29">
        <f>E84*C60+F84*D60</f>
        <v>0</v>
      </c>
    </row>
    <row r="85" spans="1:8">
      <c r="A85" t="s">
        <v>66</v>
      </c>
      <c r="E85">
        <v>1</v>
      </c>
      <c r="F85">
        <v>2</v>
      </c>
      <c r="G85">
        <v>6</v>
      </c>
      <c r="H85" s="29">
        <f>E85*C60+F85*D60+G85*E60</f>
        <v>0</v>
      </c>
    </row>
    <row r="86" spans="1:8">
      <c r="H86" s="29"/>
    </row>
    <row r="87" spans="1:8" ht="15.75">
      <c r="A87" s="64" t="s">
        <v>67</v>
      </c>
      <c r="H87" s="29">
        <f>+SUM(H72:H85)</f>
        <v>0</v>
      </c>
    </row>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sheetData>
  <sheetProtection selectLockedCells="1"/>
  <customSheetViews>
    <customSheetView guid="{C43DC0E7-C16D-4669-871A-BEF91151494D}" showPageBreaks="1">
      <selection activeCell="A2" sqref="A2:D2"/>
      <rowBreaks count="4" manualBreakCount="4">
        <brk id="11" max="16383" man="1"/>
        <brk id="25" max="16383" man="1"/>
        <brk id="39" max="16383" man="1"/>
        <brk id="61" max="16383" man="1"/>
      </rowBreaks>
      <pageMargins left="0" right="0" top="0" bottom="0" header="0" footer="0"/>
      <printOptions horizontalCentered="1"/>
      <pageSetup orientation="landscape" r:id="rId1"/>
      <headerFooter scaleWithDoc="0">
        <oddHeader>&amp;C&amp;"Arial,Bold"&amp;14Attachment 7
Cost Bid</oddHeader>
        <oddFooter>&amp;C&amp;10Page &amp;P of &amp;N
Attachment 7 Cost Bid&amp;R&amp;10IFB-13-202
Records Storage</oddFooter>
      </headerFooter>
    </customSheetView>
    <customSheetView guid="{1CBB977A-5CCB-46E5-AF09-BA7BBF5239D9}" topLeftCell="A60">
      <selection activeCell="G72" sqref="G72"/>
      <rowBreaks count="1" manualBreakCount="1">
        <brk id="26" max="16383" man="1"/>
      </rowBreaks>
      <colBreaks count="1" manualBreakCount="1">
        <brk id="8" max="1048575" man="1"/>
      </colBreaks>
      <pageMargins left="0" right="0" top="0" bottom="0" header="0" footer="0"/>
      <printOptions horizontalCentered="1"/>
      <pageSetup scale="78" orientation="landscape" r:id="rId2"/>
      <headerFooter scaleWithDoc="0">
        <oddHeader>&amp;C&amp;"Arial,Bold"ATTACHMENT 7
COST BID</oddHeader>
        <oddFooter>&amp;C&amp;10Page &amp;P of &amp;N
Attachment 7 - Cost Bid&amp;R&amp;10IFB-16-101
ITS</oddFooter>
      </headerFooter>
    </customSheetView>
    <customSheetView guid="{B4B87A21-304B-4378-B04A-98B21D0AA967}" scale="69" showPageBreaks="1" view="pageBreakPreview" topLeftCell="A16">
      <selection activeCell="J14" sqref="J14"/>
      <rowBreaks count="1" manualBreakCount="1">
        <brk id="8" max="16383" man="1"/>
      </rowBreaks>
      <colBreaks count="1" manualBreakCount="1">
        <brk id="8" max="1048575" man="1"/>
      </colBreaks>
      <pageMargins left="0" right="0" top="0" bottom="0" header="0" footer="0"/>
      <printOptions horizontalCentered="1"/>
      <pageSetup scale="61" orientation="landscape" r:id="rId3"/>
      <headerFooter scaleWithDoc="0">
        <oddHeader>&amp;C&amp;"Arial,Bold"ATTACHMENT 7
COST BID</oddHeader>
        <oddFooter>&amp;L&amp;10September 2018&amp;C&amp;10Page &amp;P of &amp;N
Attachment 7 - Cost Bid&amp;R&amp;10IFB-18-101
ITS</oddFooter>
      </headerFooter>
    </customSheetView>
  </customSheetViews>
  <mergeCells count="18">
    <mergeCell ref="A55:H55"/>
    <mergeCell ref="A2:I2"/>
    <mergeCell ref="A3:I3"/>
    <mergeCell ref="A8:I8"/>
    <mergeCell ref="A45:I45"/>
    <mergeCell ref="A33:I33"/>
    <mergeCell ref="A43:H43"/>
    <mergeCell ref="A30:I30"/>
    <mergeCell ref="A31:I31"/>
    <mergeCell ref="A4:I4"/>
    <mergeCell ref="A5:I5"/>
    <mergeCell ref="E35:E40"/>
    <mergeCell ref="E47:E52"/>
    <mergeCell ref="A57:I57"/>
    <mergeCell ref="A61:H61"/>
    <mergeCell ref="A63:I63"/>
    <mergeCell ref="A67:H67"/>
    <mergeCell ref="A70:E70"/>
  </mergeCells>
  <printOptions horizontalCentered="1"/>
  <pageMargins left="0.25" right="0.25" top="0.25" bottom="0.25" header="0.3" footer="0.3"/>
  <pageSetup scale="61" orientation="landscape" r:id="rId4"/>
  <headerFooter scaleWithDoc="0">
    <oddHeader>&amp;C&amp;"Arial,Bold"ATTACHMENT 7
COST BID</oddHeader>
    <oddFooter>&amp;L&amp;10February 2026&amp;C&amp;10Page &amp;P of &amp;N
Attachment 7 - Cost Bid&amp;R&amp;10IFB-25-001
TIS</oddFooter>
  </headerFooter>
  <rowBreaks count="1" manualBreakCount="1">
    <brk id="6" max="16383" man="1"/>
  </rowBreaks>
  <colBreaks count="1" manualBreakCount="1">
    <brk id="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6" ma:contentTypeDescription="Create a new document." ma:contentTypeScope="" ma:versionID="d32f5fbf95953d86c5a0754b7d032dd3">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74bb3cfd471ebf6dbe360dc3b2b3615a"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1809527-a15e-45c9-9762-ce086c44409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2C489D1-0311-4B6F-AE9F-5A1D691EA634}"/>
</file>

<file path=customXml/itemProps2.xml><?xml version="1.0" encoding="utf-8"?>
<ds:datastoreItem xmlns:ds="http://schemas.openxmlformats.org/officeDocument/2006/customXml" ds:itemID="{BCFDB8F4-0017-4B90-B66F-9CEFA365A527}"/>
</file>

<file path=customXml/itemProps3.xml><?xml version="1.0" encoding="utf-8"?>
<ds:datastoreItem xmlns:ds="http://schemas.openxmlformats.org/officeDocument/2006/customXml" ds:itemID="{EF11515D-6811-40C9-A273-3E6C8470275D}"/>
</file>

<file path=docProps/app.xml><?xml version="1.0" encoding="utf-8"?>
<Properties xmlns="http://schemas.openxmlformats.org/officeDocument/2006/extended-properties" xmlns:vt="http://schemas.openxmlformats.org/officeDocument/2006/docPropsVTypes">
  <Application>Microsoft Excel Online</Application>
  <Manager/>
  <Company>California Energy Commission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rgrant</dc:creator>
  <cp:keywords/>
  <dc:description/>
  <cp:lastModifiedBy>Irish, Cory@Energy</cp:lastModifiedBy>
  <cp:revision/>
  <dcterms:created xsi:type="dcterms:W3CDTF">2010-12-15T22:22:08Z</dcterms:created>
  <dcterms:modified xsi:type="dcterms:W3CDTF">2025-10-01T16:45:28Z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0x01010061DC9A153AAEEE45BACE06E01F8272AC</vt:lpwstr>
  </property>
  <property fmtid="{D5CDD505-2E9C-101B-9397-08002B2CF9AE}" pid="3" name="Order">
    <vt:r8>100</vt:r8>
  </property>
  <property fmtid="{D5CDD505-2E9C-101B-9397-08002B2CF9AE}" pid="4" name="MediaServiceImageTags">
    <vt:lpwstr/>
  </property>
</Properties>
</file>