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caenergy.sharepoint.com/sites/CECCGL/Shared Documents/CGL Files/02 Grants/_ Grant Solicitations/2025-2026 GFOs/GFO-25-901 CA-TREC/NOPA/"/>
    </mc:Choice>
  </mc:AlternateContent>
  <xr:revisionPtr revIDLastSave="267" documentId="8_{D9680705-1744-4357-B45C-D4CBD91EE16A}" xr6:coauthVersionLast="47" xr6:coauthVersionMax="47" xr10:uidLastSave="{38202068-6BC8-4B2A-B241-F01E47609800}"/>
  <bookViews>
    <workbookView xWindow="-110" yWindow="-110" windowWidth="19420" windowHeight="10300" xr2:uid="{5B6B4A89-D165-4167-821A-AA547CD2464B}"/>
  </bookViews>
  <sheets>
    <sheet name="Group 1" sheetId="1" r:id="rId1"/>
    <sheet name="Group 2" sheetId="2" r:id="rId2"/>
    <sheet name="Group 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3" l="1"/>
  <c r="B22" i="3"/>
  <c r="C20" i="2"/>
  <c r="B20" i="2"/>
  <c r="C20" i="1"/>
  <c r="B20" i="1"/>
</calcChain>
</file>

<file path=xl/sharedStrings.xml><?xml version="1.0" encoding="utf-8"?>
<sst xmlns="http://schemas.openxmlformats.org/spreadsheetml/2006/main" count="94" uniqueCount="36">
  <si>
    <t>California Energy Commission</t>
  </si>
  <si>
    <t>California Training for Residential Energy Contractors (CA-TREC)</t>
  </si>
  <si>
    <t>Group 1: Pre-Apprenticeship &amp; Apprenticeship</t>
  </si>
  <si>
    <t>Proposed Group 1 Awardees</t>
  </si>
  <si>
    <t>Applicant</t>
  </si>
  <si>
    <t>CEC Funds Requested</t>
  </si>
  <si>
    <t>Proposed Award</t>
  </si>
  <si>
    <t>Score</t>
  </si>
  <si>
    <t>Award Status</t>
  </si>
  <si>
    <t>State Building and Construction Trades Council</t>
  </si>
  <si>
    <t>Awardee</t>
  </si>
  <si>
    <t>Group 1 Passed But Not Funded</t>
  </si>
  <si>
    <t>County of Los Angeles</t>
  </si>
  <si>
    <t>Not Awarded</t>
  </si>
  <si>
    <t>Central Coast Energy Services</t>
  </si>
  <si>
    <t>Group 1 Did Not Pass</t>
  </si>
  <si>
    <t>National Association of Minority Contractors</t>
  </si>
  <si>
    <t>Did Not Pass</t>
  </si>
  <si>
    <t>Total Funds Requested</t>
  </si>
  <si>
    <t>Total Proposed Award</t>
  </si>
  <si>
    <t>Group 2: Workforce Enablement</t>
  </si>
  <si>
    <t>Proposed Group 2 Awardees</t>
  </si>
  <si>
    <t>Los Angeles Trade-Tech College</t>
  </si>
  <si>
    <t>Group 2 Passed But Not Funded</t>
  </si>
  <si>
    <t>County of Ventura</t>
  </si>
  <si>
    <t>The Ortiz Group</t>
  </si>
  <si>
    <t>Group 3: New and Expanding</t>
  </si>
  <si>
    <t>Proposed Group 3 Awardees</t>
  </si>
  <si>
    <t>Western States Council of SMART</t>
  </si>
  <si>
    <t>Group 3 Passed But Not Funded</t>
  </si>
  <si>
    <t>USGBC California</t>
  </si>
  <si>
    <t>KOBA Energy</t>
  </si>
  <si>
    <t>Group 3 Did Not Pass</t>
  </si>
  <si>
    <t>Los Angeles Wealth and Opportunity Institute</t>
  </si>
  <si>
    <t>N/A</t>
  </si>
  <si>
    <t>Did Not Pass 
Administrative Screening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</si>
</sst>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[$-409]mmmm\ d\,\ yyyy;@"/>
  </numFmts>
  <fonts count="8" x14ac:knownFonts="1"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3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21">
    <xf numFmtId="0" fontId="0" fillId="0" borderId="0" xfId="0"/>
    <xf numFmtId="0" fontId="3" fillId="0" borderId="0" xfId="0" applyFont="1"/>
    <xf numFmtId="0" fontId="1" fillId="0" borderId="0" xfId="1" applyBorder="1"/>
    <xf numFmtId="0" fontId="2" fillId="0" borderId="0" xfId="2" applyBorder="1"/>
    <xf numFmtId="0" fontId="0" fillId="0" borderId="3" xfId="0" applyBorder="1" applyAlignment="1">
      <alignment horizontal="center"/>
    </xf>
    <xf numFmtId="6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/>
    </xf>
    <xf numFmtId="164" fontId="7" fillId="0" borderId="3" xfId="0" applyNumberFormat="1" applyFont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0" borderId="0" xfId="2" applyBorder="1" applyAlignment="1">
      <alignment horizontal="center"/>
    </xf>
    <xf numFmtId="0" fontId="0" fillId="0" borderId="0" xfId="0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wrapText="1"/>
    </xf>
    <xf numFmtId="6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5" fontId="3" fillId="0" borderId="0" xfId="0" applyNumberFormat="1" applyFont="1" applyAlignment="1">
      <alignment horizontal="left"/>
    </xf>
  </cellXfs>
  <cellStyles count="3">
    <cellStyle name="Heading 1" xfId="1" builtinId="16"/>
    <cellStyle name="Heading 2" xfId="2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673100</xdr:colOff>
      <xdr:row>0</xdr:row>
      <xdr:rowOff>57150</xdr:rowOff>
    </xdr:from>
    <xdr:to>
      <xdr:col>0</xdr:col>
      <xdr:colOff>1625600</xdr:colOff>
      <xdr:row>3</xdr:row>
      <xdr:rowOff>215900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2A1153-88DD-FB5F-3852-4C726917BD6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100" y="57150"/>
          <a:ext cx="949325" cy="955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660400</xdr:colOff>
      <xdr:row>0</xdr:row>
      <xdr:rowOff>82550</xdr:rowOff>
    </xdr:from>
    <xdr:to>
      <xdr:col>0</xdr:col>
      <xdr:colOff>1606550</xdr:colOff>
      <xdr:row>3</xdr:row>
      <xdr:rowOff>238125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11ECD1-C46E-C016-715B-32E86FEAEF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400" y="82550"/>
          <a:ext cx="952500" cy="949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692150</xdr:colOff>
      <xdr:row>0</xdr:row>
      <xdr:rowOff>63500</xdr:rowOff>
    </xdr:from>
    <xdr:to>
      <xdr:col>0</xdr:col>
      <xdr:colOff>1685925</xdr:colOff>
      <xdr:row>3</xdr:row>
      <xdr:rowOff>219075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33015D2-2B74-5A52-1C88-2DBEBFCA72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63500"/>
          <a:ext cx="9906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3A5DC-779E-41FC-8853-F49B1038EB59}">
  <dimension ref="A1:E20"/>
  <sheetViews>
    <sheetView tabSelected="1" workbookViewId="0">
      <selection activeCell="C11" sqref="C11"/>
    </sheetView>
  </sheetViews>
  <sheetFormatPr defaultRowHeight="14.5" x14ac:dyDescent="0.35"/>
  <cols>
    <col min="1" max="1" width="33.54296875" customWidth="1"/>
    <col min="2" max="5" width="25.54296875" customWidth="1"/>
    <col min="6" max="6" width="15.54296875" customWidth="1"/>
  </cols>
  <sheetData>
    <row r="1" spans="1:5" s="1" customFormat="1" ht="21" x14ac:dyDescent="0.5">
      <c r="B1" s="1" t="s">
        <v>0</v>
      </c>
    </row>
    <row r="2" spans="1:5" s="1" customFormat="1" ht="21" x14ac:dyDescent="0.5">
      <c r="B2" s="1" t="s">
        <v>1</v>
      </c>
    </row>
    <row r="3" spans="1:5" s="1" customFormat="1" ht="21" x14ac:dyDescent="0.5">
      <c r="B3" s="1" t="s">
        <v>2</v>
      </c>
    </row>
    <row r="4" spans="1:5" ht="21" x14ac:dyDescent="0.5">
      <c r="B4" s="20">
        <v>46094</v>
      </c>
    </row>
    <row r="6" spans="1:5" ht="19.5" x14ac:dyDescent="0.45">
      <c r="A6" s="2" t="s">
        <v>3</v>
      </c>
    </row>
    <row r="7" spans="1:5" s="3" customFormat="1" ht="17" x14ac:dyDescent="0.4">
      <c r="A7" s="9" t="s">
        <v>4</v>
      </c>
      <c r="B7" s="9" t="s">
        <v>5</v>
      </c>
      <c r="C7" s="9" t="s">
        <v>6</v>
      </c>
      <c r="D7" s="9" t="s">
        <v>7</v>
      </c>
      <c r="E7" s="10" t="s">
        <v>8</v>
      </c>
    </row>
    <row r="8" spans="1:5" ht="32" x14ac:dyDescent="0.4">
      <c r="A8" s="16" t="s">
        <v>9</v>
      </c>
      <c r="B8" s="17">
        <v>5000000</v>
      </c>
      <c r="C8" s="17">
        <v>5000000</v>
      </c>
      <c r="D8" s="18">
        <v>86</v>
      </c>
      <c r="E8" s="18" t="s">
        <v>10</v>
      </c>
    </row>
    <row r="9" spans="1:5" x14ac:dyDescent="0.35">
      <c r="B9" s="7"/>
      <c r="C9" s="7"/>
      <c r="D9" s="7"/>
      <c r="E9" s="7"/>
    </row>
    <row r="10" spans="1:5" ht="19.5" x14ac:dyDescent="0.45">
      <c r="A10" s="2" t="s">
        <v>11</v>
      </c>
      <c r="B10" s="7"/>
      <c r="C10" s="7"/>
      <c r="D10" s="7"/>
      <c r="E10" s="7"/>
    </row>
    <row r="11" spans="1:5" s="3" customFormat="1" ht="17" x14ac:dyDescent="0.4">
      <c r="A11" s="9" t="s">
        <v>4</v>
      </c>
      <c r="B11" s="9" t="s">
        <v>5</v>
      </c>
      <c r="C11" s="9" t="s">
        <v>6</v>
      </c>
      <c r="D11" s="9" t="s">
        <v>7</v>
      </c>
      <c r="E11" s="9" t="s">
        <v>8</v>
      </c>
    </row>
    <row r="12" spans="1:5" s="7" customFormat="1" ht="16" x14ac:dyDescent="0.4">
      <c r="A12" s="18" t="s">
        <v>12</v>
      </c>
      <c r="B12" s="17">
        <v>2500000</v>
      </c>
      <c r="C12" s="17">
        <v>0</v>
      </c>
      <c r="D12" s="18">
        <v>79.33</v>
      </c>
      <c r="E12" s="18" t="s">
        <v>13</v>
      </c>
    </row>
    <row r="13" spans="1:5" s="7" customFormat="1" ht="16" x14ac:dyDescent="0.4">
      <c r="A13" s="18" t="s">
        <v>14</v>
      </c>
      <c r="B13" s="17">
        <v>2103026</v>
      </c>
      <c r="C13" s="17">
        <v>0</v>
      </c>
      <c r="D13" s="18">
        <v>77.75</v>
      </c>
      <c r="E13" s="18" t="s">
        <v>13</v>
      </c>
    </row>
    <row r="14" spans="1:5" x14ac:dyDescent="0.35">
      <c r="B14" s="7"/>
      <c r="C14" s="7"/>
      <c r="D14" s="7"/>
      <c r="E14" s="7"/>
    </row>
    <row r="15" spans="1:5" ht="19.5" x14ac:dyDescent="0.45">
      <c r="A15" s="2" t="s">
        <v>15</v>
      </c>
      <c r="B15" s="7"/>
      <c r="C15" s="7"/>
      <c r="D15" s="7"/>
      <c r="E15" s="7"/>
    </row>
    <row r="16" spans="1:5" s="3" customFormat="1" ht="17" x14ac:dyDescent="0.4">
      <c r="A16" s="9" t="s">
        <v>4</v>
      </c>
      <c r="B16" s="9" t="s">
        <v>5</v>
      </c>
      <c r="C16" s="9" t="s">
        <v>6</v>
      </c>
      <c r="D16" s="9" t="s">
        <v>7</v>
      </c>
      <c r="E16" s="9" t="s">
        <v>8</v>
      </c>
    </row>
    <row r="17" spans="1:5" s="7" customFormat="1" ht="32" x14ac:dyDescent="0.4">
      <c r="A17" s="16" t="s">
        <v>16</v>
      </c>
      <c r="B17" s="17">
        <v>5000000</v>
      </c>
      <c r="C17" s="17">
        <v>0</v>
      </c>
      <c r="D17" s="18">
        <v>64.17</v>
      </c>
      <c r="E17" s="18" t="s">
        <v>17</v>
      </c>
    </row>
    <row r="18" spans="1:5" x14ac:dyDescent="0.35">
      <c r="B18" s="7"/>
      <c r="C18" s="7"/>
      <c r="D18" s="7"/>
      <c r="E18" s="7"/>
    </row>
    <row r="19" spans="1:5" ht="16" x14ac:dyDescent="0.4">
      <c r="B19" s="11" t="s">
        <v>18</v>
      </c>
      <c r="C19" s="11" t="s">
        <v>19</v>
      </c>
      <c r="D19" s="7"/>
      <c r="E19" s="7"/>
    </row>
    <row r="20" spans="1:5" s="7" customFormat="1" ht="16" x14ac:dyDescent="0.4">
      <c r="B20" s="8">
        <f>SUM(B8,B12,B13,B17)</f>
        <v>14603026</v>
      </c>
      <c r="C20" s="8">
        <f>SUM(C8,C12,C13,C17)</f>
        <v>5000000</v>
      </c>
    </row>
  </sheetData>
  <pageMargins left="0.7" right="0.7" top="0.75" bottom="0.75" header="0.3" footer="0.3"/>
  <pageSetup scale="90" orientation="landscape" r:id="rId1"/>
  <headerFooter>
    <oddFooter xml:space="preserve">&amp;L&amp;"Arial,Regular"&amp;10March 2023
&amp;C&amp;"Arial,Regular"&amp;10Page &amp;P of &amp;N
NOPA &amp;A&amp;RGFO-25-901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E6239-9EB6-446E-9F15-F1AA576028A7}">
  <dimension ref="A1:E20"/>
  <sheetViews>
    <sheetView workbookViewId="0">
      <selection activeCell="C11" sqref="C11"/>
    </sheetView>
  </sheetViews>
  <sheetFormatPr defaultRowHeight="14.5" x14ac:dyDescent="0.35"/>
  <cols>
    <col min="1" max="1" width="33.54296875" customWidth="1"/>
    <col min="2" max="5" width="25.54296875" customWidth="1"/>
    <col min="6" max="6" width="14.81640625" customWidth="1"/>
    <col min="7" max="7" width="15.54296875" customWidth="1"/>
  </cols>
  <sheetData>
    <row r="1" spans="1:5" s="1" customFormat="1" ht="21" x14ac:dyDescent="0.5">
      <c r="B1" s="1" t="s">
        <v>0</v>
      </c>
    </row>
    <row r="2" spans="1:5" s="1" customFormat="1" ht="21" x14ac:dyDescent="0.5">
      <c r="B2" s="1" t="s">
        <v>1</v>
      </c>
    </row>
    <row r="3" spans="1:5" s="1" customFormat="1" ht="21" x14ac:dyDescent="0.5">
      <c r="B3" s="1" t="s">
        <v>20</v>
      </c>
    </row>
    <row r="4" spans="1:5" ht="21" x14ac:dyDescent="0.5">
      <c r="B4" s="20">
        <v>46094</v>
      </c>
    </row>
    <row r="7" spans="1:5" ht="19.5" x14ac:dyDescent="0.45">
      <c r="A7" s="2" t="s">
        <v>21</v>
      </c>
    </row>
    <row r="8" spans="1:5" s="12" customFormat="1" ht="17" x14ac:dyDescent="0.4">
      <c r="A8" s="9" t="s">
        <v>4</v>
      </c>
      <c r="B8" s="9" t="s">
        <v>5</v>
      </c>
      <c r="C8" s="9" t="s">
        <v>6</v>
      </c>
      <c r="D8" s="9" t="s">
        <v>7</v>
      </c>
      <c r="E8" s="10" t="s">
        <v>8</v>
      </c>
    </row>
    <row r="9" spans="1:5" s="7" customFormat="1" ht="29" x14ac:dyDescent="0.35">
      <c r="A9" s="6" t="s">
        <v>9</v>
      </c>
      <c r="B9" s="5">
        <v>5000000</v>
      </c>
      <c r="C9" s="5">
        <v>1500000</v>
      </c>
      <c r="D9" s="4">
        <v>83.92</v>
      </c>
      <c r="E9" s="4" t="s">
        <v>10</v>
      </c>
    </row>
    <row r="10" spans="1:5" s="7" customFormat="1" x14ac:dyDescent="0.35">
      <c r="A10" s="4" t="s">
        <v>22</v>
      </c>
      <c r="B10" s="5">
        <v>2000000</v>
      </c>
      <c r="C10" s="5">
        <v>1500000</v>
      </c>
      <c r="D10" s="19">
        <v>82.5</v>
      </c>
      <c r="E10" s="4" t="s">
        <v>10</v>
      </c>
    </row>
    <row r="12" spans="1:5" ht="19.5" x14ac:dyDescent="0.45">
      <c r="A12" s="2" t="s">
        <v>23</v>
      </c>
    </row>
    <row r="13" spans="1:5" s="3" customFormat="1" ht="17" x14ac:dyDescent="0.4">
      <c r="A13" s="9" t="s">
        <v>4</v>
      </c>
      <c r="B13" s="9" t="s">
        <v>5</v>
      </c>
      <c r="C13" s="9" t="s">
        <v>6</v>
      </c>
      <c r="D13" s="9" t="s">
        <v>7</v>
      </c>
      <c r="E13" s="9" t="s">
        <v>8</v>
      </c>
    </row>
    <row r="14" spans="1:5" s="7" customFormat="1" x14ac:dyDescent="0.35">
      <c r="A14" s="4" t="s">
        <v>12</v>
      </c>
      <c r="B14" s="5">
        <v>1500000</v>
      </c>
      <c r="C14" s="5">
        <v>0</v>
      </c>
      <c r="D14" s="4">
        <v>81.75</v>
      </c>
      <c r="E14" s="4" t="s">
        <v>13</v>
      </c>
    </row>
    <row r="15" spans="1:5" s="7" customFormat="1" x14ac:dyDescent="0.35">
      <c r="A15" s="4" t="s">
        <v>24</v>
      </c>
      <c r="B15" s="5">
        <v>3000000</v>
      </c>
      <c r="C15" s="5">
        <v>0</v>
      </c>
      <c r="D15" s="4">
        <v>80.67</v>
      </c>
      <c r="E15" s="4" t="s">
        <v>13</v>
      </c>
    </row>
    <row r="16" spans="1:5" s="7" customFormat="1" x14ac:dyDescent="0.35">
      <c r="A16" s="4" t="s">
        <v>25</v>
      </c>
      <c r="B16" s="5">
        <v>3000000</v>
      </c>
      <c r="C16" s="5">
        <v>0</v>
      </c>
      <c r="D16" s="4">
        <v>74.25</v>
      </c>
      <c r="E16" s="4" t="s">
        <v>13</v>
      </c>
    </row>
    <row r="19" spans="2:3" s="7" customFormat="1" ht="16" x14ac:dyDescent="0.4">
      <c r="B19" s="11" t="s">
        <v>18</v>
      </c>
      <c r="C19" s="11" t="s">
        <v>19</v>
      </c>
    </row>
    <row r="20" spans="2:3" s="13" customFormat="1" ht="16" x14ac:dyDescent="0.35">
      <c r="B20" s="14">
        <f>SUM(B9:B10,B14:B16)</f>
        <v>14500000</v>
      </c>
      <c r="C20" s="14">
        <f>SUM(C9:C10)</f>
        <v>3000000</v>
      </c>
    </row>
  </sheetData>
  <pageMargins left="0.7" right="0.7" top="0.75" bottom="0.75" header="0.3" footer="0.3"/>
  <pageSetup scale="90" orientation="landscape" r:id="rId1"/>
  <headerFooter>
    <oddFooter xml:space="preserve">&amp;L&amp;"Arial,Regular"&amp;10March 2023
&amp;C&amp;"Arial,Regular"&amp;10Page &amp;P of &amp;N
NOPA &amp;A&amp;RGFO-25-901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74332-1635-4B07-BE0E-7D0021F12947}">
  <dimension ref="A1:E22"/>
  <sheetViews>
    <sheetView workbookViewId="0">
      <selection activeCell="C11" sqref="C11"/>
    </sheetView>
  </sheetViews>
  <sheetFormatPr defaultRowHeight="14.5" x14ac:dyDescent="0.35"/>
  <cols>
    <col min="1" max="1" width="33.54296875" customWidth="1"/>
    <col min="2" max="5" width="25.54296875" customWidth="1"/>
    <col min="6" max="6" width="7.54296875" customWidth="1"/>
    <col min="7" max="7" width="15.54296875" customWidth="1"/>
  </cols>
  <sheetData>
    <row r="1" spans="1:5" s="1" customFormat="1" ht="21" x14ac:dyDescent="0.5">
      <c r="B1" s="1" t="s">
        <v>0</v>
      </c>
    </row>
    <row r="2" spans="1:5" s="1" customFormat="1" ht="21" x14ac:dyDescent="0.5">
      <c r="B2" s="1" t="s">
        <v>1</v>
      </c>
    </row>
    <row r="3" spans="1:5" s="1" customFormat="1" ht="21" x14ac:dyDescent="0.5">
      <c r="B3" s="1" t="s">
        <v>26</v>
      </c>
    </row>
    <row r="4" spans="1:5" s="1" customFormat="1" ht="21" x14ac:dyDescent="0.5">
      <c r="B4" s="20">
        <v>46097</v>
      </c>
    </row>
    <row r="6" spans="1:5" ht="19.5" x14ac:dyDescent="0.45">
      <c r="A6" s="2" t="s">
        <v>27</v>
      </c>
    </row>
    <row r="7" spans="1:5" s="12" customFormat="1" ht="17" x14ac:dyDescent="0.4">
      <c r="A7" s="9" t="s">
        <v>4</v>
      </c>
      <c r="B7" s="9" t="s">
        <v>5</v>
      </c>
      <c r="C7" s="9" t="s">
        <v>6</v>
      </c>
      <c r="D7" s="9" t="s">
        <v>7</v>
      </c>
      <c r="E7" s="10" t="s">
        <v>8</v>
      </c>
    </row>
    <row r="8" spans="1:5" s="7" customFormat="1" x14ac:dyDescent="0.35">
      <c r="A8" s="4" t="s">
        <v>28</v>
      </c>
      <c r="B8" s="5">
        <v>1289757</v>
      </c>
      <c r="C8" s="5">
        <v>1289757</v>
      </c>
      <c r="D8" s="4">
        <v>84.42</v>
      </c>
      <c r="E8" s="4" t="s">
        <v>10</v>
      </c>
    </row>
    <row r="10" spans="1:5" ht="19.5" x14ac:dyDescent="0.45">
      <c r="A10" s="2" t="s">
        <v>29</v>
      </c>
    </row>
    <row r="11" spans="1:5" s="12" customFormat="1" ht="17" x14ac:dyDescent="0.4">
      <c r="A11" s="9" t="s">
        <v>4</v>
      </c>
      <c r="B11" s="9" t="s">
        <v>5</v>
      </c>
      <c r="C11" s="9" t="s">
        <v>6</v>
      </c>
      <c r="D11" s="9" t="s">
        <v>7</v>
      </c>
      <c r="E11" s="9" t="s">
        <v>8</v>
      </c>
    </row>
    <row r="12" spans="1:5" s="7" customFormat="1" x14ac:dyDescent="0.35">
      <c r="A12" s="4" t="s">
        <v>12</v>
      </c>
      <c r="B12" s="5">
        <v>576000</v>
      </c>
      <c r="C12" s="5">
        <v>0</v>
      </c>
      <c r="D12" s="4">
        <v>81.17</v>
      </c>
      <c r="E12" s="4" t="s">
        <v>13</v>
      </c>
    </row>
    <row r="13" spans="1:5" s="7" customFormat="1" x14ac:dyDescent="0.35">
      <c r="A13" s="4" t="s">
        <v>30</v>
      </c>
      <c r="B13" s="5">
        <v>1200000</v>
      </c>
      <c r="C13" s="5">
        <v>0</v>
      </c>
      <c r="D13" s="4">
        <v>79.17</v>
      </c>
      <c r="E13" s="4" t="s">
        <v>13</v>
      </c>
    </row>
    <row r="14" spans="1:5" s="7" customFormat="1" x14ac:dyDescent="0.35">
      <c r="A14" s="4" t="s">
        <v>31</v>
      </c>
      <c r="B14" s="5">
        <v>1050000</v>
      </c>
      <c r="C14" s="5">
        <v>0</v>
      </c>
      <c r="D14" s="4">
        <v>73.08</v>
      </c>
      <c r="E14" s="4" t="s">
        <v>13</v>
      </c>
    </row>
    <row r="15" spans="1:5" s="7" customFormat="1" x14ac:dyDescent="0.35">
      <c r="A15" s="4" t="s">
        <v>25</v>
      </c>
      <c r="B15" s="5">
        <v>1289757</v>
      </c>
      <c r="C15" s="5">
        <v>0</v>
      </c>
      <c r="D15" s="4">
        <v>72.92</v>
      </c>
      <c r="E15" s="4" t="s">
        <v>13</v>
      </c>
    </row>
    <row r="17" spans="1:5" ht="19.5" x14ac:dyDescent="0.45">
      <c r="A17" s="2" t="s">
        <v>32</v>
      </c>
    </row>
    <row r="18" spans="1:5" s="12" customFormat="1" ht="17" x14ac:dyDescent="0.4">
      <c r="A18" s="9" t="s">
        <v>4</v>
      </c>
      <c r="B18" s="9" t="s">
        <v>5</v>
      </c>
      <c r="C18" s="9" t="s">
        <v>6</v>
      </c>
      <c r="D18" s="9" t="s">
        <v>7</v>
      </c>
      <c r="E18" s="9" t="s">
        <v>8</v>
      </c>
    </row>
    <row r="19" spans="1:5" s="7" customFormat="1" ht="32.5" customHeight="1" x14ac:dyDescent="0.35">
      <c r="A19" s="6" t="s">
        <v>33</v>
      </c>
      <c r="B19" s="5">
        <v>500000</v>
      </c>
      <c r="C19" s="5">
        <v>0</v>
      </c>
      <c r="D19" s="4" t="s">
        <v>34</v>
      </c>
      <c r="E19" s="6" t="s">
        <v>35</v>
      </c>
    </row>
    <row r="21" spans="1:5" s="13" customFormat="1" ht="16" x14ac:dyDescent="0.35">
      <c r="B21" s="15" t="s">
        <v>18</v>
      </c>
      <c r="C21" s="15" t="s">
        <v>19</v>
      </c>
    </row>
    <row r="22" spans="1:5" s="7" customFormat="1" ht="16" x14ac:dyDescent="0.4">
      <c r="B22" s="8">
        <f>SUM(B8,B12,B13,B14,B15,B19)</f>
        <v>5905514</v>
      </c>
      <c r="C22" s="8">
        <f>SUM(C8,C12,C13,C14,C15,C19)</f>
        <v>1289757</v>
      </c>
    </row>
  </sheetData>
  <pageMargins left="0.7" right="0.7" top="0.75" bottom="0.75" header="0.3" footer="0.3"/>
  <pageSetup scale="90" orientation="landscape" r:id="rId1"/>
  <headerFooter>
    <oddFooter xml:space="preserve">&amp;L&amp;"Arial,Regular"&amp;10March 2023
&amp;C&amp;"Arial,Regular"&amp;10Page &amp;P of &amp;N
NOPA &amp;A&amp;RGFO-25-901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16" ma:contentTypeDescription="Create a new document." ma:contentTypeScope="" ma:versionID="1a6729f6affb47fad818cd9a72cc1947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a22a73620d870288d2d09461cf60a28b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1809527-a15e-45c9-9762-ce086c444099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2DAF85-DDFE-4A6E-BC81-D1AB2E365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AB18B9-62A0-499C-8207-98D33587088E}">
  <ds:schemaRefs>
    <ds:schemaRef ds:uri="http://schemas.microsoft.com/office/2006/documentManagement/types"/>
    <ds:schemaRef ds:uri="http://www.w3.org/XML/1998/namespace"/>
    <ds:schemaRef ds:uri="785685f2-c2e1-4352-89aa-3faca8eaba52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5067c814-4b34-462c-a21d-c185ff6548d2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01BA438-379C-49EA-B260-5FE0BCBE49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Group 1</vt:lpstr>
      <vt:lpstr>Group 2</vt:lpstr>
      <vt:lpstr>Group 3</vt:lpstr>
    </vt:vector>
  </TitlesOfParts>
  <Manager/>
  <Company>California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Beck, Amber@Energy</dc:creator>
  <cp:keywords/>
  <dc:description/>
  <cp:lastModifiedBy>Dyer, Phil@Energy</cp:lastModifiedBy>
  <cp:revision/>
  <cp:lastPrinted>2026-03-13T19:27:32Z</cp:lastPrinted>
  <dcterms:created xsi:type="dcterms:W3CDTF">2026-01-29T21:23:20Z</dcterms:created>
  <dcterms:modified xsi:type="dcterms:W3CDTF">2026-03-13T19:27:38Z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MediaServiceImageTags">
    <vt:lpwstr/>
  </property>
  <property fmtid="{D5CDD505-2E9C-101B-9397-08002B2CF9AE}" pid="4" name="DueDate">
    <vt:filetime>2024-10-30T14:00:00Z</vt:filetime>
  </property>
</Properties>
</file>