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2.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caenergy-my.sharepoint.com/personal/kathryn_reid_energy_ca_gov/Documents/Desktop/NOPA/"/>
    </mc:Choice>
  </mc:AlternateContent>
  <xr:revisionPtr revIDLastSave="0" documentId="8_{89E1CD90-DB5E-49F5-86E8-3B52C3C09F22}" xr6:coauthVersionLast="47" xr6:coauthVersionMax="47" xr10:uidLastSave="{00000000-0000-0000-0000-000000000000}"/>
  <bookViews>
    <workbookView xWindow="-120" yWindow="-120" windowWidth="29040" windowHeight="15720" activeTab="1" xr2:uid="{00000000-000D-0000-FFFF-FFFF00000000}"/>
  </bookViews>
  <sheets>
    <sheet name="NOPA - Group 1 " sheetId="2" r:id="rId1"/>
    <sheet name="NOPA - Group 2" sheetId="4" r:id="rId2"/>
  </sheets>
  <externalReferences>
    <externalReference r:id="rId3"/>
  </externalReferences>
  <definedNames>
    <definedName name="ColumnTitle_Did_Not_Pass" localSheetId="1">#REF!</definedName>
    <definedName name="ColumnTitle_Did_Not_Pass">#REF!</definedName>
    <definedName name="ColumnTitle_Proposed_Awards" localSheetId="1">Proposed_Awards_A8.H1214[#Headers]</definedName>
    <definedName name="ColumnTitle_Proposed_Awards">Proposed_Awards_A8.H12[#Headers]</definedName>
    <definedName name="ColumnTitle_Total_Proposals_Received" localSheetId="1">[1]!Total_Proposals_Received_A29.E2917[#Headers]</definedName>
    <definedName name="ColumnTitle_Total_Proposals_Received">#REF!</definedName>
    <definedName name="ColumnTitle_Totals_Proposed_Awards" localSheetId="1">Totals_Proposed_Awards_A15.D1615[#Headers]</definedName>
    <definedName name="ColumnTitle_Totals_Proposed_Awards">Totals_Proposed_Awards_A15.D16[#Headers]</definedName>
    <definedName name="_xlnm.Print_Area" localSheetId="0">'NOPA - Group 1 '!$A$1:$I$27</definedName>
    <definedName name="_xlnm.Print_Area" localSheetId="1">'NOPA - Group 2'!$A$1:$I$28</definedName>
    <definedName name="_xlnm.Print_Titles" localSheetId="0">'NOPA - Group 1 '!$1:$6</definedName>
    <definedName name="_xlnm.Print_Titles" localSheetId="1">'NOPA - Group 2'!$1:$7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4" l="1"/>
  <c r="D17" i="4"/>
  <c r="B17" i="4"/>
  <c r="C14" i="2"/>
  <c r="D14" i="2"/>
  <c r="B14" i="2"/>
</calcChain>
</file>

<file path=xl/sharedStrings.xml><?xml version="1.0" encoding="utf-8"?>
<sst xmlns="http://schemas.openxmlformats.org/spreadsheetml/2006/main" count="149" uniqueCount="67">
  <si>
    <t xml:space="preserve">Medium- and Heavy-Duty Zero-Emission Vehicle Port Infrastructure </t>
  </si>
  <si>
    <t>California Energy Commission</t>
  </si>
  <si>
    <t>Clean Transportation Program</t>
  </si>
  <si>
    <t xml:space="preserve">Solicitation GFO-24-610           </t>
  </si>
  <si>
    <t>Notice of Proposed Awards</t>
  </si>
  <si>
    <t>Proposed Awards</t>
  </si>
  <si>
    <t>Proposal Number</t>
  </si>
  <si>
    <t>Applicant</t>
  </si>
  <si>
    <t>Project Title</t>
  </si>
  <si>
    <t>Funds Requested</t>
  </si>
  <si>
    <t>Proposed Award</t>
  </si>
  <si>
    <t xml:space="preserve">Match Amount </t>
  </si>
  <si>
    <t>Technical Evaluation Score</t>
  </si>
  <si>
    <t>Cost Evaluation Score</t>
  </si>
  <si>
    <t>Recommendation</t>
  </si>
  <si>
    <t>GFO-24-610-0020</t>
  </si>
  <si>
    <t>Oxnard Harbor District</t>
  </si>
  <si>
    <t>Hueneme Freight E-Hub Project</t>
  </si>
  <si>
    <t>100  </t>
  </si>
  <si>
    <t>Awardee</t>
  </si>
  <si>
    <t>Total Funding Recommended - Proposed Awards</t>
  </si>
  <si>
    <t>Type</t>
  </si>
  <si>
    <t xml:space="preserve"> </t>
  </si>
  <si>
    <t>Did Not Pass</t>
  </si>
  <si>
    <t>GFO-24-610-0007</t>
  </si>
  <si>
    <t>Prologis Logistics Services Incorporated</t>
  </si>
  <si>
    <t>The Tracy Advancing Medium- and Heavy-Duty Public Electrification and Decarbonization (AMPED) 
Project</t>
  </si>
  <si>
    <t>N/A</t>
  </si>
  <si>
    <t>Did not pass. Application failed to achieve the minimum passing score.</t>
  </si>
  <si>
    <t>GFO-24-610-0010</t>
  </si>
  <si>
    <t>SWITCH Maritime LLC</t>
  </si>
  <si>
    <t>Port of San Francisco Hydrogen Station</t>
  </si>
  <si>
    <t xml:space="preserve">Did not pass. Application failed to achieve the minimum passing score. </t>
  </si>
  <si>
    <t>Disqualified</t>
  </si>
  <si>
    <t>GFO-24-610-0017</t>
  </si>
  <si>
    <t>Enliven Energy</t>
  </si>
  <si>
    <t>Sub $8 Kg Local 100% Green Hydrogen</t>
  </si>
  <si>
    <t>Total Proposals Received</t>
  </si>
  <si>
    <t>Count</t>
  </si>
  <si>
    <t>GFO-24-610-0006</t>
  </si>
  <si>
    <t>West Basin Container Terminal</t>
  </si>
  <si>
    <t>WBCT Phase 1 Decarbonization</t>
  </si>
  <si>
    <t>$5,100,000*</t>
  </si>
  <si>
    <t>GFO-24-610-0013</t>
  </si>
  <si>
    <t>APM Terminals Pacific LLC</t>
  </si>
  <si>
    <t>ZERO51 – Zero Emission Recharging Operations for 51 Units</t>
  </si>
  <si>
    <t>GFO-24-610-0016</t>
  </si>
  <si>
    <t>Pilot Travel Centers, LLC</t>
  </si>
  <si>
    <t>Port of Long Beach Hydrogen Refueling Station</t>
  </si>
  <si>
    <t>* Award will be adjusted to correspond to the number of eligible charging ports. Applicant proposed 54 ports, but only 39 of the proposed ZEVs are eligible to be counted for charger deployment.</t>
  </si>
  <si>
    <t>GFO-24-610-0018</t>
  </si>
  <si>
    <t>LBCT LLC</t>
  </si>
  <si>
    <t>Yard Tractor Infrastructure Project (YTIP)</t>
  </si>
  <si>
    <t>GFO-24-610-0005</t>
  </si>
  <si>
    <t>Technology &amp; Investment Solutions, LLC</t>
  </si>
  <si>
    <t>Santa Nella I-5 Corridor Heavy-Duty Hydrogen Refueling Station</t>
  </si>
  <si>
    <t>GFO-24-610-0012</t>
  </si>
  <si>
    <t>Port Department of the City of Oakland ("Port of Oakland")</t>
  </si>
  <si>
    <t>Green Power Microgrid Marine Terminal EV Charging Infrastructure</t>
  </si>
  <si>
    <t>GFO-24-610-0011</t>
  </si>
  <si>
    <t>Hydroplane, Ltd.</t>
  </si>
  <si>
    <t>Port of Los Angeles Multiuse Hydrogen Fueling Station</t>
  </si>
  <si>
    <t>Group 1, Small Ports</t>
  </si>
  <si>
    <t>Group 2, Large Ports</t>
  </si>
  <si>
    <t xml:space="preserve">Disqualified in technical screening. </t>
  </si>
  <si>
    <t>Disqualified in technical screening.</t>
  </si>
  <si>
    <t>Match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</si>
</sst>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quot;$&quot;#,##0"/>
    <numFmt numFmtId="165" formatCode="[$-409]mmmm\ d\,\ yyyy;@"/>
    <numFmt numFmtId="166" formatCode="0.000%"/>
    <numFmt numFmtId="167" formatCode="0.0%"/>
  </numFmts>
  <fonts count="14" x14ac:knownFonts="1">
    <font>
      <sz val="10"/>
      <color indexed="8"/>
      <name val="Arial"/>
      <charset val="1"/>
    </font>
    <font>
      <sz val="11"/>
      <color theme="1"/>
      <name val="Calibri"/>
      <family val="2"/>
      <scheme val="minor"/>
    </font>
    <font>
      <sz val="10"/>
      <color indexed="8"/>
      <name val="Arial"/>
      <family val="2"/>
    </font>
    <font>
      <b/>
      <sz val="10"/>
      <color indexed="8"/>
      <name val="Arial"/>
      <family val="2"/>
    </font>
    <font>
      <b/>
      <sz val="14"/>
      <name val="Arial"/>
      <family val="2"/>
    </font>
    <font>
      <b/>
      <sz val="10"/>
      <name val="Arial"/>
      <family val="2"/>
    </font>
    <font>
      <sz val="10"/>
      <name val="Arial"/>
      <family val="2"/>
    </font>
    <font>
      <sz val="10"/>
      <color indexed="63"/>
      <name val="Arial"/>
      <family val="2"/>
    </font>
    <font>
      <b/>
      <sz val="10"/>
      <color indexed="63"/>
      <name val="Arial"/>
      <family val="2"/>
    </font>
    <font>
      <sz val="11"/>
      <color theme="1"/>
      <name val="Calibri"/>
      <family val="2"/>
      <scheme val="minor"/>
    </font>
    <font>
      <sz val="12"/>
      <color theme="1"/>
      <name val="Arial"/>
      <family val="2"/>
    </font>
    <font>
      <b/>
      <sz val="16"/>
      <color rgb="FFFF0000"/>
      <name val="Arial"/>
      <family val="2"/>
    </font>
    <font>
      <sz val="8"/>
      <name val="Arial"/>
      <family val="2"/>
    </font>
    <font>
      <b/>
      <sz val="10"/>
      <name val="Arial"/>
      <family val="2"/>
      <charset val="1"/>
    </font>
  </fonts>
  <fills count="3">
    <fill>
      <patternFill patternType="none"/>
    </fill>
    <fill>
      <patternFill patternType="gray125"/>
    </fill>
    <fill>
      <patternFill patternType="solid">
        <fgColor indexed="2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11">
    <xf numFmtId="0" fontId="0" fillId="0" borderId="0"/>
    <xf numFmtId="44" fontId="9" fillId="0" borderId="0" applyFont="0" applyFill="0" applyBorder="0" applyAlignment="0" applyProtection="0"/>
    <xf numFmtId="0" fontId="2" fillId="0" borderId="0"/>
    <xf numFmtId="0" fontId="10" fillId="0" borderId="0"/>
    <xf numFmtId="0" fontId="9" fillId="0" borderId="0"/>
    <xf numFmtId="9" fontId="10" fillId="0" borderId="0" applyFont="0" applyFill="0" applyBorder="0" applyAlignment="0" applyProtection="0"/>
    <xf numFmtId="0" fontId="4" fillId="0" borderId="7" applyNumberFormat="0" applyFill="0" applyBorder="0" applyAlignment="0" applyProtection="0"/>
    <xf numFmtId="0" fontId="11" fillId="0" borderId="8" applyNumberForma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cellStyleXfs>
  <cellXfs count="56">
    <xf numFmtId="0" fontId="0" fillId="0" borderId="0" xfId="0"/>
    <xf numFmtId="0" fontId="2" fillId="0" borderId="1" xfId="2" applyBorder="1" applyAlignment="1">
      <alignment vertical="center" wrapText="1"/>
    </xf>
    <xf numFmtId="6" fontId="7" fillId="0" borderId="1" xfId="2" applyNumberFormat="1" applyFont="1" applyBorder="1" applyAlignment="1">
      <alignment horizontal="center" vertical="center" wrapText="1"/>
    </xf>
    <xf numFmtId="164" fontId="6" fillId="0" borderId="2" xfId="0" applyNumberFormat="1" applyFont="1" applyBorder="1" applyAlignment="1">
      <alignment horizontal="center" vertical="center" wrapText="1"/>
    </xf>
    <xf numFmtId="164" fontId="7" fillId="0" borderId="1" xfId="2" applyNumberFormat="1" applyFont="1" applyBorder="1" applyAlignment="1">
      <alignment horizontal="center" vertical="center" wrapText="1"/>
    </xf>
    <xf numFmtId="10" fontId="2" fillId="0" borderId="1" xfId="2" applyNumberFormat="1" applyBorder="1" applyAlignment="1">
      <alignment horizontal="center" vertical="center"/>
    </xf>
    <xf numFmtId="0" fontId="2" fillId="0" borderId="3" xfId="2" applyBorder="1" applyAlignment="1">
      <alignment horizontal="center" vertical="center" wrapText="1"/>
    </xf>
    <xf numFmtId="0" fontId="2" fillId="0" borderId="2" xfId="2" applyBorder="1" applyAlignment="1">
      <alignment horizontal="center" vertical="center" wrapText="1"/>
    </xf>
    <xf numFmtId="6" fontId="8" fillId="0" borderId="0" xfId="2" applyNumberFormat="1" applyFont="1" applyAlignment="1">
      <alignment horizontal="center" vertical="center" wrapText="1"/>
    </xf>
    <xf numFmtId="0" fontId="3" fillId="0" borderId="0" xfId="2" applyFont="1" applyAlignment="1">
      <alignment horizontal="left"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2" fillId="0" borderId="0" xfId="2" applyAlignment="1">
      <alignment horizontal="center" vertical="center" wrapText="1"/>
    </xf>
    <xf numFmtId="0" fontId="2" fillId="0" borderId="0" xfId="2" applyAlignment="1">
      <alignment vertical="center" wrapText="1"/>
    </xf>
    <xf numFmtId="6" fontId="7" fillId="0" borderId="0" xfId="2" applyNumberFormat="1" applyFont="1" applyAlignment="1">
      <alignment horizontal="center" vertical="center" wrapText="1"/>
    </xf>
    <xf numFmtId="164" fontId="6" fillId="0" borderId="0" xfId="0" applyNumberFormat="1" applyFont="1" applyAlignment="1">
      <alignment horizontal="center" vertical="center" wrapText="1"/>
    </xf>
    <xf numFmtId="164" fontId="7" fillId="0" borderId="0" xfId="2" applyNumberFormat="1" applyFont="1" applyAlignment="1">
      <alignment horizontal="center" vertical="center" wrapText="1"/>
    </xf>
    <xf numFmtId="10" fontId="2" fillId="0" borderId="0" xfId="2" applyNumberFormat="1" applyAlignment="1">
      <alignment horizontal="center" vertical="center"/>
    </xf>
    <xf numFmtId="0" fontId="0" fillId="0" borderId="0" xfId="0" applyAlignment="1">
      <alignment horizontal="left" vertical="center"/>
    </xf>
    <xf numFmtId="164" fontId="8" fillId="0" borderId="0" xfId="2" applyNumberFormat="1" applyFont="1" applyAlignment="1">
      <alignment horizontal="center" vertical="center" wrapText="1"/>
    </xf>
    <xf numFmtId="166" fontId="2" fillId="0" borderId="0" xfId="2" applyNumberFormat="1" applyAlignment="1">
      <alignment horizontal="center"/>
    </xf>
    <xf numFmtId="0" fontId="2" fillId="0" borderId="0" xfId="2" applyAlignment="1">
      <alignment horizontal="center"/>
    </xf>
    <xf numFmtId="0" fontId="2" fillId="0" borderId="1" xfId="2" applyBorder="1" applyAlignment="1">
      <alignment horizontal="center" vertical="center" wrapText="1"/>
    </xf>
    <xf numFmtId="0" fontId="2" fillId="0" borderId="1" xfId="2" applyBorder="1" applyAlignment="1">
      <alignment horizontal="center" vertical="center"/>
    </xf>
    <xf numFmtId="0" fontId="3" fillId="0" borderId="4" xfId="2" applyFont="1" applyBorder="1" applyAlignment="1">
      <alignment horizontal="left" vertical="center" wrapText="1"/>
    </xf>
    <xf numFmtId="10" fontId="2" fillId="0" borderId="3" xfId="2" applyNumberFormat="1" applyBorder="1" applyAlignment="1">
      <alignment horizontal="center" vertical="center"/>
    </xf>
    <xf numFmtId="0" fontId="2" fillId="0" borderId="10" xfId="2" applyBorder="1" applyAlignment="1">
      <alignment horizontal="center" vertical="center" wrapText="1"/>
    </xf>
    <xf numFmtId="164" fontId="6" fillId="0" borderId="0" xfId="0" applyNumberFormat="1" applyFont="1" applyAlignment="1">
      <alignment horizontal="center" vertical="center"/>
    </xf>
    <xf numFmtId="6" fontId="0" fillId="0" borderId="1" xfId="2" applyNumberFormat="1" applyFont="1" applyBorder="1" applyAlignment="1">
      <alignment horizontal="center" vertical="center" wrapText="1"/>
    </xf>
    <xf numFmtId="0" fontId="2" fillId="0" borderId="0" xfId="0" applyFont="1"/>
    <xf numFmtId="0" fontId="3" fillId="0" borderId="11" xfId="2" applyFont="1" applyBorder="1" applyAlignment="1">
      <alignment horizontal="left" vertical="center" wrapText="1"/>
    </xf>
    <xf numFmtId="0" fontId="5" fillId="2" borderId="1" xfId="0" applyFont="1" applyFill="1" applyBorder="1" applyAlignment="1">
      <alignment horizontal="center" vertical="center" wrapText="1"/>
    </xf>
    <xf numFmtId="0" fontId="13" fillId="2" borderId="9" xfId="0" applyFont="1" applyFill="1" applyBorder="1" applyAlignment="1">
      <alignment horizontal="center" vertical="center" wrapText="1"/>
    </xf>
    <xf numFmtId="164" fontId="7" fillId="0" borderId="3" xfId="2" applyNumberFormat="1" applyFont="1" applyBorder="1" applyAlignment="1">
      <alignment horizontal="center" vertical="center" wrapText="1"/>
    </xf>
    <xf numFmtId="167" fontId="2" fillId="0" borderId="1" xfId="2" applyNumberFormat="1" applyBorder="1" applyAlignment="1">
      <alignment horizontal="center" vertical="center"/>
    </xf>
    <xf numFmtId="0" fontId="2" fillId="0" borderId="0" xfId="2" applyAlignment="1">
      <alignment horizontal="left" vertical="center" wrapText="1"/>
    </xf>
    <xf numFmtId="0" fontId="0" fillId="0" borderId="0" xfId="0" applyAlignment="1">
      <alignment vertical="center" wrapText="1"/>
    </xf>
    <xf numFmtId="165" fontId="4" fillId="0" borderId="0" xfId="6" applyNumberFormat="1" applyBorder="1" applyAlignment="1">
      <alignment horizontal="center" vertical="top" wrapText="1"/>
    </xf>
    <xf numFmtId="0" fontId="4" fillId="0" borderId="0" xfId="6" applyBorder="1" applyAlignment="1">
      <alignment horizontal="center" vertical="center" wrapText="1"/>
    </xf>
    <xf numFmtId="0" fontId="4" fillId="0" borderId="0" xfId="6" applyBorder="1" applyAlignment="1">
      <alignment horizontal="center" vertical="top" wrapText="1"/>
    </xf>
    <xf numFmtId="165" fontId="4" fillId="0" borderId="11" xfId="6" applyNumberFormat="1" applyBorder="1" applyAlignment="1">
      <alignment horizontal="center" vertical="top" wrapText="1"/>
    </xf>
    <xf numFmtId="0" fontId="11" fillId="0" borderId="3" xfId="7" applyBorder="1" applyAlignment="1">
      <alignment horizontal="left" vertical="center" wrapText="1"/>
    </xf>
    <xf numFmtId="0" fontId="11" fillId="0" borderId="4" xfId="7" applyBorder="1" applyAlignment="1">
      <alignment horizontal="left" vertical="center" wrapText="1"/>
    </xf>
    <xf numFmtId="0" fontId="11" fillId="0" borderId="2" xfId="7" applyBorder="1" applyAlignment="1"/>
    <xf numFmtId="0" fontId="11" fillId="0" borderId="2" xfId="7" applyBorder="1" applyAlignment="1">
      <alignment horizontal="left" vertical="center" wrapText="1"/>
    </xf>
    <xf numFmtId="0" fontId="11" fillId="0" borderId="4" xfId="7" applyBorder="1" applyAlignment="1"/>
    <xf numFmtId="0" fontId="0" fillId="0" borderId="2" xfId="0" applyBorder="1"/>
    <xf numFmtId="0" fontId="0" fillId="0" borderId="4" xfId="0" applyBorder="1" applyAlignment="1">
      <alignment horizontal="left" vertical="center" wrapText="1"/>
    </xf>
    <xf numFmtId="0" fontId="0" fillId="0" borderId="4" xfId="0" applyBorder="1"/>
    <xf numFmtId="165" fontId="4" fillId="0" borderId="11" xfId="6" applyNumberFormat="1" applyBorder="1" applyAlignment="1">
      <alignment horizontal="center" vertical="top"/>
    </xf>
    <xf numFmtId="0" fontId="11" fillId="0" borderId="3" xfId="7" applyBorder="1" applyAlignment="1">
      <alignment vertical="center"/>
    </xf>
    <xf numFmtId="0" fontId="11" fillId="0" borderId="4" xfId="7" applyBorder="1" applyAlignment="1">
      <alignment vertical="center" wrapText="1"/>
    </xf>
    <xf numFmtId="0" fontId="11" fillId="0" borderId="2" xfId="7" applyBorder="1" applyAlignment="1">
      <alignment vertical="center" wrapText="1"/>
    </xf>
    <xf numFmtId="38" fontId="8" fillId="0" borderId="1" xfId="2" applyNumberFormat="1" applyFont="1" applyBorder="1" applyAlignment="1">
      <alignment horizontal="center" vertical="center" wrapText="1"/>
    </xf>
    <xf numFmtId="6" fontId="8" fillId="0" borderId="1" xfId="2" applyNumberFormat="1" applyFont="1" applyBorder="1" applyAlignment="1">
      <alignment horizontal="center" vertical="center" wrapText="1"/>
    </xf>
  </cellXfs>
  <cellStyles count="11">
    <cellStyle name="Currency 2" xfId="1" xr:uid="{00000000-0005-0000-0000-000000000000}"/>
    <cellStyle name="Currency 3" xfId="10" xr:uid="{3EDDE301-89CE-4225-B393-54F6E5ADB6AF}"/>
    <cellStyle name="Heading 1" xfId="6" builtinId="16" customBuiltin="1"/>
    <cellStyle name="Heading 2" xfId="7" builtinId="17" customBuiltin="1"/>
    <cellStyle name="Normal" xfId="0" builtinId="0"/>
    <cellStyle name="Normal 2" xfId="2" xr:uid="{00000000-0005-0000-0000-000003000000}"/>
    <cellStyle name="Normal 3" xfId="3" xr:uid="{00000000-0005-0000-0000-000004000000}"/>
    <cellStyle name="Normal 4" xfId="4" xr:uid="{00000000-0005-0000-0000-000005000000}"/>
    <cellStyle name="Normal 5" xfId="8" xr:uid="{BBA32029-D00B-4AC2-A531-FDFEF954B045}"/>
    <cellStyle name="Percent 2" xfId="5" xr:uid="{00000000-0005-0000-0000-000006000000}"/>
    <cellStyle name="Percent 3" xfId="9" xr:uid="{45FC83CF-205F-4CD9-AD69-7B0EDCDD0A8E}"/>
  </cellStyles>
  <dxfs count="98">
    <dxf>
      <font>
        <b/>
        <i val="0"/>
        <strike val="0"/>
        <condense val="0"/>
        <extend val="0"/>
        <outline val="0"/>
        <shadow val="0"/>
        <u val="none"/>
        <vertAlign val="baseline"/>
        <sz val="10"/>
        <color indexed="63"/>
        <name val="Arial"/>
        <family val="2"/>
        <scheme val="none"/>
      </font>
      <numFmt numFmtId="10" formatCode="&quot;$&quot;#,##0_);[Red]\(&quot;$&quot;#,##0\)"/>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
      <font>
        <b/>
        <i val="0"/>
        <strike val="0"/>
        <condense val="0"/>
        <extend val="0"/>
        <outline val="0"/>
        <shadow val="0"/>
        <u val="none"/>
        <vertAlign val="baseline"/>
        <sz val="10"/>
        <color indexed="63"/>
        <name val="Arial"/>
        <family val="2"/>
        <scheme val="none"/>
      </font>
      <numFmt numFmtId="10" formatCode="&quot;$&quot;#,##0_);[Red]\(&quot;$&quot;#,##0\)"/>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
      <font>
        <b/>
        <i val="0"/>
        <strike val="0"/>
        <condense val="0"/>
        <extend val="0"/>
        <outline val="0"/>
        <shadow val="0"/>
        <u val="none"/>
        <vertAlign val="baseline"/>
        <sz val="10"/>
        <color indexed="63"/>
        <name val="Arial"/>
        <family val="2"/>
        <scheme val="none"/>
      </font>
      <numFmt numFmtId="6" formatCode="#,##0_);[Red]\(#,##0\)"/>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indexed="63"/>
        <name val="Arial"/>
        <family val="2"/>
        <scheme val="none"/>
      </font>
      <numFmt numFmtId="10" formatCode="&quot;$&quot;#,##0_);[Red]\(&quot;$&quot;#,##0\)"/>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
      <font>
        <b/>
        <i val="0"/>
        <strike val="0"/>
        <condense val="0"/>
        <extend val="0"/>
        <outline val="0"/>
        <shadow val="0"/>
        <u val="none"/>
        <vertAlign val="baseline"/>
        <sz val="10"/>
        <color indexed="63"/>
        <name val="Arial"/>
        <family val="2"/>
        <scheme val="none"/>
      </font>
      <numFmt numFmtId="10" formatCode="&quot;$&quot;#,##0_);[Red]\(&quot;$&quot;#,##0\)"/>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
      <font>
        <b/>
        <i val="0"/>
        <strike val="0"/>
        <condense val="0"/>
        <extend val="0"/>
        <outline val="0"/>
        <shadow val="0"/>
        <u val="none"/>
        <vertAlign val="baseline"/>
        <sz val="10"/>
        <color indexed="63"/>
        <name val="Arial"/>
        <family val="2"/>
        <scheme val="none"/>
      </font>
      <numFmt numFmtId="6" formatCode="#,##0_);[Red]\(#,##0\)"/>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auto="1"/>
        <name val="Arial"/>
        <family val="2"/>
        <scheme val="none"/>
      </font>
      <fill>
        <patternFill patternType="solid">
          <fgColor indexed="64"/>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63"/>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indexed="8"/>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0"/>
        <color indexed="63"/>
        <name val="Arial"/>
        <family val="2"/>
        <scheme val="none"/>
      </font>
      <numFmt numFmtId="164" formatCode="&quot;$&quot;#,##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quot;$&quot;#,##0"/>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63"/>
        <name val="Arial"/>
        <family val="2"/>
        <scheme val="none"/>
      </font>
      <numFmt numFmtId="10" formatCode="&quot;$&quot;#,##0_);[Red]\(&quot;$&quot;#,##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numFmt numFmtId="14" formatCode="0.00%"/>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63"/>
        <name val="Arial"/>
        <family val="2"/>
        <scheme val="none"/>
      </font>
      <numFmt numFmtId="164" formatCode="&quot;$&quot;#,##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quot;$&quot;#,##0"/>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63"/>
        <name val="Arial"/>
        <family val="2"/>
        <scheme val="none"/>
      </font>
      <numFmt numFmtId="10" formatCode="&quot;$&quot;#,##0_);[Red]\(&quot;$&quot;#,##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indexed="63"/>
        <name val="Arial"/>
        <family val="2"/>
        <scheme val="none"/>
      </font>
      <numFmt numFmtId="10" formatCode="&quot;$&quot;#,##0_);[Red]\(&quot;$&quot;#,##0\)"/>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
      <font>
        <b/>
        <i val="0"/>
        <strike val="0"/>
        <condense val="0"/>
        <extend val="0"/>
        <outline val="0"/>
        <shadow val="0"/>
        <u val="none"/>
        <vertAlign val="baseline"/>
        <sz val="10"/>
        <color indexed="63"/>
        <name val="Arial"/>
        <family val="2"/>
        <scheme val="none"/>
      </font>
      <numFmt numFmtId="10" formatCode="&quot;$&quot;#,##0_);[Red]\(&quot;$&quot;#,##0\)"/>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
      <font>
        <b/>
        <i val="0"/>
        <strike val="0"/>
        <condense val="0"/>
        <extend val="0"/>
        <outline val="0"/>
        <shadow val="0"/>
        <u val="none"/>
        <vertAlign val="baseline"/>
        <sz val="10"/>
        <color indexed="63"/>
        <name val="Arial"/>
        <family val="2"/>
        <scheme val="none"/>
      </font>
      <numFmt numFmtId="10" formatCode="&quot;$&quot;#,##0_);[Red]\(&quot;$&quot;#,##0\)"/>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dxf>
    <dxf>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numFmt numFmtId="167" formatCode="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63"/>
        <name val="Arial"/>
        <family val="2"/>
        <scheme val="none"/>
      </font>
      <numFmt numFmtId="164" formatCode="&quot;$&quot;#,##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63"/>
        <name val="Arial"/>
        <family val="2"/>
        <scheme val="none"/>
      </font>
      <numFmt numFmtId="10" formatCode="&quot;$&quot;#,##0_);[Red]\(&quot;$&quot;#,##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63"/>
        <name val="Arial"/>
        <family val="2"/>
        <scheme val="none"/>
      </font>
      <numFmt numFmtId="10" formatCode="&quot;$&quot;#,##0_);[Red]\(&quot;$&quot;#,##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indexed="63"/>
        <name val="Arial"/>
        <family val="2"/>
        <scheme val="none"/>
      </font>
      <numFmt numFmtId="164" formatCode="&quot;$&quot;#,##0"/>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indexed="63"/>
        <name val="Arial"/>
        <family val="2"/>
        <scheme val="none"/>
      </font>
      <numFmt numFmtId="164" formatCode="&quot;$&quot;#,##0"/>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indexed="63"/>
        <name val="Arial"/>
        <family val="2"/>
        <scheme val="none"/>
      </font>
      <numFmt numFmtId="164" formatCode="&quot;$&quot;#,##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164" formatCode="&quot;$&quot;#,##0"/>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63"/>
        <name val="Arial"/>
        <family val="2"/>
        <scheme val="none"/>
      </font>
      <numFmt numFmtId="10" formatCode="&quot;$&quot;#,##0_);[Red]\(&quot;$&quot;#,##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0"/>
        <color auto="1"/>
        <name val="Arial"/>
        <family val="2"/>
        <scheme val="none"/>
      </font>
      <fill>
        <patternFill patternType="solid">
          <fgColor indexed="64"/>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indexed="63"/>
        <name val="Arial"/>
        <family val="2"/>
        <scheme val="none"/>
      </font>
      <numFmt numFmtId="10" formatCode="&quot;$&quot;#,##0_);[Red]\(&quot;$&quot;#,##0\)"/>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
      <font>
        <b/>
        <i val="0"/>
        <strike val="0"/>
        <condense val="0"/>
        <extend val="0"/>
        <outline val="0"/>
        <shadow val="0"/>
        <u val="none"/>
        <vertAlign val="baseline"/>
        <sz val="10"/>
        <color indexed="63"/>
        <name val="Arial"/>
        <family val="2"/>
        <scheme val="none"/>
      </font>
      <numFmt numFmtId="10" formatCode="&quot;$&quot;#,##0_);[Red]\(&quot;$&quot;#,##0\)"/>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
      <font>
        <b/>
        <i val="0"/>
        <strike val="0"/>
        <condense val="0"/>
        <extend val="0"/>
        <outline val="0"/>
        <shadow val="0"/>
        <u val="none"/>
        <vertAlign val="baseline"/>
        <sz val="10"/>
        <color indexed="63"/>
        <name val="Arial"/>
        <family val="2"/>
        <scheme val="none"/>
      </font>
      <numFmt numFmtId="10" formatCode="&quot;$&quot;#,##0_);[Red]\(&quot;$&quot;#,##0\)"/>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0"/>
        <color auto="1"/>
        <name val="Arial"/>
        <family val="2"/>
        <scheme val="none"/>
      </font>
      <fill>
        <patternFill patternType="solid">
          <fgColor indexed="64"/>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63"/>
        <name val="Arial"/>
        <family val="2"/>
        <scheme val="none"/>
      </font>
      <numFmt numFmtId="164" formatCode="&quot;$&quot;#,##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63"/>
        <name val="Arial"/>
        <family val="2"/>
        <scheme val="none"/>
      </font>
      <numFmt numFmtId="10" formatCode="&quot;$&quot;#,##0_);[Red]\(&quot;$&quot;#,##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indexed="63"/>
        <name val="Arial"/>
        <family val="2"/>
        <scheme val="none"/>
      </font>
      <numFmt numFmtId="10" formatCode="&quot;$&quot;#,##0_);[Red]\(&quot;$&quot;#,##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333333"/>
        <name val="Arial"/>
        <family val="2"/>
        <scheme val="none"/>
      </font>
      <alignment horizontal="center"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auto="1"/>
        <name val="Arial"/>
        <family val="2"/>
        <scheme val="none"/>
      </font>
      <fill>
        <patternFill patternType="solid">
          <fgColor indexed="64"/>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607319</xdr:colOff>
      <xdr:row>1</xdr:row>
      <xdr:rowOff>866</xdr:rowOff>
    </xdr:from>
    <xdr:to>
      <xdr:col>8</xdr:col>
      <xdr:colOff>67223</xdr:colOff>
      <xdr:row>4</xdr:row>
      <xdr:rowOff>151055</xdr:rowOff>
    </xdr:to>
    <xdr:pic>
      <xdr:nvPicPr>
        <xdr:cNvPr id="1027" name="Picture 2" descr="California Energy Commission Logo">
          <a:extLst>
            <a:ext uri="{FF2B5EF4-FFF2-40B4-BE49-F238E27FC236}">
              <a16:creationId xmlns:a16="http://schemas.microsoft.com/office/drawing/2014/main" id="{00000000-0008-0000-01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8894069" y="226002"/>
          <a:ext cx="841029" cy="8775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607319</xdr:colOff>
      <xdr:row>1</xdr:row>
      <xdr:rowOff>866</xdr:rowOff>
    </xdr:from>
    <xdr:to>
      <xdr:col>8</xdr:col>
      <xdr:colOff>67223</xdr:colOff>
      <xdr:row>4</xdr:row>
      <xdr:rowOff>151055</xdr:rowOff>
    </xdr:to>
    <xdr:pic>
      <xdr:nvPicPr>
        <xdr:cNvPr id="2" name="Picture 2" descr="California Energy Commission Logo">
          <a:extLst>
            <a:ext uri="{FF2B5EF4-FFF2-40B4-BE49-F238E27FC236}">
              <a16:creationId xmlns:a16="http://schemas.microsoft.com/office/drawing/2014/main" id="{03AD4BC2-540E-4BFC-8697-0BEA0E95B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8894069" y="229466"/>
          <a:ext cx="841029" cy="8740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Reid\Downloads\GFO-24-612_NOPA_Results_Table_2026-06-29_ada.xlsx" TargetMode="External"/><Relationship Id="rId1" Type="http://schemas.openxmlformats.org/officeDocument/2006/relationships/externalLinkPath" Target="file:///C:\Users\KReid\Downloads\GFO-24-612_NOPA_Results_Table_2026-06-29_ad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PA"/>
    </sheetNames>
    <sheetDataSet>
      <sheetData sheetId="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6F70A6C-FAD9-46B9-B2A1-AAAD16B4EBB0}" name="Proposed_Awards_A8.H12" displayName="Proposed_Awards_A8.H12" ref="A9:I10" totalsRowShown="0" headerRowDxfId="16" dataDxfId="20" headerRowBorderDxfId="17" tableBorderDxfId="19" totalsRowBorderDxfId="18" dataCellStyle="Normal 2">
  <autoFilter ref="A9:I10" xr:uid="{A6F70A6C-FAD9-46B9-B2A1-AAAD16B4EBB0}"/>
  <tableColumns count="9">
    <tableColumn id="1" xr3:uid="{2E2CA894-9626-477F-AF68-091C32FBCEAB}" name="Proposal Number" dataDxfId="62" dataCellStyle="Normal 2"/>
    <tableColumn id="2" xr3:uid="{47D3EE71-3D0F-4C89-BB44-8F1A5BACCCE4}" name="Applicant" dataDxfId="61" dataCellStyle="Normal 2"/>
    <tableColumn id="3" xr3:uid="{8C66B00B-CDD8-42F6-8E53-41BC039FD3A6}" name="Project Title" dataDxfId="60" dataCellStyle="Normal 2"/>
    <tableColumn id="4" xr3:uid="{4A9CBA7F-CFA2-4002-AB94-E4FB292A8829}" name="Funds Requested" dataDxfId="59" dataCellStyle="Normal 2"/>
    <tableColumn id="5" xr3:uid="{A02C0DAE-75C0-40D9-BA4C-1221C13CE3E6}" name="Proposed Award" dataDxfId="58" dataCellStyle="Normal 2"/>
    <tableColumn id="6" xr3:uid="{7481B30A-822A-4013-A394-316440E8721B}" name="Match Amount " dataDxfId="57" dataCellStyle="Normal 2"/>
    <tableColumn id="7" xr3:uid="{098FDEA4-6E11-49E8-85A8-2CBBB5A659F2}" name="Technical Evaluation Score" dataDxfId="56" dataCellStyle="Normal 2"/>
    <tableColumn id="18" xr3:uid="{BD319C06-83B4-4A94-81E2-763E3C63E538}" name="Cost Evaluation Score" dataDxfId="55" dataCellStyle="Normal 2"/>
    <tableColumn id="8" xr3:uid="{0C1B4C62-BF16-4435-B492-15D57EDA3788}" name="Recommendation" dataDxfId="54" dataCellStyle="Normal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103FE7E-63E2-4E35-8470-6965D824D7E5}" name="Totals_Proposed_Awards_A15.D16" displayName="Totals_Proposed_Awards_A15.D16" ref="A13:D14" totalsRowShown="0" headerRowDxfId="53" headerRowBorderDxfId="52" tableBorderDxfId="51" totalsRowBorderDxfId="50">
  <autoFilter ref="A13:D14" xr:uid="{5103FE7E-63E2-4E35-8470-6965D824D7E5}"/>
  <tableColumns count="4">
    <tableColumn id="1" xr3:uid="{0296FEB2-777A-40A5-9050-E5DDE2DFD547}" name="Type" dataDxfId="49" dataCellStyle="Normal 2"/>
    <tableColumn id="2" xr3:uid="{A70E9A89-713D-4A6D-BF3A-36517102C53A}" name="Funds Requested" dataDxfId="48" dataCellStyle="Normal 2">
      <calculatedColumnFormula>SUM(D10:D10)</calculatedColumnFormula>
    </tableColumn>
    <tableColumn id="3" xr3:uid="{47B13295-B579-4D27-9862-CD0B74491280}" name="Proposed Award" dataDxfId="47" dataCellStyle="Normal 2">
      <calculatedColumnFormula>SUM(E10:E10)</calculatedColumnFormula>
    </tableColumn>
    <tableColumn id="4" xr3:uid="{F9BF468C-4E1D-41D5-8F9D-13919F888723}" name="Match Amount " dataDxfId="46" dataCellStyle="Normal 2">
      <calculatedColumnFormula>SUM(F10:F10)</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AD82F32-E153-4917-A92E-5CF286DC30BE}" name="Did_Not_Pass_A19.H256" displayName="Did_Not_Pass_A19.H256" ref="A17:I19" totalsRowShown="0" headerRowDxfId="45" headerRowBorderDxfId="44" tableBorderDxfId="43" totalsRowBorderDxfId="42">
  <autoFilter ref="A17:I19" xr:uid="{AAD82F32-E153-4917-A92E-5CF286DC30BE}"/>
  <tableColumns count="9">
    <tableColumn id="1" xr3:uid="{AA8505EA-50E3-4948-8957-11A757D16984}" name="Proposal Number" dataDxfId="41" dataCellStyle="Normal 2"/>
    <tableColumn id="2" xr3:uid="{00CCAAF5-07F3-45BD-9423-D19FC9A89622}" name="Applicant" dataDxfId="40" dataCellStyle="Normal 2"/>
    <tableColumn id="3" xr3:uid="{B1EDB242-AD3E-469F-B5B3-634C19D87E27}" name="Project Title" dataDxfId="39" dataCellStyle="Normal 2"/>
    <tableColumn id="4" xr3:uid="{21F2E7CF-177C-428B-94C1-92E8AA3E2016}" name="Funds Requested" dataDxfId="38" dataCellStyle="Normal 2"/>
    <tableColumn id="5" xr3:uid="{9350AB9D-63B4-44AA-AECC-CE2E71AEB1E0}" name="Proposed Award" dataDxfId="37"/>
    <tableColumn id="6" xr3:uid="{4B58C29C-4A1E-4AE0-A52E-C99085D07A86}" name="Match Amount " dataDxfId="36" dataCellStyle="Normal 2"/>
    <tableColumn id="7" xr3:uid="{B74C73FB-A891-4101-9737-279F58E6F4F9}" name="Technical Evaluation Score" dataDxfId="35" dataCellStyle="Normal 2"/>
    <tableColumn id="9" xr3:uid="{3BDFD4AD-0D43-4706-A9E6-E60DD31D7901}" name="Cost Evaluation Score" dataDxfId="34" dataCellStyle="Normal 2"/>
    <tableColumn id="8" xr3:uid="{2872537E-19B2-4E92-8AED-201904D0C994}" name="Recommendation" dataDxfId="33" dataCellStyle="Normal 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7642A53-1317-4B91-800B-6115A6FE048F}" name="Did_Not_Pass_A19.H2568" displayName="Did_Not_Pass_A19.H2568" ref="A22:H23" totalsRowShown="0" headerRowDxfId="32" headerRowBorderDxfId="31" tableBorderDxfId="30" totalsRowBorderDxfId="29">
  <autoFilter ref="A22:H23" xr:uid="{17642A53-1317-4B91-800B-6115A6FE048F}"/>
  <tableColumns count="8">
    <tableColumn id="1" xr3:uid="{0CF8FA9B-3918-4BC3-A0F7-58B479CBE6D0}" name="Proposal Number" dataDxfId="28" dataCellStyle="Normal 2"/>
    <tableColumn id="2" xr3:uid="{8F144451-426E-43A5-9305-479C29C34A40}" name="Applicant" dataDxfId="27" dataCellStyle="Normal 2"/>
    <tableColumn id="3" xr3:uid="{188C0E21-3AA4-425F-96D0-F24B9ED98824}" name="Project Title" dataDxfId="26" dataCellStyle="Normal 2"/>
    <tableColumn id="4" xr3:uid="{02070B79-708A-4104-A60C-AFFE95D866AB}" name="Funds Requested" dataDxfId="25" dataCellStyle="Normal 2"/>
    <tableColumn id="5" xr3:uid="{79BEF328-5CA8-45DF-8649-543952D6957B}" name="Proposed Award" dataDxfId="24"/>
    <tableColumn id="6" xr3:uid="{E5AF1C00-CFCE-4CDE-B3CF-7E9108B0EAE0}" name="Match Amount " dataDxfId="23" dataCellStyle="Normal 2"/>
    <tableColumn id="8" xr3:uid="{932B58AB-0487-45CB-AF48-30B5FD8FAC10}" name="Technical Evaluation Score" dataDxfId="22" dataCellStyle="Normal 2"/>
    <tableColumn id="7" xr3:uid="{500920A6-239C-4CB2-B9C8-3D407080030C}" name="Cost Evaluation Score" dataDxfId="21" dataCellStyle="Normal 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03027F4-02C0-48DF-AF1C-85AF7122EC44}" name="Totals_Proposed_Awards_A15.D165" displayName="Totals_Proposed_Awards_A15.D165" ref="A26:D27" totalsRowShown="0" headerRowDxfId="15" headerRowBorderDxfId="13" tableBorderDxfId="14" totalsRowBorderDxfId="12">
  <tableColumns count="4">
    <tableColumn id="1" xr3:uid="{656E13F8-A89D-4E28-9489-E5253449A88C}" name="Type" dataDxfId="11" dataCellStyle="Normal 2"/>
    <tableColumn id="2" xr3:uid="{5F5BF000-0A12-41BA-88DB-FE516D4A94E9}" name="Count" dataDxfId="10" dataCellStyle="Normal 2"/>
    <tableColumn id="3" xr3:uid="{C69D4B70-D295-4E35-9337-455BC90B813B}" name="Funds Requested" dataDxfId="9" dataCellStyle="Normal 2"/>
    <tableColumn id="4" xr3:uid="{47C630B6-AE8F-4C5E-BF3D-3A921D8F28B7}" name="Proposed Award" dataDxfId="8" dataCellStyle="Normal 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F699188-A833-4872-907D-1663DC931B8C}" name="Proposed_Awards_A8.H1214" displayName="Proposed_Awards_A8.H1214" ref="A9:I12" totalsRowShown="0" headerRowDxfId="97" dataDxfId="95" headerRowBorderDxfId="96" tableBorderDxfId="94" totalsRowBorderDxfId="93" dataCellStyle="Normal 2">
  <autoFilter ref="A9:I12" xr:uid="{A6F70A6C-FAD9-46B9-B2A1-AAAD16B4EBB0}"/>
  <tableColumns count="9">
    <tableColumn id="1" xr3:uid="{458F6DFB-11EA-4FFE-9C26-44971964F5CA}" name="Proposal Number" dataDxfId="92" dataCellStyle="Normal 2"/>
    <tableColumn id="2" xr3:uid="{69586F51-C673-4992-B9DE-AFFBB4578DAD}" name="Applicant" dataDxfId="91" dataCellStyle="Normal 2"/>
    <tableColumn id="3" xr3:uid="{3FA9F105-654F-43EF-8CBE-16252ABA31C8}" name="Project Title" dataDxfId="90" dataCellStyle="Normal 2"/>
    <tableColumn id="4" xr3:uid="{AB5BD86F-D468-4B10-A0DF-8CBD73036F64}" name="Funds Requested" dataDxfId="89" dataCellStyle="Normal 2"/>
    <tableColumn id="5" xr3:uid="{C44D0321-390C-4B63-950C-461CD55B437E}" name="Proposed Award" dataDxfId="88" dataCellStyle="Normal 2"/>
    <tableColumn id="6" xr3:uid="{401B7797-8DD9-425D-8FD2-4D2628246EA4}" name="Match Amount " dataDxfId="87" dataCellStyle="Normal 2"/>
    <tableColumn id="7" xr3:uid="{B2DD5F2B-7172-41F5-8F26-2553CD384113}" name="Technical Evaluation Score" dataDxfId="86" dataCellStyle="Normal 2"/>
    <tableColumn id="18" xr3:uid="{3E28BB98-B0B0-41F1-AFB5-357A5488CD36}" name="Cost Evaluation Score" dataDxfId="85" dataCellStyle="Normal 2"/>
    <tableColumn id="8" xr3:uid="{B5AC8DB3-B922-4CE8-9267-B7C896C849BD}" name="Recommendation" dataDxfId="84" dataCellStyle="Normal 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C96DC69-CE4A-4A5B-A4BF-3038DCFEF149}" name="Totals_Proposed_Awards_A15.D1615" displayName="Totals_Proposed_Awards_A15.D1615" ref="A16:D17" totalsRowShown="0" headerRowDxfId="83" headerRowBorderDxfId="82" tableBorderDxfId="81" totalsRowBorderDxfId="80">
  <autoFilter ref="A16:D17" xr:uid="{5103FE7E-63E2-4E35-8470-6965D824D7E5}"/>
  <tableColumns count="4">
    <tableColumn id="1" xr3:uid="{A566860B-44AB-4480-AADB-0D265B45D379}" name="Type" dataDxfId="79" dataCellStyle="Normal 2"/>
    <tableColumn id="2" xr3:uid="{A25DF372-7900-454A-A9F1-E6AF52CFA353}" name="Funds Requested" dataDxfId="78" dataCellStyle="Normal 2">
      <calculatedColumnFormula>SUM(D10:D12)</calculatedColumnFormula>
    </tableColumn>
    <tableColumn id="3" xr3:uid="{69FC7FA3-8326-41B6-8517-A6DC182CC9FF}" name="Proposed Award" dataDxfId="77" dataCellStyle="Normal 2">
      <calculatedColumnFormula>E11+E12+5100000</calculatedColumnFormula>
    </tableColumn>
    <tableColumn id="4" xr3:uid="{23A0DD90-392C-40C4-A5B0-E624645F21FA}" name="Match Amount " dataDxfId="76" dataCellStyle="Normal 2">
      <calculatedColumnFormula>SUM(F10:F12)</calculatedColumnFormula>
    </tableColumn>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AF2704AF-350E-41F3-A8DF-918198970FF7}" name="Did_Not_Pass_A19.H256819" displayName="Did_Not_Pass_A19.H256819" ref="A20:I24" totalsRowShown="0" headerRowDxfId="75" headerRowBorderDxfId="74" tableBorderDxfId="73" totalsRowBorderDxfId="72">
  <autoFilter ref="A20:I24" xr:uid="{17642A53-1317-4B91-800B-6115A6FE048F}"/>
  <tableColumns count="9">
    <tableColumn id="1" xr3:uid="{FB30FFDA-0760-467D-B97F-A437089D30B1}" name="Proposal Number" dataDxfId="71" dataCellStyle="Normal 2"/>
    <tableColumn id="2" xr3:uid="{AE6C16A5-484B-4BD7-9C65-FCCD1A8936E6}" name="Applicant" dataDxfId="70" dataCellStyle="Normal 2"/>
    <tableColumn id="3" xr3:uid="{C6FB89F1-0A74-4803-8B23-5B09E2ED88DA}" name="Project Title" dataDxfId="69" dataCellStyle="Normal 2"/>
    <tableColumn id="4" xr3:uid="{59CCBEBE-F663-4C60-9AB2-1EECAD2AEBF4}" name="Funds Requested" dataDxfId="68" dataCellStyle="Normal 2"/>
    <tableColumn id="5" xr3:uid="{FD5D0592-3778-4DA4-A883-9DA252061B85}" name="Proposed Award" dataDxfId="67"/>
    <tableColumn id="6" xr3:uid="{7AC63B80-68E0-49DF-A471-DAA12A821B74}" name="Match Amount " dataDxfId="66" dataCellStyle="Normal 2"/>
    <tableColumn id="9" xr3:uid="{1E07565D-0B2C-4AC0-BB97-CF9DFF09AFFD}" name="Technical Evaluation Score" dataDxfId="65" dataCellStyle="Normal 2"/>
    <tableColumn id="7" xr3:uid="{669A571A-FE61-4B9E-9171-D1078F490840}" name="Cost Evaluation Score" dataDxfId="64" dataCellStyle="Normal 2"/>
    <tableColumn id="8" xr3:uid="{989EAAA4-C8F6-43C7-90A0-68BE6B5F5757}" name="Recommendation" dataDxfId="63" dataCellStyle="Normal 2"/>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BEDE5ED-1B06-47AE-931A-E35A534A4BC1}" name="Totals_Proposed_Awards_A15.D16510" displayName="Totals_Proposed_Awards_A15.D16510" ref="A27:D28" totalsRowShown="0" headerRowDxfId="7" headerRowBorderDxfId="5" tableBorderDxfId="6" totalsRowBorderDxfId="4">
  <tableColumns count="4">
    <tableColumn id="1" xr3:uid="{32A1E494-C753-4F5D-911F-832B690194F1}" name="Type" dataDxfId="3" dataCellStyle="Normal 2"/>
    <tableColumn id="2" xr3:uid="{CC9104C0-3C3F-4585-B019-C9EF6EBBEB1B}" name="Count" dataDxfId="2" dataCellStyle="Normal 2"/>
    <tableColumn id="3" xr3:uid="{6A53D8AB-4B2C-4758-8BF9-579CB1CEFE22}" name="Funds Requested" dataDxfId="1" dataCellStyle="Normal 2"/>
    <tableColumn id="4" xr3:uid="{1C5778FE-0FA4-4163-9CA3-3A6B2FA3D9DC}" name="Proposed Award" dataDxfId="0" dataCellStyle="Normal 2"/>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9.xml"/><Relationship Id="rId5" Type="http://schemas.openxmlformats.org/officeDocument/2006/relationships/table" Target="../tables/table8.xml"/><Relationship Id="rId4"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27"/>
  <sheetViews>
    <sheetView topLeftCell="A18" zoomScale="80" zoomScaleNormal="80" workbookViewId="0">
      <selection activeCell="G37" sqref="G37"/>
    </sheetView>
  </sheetViews>
  <sheetFormatPr defaultRowHeight="12.75" x14ac:dyDescent="0.2"/>
  <cols>
    <col min="1" max="3" width="20.7109375" customWidth="1"/>
    <col min="4" max="4" width="21.85546875" customWidth="1"/>
    <col min="5" max="9" width="20.7109375" customWidth="1"/>
  </cols>
  <sheetData>
    <row r="1" spans="1:9" ht="18" customHeight="1" x14ac:dyDescent="0.2">
      <c r="A1" s="39" t="s">
        <v>0</v>
      </c>
      <c r="B1" s="39"/>
      <c r="C1" s="39"/>
      <c r="D1" s="39"/>
      <c r="E1" s="39"/>
      <c r="F1" s="39"/>
      <c r="G1" s="39"/>
      <c r="H1" s="39"/>
      <c r="I1" s="39"/>
    </row>
    <row r="2" spans="1:9" ht="21" customHeight="1" x14ac:dyDescent="0.2">
      <c r="A2" s="39" t="s">
        <v>1</v>
      </c>
      <c r="B2" s="39"/>
      <c r="C2" s="39"/>
      <c r="D2" s="39"/>
      <c r="E2" s="39"/>
      <c r="F2" s="39"/>
      <c r="G2" s="39"/>
      <c r="H2" s="39"/>
      <c r="I2" s="39"/>
    </row>
    <row r="3" spans="1:9" ht="19.5" customHeight="1" x14ac:dyDescent="0.2">
      <c r="A3" s="39" t="s">
        <v>2</v>
      </c>
      <c r="B3" s="39"/>
      <c r="C3" s="39"/>
      <c r="D3" s="39"/>
      <c r="E3" s="39"/>
      <c r="F3" s="39"/>
      <c r="G3" s="39"/>
      <c r="H3" s="39"/>
      <c r="I3" s="39"/>
    </row>
    <row r="4" spans="1:9" ht="17.100000000000001" customHeight="1" x14ac:dyDescent="0.2">
      <c r="A4" s="39" t="s">
        <v>3</v>
      </c>
      <c r="B4" s="39"/>
      <c r="C4" s="39"/>
      <c r="D4" s="39"/>
      <c r="E4" s="39"/>
      <c r="F4" s="39"/>
      <c r="G4" s="39"/>
      <c r="H4" s="39"/>
      <c r="I4" s="39"/>
    </row>
    <row r="5" spans="1:9" ht="18" customHeight="1" x14ac:dyDescent="0.2">
      <c r="A5" s="40" t="s">
        <v>4</v>
      </c>
      <c r="B5" s="40"/>
      <c r="C5" s="40"/>
      <c r="D5" s="40"/>
      <c r="E5" s="40"/>
      <c r="F5" s="40"/>
      <c r="G5" s="40"/>
      <c r="H5" s="40"/>
      <c r="I5" s="40"/>
    </row>
    <row r="6" spans="1:9" ht="15.75" customHeight="1" x14ac:dyDescent="0.2">
      <c r="A6" s="38">
        <v>46203</v>
      </c>
      <c r="B6" s="38"/>
      <c r="C6" s="38"/>
      <c r="D6" s="38"/>
      <c r="E6" s="38"/>
      <c r="F6" s="38"/>
      <c r="G6" s="38"/>
      <c r="H6" s="38"/>
      <c r="I6" s="38"/>
    </row>
    <row r="7" spans="1:9" ht="15.75" customHeight="1" x14ac:dyDescent="0.2">
      <c r="A7" s="50" t="s">
        <v>62</v>
      </c>
      <c r="B7" s="50"/>
      <c r="C7" s="50"/>
      <c r="D7" s="50"/>
      <c r="E7" s="50"/>
      <c r="F7" s="50"/>
      <c r="G7" s="50"/>
      <c r="H7" s="50"/>
      <c r="I7" s="50"/>
    </row>
    <row r="8" spans="1:9" ht="20.25" customHeight="1" x14ac:dyDescent="0.2">
      <c r="A8" s="42" t="s">
        <v>5</v>
      </c>
      <c r="B8" s="43"/>
      <c r="C8" s="43"/>
      <c r="D8" s="43"/>
      <c r="E8" s="43"/>
      <c r="F8" s="43"/>
      <c r="G8" s="43"/>
      <c r="H8" s="43"/>
      <c r="I8" s="47"/>
    </row>
    <row r="9" spans="1:9" ht="25.5" x14ac:dyDescent="0.2">
      <c r="A9" s="12" t="s">
        <v>6</v>
      </c>
      <c r="B9" s="12" t="s">
        <v>7</v>
      </c>
      <c r="C9" s="12" t="s">
        <v>8</v>
      </c>
      <c r="D9" s="12" t="s">
        <v>9</v>
      </c>
      <c r="E9" s="12" t="s">
        <v>10</v>
      </c>
      <c r="F9" s="12" t="s">
        <v>11</v>
      </c>
      <c r="G9" s="12" t="s">
        <v>12</v>
      </c>
      <c r="H9" s="12" t="s">
        <v>13</v>
      </c>
      <c r="I9" s="12" t="s">
        <v>14</v>
      </c>
    </row>
    <row r="10" spans="1:9" ht="25.5" x14ac:dyDescent="0.2">
      <c r="A10" s="23" t="s">
        <v>15</v>
      </c>
      <c r="B10" s="1" t="s">
        <v>16</v>
      </c>
      <c r="C10" s="1" t="s">
        <v>17</v>
      </c>
      <c r="D10" s="2">
        <v>4602773</v>
      </c>
      <c r="E10" s="2">
        <v>4602773</v>
      </c>
      <c r="F10" s="4">
        <v>4222722</v>
      </c>
      <c r="G10" s="35">
        <v>0.79700000000000004</v>
      </c>
      <c r="H10" s="5" t="s">
        <v>18</v>
      </c>
      <c r="I10" s="24" t="s">
        <v>19</v>
      </c>
    </row>
    <row r="11" spans="1:9" ht="16.5" customHeight="1" x14ac:dyDescent="0.2">
      <c r="A11" s="25"/>
      <c r="B11" s="19"/>
      <c r="C11" s="19"/>
      <c r="D11" s="8"/>
      <c r="E11" s="8"/>
      <c r="F11" s="20"/>
      <c r="G11" s="21"/>
      <c r="H11" s="22"/>
    </row>
    <row r="12" spans="1:9" ht="20.25" x14ac:dyDescent="0.2">
      <c r="A12" s="42" t="s">
        <v>20</v>
      </c>
      <c r="B12" s="43"/>
      <c r="C12" s="43"/>
      <c r="D12" s="45"/>
      <c r="E12" s="9"/>
      <c r="F12" s="9"/>
      <c r="G12" s="9"/>
      <c r="H12" s="9"/>
    </row>
    <row r="13" spans="1:9" ht="21" customHeight="1" x14ac:dyDescent="0.2">
      <c r="A13" s="12" t="s">
        <v>21</v>
      </c>
      <c r="B13" s="12" t="s">
        <v>9</v>
      </c>
      <c r="C13" s="12" t="s">
        <v>10</v>
      </c>
      <c r="D13" s="12" t="s">
        <v>11</v>
      </c>
      <c r="H13" s="30" t="s">
        <v>22</v>
      </c>
    </row>
    <row r="14" spans="1:9" ht="30.75" customHeight="1" x14ac:dyDescent="0.2">
      <c r="A14" s="23" t="s">
        <v>5</v>
      </c>
      <c r="B14" s="29">
        <f>SUM(D10:D10)</f>
        <v>4602773</v>
      </c>
      <c r="C14" s="29">
        <f>SUM(E10:E10)</f>
        <v>4602773</v>
      </c>
      <c r="D14" s="29">
        <f>SUM(F10:F10)</f>
        <v>4222722</v>
      </c>
    </row>
    <row r="15" spans="1:9" ht="16.5" customHeight="1" x14ac:dyDescent="0.2">
      <c r="A15" s="27"/>
      <c r="B15" s="14"/>
      <c r="C15" s="14"/>
      <c r="D15" s="15"/>
      <c r="E15" s="28"/>
      <c r="F15" s="17"/>
      <c r="G15" s="18"/>
      <c r="H15" s="13"/>
    </row>
    <row r="16" spans="1:9" ht="20.25" x14ac:dyDescent="0.2">
      <c r="A16" s="42" t="s">
        <v>23</v>
      </c>
      <c r="B16" s="43"/>
      <c r="C16" s="43"/>
      <c r="D16" s="43"/>
      <c r="E16" s="43"/>
      <c r="F16" s="43"/>
      <c r="G16" s="43"/>
      <c r="H16" s="43"/>
      <c r="I16" s="47"/>
    </row>
    <row r="17" spans="1:9" ht="25.5" x14ac:dyDescent="0.2">
      <c r="A17" s="11" t="s">
        <v>6</v>
      </c>
      <c r="B17" s="12" t="s">
        <v>7</v>
      </c>
      <c r="C17" s="12" t="s">
        <v>8</v>
      </c>
      <c r="D17" s="12" t="s">
        <v>9</v>
      </c>
      <c r="E17" s="12" t="s">
        <v>10</v>
      </c>
      <c r="F17" s="12" t="s">
        <v>11</v>
      </c>
      <c r="G17" s="12" t="s">
        <v>12</v>
      </c>
      <c r="H17" s="10" t="s">
        <v>13</v>
      </c>
      <c r="I17" s="10" t="s">
        <v>14</v>
      </c>
    </row>
    <row r="18" spans="1:9" ht="89.25" x14ac:dyDescent="0.2">
      <c r="A18" s="7" t="s">
        <v>24</v>
      </c>
      <c r="B18" s="1" t="s">
        <v>25</v>
      </c>
      <c r="C18" s="1" t="s">
        <v>26</v>
      </c>
      <c r="D18" s="2">
        <v>10000000</v>
      </c>
      <c r="E18" s="3">
        <v>0</v>
      </c>
      <c r="F18" s="4">
        <v>20235000</v>
      </c>
      <c r="G18" s="35">
        <v>0.64400000000000002</v>
      </c>
      <c r="H18" s="26" t="s">
        <v>27</v>
      </c>
      <c r="I18" s="6" t="s">
        <v>28</v>
      </c>
    </row>
    <row r="19" spans="1:9" ht="51" x14ac:dyDescent="0.2">
      <c r="A19" s="7" t="s">
        <v>29</v>
      </c>
      <c r="B19" s="1" t="s">
        <v>30</v>
      </c>
      <c r="C19" s="1" t="s">
        <v>31</v>
      </c>
      <c r="D19" s="2">
        <v>8007507</v>
      </c>
      <c r="E19" s="3">
        <v>0</v>
      </c>
      <c r="F19" s="4">
        <v>3020000</v>
      </c>
      <c r="G19" s="35">
        <v>0.57199999999999995</v>
      </c>
      <c r="H19" s="26" t="s">
        <v>27</v>
      </c>
      <c r="I19" s="6" t="s">
        <v>32</v>
      </c>
    </row>
    <row r="20" spans="1:9" ht="16.5" customHeight="1" x14ac:dyDescent="0.2">
      <c r="A20" s="13"/>
      <c r="B20" s="14"/>
      <c r="C20" s="14"/>
      <c r="D20" s="15"/>
      <c r="E20" s="16"/>
      <c r="F20" s="17"/>
      <c r="G20" s="18"/>
      <c r="H20" s="13"/>
    </row>
    <row r="21" spans="1:9" ht="20.100000000000001" customHeight="1" x14ac:dyDescent="0.2">
      <c r="A21" s="42" t="s">
        <v>33</v>
      </c>
      <c r="B21" s="48"/>
      <c r="C21" s="48"/>
      <c r="D21" s="48"/>
      <c r="E21" s="48"/>
      <c r="F21" s="48"/>
      <c r="G21" s="48"/>
      <c r="H21" s="49"/>
      <c r="I21" s="47"/>
    </row>
    <row r="22" spans="1:9" ht="25.5" x14ac:dyDescent="0.2">
      <c r="A22" s="11" t="s">
        <v>6</v>
      </c>
      <c r="B22" s="12" t="s">
        <v>7</v>
      </c>
      <c r="C22" s="12" t="s">
        <v>8</v>
      </c>
      <c r="D22" s="12" t="s">
        <v>9</v>
      </c>
      <c r="E22" s="12" t="s">
        <v>10</v>
      </c>
      <c r="F22" s="12" t="s">
        <v>11</v>
      </c>
      <c r="G22" s="12" t="s">
        <v>12</v>
      </c>
      <c r="H22" s="12" t="s">
        <v>13</v>
      </c>
      <c r="I22" s="33" t="s">
        <v>14</v>
      </c>
    </row>
    <row r="23" spans="1:9" ht="25.5" x14ac:dyDescent="0.2">
      <c r="A23" s="7" t="s">
        <v>34</v>
      </c>
      <c r="B23" s="1" t="s">
        <v>35</v>
      </c>
      <c r="C23" s="1" t="s">
        <v>36</v>
      </c>
      <c r="D23" s="2">
        <v>10007536</v>
      </c>
      <c r="E23" s="3">
        <v>0</v>
      </c>
      <c r="F23" s="4">
        <v>10009600</v>
      </c>
      <c r="G23" s="23" t="s">
        <v>27</v>
      </c>
      <c r="H23" s="23" t="s">
        <v>27</v>
      </c>
      <c r="I23" s="23" t="s">
        <v>64</v>
      </c>
    </row>
    <row r="24" spans="1:9" ht="16.5" customHeight="1" x14ac:dyDescent="0.2">
      <c r="A24" s="13"/>
      <c r="B24" s="14"/>
      <c r="C24" s="14"/>
      <c r="D24" s="15"/>
      <c r="E24" s="16"/>
      <c r="F24" s="17"/>
      <c r="G24" s="18"/>
      <c r="H24" s="13"/>
    </row>
    <row r="25" spans="1:9" ht="20.100000000000001" customHeight="1" x14ac:dyDescent="0.2">
      <c r="A25" s="51" t="s">
        <v>37</v>
      </c>
      <c r="B25" s="52"/>
      <c r="C25" s="52"/>
      <c r="D25" s="52"/>
      <c r="E25" s="53"/>
    </row>
    <row r="26" spans="1:9" x14ac:dyDescent="0.2">
      <c r="A26" s="12" t="s">
        <v>21</v>
      </c>
      <c r="B26" s="12" t="s">
        <v>38</v>
      </c>
      <c r="C26" s="12" t="s">
        <v>9</v>
      </c>
      <c r="D26" s="12" t="s">
        <v>10</v>
      </c>
      <c r="E26" s="12" t="s">
        <v>66</v>
      </c>
    </row>
    <row r="27" spans="1:9" ht="25.5" x14ac:dyDescent="0.2">
      <c r="A27" s="23" t="s">
        <v>37</v>
      </c>
      <c r="B27" s="54">
        <v>4</v>
      </c>
      <c r="C27" s="55">
        <v>32617816</v>
      </c>
      <c r="D27" s="55">
        <v>4602773</v>
      </c>
      <c r="E27" s="55">
        <v>37487322</v>
      </c>
    </row>
  </sheetData>
  <mergeCells count="11">
    <mergeCell ref="A16:I16"/>
    <mergeCell ref="A12:D12"/>
    <mergeCell ref="A21:I21"/>
    <mergeCell ref="A7:I7"/>
    <mergeCell ref="A6:I6"/>
    <mergeCell ref="A8:I8"/>
    <mergeCell ref="A1:I1"/>
    <mergeCell ref="A2:I2"/>
    <mergeCell ref="A3:I3"/>
    <mergeCell ref="A4:I4"/>
    <mergeCell ref="A5:I5"/>
  </mergeCells>
  <phoneticPr fontId="12" type="noConversion"/>
  <pageMargins left="0.7" right="0.7" top="0.47" bottom="0.56000000000000005" header="0.3" footer="0.3"/>
  <pageSetup scale="66" fitToHeight="0" orientation="landscape" r:id="rId1"/>
  <headerFooter>
    <oddFooter>&amp;C&amp;P of &amp;N</oddFooter>
  </headerFooter>
  <drawing r:id="rId2"/>
  <tableParts count="5">
    <tablePart r:id="rId3"/>
    <tablePart r:id="rId4"/>
    <tablePart r:id="rId5"/>
    <tablePart r:id="rId6"/>
    <tablePart r:id="rId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D93F8-F589-490E-8E3A-3E104851F51C}">
  <sheetPr>
    <pageSetUpPr fitToPage="1"/>
  </sheetPr>
  <dimension ref="A1:I28"/>
  <sheetViews>
    <sheetView tabSelected="1" topLeftCell="A11" zoomScale="80" zoomScaleNormal="80" zoomScalePageLayoutView="70" workbookViewId="0">
      <selection activeCell="Q22" sqref="Q22"/>
    </sheetView>
  </sheetViews>
  <sheetFormatPr defaultRowHeight="12.75" x14ac:dyDescent="0.2"/>
  <cols>
    <col min="1" max="8" width="20.7109375" customWidth="1"/>
    <col min="9" max="9" width="20.85546875" customWidth="1"/>
  </cols>
  <sheetData>
    <row r="1" spans="1:9" ht="18" customHeight="1" x14ac:dyDescent="0.2">
      <c r="A1" s="39" t="s">
        <v>0</v>
      </c>
      <c r="B1" s="39"/>
      <c r="C1" s="39"/>
      <c r="D1" s="39"/>
      <c r="E1" s="39"/>
      <c r="F1" s="39"/>
      <c r="G1" s="39"/>
      <c r="H1" s="39"/>
      <c r="I1" s="39"/>
    </row>
    <row r="2" spans="1:9" ht="21" customHeight="1" x14ac:dyDescent="0.2">
      <c r="A2" s="39" t="s">
        <v>1</v>
      </c>
      <c r="B2" s="39"/>
      <c r="C2" s="39"/>
      <c r="D2" s="39"/>
      <c r="E2" s="39"/>
      <c r="F2" s="39"/>
      <c r="G2" s="39"/>
      <c r="H2" s="39"/>
      <c r="I2" s="39"/>
    </row>
    <row r="3" spans="1:9" ht="19.5" customHeight="1" x14ac:dyDescent="0.2">
      <c r="A3" s="39" t="s">
        <v>2</v>
      </c>
      <c r="B3" s="39"/>
      <c r="C3" s="39"/>
      <c r="D3" s="39"/>
      <c r="E3" s="39"/>
      <c r="F3" s="39"/>
      <c r="G3" s="39"/>
      <c r="H3" s="39"/>
      <c r="I3" s="39"/>
    </row>
    <row r="4" spans="1:9" ht="17.100000000000001" customHeight="1" x14ac:dyDescent="0.2">
      <c r="A4" s="39" t="s">
        <v>3</v>
      </c>
      <c r="B4" s="39"/>
      <c r="C4" s="39"/>
      <c r="D4" s="39"/>
      <c r="E4" s="39"/>
      <c r="F4" s="39"/>
      <c r="G4" s="39"/>
      <c r="H4" s="39"/>
      <c r="I4" s="39"/>
    </row>
    <row r="5" spans="1:9" ht="18" customHeight="1" x14ac:dyDescent="0.2">
      <c r="A5" s="40" t="s">
        <v>4</v>
      </c>
      <c r="B5" s="40"/>
      <c r="C5" s="40"/>
      <c r="D5" s="40"/>
      <c r="E5" s="40"/>
      <c r="F5" s="40"/>
      <c r="G5" s="40"/>
      <c r="H5" s="40"/>
      <c r="I5" s="40"/>
    </row>
    <row r="6" spans="1:9" ht="15.75" customHeight="1" x14ac:dyDescent="0.2">
      <c r="A6" s="38">
        <v>46203</v>
      </c>
      <c r="B6" s="38"/>
      <c r="C6" s="38"/>
      <c r="D6" s="38"/>
      <c r="E6" s="38"/>
      <c r="F6" s="38"/>
      <c r="G6" s="38"/>
      <c r="H6" s="38"/>
      <c r="I6" s="38"/>
    </row>
    <row r="7" spans="1:9" ht="15.75" customHeight="1" x14ac:dyDescent="0.2">
      <c r="A7" s="41" t="s">
        <v>63</v>
      </c>
      <c r="B7" s="41"/>
      <c r="C7" s="41"/>
      <c r="D7" s="41"/>
      <c r="E7" s="41"/>
      <c r="F7" s="41"/>
      <c r="G7" s="41"/>
      <c r="H7" s="41"/>
      <c r="I7" s="41"/>
    </row>
    <row r="8" spans="1:9" ht="20.25" customHeight="1" x14ac:dyDescent="0.3">
      <c r="A8" s="42" t="s">
        <v>5</v>
      </c>
      <c r="B8" s="43"/>
      <c r="C8" s="43"/>
      <c r="D8" s="43"/>
      <c r="E8" s="43"/>
      <c r="F8" s="43"/>
      <c r="G8" s="43"/>
      <c r="H8" s="43"/>
      <c r="I8" s="44"/>
    </row>
    <row r="9" spans="1:9" ht="25.5" x14ac:dyDescent="0.2">
      <c r="A9" s="12" t="s">
        <v>6</v>
      </c>
      <c r="B9" s="12" t="s">
        <v>7</v>
      </c>
      <c r="C9" s="12" t="s">
        <v>8</v>
      </c>
      <c r="D9" s="12" t="s">
        <v>9</v>
      </c>
      <c r="E9" s="12" t="s">
        <v>10</v>
      </c>
      <c r="F9" s="12" t="s">
        <v>11</v>
      </c>
      <c r="G9" s="12" t="s">
        <v>12</v>
      </c>
      <c r="H9" s="12" t="s">
        <v>13</v>
      </c>
      <c r="I9" s="32" t="s">
        <v>14</v>
      </c>
    </row>
    <row r="10" spans="1:9" ht="25.5" x14ac:dyDescent="0.2">
      <c r="A10" s="7" t="s">
        <v>39</v>
      </c>
      <c r="B10" s="1" t="s">
        <v>40</v>
      </c>
      <c r="C10" s="1" t="s">
        <v>41</v>
      </c>
      <c r="D10" s="2">
        <v>5100000</v>
      </c>
      <c r="E10" s="2" t="s">
        <v>42</v>
      </c>
      <c r="F10" s="4">
        <v>4473649</v>
      </c>
      <c r="G10" s="5">
        <v>0.80400000000000005</v>
      </c>
      <c r="H10" s="24">
        <v>100</v>
      </c>
      <c r="I10" s="24" t="s">
        <v>19</v>
      </c>
    </row>
    <row r="11" spans="1:9" ht="52.5" customHeight="1" x14ac:dyDescent="0.2">
      <c r="A11" s="7" t="s">
        <v>43</v>
      </c>
      <c r="B11" s="1" t="s">
        <v>44</v>
      </c>
      <c r="C11" s="1" t="s">
        <v>45</v>
      </c>
      <c r="D11" s="2">
        <v>5935723</v>
      </c>
      <c r="E11" s="2">
        <v>5935723</v>
      </c>
      <c r="F11" s="4">
        <v>3196158</v>
      </c>
      <c r="G11" s="5">
        <v>0.71</v>
      </c>
      <c r="H11" s="24">
        <v>90</v>
      </c>
      <c r="I11" s="24" t="s">
        <v>19</v>
      </c>
    </row>
    <row r="12" spans="1:9" ht="38.25" customHeight="1" x14ac:dyDescent="0.2">
      <c r="A12" s="23" t="s">
        <v>46</v>
      </c>
      <c r="B12" s="1" t="s">
        <v>47</v>
      </c>
      <c r="C12" s="1" t="s">
        <v>48</v>
      </c>
      <c r="D12" s="2">
        <v>10000000</v>
      </c>
      <c r="E12" s="2">
        <v>10000000</v>
      </c>
      <c r="F12" s="4">
        <v>5477425</v>
      </c>
      <c r="G12" s="5">
        <v>0.73499999999999999</v>
      </c>
      <c r="H12" s="24">
        <v>100</v>
      </c>
      <c r="I12" s="24" t="s">
        <v>19</v>
      </c>
    </row>
    <row r="13" spans="1:9" ht="12.75" customHeight="1" x14ac:dyDescent="0.2">
      <c r="A13" s="36" t="s">
        <v>49</v>
      </c>
      <c r="B13" s="37"/>
      <c r="C13" s="37"/>
      <c r="D13" s="37"/>
      <c r="E13" s="37"/>
      <c r="F13" s="37"/>
      <c r="G13" s="37"/>
      <c r="H13" s="37"/>
      <c r="I13" s="37"/>
    </row>
    <row r="14" spans="1:9" ht="16.5" customHeight="1" x14ac:dyDescent="0.2">
      <c r="A14" s="31"/>
      <c r="B14" s="19"/>
      <c r="C14" s="19"/>
      <c r="D14" s="8"/>
      <c r="E14" s="8"/>
      <c r="F14" s="20"/>
      <c r="G14" s="21"/>
      <c r="H14" s="22"/>
    </row>
    <row r="15" spans="1:9" ht="20.25" x14ac:dyDescent="0.2">
      <c r="A15" s="42" t="s">
        <v>20</v>
      </c>
      <c r="B15" s="43"/>
      <c r="C15" s="43"/>
      <c r="D15" s="45"/>
      <c r="E15" s="9"/>
      <c r="F15" s="9"/>
      <c r="G15" s="9"/>
      <c r="H15" s="9"/>
    </row>
    <row r="16" spans="1:9" ht="21" customHeight="1" x14ac:dyDescent="0.2">
      <c r="A16" s="12" t="s">
        <v>21</v>
      </c>
      <c r="B16" s="12" t="s">
        <v>9</v>
      </c>
      <c r="C16" s="12" t="s">
        <v>10</v>
      </c>
      <c r="D16" s="12" t="s">
        <v>11</v>
      </c>
      <c r="H16" s="30" t="s">
        <v>22</v>
      </c>
    </row>
    <row r="17" spans="1:9" ht="30.75" customHeight="1" x14ac:dyDescent="0.2">
      <c r="A17" s="23" t="s">
        <v>5</v>
      </c>
      <c r="B17" s="29">
        <f>SUM(D10:D12)</f>
        <v>21035723</v>
      </c>
      <c r="C17" s="29">
        <f>E11+E12+5100000</f>
        <v>21035723</v>
      </c>
      <c r="D17" s="29">
        <f>SUM(F10:F12)</f>
        <v>13147232</v>
      </c>
    </row>
    <row r="18" spans="1:9" ht="16.5" customHeight="1" x14ac:dyDescent="0.2">
      <c r="A18" s="27"/>
      <c r="B18" s="14"/>
      <c r="C18" s="14"/>
      <c r="D18" s="15"/>
      <c r="E18" s="28"/>
      <c r="F18" s="17"/>
      <c r="G18" s="18"/>
      <c r="H18" s="13"/>
    </row>
    <row r="19" spans="1:9" ht="20.100000000000001" customHeight="1" x14ac:dyDescent="0.3">
      <c r="A19" s="42" t="s">
        <v>33</v>
      </c>
      <c r="B19" s="43"/>
      <c r="C19" s="43"/>
      <c r="D19" s="43"/>
      <c r="E19" s="43"/>
      <c r="F19" s="43"/>
      <c r="G19" s="43"/>
      <c r="H19" s="46"/>
      <c r="I19" s="44"/>
    </row>
    <row r="20" spans="1:9" ht="25.5" x14ac:dyDescent="0.2">
      <c r="A20" s="11" t="s">
        <v>6</v>
      </c>
      <c r="B20" s="12" t="s">
        <v>7</v>
      </c>
      <c r="C20" s="12" t="s">
        <v>8</v>
      </c>
      <c r="D20" s="12" t="s">
        <v>9</v>
      </c>
      <c r="E20" s="12" t="s">
        <v>10</v>
      </c>
      <c r="F20" s="12" t="s">
        <v>11</v>
      </c>
      <c r="G20" s="33" t="s">
        <v>12</v>
      </c>
      <c r="H20" s="33" t="s">
        <v>13</v>
      </c>
      <c r="I20" s="10" t="s">
        <v>14</v>
      </c>
    </row>
    <row r="21" spans="1:9" ht="56.25" customHeight="1" x14ac:dyDescent="0.2">
      <c r="A21" s="7" t="s">
        <v>50</v>
      </c>
      <c r="B21" s="1" t="s">
        <v>51</v>
      </c>
      <c r="C21" s="1" t="s">
        <v>52</v>
      </c>
      <c r="D21" s="2">
        <v>9975000</v>
      </c>
      <c r="E21" s="3">
        <v>0</v>
      </c>
      <c r="F21" s="4">
        <v>3325000</v>
      </c>
      <c r="G21" s="34" t="s">
        <v>27</v>
      </c>
      <c r="H21" s="34" t="s">
        <v>27</v>
      </c>
      <c r="I21" s="6" t="s">
        <v>65</v>
      </c>
    </row>
    <row r="22" spans="1:9" ht="54.75" customHeight="1" x14ac:dyDescent="0.2">
      <c r="A22" s="7" t="s">
        <v>53</v>
      </c>
      <c r="B22" s="1" t="s">
        <v>54</v>
      </c>
      <c r="C22" s="1" t="s">
        <v>55</v>
      </c>
      <c r="D22" s="2">
        <v>3000000</v>
      </c>
      <c r="E22" s="3">
        <v>0</v>
      </c>
      <c r="F22" s="4">
        <v>1000000</v>
      </c>
      <c r="G22" s="34" t="s">
        <v>27</v>
      </c>
      <c r="H22" s="34" t="s">
        <v>27</v>
      </c>
      <c r="I22" s="6" t="s">
        <v>65</v>
      </c>
    </row>
    <row r="23" spans="1:9" ht="60" customHeight="1" x14ac:dyDescent="0.2">
      <c r="A23" s="7" t="s">
        <v>56</v>
      </c>
      <c r="B23" s="1" t="s">
        <v>57</v>
      </c>
      <c r="C23" s="1" t="s">
        <v>58</v>
      </c>
      <c r="D23" s="2">
        <v>10000000</v>
      </c>
      <c r="E23" s="3">
        <v>0</v>
      </c>
      <c r="F23" s="4">
        <v>17589545</v>
      </c>
      <c r="G23" s="34" t="s">
        <v>27</v>
      </c>
      <c r="H23" s="34" t="s">
        <v>27</v>
      </c>
      <c r="I23" s="6" t="s">
        <v>65</v>
      </c>
    </row>
    <row r="24" spans="1:9" ht="59.25" customHeight="1" x14ac:dyDescent="0.2">
      <c r="A24" s="7" t="s">
        <v>59</v>
      </c>
      <c r="B24" s="1" t="s">
        <v>60</v>
      </c>
      <c r="C24" s="1" t="s">
        <v>61</v>
      </c>
      <c r="D24" s="2">
        <v>5812583</v>
      </c>
      <c r="E24" s="3">
        <v>0</v>
      </c>
      <c r="F24" s="4">
        <v>2065922</v>
      </c>
      <c r="G24" s="34" t="s">
        <v>27</v>
      </c>
      <c r="H24" s="34" t="s">
        <v>27</v>
      </c>
      <c r="I24" s="6" t="s">
        <v>65</v>
      </c>
    </row>
    <row r="25" spans="1:9" ht="16.5" customHeight="1" x14ac:dyDescent="0.2">
      <c r="A25" s="13"/>
      <c r="B25" s="14"/>
      <c r="C25" s="14"/>
      <c r="D25" s="15"/>
      <c r="E25" s="16"/>
      <c r="F25" s="17"/>
      <c r="G25" s="18"/>
      <c r="H25" s="13"/>
    </row>
    <row r="26" spans="1:9" ht="20.100000000000001" customHeight="1" x14ac:dyDescent="0.2">
      <c r="A26" s="51" t="s">
        <v>37</v>
      </c>
      <c r="B26" s="52"/>
      <c r="C26" s="52"/>
      <c r="D26" s="52"/>
      <c r="E26" s="53"/>
    </row>
    <row r="27" spans="1:9" x14ac:dyDescent="0.2">
      <c r="A27" s="12" t="s">
        <v>21</v>
      </c>
      <c r="B27" s="12" t="s">
        <v>38</v>
      </c>
      <c r="C27" s="12" t="s">
        <v>9</v>
      </c>
      <c r="D27" s="12" t="s">
        <v>10</v>
      </c>
      <c r="E27" s="12" t="s">
        <v>66</v>
      </c>
    </row>
    <row r="28" spans="1:9" ht="25.5" x14ac:dyDescent="0.2">
      <c r="A28" s="23" t="s">
        <v>37</v>
      </c>
      <c r="B28" s="54">
        <v>7</v>
      </c>
      <c r="C28" s="55">
        <v>49823306</v>
      </c>
      <c r="D28" s="55">
        <v>21035723</v>
      </c>
      <c r="E28" s="55">
        <v>37127699</v>
      </c>
    </row>
  </sheetData>
  <mergeCells count="10">
    <mergeCell ref="A7:I7"/>
    <mergeCell ref="A8:I8"/>
    <mergeCell ref="A15:D15"/>
    <mergeCell ref="A19:I19"/>
    <mergeCell ref="A6:I6"/>
    <mergeCell ref="A1:I1"/>
    <mergeCell ref="A2:I2"/>
    <mergeCell ref="A3:I3"/>
    <mergeCell ref="A4:I4"/>
    <mergeCell ref="A5:I5"/>
  </mergeCells>
  <pageMargins left="0.53" right="0.37" top="0.52" bottom="0.54" header="0.3" footer="0.25"/>
  <pageSetup scale="70" fitToHeight="0" orientation="landscape" r:id="rId1"/>
  <headerFooter>
    <oddFooter>&amp;LJune 2026&amp;C&amp;P of &amp;N
&amp;A&amp;RGFO-24-610
Medium- and Heavy-Duty Zero-
Emission Vehicle Port Infrastructure</oddFooter>
  </headerFooter>
  <drawing r:id="rId2"/>
  <tableParts count="4">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lcf76f155ced4ddcb4097134ff3c332f xmlns="785685f2-c2e1-4352-89aa-3faca8eaba52">
      <Terms xmlns="http://schemas.microsoft.com/office/infopath/2007/PartnerControls"/>
    </lcf76f155ced4ddcb4097134ff3c332f>
    <Date xmlns="785685f2-c2e1-4352-89aa-3faca8eaba52" xsi:nil="true"/>
    <SharedWithUsers xmlns="5067c814-4b34-462c-a21d-c185ff6548d2">
      <UserInfo>
        <DisplayName>Monahan, Patricia@Energy</DisplayName>
        <AccountId>88</AccountId>
        <AccountType/>
      </UserInfo>
    </SharedWithUsers>
    <DateofPublicationorEvent xmlns="785685f2-c2e1-4352-89aa-3faca8eaba52" xsi:nil="true"/>
    <TopicsofInterest xmlns="785685f2-c2e1-4352-89aa-3faca8eaba52" xsi:nil="true"/>
    <Descr xmlns="785685f2-c2e1-4352-89aa-3faca8eaba52" xsi:nil="true"/>
    <Sort_x0020_Order xmlns="785685f2-c2e1-4352-89aa-3faca8eaba52" xsi:nil="true"/>
    <Obsolete xmlns="785685f2-c2e1-4352-89aa-3faca8eaba52">false</Obsolet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7" ma:contentTypeDescription="Create a new document." ma:contentTypeScope="" ma:versionID="c83cd0ea88a329b6a245c19cfeeebbb9">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354288912e48354b8dd674911b6dd9aa"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Date" minOccurs="0"/>
                <xsd:element ref="ns2:MediaServiceSearchProperties" minOccurs="0"/>
                <xsd:element ref="ns2:Descr" minOccurs="0"/>
                <xsd:element ref="ns2:TopicsofInterest" minOccurs="0"/>
                <xsd:element ref="ns2:DateofPublicationorEvent" minOccurs="0"/>
                <xsd:element ref="ns2:MediaServiceBillingMetadata" minOccurs="0"/>
                <xsd:element ref="ns2:Obsolete" minOccurs="0"/>
                <xsd:element ref="ns2:Sort_x0020_Or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hidden="true" ma:internalName="MediaServiceAutoTags" ma:readOnly="true">
      <xsd:simpleType>
        <xsd:restriction base="dms:Text"/>
      </xsd:simpleType>
    </xsd:element>
    <xsd:element name="MediaServiceOCR" ma:index="13" nillable="true" ma:displayName="Extracted Text" ma:hidden="true" ma:internalName="MediaServiceOCR"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hidden="true"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Date" ma:index="23" nillable="true" ma:displayName="Date" ma:format="DateTime" ma:internalName="Date">
      <xsd:simpleType>
        <xsd:restriction base="dms:DateTim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Descr" ma:index="25" nillable="true" ma:displayName="Descr" ma:format="Dropdown" ma:internalName="Descr">
      <xsd:simpleType>
        <xsd:restriction base="dms:Note">
          <xsd:maxLength value="255"/>
        </xsd:restriction>
      </xsd:simpleType>
    </xsd:element>
    <xsd:element name="TopicsofInterest" ma:index="26" nillable="true" ma:displayName="Topics of Interest" ma:format="Dropdown" ma:internalName="TopicsofInterest">
      <xsd:simpleType>
        <xsd:restriction base="dms:Note">
          <xsd:maxLength value="255"/>
        </xsd:restriction>
      </xsd:simpleType>
    </xsd:element>
    <xsd:element name="DateofPublicationorEvent" ma:index="27" nillable="true" ma:displayName="Date of Publication or Event" ma:format="DateOnly" ma:indexed="true" ma:internalName="DateofPublicationorEvent">
      <xsd:simpleType>
        <xsd:restriction base="dms:DateTime"/>
      </xsd:simpleType>
    </xsd:element>
    <xsd:element name="MediaServiceBillingMetadata" ma:index="29" nillable="true" ma:displayName="MediaServiceBillingMetadata" ma:hidden="true" ma:internalName="MediaServiceBillingMetadata" ma:readOnly="true">
      <xsd:simpleType>
        <xsd:restriction base="dms:Note"/>
      </xsd:simpleType>
    </xsd:element>
    <xsd:element name="Obsolete" ma:index="30" nillable="true" ma:displayName="Obsolete" ma:default="0" ma:description="Whether this publication has been replaced by a newer version" ma:format="Dropdown" ma:internalName="Obsolete">
      <xsd:simpleType>
        <xsd:restriction base="dms:Boolean"/>
      </xsd:simpleType>
    </xsd:element>
    <xsd:element name="Sort_x0020_Order" ma:index="31" nillable="true" ma:displayName="Sort Order" ma:format="Dropdown" ma:internalName="Sort_x0020_Order"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21" nillable="true" ma:displayName="Taxonomy Catch All Column" ma:hidden="true" ma:list="{56ce4c4a-7fe1-4beb-a9c7-54d9dfc92e85}"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ma:index="28"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C2DF9D-9C7A-4B67-9215-4931781A17E0}">
  <ds:schemaRefs>
    <ds:schemaRef ds:uri="http://schemas.microsoft.com/sharepoint/v3/contenttype/forms"/>
  </ds:schemaRefs>
</ds:datastoreItem>
</file>

<file path=customXml/itemProps2.xml><?xml version="1.0" encoding="utf-8"?>
<ds:datastoreItem xmlns:ds="http://schemas.openxmlformats.org/officeDocument/2006/customXml" ds:itemID="{98FA6B71-9B54-4706-859F-7A90F1DA703C}">
  <ds:schemaRefs>
    <ds:schemaRef ds:uri="http://www.w3.org/XML/1998/namespace"/>
    <ds:schemaRef ds:uri="http://schemas.microsoft.com/office/2006/documentManagement/types"/>
    <ds:schemaRef ds:uri="785685f2-c2e1-4352-89aa-3faca8eaba52"/>
    <ds:schemaRef ds:uri="http://schemas.microsoft.com/office/2006/metadata/properties"/>
    <ds:schemaRef ds:uri="http://purl.org/dc/elements/1.1/"/>
    <ds:schemaRef ds:uri="http://purl.org/dc/dcmitype/"/>
    <ds:schemaRef ds:uri="5067c814-4b34-462c-a21d-c185ff6548d2"/>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D834104C-DC22-45CD-A7F6-7DAFA313CD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NOPA - Group 1 </vt:lpstr>
      <vt:lpstr>NOPA - Group 2</vt:lpstr>
      <vt:lpstr>'NOPA - Group 2'!ColumnTitle_Proposed_Awards</vt:lpstr>
      <vt:lpstr>ColumnTitle_Proposed_Awards</vt:lpstr>
      <vt:lpstr>'NOPA - Group 2'!ColumnTitle_Totals_Proposed_Awards</vt:lpstr>
      <vt:lpstr>ColumnTitle_Totals_Proposed_Awards</vt:lpstr>
      <vt:lpstr>'NOPA - Group 1 '!Print_Area</vt:lpstr>
      <vt:lpstr>'NOPA - Group 2'!Print_Area</vt:lpstr>
      <vt:lpstr>'NOPA - Group 1 '!Print_Titles</vt:lpstr>
      <vt:lpstr>'NOPA - Group 2'!Print_Titles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GFO-23-602 NOPA Results Table</dc:title>
  <dc:subject/>
  <dc:creator>California Energy Commission</dc:creator>
  <cp:keywords/>
  <dc:description/>
  <cp:lastModifiedBy>Reid, Kathryn@Energy</cp:lastModifiedBy>
  <cp:revision/>
  <cp:lastPrinted>2026-06-27T03:31:16Z</cp:lastPrinted>
  <dcterms:created xsi:type="dcterms:W3CDTF">2013-02-11T17:46:59Z</dcterms:created>
  <dcterms:modified xsi:type="dcterms:W3CDTF">2026-06-30T18:31:08Z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