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enrico_palo_energy_ca_gov/Documents/Desktop/GFO-24-611MDHD Blueprint ZEV Infrastructure 2.0/NOPA/"/>
    </mc:Choice>
  </mc:AlternateContent>
  <xr:revisionPtr revIDLastSave="1" documentId="8_{8CD98295-35AF-4121-9467-9F792D1CBAB1}" xr6:coauthVersionLast="47" xr6:coauthVersionMax="47" xr10:uidLastSave="{7DB162DE-8A82-4B72-AD82-5C4989607E7B}"/>
  <bookViews>
    <workbookView xWindow="-120" yWindow="-120" windowWidth="29040" windowHeight="17520" xr2:uid="{00000000-000D-0000-FFFF-FFFF00000000}"/>
  </bookViews>
  <sheets>
    <sheet name="NOPA" sheetId="2" r:id="rId1"/>
  </sheets>
  <definedNames>
    <definedName name="ColumnTitle_Did_Not_Pass">#REF!</definedName>
    <definedName name="ColumnTitle_Proposed_Awards">Proposed_Awards_A8.H12[#Headers]</definedName>
    <definedName name="ColumnTitle_Total_Proposals_Received">Total_Proposals_Received_A29.E29[#Headers]</definedName>
    <definedName name="ColumnTitle_Totals_Proposed_Awards">Totals_Proposed_Awards_A15.D16[#Headers]</definedName>
    <definedName name="_xlnm.Print_Area" localSheetId="0">NOPA!$A$1:$I$36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D36" i="2" s="1"/>
  <c r="B21" i="2"/>
  <c r="C36" i="2" s="1"/>
  <c r="D21" i="2"/>
  <c r="E36" i="2"/>
</calcChain>
</file>

<file path=xl/sharedStrings.xml><?xml version="1.0" encoding="utf-8"?>
<sst xmlns="http://schemas.openxmlformats.org/spreadsheetml/2006/main" count="89" uniqueCount="49">
  <si>
    <t>Implementation of Medium- and Heavy-Duty Zero-Emission Vehicle Infrastructure Blueprints 2.0</t>
  </si>
  <si>
    <t>California Energy Commission</t>
  </si>
  <si>
    <t>Clean Transportation Program</t>
  </si>
  <si>
    <t xml:space="preserve">Solicitation GFO-24-611          </t>
  </si>
  <si>
    <t>Notice of Proposed Awards</t>
  </si>
  <si>
    <t>Proposed Awards</t>
  </si>
  <si>
    <t>Proposal Number</t>
  </si>
  <si>
    <t>Applicant</t>
  </si>
  <si>
    <t>Project Title</t>
  </si>
  <si>
    <t>Funds Requested</t>
  </si>
  <si>
    <t>Proposed Award</t>
  </si>
  <si>
    <t xml:space="preserve">Match Amount </t>
  </si>
  <si>
    <t>Technical Evaluation Score</t>
  </si>
  <si>
    <t>Cost Evaluation Score</t>
  </si>
  <si>
    <t>Recommendation</t>
  </si>
  <si>
    <t xml:space="preserve">Orange County Transportation Authority </t>
  </si>
  <si>
    <t>Santa Ana Bus Base Hydrogen Fueling Replacement and Capacity Expansion Project</t>
  </si>
  <si>
    <t>Awardee</t>
  </si>
  <si>
    <t>Ava Community Energy</t>
  </si>
  <si>
    <t>The Tracy Community Hub for Advancing Regional Goods-Movement Electrification (CHARGE) Project</t>
  </si>
  <si>
    <t xml:space="preserve">Mitra EV Inc </t>
  </si>
  <si>
    <t>Sacramento Small Business EV Access Initiative</t>
  </si>
  <si>
    <t>Los Angeles Cleantech Incubator</t>
  </si>
  <si>
    <t>LACI’s Going for Gold Blueprint Implementation: VGI-Enabled Zero-Emission School Bus Charging Depot in Los Angeles</t>
  </si>
  <si>
    <t>Wonderful Real Estate Development LLC</t>
  </si>
  <si>
    <t>ChargeStop at Wonderful Logistics Center (WLC) Inland Port</t>
  </si>
  <si>
    <t>SSA Conventional, Inc</t>
  </si>
  <si>
    <t>SWITCH – Sustainable West Sacramento Infrastructure for Terminal Charging Hubs</t>
  </si>
  <si>
    <t xml:space="preserve">San Francisco Bay Area Water Emergency Transportation Authority </t>
  </si>
  <si>
    <t>Blueprint Implementation: Downtown SF Ferry Terminal</t>
  </si>
  <si>
    <t>Port of San Francisco*</t>
  </si>
  <si>
    <t>SPARC (Sustainable Port Area Rapid Charging)</t>
  </si>
  <si>
    <t>Total Funding Recommended - Proposed Awards</t>
  </si>
  <si>
    <t>Type</t>
  </si>
  <si>
    <t>Did Not Pass</t>
  </si>
  <si>
    <t xml:space="preserve">Porterville Unified School District </t>
  </si>
  <si>
    <t>Porterville Unified School District – 167 West Poplar Avenue Microgrid &amp; Zero-Emission Transportation Infrastructure Project</t>
  </si>
  <si>
    <t>N/A</t>
  </si>
  <si>
    <t>Did Not Pass. Application failed to achieve the minimum passing score for the Project Budget criterion.</t>
  </si>
  <si>
    <t>InCharge Energy</t>
  </si>
  <si>
    <t>None provided</t>
  </si>
  <si>
    <t>Did Not Pass. Application failed to achieve the minimum passing score.</t>
  </si>
  <si>
    <t>Disqualified</t>
  </si>
  <si>
    <t>Vexium Inc.</t>
  </si>
  <si>
    <t>Otay Mesa Border Hydrogen Network: Phased MDHD Depot + Mini-Refinery Blueprint</t>
  </si>
  <si>
    <t>Disqualified in Technical Screening.</t>
  </si>
  <si>
    <t>Total Proposals Received</t>
  </si>
  <si>
    <t>Count</t>
  </si>
  <si>
    <t>*Proposed award contingent upon verification that the Port of San Francisco's proposed project site is separate and distinct from an existing grant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</si>
</sst>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[$-409]mmmm\ d\,\ yyyy;@"/>
  </numFmts>
  <fonts count="16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3"/>
      <color rgb="FFC00000"/>
      <name val="Arial"/>
      <family val="2"/>
    </font>
    <font>
      <b/>
      <sz val="16"/>
      <color rgb="FFC00000"/>
      <name val="Arial"/>
      <family val="2"/>
    </font>
    <font>
      <sz val="10"/>
      <color rgb="FFC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4" fontId="7" fillId="0" borderId="0" applyFont="0" applyFill="0" applyBorder="0" applyAlignment="0" applyProtection="0"/>
    <xf numFmtId="0" fontId="1" fillId="0" borderId="0"/>
    <xf numFmtId="0" fontId="8" fillId="0" borderId="0"/>
    <xf numFmtId="0" fontId="7" fillId="0" borderId="0"/>
    <xf numFmtId="9" fontId="8" fillId="0" borderId="0" applyFont="0" applyFill="0" applyBorder="0" applyAlignment="0" applyProtection="0"/>
    <xf numFmtId="0" fontId="3" fillId="0" borderId="9" applyNumberFormat="0" applyFill="0" applyBorder="0" applyAlignment="0" applyProtection="0"/>
    <xf numFmtId="0" fontId="9" fillId="0" borderId="10" applyNumberFormat="0" applyFill="0" applyBorder="0" applyAlignment="0" applyProtection="0"/>
  </cellStyleXfs>
  <cellXfs count="53">
    <xf numFmtId="0" fontId="0" fillId="0" borderId="0" xfId="0"/>
    <xf numFmtId="0" fontId="2" fillId="0" borderId="0" xfId="2" applyFont="1" applyAlignment="1">
      <alignment horizontal="left" vertic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vertical="center" wrapText="1"/>
    </xf>
    <xf numFmtId="6" fontId="6" fillId="0" borderId="0" xfId="2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6" fillId="0" borderId="0" xfId="2" applyNumberFormat="1" applyFont="1" applyAlignment="1">
      <alignment horizontal="center" vertical="center" wrapText="1"/>
    </xf>
    <xf numFmtId="10" fontId="1" fillId="0" borderId="0" xfId="2" applyNumberFormat="1" applyAlignment="1">
      <alignment horizontal="center" vertical="center"/>
    </xf>
    <xf numFmtId="0" fontId="1" fillId="0" borderId="13" xfId="2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6" fontId="0" fillId="0" borderId="1" xfId="2" applyNumberFormat="1" applyFont="1" applyBorder="1" applyAlignment="1">
      <alignment horizontal="center" vertical="center" wrapText="1"/>
    </xf>
    <xf numFmtId="10" fontId="11" fillId="0" borderId="0" xfId="2" applyNumberFormat="1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6" fontId="5" fillId="0" borderId="1" xfId="2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0" fontId="5" fillId="0" borderId="1" xfId="2" applyNumberFormat="1" applyFont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vertical="center" wrapText="1"/>
    </xf>
    <xf numFmtId="6" fontId="5" fillId="0" borderId="11" xfId="2" applyNumberFormat="1" applyFont="1" applyBorder="1" applyAlignment="1">
      <alignment horizontal="center" vertical="center" wrapText="1"/>
    </xf>
    <xf numFmtId="164" fontId="5" fillId="0" borderId="11" xfId="2" applyNumberFormat="1" applyFont="1" applyBorder="1" applyAlignment="1">
      <alignment horizontal="center" vertical="center" wrapText="1"/>
    </xf>
    <xf numFmtId="10" fontId="5" fillId="0" borderId="11" xfId="2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/>
    </xf>
    <xf numFmtId="0" fontId="5" fillId="0" borderId="0" xfId="2" applyFont="1" applyAlignment="1">
      <alignment vertical="top"/>
    </xf>
    <xf numFmtId="0" fontId="5" fillId="0" borderId="0" xfId="2" applyFont="1" applyAlignment="1">
      <alignment vertical="top" wrapText="1"/>
    </xf>
    <xf numFmtId="0" fontId="15" fillId="3" borderId="8" xfId="2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6" fontId="15" fillId="3" borderId="11" xfId="2" applyNumberFormat="1" applyFont="1" applyFill="1" applyBorder="1" applyAlignment="1">
      <alignment horizontal="center" vertical="center" wrapText="1"/>
    </xf>
    <xf numFmtId="6" fontId="15" fillId="3" borderId="7" xfId="2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3" fillId="0" borderId="0" xfId="6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3" fillId="0" borderId="3" xfId="7" applyFont="1" applyBorder="1" applyAlignment="1">
      <alignment horizontal="left" vertical="center" wrapText="1"/>
    </xf>
    <xf numFmtId="0" fontId="13" fillId="0" borderId="4" xfId="7" applyFont="1" applyBorder="1" applyAlignment="1">
      <alignment horizontal="left" vertical="center" wrapText="1"/>
    </xf>
    <xf numFmtId="0" fontId="13" fillId="0" borderId="2" xfId="7" applyFont="1" applyBorder="1" applyAlignment="1">
      <alignment horizontal="left" vertical="center" wrapText="1"/>
    </xf>
    <xf numFmtId="0" fontId="14" fillId="0" borderId="2" xfId="0" applyFont="1" applyBorder="1"/>
    <xf numFmtId="0" fontId="13" fillId="0" borderId="1" xfId="7" applyFont="1" applyBorder="1" applyAlignment="1">
      <alignment horizontal="left" vertical="center" wrapText="1"/>
    </xf>
    <xf numFmtId="165" fontId="12" fillId="0" borderId="0" xfId="0" applyNumberFormat="1" applyFont="1" applyAlignment="1">
      <alignment horizontal="center" vertical="top" wrapText="1"/>
    </xf>
  </cellXfs>
  <cellStyles count="8">
    <cellStyle name="Currency 2" xfId="1" xr:uid="{00000000-0005-0000-0000-000000000000}"/>
    <cellStyle name="Heading 1" xfId="6" builtinId="16" customBuiltin="1"/>
    <cellStyle name="Heading 2" xfId="7" builtinId="17" customBuiltin="1"/>
    <cellStyle name="Normal" xfId="0" builtinId="0"/>
    <cellStyle name="Normal 2" xfId="2" xr:uid="{00000000-0005-0000-0000-000003000000}"/>
    <cellStyle name="Normal 3" xfId="3" xr:uid="{00000000-0005-0000-0000-000004000000}"/>
    <cellStyle name="Normal 4" xfId="4" xr:uid="{00000000-0005-0000-0000-000005000000}"/>
    <cellStyle name="Percent 2" xfId="5" xr:uid="{00000000-0005-0000-0000-000006000000}"/>
  </cellStyles>
  <dxfs count="60"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63"/>
        <name val="Arial"/>
        <family val="2"/>
        <scheme val="none"/>
      </font>
      <numFmt numFmtId="10" formatCode="&quot;$&quot;#,##0_);[Red]\(&quot;$&quot;#,##0\)"/>
      <alignment horizontal="center" vertical="center" textRotation="0" wrapText="1" indent="0" justifyLastLine="0" shrinkToFit="0" readingOrder="0"/>
    </dxf>
    <dxf>
      <font>
        <b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0" formatCode="&quot;$&quot;#,##0_);[Red]\(&quot;$&quot;#,##0\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607319</xdr:colOff>
      <xdr:row>1</xdr:row>
      <xdr:rowOff>866</xdr:rowOff>
    </xdr:from>
    <xdr:to>
      <xdr:col>8</xdr:col>
      <xdr:colOff>591098</xdr:colOff>
      <xdr:row>4</xdr:row>
      <xdr:rowOff>181498</xdr:rowOff>
    </xdr:to>
    <xdr:pic>
      <xdr:nvPicPr>
        <xdr:cNvPr id="1027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94069" y="226002"/>
          <a:ext cx="841029" cy="877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F70A6C-FAD9-46B9-B2A1-AAAD16B4EBB0}" name="Proposed_Awards_A8.H12" displayName="Proposed_Awards_A8.H12" ref="A8:I16" totalsRowShown="0" headerRowDxfId="59" dataDxfId="57" headerRowBorderDxfId="58" tableBorderDxfId="56" totalsRowBorderDxfId="55" dataCellStyle="Normal 2">
  <tableColumns count="9">
    <tableColumn id="1" xr3:uid="{2E2CA894-9626-477F-AF68-091C32FBCEAB}" name="Proposal Number" dataDxfId="54" dataCellStyle="Normal 2"/>
    <tableColumn id="2" xr3:uid="{47D3EE71-3D0F-4C89-BB44-8F1A5BACCCE4}" name="Applicant" dataDxfId="53" dataCellStyle="Normal 2"/>
    <tableColumn id="3" xr3:uid="{8C66B00B-CDD8-42F6-8E53-41BC039FD3A6}" name="Project Title" dataDxfId="52" dataCellStyle="Normal 2"/>
    <tableColumn id="4" xr3:uid="{4A9CBA7F-CFA2-4002-AB94-E4FB292A8829}" name="Funds Requested" dataDxfId="51" dataCellStyle="Normal 2"/>
    <tableColumn id="5" xr3:uid="{A02C0DAE-75C0-40D9-BA4C-1221C13CE3E6}" name="Proposed Award" dataDxfId="50" dataCellStyle="Normal 2"/>
    <tableColumn id="6" xr3:uid="{7481B30A-822A-4013-A394-316440E8721B}" name="Match Amount " dataDxfId="49" dataCellStyle="Normal 2"/>
    <tableColumn id="7" xr3:uid="{098FDEA4-6E11-49E8-85A8-2CBBB5A659F2}" name="Technical Evaluation Score" dataDxfId="48" dataCellStyle="Normal 2"/>
    <tableColumn id="18" xr3:uid="{BD319C06-83B4-4A94-81E2-763E3C63E538}" name="Cost Evaluation Score" dataDxfId="47"/>
    <tableColumn id="8" xr3:uid="{0C1B4C62-BF16-4435-B492-15D57EDA3788}" name="Recommendation" dataDxfId="46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03FE7E-63E2-4E35-8470-6965D824D7E5}" name="Totals_Proposed_Awards_A15.D16" displayName="Totals_Proposed_Awards_A15.D16" ref="A20:D21" totalsRowShown="0" headerRowDxfId="45" headerRowBorderDxfId="44" tableBorderDxfId="43" totalsRowBorderDxfId="42">
  <tableColumns count="4">
    <tableColumn id="1" xr3:uid="{0296FEB2-777A-40A5-9050-E5DDE2DFD547}" name="Type" dataDxfId="41" dataCellStyle="Normal 2"/>
    <tableColumn id="2" xr3:uid="{A70E9A89-713D-4A6D-BF3A-36517102C53A}" name="Funds Requested" dataDxfId="40" dataCellStyle="Normal 2"/>
    <tableColumn id="3" xr3:uid="{47B13295-B579-4D27-9862-CD0B74491280}" name="Proposed Award" dataDxfId="39" dataCellStyle="Normal 2"/>
    <tableColumn id="4" xr3:uid="{F9BF468C-4E1D-41D5-8F9D-13919F888723}" name="Match Amount " dataDxfId="38" dataCellStyle="Normal 2">
      <calculatedColumnFormula>SUM(F9:F16)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248EB-304D-451A-9B1F-1D18F0994475}" name="Total_Proposals_Received_A29.E29" displayName="Total_Proposals_Received_A29.E29" ref="A35:E36" totalsRowShown="0" headerRowDxfId="37" dataDxfId="35" headerRowBorderDxfId="36" tableBorderDxfId="34" totalsRowBorderDxfId="33">
  <tableColumns count="5">
    <tableColumn id="1" xr3:uid="{3951FB8F-54C3-4968-B983-07A282D9D930}" name="Type" dataDxfId="32" dataCellStyle="Normal 2"/>
    <tableColumn id="2" xr3:uid="{60A14A16-C02E-4002-A705-9051AB28968D}" name="Count" dataDxfId="31" dataCellStyle="Normal 2"/>
    <tableColumn id="3" xr3:uid="{8463639B-22DB-4B16-84B6-BC4944AF169C}" name="Funds Requested" dataDxfId="30" dataCellStyle="Normal 2">
      <calculatedColumnFormula>SUM(D23:D32)+B21</calculatedColumnFormula>
    </tableColumn>
    <tableColumn id="4" xr3:uid="{FE28E358-6972-4672-BBF9-738288C98EA2}" name="Proposed Award" dataDxfId="29" dataCellStyle="Normal 2">
      <calculatedColumnFormula>SUM(E23:E32)+C21</calculatedColumnFormula>
    </tableColumn>
    <tableColumn id="5" xr3:uid="{9B491475-FFCC-45BD-B52C-2FE8611ECDB1}" name="Match Amount " dataDxfId="28" dataCellStyle="Normal 2">
      <calculatedColumnFormula>SUM(F23:F32)+D21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D82F32-E153-4917-A92E-5CF286DC30BE}" name="Did_Not_Pass_A19.H256" displayName="Did_Not_Pass_A19.H256" ref="A25:I27" totalsRowShown="0" headerRowDxfId="27" dataDxfId="25" headerRowBorderDxfId="26" tableBorderDxfId="24" totalsRowBorderDxfId="23">
  <tableColumns count="9">
    <tableColumn id="1" xr3:uid="{AA8505EA-50E3-4948-8957-11A757D16984}" name="Proposal Number" dataDxfId="22" dataCellStyle="Normal 2"/>
    <tableColumn id="2" xr3:uid="{00CCAAF5-07F3-45BD-9423-D19FC9A89622}" name="Applicant" dataDxfId="21" dataCellStyle="Normal 2"/>
    <tableColumn id="3" xr3:uid="{B1EDB242-AD3E-469F-B5B3-634C19D87E27}" name="Project Title" dataDxfId="20" dataCellStyle="Normal 2"/>
    <tableColumn id="4" xr3:uid="{21F2E7CF-177C-428B-94C1-92E8AA3E2016}" name="Funds Requested" dataDxfId="19" dataCellStyle="Normal 2"/>
    <tableColumn id="5" xr3:uid="{9350AB9D-63B4-44AA-AECC-CE2E71AEB1E0}" name="Proposed Award" dataDxfId="18"/>
    <tableColumn id="6" xr3:uid="{4B58C29C-4A1E-4AE0-A52E-C99085D07A86}" name="Match Amount " dataDxfId="17" dataCellStyle="Normal 2"/>
    <tableColumn id="7" xr3:uid="{B74C73FB-A891-4101-9737-279F58E6F4F9}" name="Technical Evaluation Score" dataDxfId="16" dataCellStyle="Normal 2"/>
    <tableColumn id="9" xr3:uid="{3BDFD4AD-0D43-4706-A9E6-E60DD31D7901}" name="Cost Evaluation Score" dataDxfId="15" dataCellStyle="Normal 2"/>
    <tableColumn id="8" xr3:uid="{2872537E-19B2-4E92-8AED-201904D0C994}" name="Recommendation" dataDxfId="14" dataCellStyle="Normal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7642A53-1317-4B91-800B-6115A6FE048F}" name="Did_Not_Pass_A19.H2568" displayName="Did_Not_Pass_A19.H2568" ref="A31:I32" totalsRowShown="0" headerRowDxfId="13" dataDxfId="11" headerRowBorderDxfId="12" tableBorderDxfId="10" totalsRowBorderDxfId="9">
  <tableColumns count="9">
    <tableColumn id="1" xr3:uid="{0CF8FA9B-3918-4BC3-A0F7-58B479CBE6D0}" name="Proposal Number" dataDxfId="8" dataCellStyle="Normal 2"/>
    <tableColumn id="2" xr3:uid="{8F144451-426E-43A5-9305-479C29C34A40}" name="Applicant" dataDxfId="7" dataCellStyle="Normal 2"/>
    <tableColumn id="3" xr3:uid="{188C0E21-3AA4-425F-96D0-F24B9ED98824}" name="Project Title" dataDxfId="6" dataCellStyle="Normal 2"/>
    <tableColumn id="4" xr3:uid="{02070B79-708A-4104-A60C-AFFE95D866AB}" name="Funds Requested" dataDxfId="5" dataCellStyle="Normal 2"/>
    <tableColumn id="5" xr3:uid="{79BEF328-5CA8-45DF-8649-543952D6957B}" name="Proposed Award" dataDxfId="4"/>
    <tableColumn id="6" xr3:uid="{E5AF1C00-CFCE-4CDE-B3CF-7E9108B0EAE0}" name="Match Amount " dataDxfId="3" dataCellStyle="Normal 2"/>
    <tableColumn id="7" xr3:uid="{8FFD231C-17D5-4467-ADA0-984B3C90F5D2}" name="Technical Evaluation Score" dataDxfId="2" dataCellStyle="Normal 2"/>
    <tableColumn id="9" xr3:uid="{3099F2CF-36A5-411A-8B48-565AD64596C8}" name="Cost Evaluation Score" dataDxfId="1" dataCellStyle="Normal 2"/>
    <tableColumn id="8" xr3:uid="{932B58AB-0487-45CB-AF48-30B5FD8FAC10}" name="Recommendation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6"/>
  <sheetViews>
    <sheetView tabSelected="1" zoomScale="130" zoomScaleNormal="130" workbookViewId="0">
      <selection activeCell="D10" sqref="D10"/>
    </sheetView>
  </sheetViews>
  <sheetFormatPr defaultRowHeight="12.75" x14ac:dyDescent="0.2"/>
  <cols>
    <col min="1" max="1" width="18.85546875" customWidth="1"/>
    <col min="2" max="2" width="17.42578125" bestFit="1" customWidth="1"/>
    <col min="3" max="3" width="21.5703125" bestFit="1" customWidth="1"/>
    <col min="4" max="4" width="20.7109375" bestFit="1" customWidth="1"/>
    <col min="5" max="5" width="18.7109375" bestFit="1" customWidth="1"/>
    <col min="6" max="6" width="14.140625" bestFit="1" customWidth="1"/>
    <col min="7" max="8" width="12.85546875" customWidth="1"/>
    <col min="9" max="9" width="18" customWidth="1"/>
  </cols>
  <sheetData>
    <row r="1" spans="1:9" ht="18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18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</row>
    <row r="3" spans="1:9" ht="19.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</row>
    <row r="4" spans="1:9" ht="18" x14ac:dyDescent="0.2">
      <c r="A4" s="45" t="s">
        <v>3</v>
      </c>
      <c r="B4" s="45"/>
      <c r="C4" s="45"/>
      <c r="D4" s="45"/>
      <c r="E4" s="45"/>
      <c r="F4" s="45"/>
      <c r="G4" s="45"/>
      <c r="H4" s="45"/>
      <c r="I4" s="45"/>
    </row>
    <row r="5" spans="1:9" ht="18" customHeight="1" x14ac:dyDescent="0.2">
      <c r="A5" s="46" t="s">
        <v>4</v>
      </c>
      <c r="B5" s="46"/>
      <c r="C5" s="46"/>
      <c r="D5" s="46"/>
      <c r="E5" s="46"/>
      <c r="F5" s="46"/>
      <c r="G5" s="46"/>
      <c r="H5" s="46"/>
      <c r="I5" s="46"/>
    </row>
    <row r="6" spans="1:9" ht="16.5" x14ac:dyDescent="0.2">
      <c r="A6" s="52">
        <v>46202</v>
      </c>
      <c r="B6" s="52"/>
      <c r="C6" s="52"/>
      <c r="D6" s="52"/>
      <c r="E6" s="52"/>
      <c r="F6" s="52"/>
      <c r="G6" s="52"/>
      <c r="H6" s="52"/>
      <c r="I6" s="52"/>
    </row>
    <row r="7" spans="1:9" ht="20.25" customHeight="1" x14ac:dyDescent="0.2">
      <c r="A7" s="47" t="s">
        <v>5</v>
      </c>
      <c r="B7" s="48"/>
      <c r="C7" s="48"/>
      <c r="D7" s="48"/>
      <c r="E7" s="48"/>
      <c r="F7" s="48"/>
      <c r="G7" s="48"/>
      <c r="H7" s="48"/>
      <c r="I7" s="50"/>
    </row>
    <row r="8" spans="1:9" ht="38.25" x14ac:dyDescent="0.2">
      <c r="A8" s="15" t="s">
        <v>6</v>
      </c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5" t="s">
        <v>12</v>
      </c>
      <c r="H8" s="15" t="s">
        <v>13</v>
      </c>
      <c r="I8" s="15" t="s">
        <v>14</v>
      </c>
    </row>
    <row r="9" spans="1:9" ht="63.75" x14ac:dyDescent="0.2">
      <c r="A9" s="25">
        <v>12</v>
      </c>
      <c r="B9" s="18" t="s">
        <v>15</v>
      </c>
      <c r="C9" s="18" t="s">
        <v>16</v>
      </c>
      <c r="D9" s="19">
        <v>4000000</v>
      </c>
      <c r="E9" s="19">
        <v>4000000</v>
      </c>
      <c r="F9" s="21">
        <v>15003140</v>
      </c>
      <c r="G9" s="22">
        <v>0.745</v>
      </c>
      <c r="H9" s="26">
        <v>100</v>
      </c>
      <c r="I9" s="27" t="s">
        <v>17</v>
      </c>
    </row>
    <row r="10" spans="1:9" ht="63.75" x14ac:dyDescent="0.2">
      <c r="A10" s="25">
        <v>6</v>
      </c>
      <c r="B10" s="18" t="s">
        <v>18</v>
      </c>
      <c r="C10" s="18" t="s">
        <v>19</v>
      </c>
      <c r="D10" s="19">
        <v>8000000</v>
      </c>
      <c r="E10" s="19">
        <v>8000000</v>
      </c>
      <c r="F10" s="21">
        <v>22235000</v>
      </c>
      <c r="G10" s="22">
        <v>0.71499999999999997</v>
      </c>
      <c r="H10" s="26">
        <v>95</v>
      </c>
      <c r="I10" s="27" t="s">
        <v>17</v>
      </c>
    </row>
    <row r="11" spans="1:9" ht="38.25" x14ac:dyDescent="0.2">
      <c r="A11" s="25">
        <v>21</v>
      </c>
      <c r="B11" s="18" t="s">
        <v>20</v>
      </c>
      <c r="C11" s="18" t="s">
        <v>21</v>
      </c>
      <c r="D11" s="19">
        <v>3739999</v>
      </c>
      <c r="E11" s="19">
        <v>3739999</v>
      </c>
      <c r="F11" s="21">
        <v>2739683</v>
      </c>
      <c r="G11" s="22">
        <v>0.76880000000000004</v>
      </c>
      <c r="H11" s="26">
        <v>85</v>
      </c>
      <c r="I11" s="27" t="s">
        <v>17</v>
      </c>
    </row>
    <row r="12" spans="1:9" ht="76.5" x14ac:dyDescent="0.2">
      <c r="A12" s="25">
        <v>13</v>
      </c>
      <c r="B12" s="18" t="s">
        <v>22</v>
      </c>
      <c r="C12" s="18" t="s">
        <v>23</v>
      </c>
      <c r="D12" s="19">
        <v>2932412</v>
      </c>
      <c r="E12" s="19">
        <v>2932412</v>
      </c>
      <c r="F12" s="21">
        <v>1455648</v>
      </c>
      <c r="G12" s="22">
        <v>0.77500000000000002</v>
      </c>
      <c r="H12" s="26">
        <v>80</v>
      </c>
      <c r="I12" s="27" t="s">
        <v>17</v>
      </c>
    </row>
    <row r="13" spans="1:9" ht="51" x14ac:dyDescent="0.2">
      <c r="A13" s="28">
        <v>19</v>
      </c>
      <c r="B13" s="29" t="s">
        <v>24</v>
      </c>
      <c r="C13" s="29" t="s">
        <v>25</v>
      </c>
      <c r="D13" s="30">
        <v>6705728</v>
      </c>
      <c r="E13" s="30">
        <v>6705728</v>
      </c>
      <c r="F13" s="31">
        <v>2235243</v>
      </c>
      <c r="G13" s="32">
        <v>0.755</v>
      </c>
      <c r="H13" s="26">
        <v>65</v>
      </c>
      <c r="I13" s="27" t="s">
        <v>17</v>
      </c>
    </row>
    <row r="14" spans="1:9" ht="51" x14ac:dyDescent="0.2">
      <c r="A14" s="28">
        <v>9</v>
      </c>
      <c r="B14" s="29" t="s">
        <v>26</v>
      </c>
      <c r="C14" s="29" t="s">
        <v>27</v>
      </c>
      <c r="D14" s="30">
        <v>4352050</v>
      </c>
      <c r="E14" s="30">
        <v>4352050</v>
      </c>
      <c r="F14" s="31">
        <v>1453163</v>
      </c>
      <c r="G14" s="32">
        <v>0.75880000000000003</v>
      </c>
      <c r="H14" s="26">
        <v>60</v>
      </c>
      <c r="I14" s="27" t="s">
        <v>17</v>
      </c>
    </row>
    <row r="15" spans="1:9" ht="63" customHeight="1" x14ac:dyDescent="0.2">
      <c r="A15" s="28">
        <v>14</v>
      </c>
      <c r="B15" s="29" t="s">
        <v>28</v>
      </c>
      <c r="C15" s="29" t="s">
        <v>29</v>
      </c>
      <c r="D15" s="30">
        <v>8000000</v>
      </c>
      <c r="E15" s="30">
        <v>8000000</v>
      </c>
      <c r="F15" s="31">
        <v>3200000</v>
      </c>
      <c r="G15" s="32">
        <v>0.73129999999999995</v>
      </c>
      <c r="H15" s="33">
        <v>60</v>
      </c>
      <c r="I15" s="34" t="s">
        <v>17</v>
      </c>
    </row>
    <row r="16" spans="1:9" ht="38.25" x14ac:dyDescent="0.2">
      <c r="A16" s="28">
        <v>17</v>
      </c>
      <c r="B16" s="29" t="s">
        <v>30</v>
      </c>
      <c r="C16" s="29" t="s">
        <v>31</v>
      </c>
      <c r="D16" s="30">
        <v>8000000</v>
      </c>
      <c r="E16" s="30">
        <v>8000000</v>
      </c>
      <c r="F16" s="31">
        <v>2670000</v>
      </c>
      <c r="G16" s="32">
        <v>0.7238</v>
      </c>
      <c r="H16" s="33">
        <v>45</v>
      </c>
      <c r="I16" s="34" t="s">
        <v>17</v>
      </c>
    </row>
    <row r="17" spans="1:9" ht="24" customHeight="1" x14ac:dyDescent="0.2">
      <c r="A17" s="35" t="s">
        <v>48</v>
      </c>
      <c r="B17" s="36"/>
      <c r="C17" s="36"/>
      <c r="D17" s="36"/>
      <c r="E17" s="36"/>
      <c r="F17" s="36"/>
      <c r="G17" s="36"/>
      <c r="H17" s="36"/>
      <c r="I17" s="36"/>
    </row>
    <row r="18" spans="1:9" ht="16.5" customHeight="1" x14ac:dyDescent="0.2">
      <c r="A18" s="2"/>
      <c r="B18" s="3"/>
      <c r="C18" s="3"/>
      <c r="D18" s="4"/>
      <c r="E18" s="4"/>
      <c r="F18" s="6"/>
      <c r="G18" s="7"/>
      <c r="H18" s="12"/>
      <c r="I18" s="13"/>
    </row>
    <row r="19" spans="1:9" ht="16.5" customHeight="1" x14ac:dyDescent="0.2">
      <c r="A19" s="51" t="s">
        <v>32</v>
      </c>
      <c r="B19" s="51"/>
      <c r="C19" s="51"/>
      <c r="D19" s="51"/>
      <c r="E19" s="1"/>
      <c r="F19" s="1"/>
      <c r="G19" s="1"/>
      <c r="H19" s="1"/>
    </row>
    <row r="20" spans="1:9" x14ac:dyDescent="0.2">
      <c r="A20" s="15" t="s">
        <v>33</v>
      </c>
      <c r="B20" s="15" t="s">
        <v>9</v>
      </c>
      <c r="C20" s="15" t="s">
        <v>10</v>
      </c>
      <c r="D20" s="15" t="s">
        <v>11</v>
      </c>
    </row>
    <row r="21" spans="1:9" x14ac:dyDescent="0.2">
      <c r="A21" s="10" t="s">
        <v>5</v>
      </c>
      <c r="B21" s="11">
        <f>SUM(D9:D16)</f>
        <v>45730189</v>
      </c>
      <c r="C21" s="11">
        <f>SUM(E9:E16)</f>
        <v>45730189</v>
      </c>
      <c r="D21" s="11">
        <f>SUM(F9:F16)</f>
        <v>50991877</v>
      </c>
    </row>
    <row r="22" spans="1:9" x14ac:dyDescent="0.2">
      <c r="A22" s="8"/>
      <c r="B22" s="3"/>
      <c r="C22" s="3"/>
      <c r="D22" s="4"/>
      <c r="E22" s="9"/>
      <c r="F22" s="6"/>
      <c r="G22" s="7"/>
      <c r="H22" s="2"/>
    </row>
    <row r="23" spans="1:9" x14ac:dyDescent="0.2">
      <c r="A23" s="2"/>
      <c r="B23" s="3"/>
      <c r="C23" s="3"/>
      <c r="D23" s="4"/>
      <c r="E23" s="5"/>
      <c r="F23" s="6"/>
      <c r="G23" s="7"/>
      <c r="H23" s="2"/>
    </row>
    <row r="24" spans="1:9" ht="20.25" x14ac:dyDescent="0.2">
      <c r="A24" s="47" t="s">
        <v>34</v>
      </c>
      <c r="B24" s="48"/>
      <c r="C24" s="48"/>
      <c r="D24" s="48"/>
      <c r="E24" s="48"/>
      <c r="F24" s="48"/>
      <c r="G24" s="48"/>
      <c r="H24" s="48"/>
      <c r="I24" s="50"/>
    </row>
    <row r="25" spans="1:9" ht="38.25" x14ac:dyDescent="0.2">
      <c r="A25" s="14" t="s">
        <v>6</v>
      </c>
      <c r="B25" s="15" t="s">
        <v>7</v>
      </c>
      <c r="C25" s="15" t="s">
        <v>8</v>
      </c>
      <c r="D25" s="15" t="s">
        <v>9</v>
      </c>
      <c r="E25" s="15" t="s">
        <v>10</v>
      </c>
      <c r="F25" s="15" t="s">
        <v>11</v>
      </c>
      <c r="G25" s="15" t="s">
        <v>12</v>
      </c>
      <c r="H25" s="16" t="s">
        <v>13</v>
      </c>
      <c r="I25" s="16" t="s">
        <v>14</v>
      </c>
    </row>
    <row r="26" spans="1:9" ht="76.5" x14ac:dyDescent="0.2">
      <c r="A26" s="17">
        <v>16</v>
      </c>
      <c r="B26" s="18" t="s">
        <v>35</v>
      </c>
      <c r="C26" s="18" t="s">
        <v>36</v>
      </c>
      <c r="D26" s="19">
        <v>10354104</v>
      </c>
      <c r="E26" s="20" t="s">
        <v>37</v>
      </c>
      <c r="F26" s="21">
        <v>3451373</v>
      </c>
      <c r="G26" s="22">
        <v>0.72</v>
      </c>
      <c r="H26" s="23" t="s">
        <v>37</v>
      </c>
      <c r="I26" s="25" t="s">
        <v>38</v>
      </c>
    </row>
    <row r="27" spans="1:9" ht="63.75" x14ac:dyDescent="0.2">
      <c r="A27" s="25">
        <v>11</v>
      </c>
      <c r="B27" s="18" t="s">
        <v>39</v>
      </c>
      <c r="C27" s="18" t="s">
        <v>40</v>
      </c>
      <c r="D27" s="19">
        <v>2648174</v>
      </c>
      <c r="E27" s="20" t="s">
        <v>37</v>
      </c>
      <c r="F27" s="21">
        <v>1044892</v>
      </c>
      <c r="G27" s="22">
        <v>0.69130000000000003</v>
      </c>
      <c r="H27" s="23" t="s">
        <v>37</v>
      </c>
      <c r="I27" s="25" t="s">
        <v>41</v>
      </c>
    </row>
    <row r="28" spans="1:9" ht="14.25" customHeight="1" x14ac:dyDescent="0.2">
      <c r="A28" s="2"/>
      <c r="B28" s="3"/>
      <c r="C28" s="3"/>
      <c r="D28" s="4"/>
      <c r="E28" s="5"/>
      <c r="F28" s="6"/>
      <c r="G28" s="7"/>
      <c r="H28" s="7"/>
      <c r="I28" s="2"/>
    </row>
    <row r="29" spans="1:9" x14ac:dyDescent="0.2">
      <c r="A29" s="2"/>
      <c r="B29" s="3"/>
      <c r="C29" s="3"/>
      <c r="D29" s="4"/>
      <c r="E29" s="5"/>
      <c r="F29" s="6"/>
      <c r="G29" s="7"/>
      <c r="H29" s="2"/>
    </row>
    <row r="30" spans="1:9" ht="20.25" x14ac:dyDescent="0.2">
      <c r="A30" s="47" t="s">
        <v>42</v>
      </c>
      <c r="B30" s="48"/>
      <c r="C30" s="48"/>
      <c r="D30" s="48"/>
      <c r="E30" s="48"/>
      <c r="F30" s="48"/>
      <c r="G30" s="48"/>
      <c r="H30" s="48"/>
      <c r="I30" s="49"/>
    </row>
    <row r="31" spans="1:9" ht="38.25" x14ac:dyDescent="0.2">
      <c r="A31" s="14" t="s">
        <v>6</v>
      </c>
      <c r="B31" s="15" t="s">
        <v>7</v>
      </c>
      <c r="C31" s="15" t="s">
        <v>8</v>
      </c>
      <c r="D31" s="15" t="s">
        <v>9</v>
      </c>
      <c r="E31" s="15" t="s">
        <v>10</v>
      </c>
      <c r="F31" s="15" t="s">
        <v>11</v>
      </c>
      <c r="G31" s="15" t="s">
        <v>12</v>
      </c>
      <c r="H31" s="16" t="s">
        <v>13</v>
      </c>
      <c r="I31" s="16" t="s">
        <v>14</v>
      </c>
    </row>
    <row r="32" spans="1:9" ht="51" x14ac:dyDescent="0.2">
      <c r="A32" s="17">
        <v>7</v>
      </c>
      <c r="B32" s="18" t="s">
        <v>43</v>
      </c>
      <c r="C32" s="18" t="s">
        <v>44</v>
      </c>
      <c r="D32" s="19">
        <v>3600000</v>
      </c>
      <c r="E32" s="20" t="s">
        <v>37</v>
      </c>
      <c r="F32" s="21">
        <v>900000</v>
      </c>
      <c r="G32" s="22" t="s">
        <v>37</v>
      </c>
      <c r="H32" s="23" t="s">
        <v>37</v>
      </c>
      <c r="I32" s="24" t="s">
        <v>45</v>
      </c>
    </row>
    <row r="33" spans="1:8" x14ac:dyDescent="0.2">
      <c r="A33" s="2"/>
      <c r="B33" s="3"/>
      <c r="C33" s="3"/>
      <c r="D33" s="4"/>
      <c r="E33" s="5"/>
      <c r="F33" s="6"/>
      <c r="G33" s="7"/>
      <c r="H33" s="2"/>
    </row>
    <row r="34" spans="1:8" ht="20.25" x14ac:dyDescent="0.2">
      <c r="A34" s="47" t="s">
        <v>46</v>
      </c>
      <c r="B34" s="48"/>
      <c r="C34" s="48"/>
      <c r="D34" s="48"/>
      <c r="E34" s="49"/>
    </row>
    <row r="35" spans="1:8" x14ac:dyDescent="0.2">
      <c r="A35" s="41" t="s">
        <v>33</v>
      </c>
      <c r="B35" s="42" t="s">
        <v>47</v>
      </c>
      <c r="C35" s="42" t="s">
        <v>9</v>
      </c>
      <c r="D35" s="42" t="s">
        <v>10</v>
      </c>
      <c r="E35" s="43" t="s">
        <v>11</v>
      </c>
    </row>
    <row r="36" spans="1:8" ht="25.5" x14ac:dyDescent="0.2">
      <c r="A36" s="37" t="s">
        <v>46</v>
      </c>
      <c r="B36" s="38">
        <v>11</v>
      </c>
      <c r="C36" s="39">
        <f>SUM(D23:D32)+B21</f>
        <v>62332467</v>
      </c>
      <c r="D36" s="39">
        <f>SUM(E23:E32)+C21</f>
        <v>45730189</v>
      </c>
      <c r="E36" s="40">
        <f>SUM(F23:F32)+D21</f>
        <v>56388142</v>
      </c>
    </row>
  </sheetData>
  <mergeCells count="11">
    <mergeCell ref="A34:E34"/>
    <mergeCell ref="A24:I24"/>
    <mergeCell ref="A30:I30"/>
    <mergeCell ref="A19:D19"/>
    <mergeCell ref="A6:I6"/>
    <mergeCell ref="A7:I7"/>
    <mergeCell ref="A1:I1"/>
    <mergeCell ref="A2:I2"/>
    <mergeCell ref="A3:I3"/>
    <mergeCell ref="A4:I4"/>
    <mergeCell ref="A5:I5"/>
  </mergeCells>
  <phoneticPr fontId="10" type="noConversion"/>
  <pageMargins left="0.72" right="0.51" top="0.55000000000000004" bottom="0.56999999999999995" header="0.3" footer="0.3"/>
  <pageSetup scale="80" fitToHeight="0" orientation="landscape" r:id="rId1"/>
  <headerFooter>
    <oddFooter>&amp;C&amp;P of &amp;N</oddFooter>
  </headerFooter>
  <drawing r:id="rId2"/>
  <tableParts count="5"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Date xmlns="785685f2-c2e1-4352-89aa-3faca8eaba52" xsi:nil="true"/>
    <SharedWithUsers xmlns="5067c814-4b34-462c-a21d-c185ff6548d2">
      <UserInfo>
        <DisplayName>Monahan, Patricia@Energy</DisplayName>
        <AccountId>88</AccountId>
        <AccountType/>
      </UserInfo>
    </SharedWithUsers>
    <DateofPublicationorEvent xmlns="785685f2-c2e1-4352-89aa-3faca8eaba52" xsi:nil="true"/>
    <TopicsofInterest xmlns="785685f2-c2e1-4352-89aa-3faca8eaba52" xsi:nil="true"/>
    <Descr xmlns="785685f2-c2e1-4352-89aa-3faca8eaba52" xsi:nil="true"/>
    <Sort_x0020_Order xmlns="785685f2-c2e1-4352-89aa-3faca8eaba52" xsi:nil="true"/>
    <Obsolete xmlns="785685f2-c2e1-4352-89aa-3faca8eaba52">false</Obsole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7" ma:contentTypeDescription="Create a new document." ma:contentTypeScope="" ma:versionID="c83cd0ea88a329b6a245c19cfeeebbb9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354288912e48354b8dd674911b6dd9aa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  <xsd:element ref="ns2:MediaServiceBillingMetadata" minOccurs="0"/>
                <xsd:element ref="ns2:Obsolete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dexed="true" ma:internalName="DateofPublicationorEvent">
      <xsd:simpleType>
        <xsd:restriction base="dms:DateTim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Obsolete" ma:index="30" nillable="true" ma:displayName="Obsolete" ma:default="0" ma:description="Whether this publication has been replaced by a newer version" ma:format="Dropdown" ma:internalName="Obsolete">
      <xsd:simpleType>
        <xsd:restriction base="dms:Boolean"/>
      </xsd:simpleType>
    </xsd:element>
    <xsd:element name="Sort_x0020_Order" ma:index="31" nillable="true" ma:displayName="Sort Order" ma:format="Dropdown" ma:internalName="Sort_x0020_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2DF9D-9C7A-4B67-9215-4931781A17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A6B71-9B54-4706-859F-7A90F1DA703C}">
  <ds:schemaRefs>
    <ds:schemaRef ds:uri="5067c814-4b34-462c-a21d-c185ff6548d2"/>
    <ds:schemaRef ds:uri="785685f2-c2e1-4352-89aa-3faca8eaba52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34104C-DC22-45CD-A7F6-7DAFA313C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NOPA</vt:lpstr>
      <vt:lpstr>ColumnTitle_Proposed_Awards</vt:lpstr>
      <vt:lpstr>ColumnTitle_Total_Proposals_Received</vt:lpstr>
      <vt:lpstr>ColumnTitle_Totals_Proposed_Awards</vt:lpstr>
      <vt:lpstr>NOPA!Print_Area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GFO-23-602 NOPA Results Table</dc:title>
  <dc:subject/>
  <dc:creator>California Energy Commission</dc:creator>
  <cp:keywords/>
  <dc:description/>
  <cp:lastModifiedBy>Palo, Enrico@Energy</cp:lastModifiedBy>
  <cp:revision/>
  <cp:lastPrinted>2026-06-29T18:42:28Z</cp:lastPrinted>
  <dcterms:created xsi:type="dcterms:W3CDTF">2013-02-11T17:46:59Z</dcterms:created>
  <dcterms:modified xsi:type="dcterms:W3CDTF">2026-06-29T21:44:10Z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