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oriano\Downloads\"/>
    </mc:Choice>
  </mc:AlternateContent>
  <xr:revisionPtr revIDLastSave="0" documentId="13_ncr:1_{5E9A09A3-19CE-4CC6-A85F-359352C5A5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OPA" sheetId="2" r:id="rId1"/>
  </sheets>
  <definedNames>
    <definedName name="ColumnTitle_Did_Not_Pass">Did_Not_Pass_A19.H25[#Headers]</definedName>
    <definedName name="ColumnTitle_Proposed_Awards">Proposed_Awards_A8.H12[#Headers]</definedName>
    <definedName name="ColumnTitle_Total_Proposals_Received">Total_Proposals_Received_A29.E29[#Headers]</definedName>
    <definedName name="ColumnTitle_Totals_Proposed_Awards">Totals_Proposed_Awards_A15.D16[#Headers]</definedName>
    <definedName name="_xlnm.Print_Area" localSheetId="0">NOPA!$A$1:$I$137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8" i="2" l="1"/>
  <c r="D128" i="2"/>
  <c r="D70" i="2" l="1"/>
  <c r="E128" i="2" s="1"/>
  <c r="C70" i="2"/>
  <c r="B70" i="2"/>
</calcChain>
</file>

<file path=xl/sharedStrings.xml><?xml version="1.0" encoding="utf-8"?>
<sst xmlns="http://schemas.openxmlformats.org/spreadsheetml/2006/main" count="518" uniqueCount="208">
  <si>
    <t>California’s National Electric Vehicle Infrastructure Formula Program - Solicitation 3</t>
  </si>
  <si>
    <t>California Energy Commission</t>
  </si>
  <si>
    <t>Clean Transportation Program</t>
  </si>
  <si>
    <t xml:space="preserve">Solicitation GFO-25-602           </t>
  </si>
  <si>
    <t>Notice of Proposed Awards</t>
  </si>
  <si>
    <t>Proposed Awards</t>
  </si>
  <si>
    <t>Proposal &amp; Station Number</t>
  </si>
  <si>
    <t>Corridor Group, Segment, Needed Location</t>
  </si>
  <si>
    <t>Applicant</t>
  </si>
  <si>
    <t>Funds Requested</t>
  </si>
  <si>
    <t>Proposed Award</t>
  </si>
  <si>
    <t xml:space="preserve">Match Amount </t>
  </si>
  <si>
    <t>Score</t>
  </si>
  <si>
    <t>Cost-Per-CCS-Port</t>
  </si>
  <si>
    <t>Recommendation</t>
  </si>
  <si>
    <t>1-3</t>
  </si>
  <si>
    <t>17Bii</t>
  </si>
  <si>
    <t>Rivian</t>
  </si>
  <si>
    <t>Proposed for Award</t>
  </si>
  <si>
    <t>1-4</t>
  </si>
  <si>
    <t>3Bii</t>
  </si>
  <si>
    <t>1-5</t>
  </si>
  <si>
    <t>1Ei</t>
  </si>
  <si>
    <t>1-9</t>
  </si>
  <si>
    <t>13Ai</t>
  </si>
  <si>
    <t>1-6</t>
  </si>
  <si>
    <t>17Biii</t>
  </si>
  <si>
    <t>1-8</t>
  </si>
  <si>
    <t>2Cii</t>
  </si>
  <si>
    <t>1-1</t>
  </si>
  <si>
    <t>10Av</t>
  </si>
  <si>
    <t>1-7</t>
  </si>
  <si>
    <t>15Aii</t>
  </si>
  <si>
    <t>1-2</t>
  </si>
  <si>
    <t>14Dii</t>
  </si>
  <si>
    <t>17-6</t>
  </si>
  <si>
    <t>18Bi</t>
  </si>
  <si>
    <t>Ampaway</t>
  </si>
  <si>
    <t>17-7</t>
  </si>
  <si>
    <t>18Biii</t>
  </si>
  <si>
    <t>5-1</t>
  </si>
  <si>
    <t>10Aiii</t>
  </si>
  <si>
    <t>Citizen Energy, LLC</t>
  </si>
  <si>
    <t>11-1</t>
  </si>
  <si>
    <t>12Aii</t>
  </si>
  <si>
    <t>EVgo Services LLC</t>
  </si>
  <si>
    <t>14-4</t>
  </si>
  <si>
    <t>1Di</t>
  </si>
  <si>
    <t>Red E Charging LLC</t>
  </si>
  <si>
    <t>14-1</t>
  </si>
  <si>
    <t>14-2</t>
  </si>
  <si>
    <t>17Bi</t>
  </si>
  <si>
    <t>14-3</t>
  </si>
  <si>
    <t>14-5</t>
  </si>
  <si>
    <t>8Di</t>
  </si>
  <si>
    <t>8-1</t>
  </si>
  <si>
    <t>15Aiv</t>
  </si>
  <si>
    <t>Everged</t>
  </si>
  <si>
    <t>8-2</t>
  </si>
  <si>
    <t>7-20</t>
  </si>
  <si>
    <t>13Dii</t>
  </si>
  <si>
    <t>Universal EV LLC</t>
  </si>
  <si>
    <t>7-2</t>
  </si>
  <si>
    <t>1Diii</t>
  </si>
  <si>
    <t>7-14</t>
  </si>
  <si>
    <t>12Ai</t>
  </si>
  <si>
    <t>7-13</t>
  </si>
  <si>
    <t>3Biii</t>
  </si>
  <si>
    <t>7-10</t>
  </si>
  <si>
    <t>12Aiii</t>
  </si>
  <si>
    <t>7-17</t>
  </si>
  <si>
    <t>21Aii</t>
  </si>
  <si>
    <t>7-4</t>
  </si>
  <si>
    <t>13Eii</t>
  </si>
  <si>
    <t>7-9</t>
  </si>
  <si>
    <t>8Ai</t>
  </si>
  <si>
    <t>7-1</t>
  </si>
  <si>
    <t>1Cii</t>
  </si>
  <si>
    <t>7-8</t>
  </si>
  <si>
    <t>1Aii</t>
  </si>
  <si>
    <t>7-3</t>
  </si>
  <si>
    <t>1Ci</t>
  </si>
  <si>
    <t>7-19</t>
  </si>
  <si>
    <t>8Aii</t>
  </si>
  <si>
    <t>7-5</t>
  </si>
  <si>
    <t>18Bii</t>
  </si>
  <si>
    <t>7-15</t>
  </si>
  <si>
    <t>14Di</t>
  </si>
  <si>
    <t>2-4</t>
  </si>
  <si>
    <t>1Aiv</t>
  </si>
  <si>
    <t>Love's Country Stores of California</t>
  </si>
  <si>
    <t>2-6</t>
  </si>
  <si>
    <t>2-7</t>
  </si>
  <si>
    <t>13Evi</t>
  </si>
  <si>
    <t>2-2</t>
  </si>
  <si>
    <t>14Diii</t>
  </si>
  <si>
    <t>2-5</t>
  </si>
  <si>
    <t>11Aiv</t>
  </si>
  <si>
    <t>2-1</t>
  </si>
  <si>
    <t>13Eiv</t>
  </si>
  <si>
    <t>7-18</t>
  </si>
  <si>
    <t>7-6</t>
  </si>
  <si>
    <t>14Dv</t>
  </si>
  <si>
    <t>7-16</t>
  </si>
  <si>
    <t>14Aii</t>
  </si>
  <si>
    <t>7-7</t>
  </si>
  <si>
    <t>15Aiii</t>
  </si>
  <si>
    <t>13-9</t>
  </si>
  <si>
    <t>OnPoint EV Solutions, Inc.</t>
  </si>
  <si>
    <t>13-10</t>
  </si>
  <si>
    <t>13-11</t>
  </si>
  <si>
    <t>12-6</t>
  </si>
  <si>
    <t>Big Incentive Group</t>
  </si>
  <si>
    <t>2-3</t>
  </si>
  <si>
    <t>13Av</t>
  </si>
  <si>
    <t>12-1</t>
  </si>
  <si>
    <t>10Aiv</t>
  </si>
  <si>
    <t>12-3</t>
  </si>
  <si>
    <t>8Cii</t>
  </si>
  <si>
    <t>12-5</t>
  </si>
  <si>
    <t>1Av</t>
  </si>
  <si>
    <t>13-1</t>
  </si>
  <si>
    <t>2Aii</t>
  </si>
  <si>
    <t>13-2</t>
  </si>
  <si>
    <t>2Aiii</t>
  </si>
  <si>
    <t>13-3</t>
  </si>
  <si>
    <t>2Av</t>
  </si>
  <si>
    <t>13-5</t>
  </si>
  <si>
    <t>3Avii</t>
  </si>
  <si>
    <t>13-8</t>
  </si>
  <si>
    <t>8Aiii</t>
  </si>
  <si>
    <t>4-1</t>
  </si>
  <si>
    <t>Walia Fuels LLC</t>
  </si>
  <si>
    <t>Total Funding Recommended - Proposed Awards</t>
  </si>
  <si>
    <t>Type</t>
  </si>
  <si>
    <t>Passed But Not Funded</t>
  </si>
  <si>
    <t>Did Not Pass</t>
  </si>
  <si>
    <t>17-5</t>
  </si>
  <si>
    <t>17-2</t>
  </si>
  <si>
    <t>13Eiii</t>
  </si>
  <si>
    <t>17-1</t>
  </si>
  <si>
    <t>13Ei</t>
  </si>
  <si>
    <t>17-4</t>
  </si>
  <si>
    <t>15-5</t>
  </si>
  <si>
    <t>13Aii</t>
  </si>
  <si>
    <t>ElectricFish Energy Inc.</t>
  </si>
  <si>
    <t>15-11</t>
  </si>
  <si>
    <t>15-2</t>
  </si>
  <si>
    <t>8Diii</t>
  </si>
  <si>
    <t>15-1</t>
  </si>
  <si>
    <t>15-3</t>
  </si>
  <si>
    <t>15-4</t>
  </si>
  <si>
    <t>15-10</t>
  </si>
  <si>
    <t>11Aiii</t>
  </si>
  <si>
    <t>15-9</t>
  </si>
  <si>
    <t>15-8</t>
  </si>
  <si>
    <t>15-6</t>
  </si>
  <si>
    <t>15-7</t>
  </si>
  <si>
    <t>3-1</t>
  </si>
  <si>
    <t>17Biv</t>
  </si>
  <si>
    <t>PNE Solutions America Inc</t>
  </si>
  <si>
    <t>3-2</t>
  </si>
  <si>
    <t>19-7</t>
  </si>
  <si>
    <t>Nia Power LLC</t>
  </si>
  <si>
    <t>19-11</t>
  </si>
  <si>
    <t>19-9</t>
  </si>
  <si>
    <t>19-4</t>
  </si>
  <si>
    <t>19-6</t>
  </si>
  <si>
    <t>7-12</t>
  </si>
  <si>
    <t>19-3</t>
  </si>
  <si>
    <t>7-11</t>
  </si>
  <si>
    <t>19-8</t>
  </si>
  <si>
    <t>1Ai</t>
  </si>
  <si>
    <t>19-1</t>
  </si>
  <si>
    <t>19-13</t>
  </si>
  <si>
    <t>3Aiv</t>
  </si>
  <si>
    <t>19-2</t>
  </si>
  <si>
    <t>19-10</t>
  </si>
  <si>
    <t>19-12</t>
  </si>
  <si>
    <t>12-4</t>
  </si>
  <si>
    <t>19-5</t>
  </si>
  <si>
    <t>6-1</t>
  </si>
  <si>
    <t>1Aix</t>
  </si>
  <si>
    <t>Shorepower Technologies Inc.</t>
  </si>
  <si>
    <t>12-2</t>
  </si>
  <si>
    <t>13-4</t>
  </si>
  <si>
    <t>2Ciii</t>
  </si>
  <si>
    <t>13-6</t>
  </si>
  <si>
    <t>13-7</t>
  </si>
  <si>
    <t>Disqualified</t>
  </si>
  <si>
    <t>Cost-Per-Port</t>
  </si>
  <si>
    <t>17-3</t>
  </si>
  <si>
    <t>13Ev</t>
  </si>
  <si>
    <t>N/A</t>
  </si>
  <si>
    <t>16-1</t>
  </si>
  <si>
    <t>SR-99</t>
  </si>
  <si>
    <t>9100 Foothills, LLC</t>
  </si>
  <si>
    <t>18-1</t>
  </si>
  <si>
    <t>9-1</t>
  </si>
  <si>
    <t>5Bi</t>
  </si>
  <si>
    <t>Green Water and Power</t>
  </si>
  <si>
    <t>8-3</t>
  </si>
  <si>
    <t>10-1</t>
  </si>
  <si>
    <t>Sanava LLC dba Graviti Energy</t>
  </si>
  <si>
    <t>Total Proposals Received</t>
  </si>
  <si>
    <t>Count</t>
  </si>
  <si>
    <t xml:space="preserve">Did Not Pass. Application failed to achieve the minimum passing score for the Project Readiness criterion. </t>
  </si>
  <si>
    <t>Did Not Pass. Application failed to achieve the minimum passing score.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</si>
</sst>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  <numFmt numFmtId="165" formatCode="[$-409]mmmm\ d\,\ yyyy;@"/>
    <numFmt numFmtId="166" formatCode="0.0%"/>
  </numFmts>
  <fonts count="18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3"/>
      <name val="Arial"/>
      <family val="2"/>
    </font>
    <font>
      <b/>
      <sz val="9"/>
      <name val="Arial"/>
      <family val="2"/>
    </font>
    <font>
      <b/>
      <sz val="10"/>
      <color indexed="63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6"/>
      <color rgb="FFFF0000"/>
      <name val="Arial"/>
      <family val="2"/>
    </font>
    <font>
      <sz val="10"/>
      <color indexed="8"/>
      <name val="Arial"/>
      <charset val="1"/>
    </font>
    <font>
      <sz val="8"/>
      <name val="Arial"/>
      <family val="2"/>
    </font>
    <font>
      <b/>
      <sz val="10"/>
      <color theme="1" tint="4.9989318521683403E-2"/>
      <name val="Arial"/>
      <family val="2"/>
    </font>
    <font>
      <sz val="10"/>
      <color theme="1" tint="4.9989318521683403E-2"/>
      <name val="Arial"/>
      <family val="2"/>
    </font>
    <font>
      <b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4" fontId="10" fillId="0" borderId="0" applyFont="0" applyFill="0" applyBorder="0" applyAlignment="0" applyProtection="0"/>
    <xf numFmtId="0" fontId="1" fillId="0" borderId="0"/>
    <xf numFmtId="0" fontId="11" fillId="0" borderId="0"/>
    <xf numFmtId="0" fontId="10" fillId="0" borderId="0"/>
    <xf numFmtId="9" fontId="11" fillId="0" borderId="0" applyFont="0" applyFill="0" applyBorder="0" applyAlignment="0" applyProtection="0"/>
    <xf numFmtId="0" fontId="3" fillId="0" borderId="8" applyNumberFormat="0" applyFill="0" applyBorder="0" applyAlignment="0" applyProtection="0"/>
    <xf numFmtId="0" fontId="12" fillId="0" borderId="9" applyNumberFormat="0" applyFill="0" applyBorder="0" applyAlignment="0" applyProtection="0"/>
    <xf numFmtId="44" fontId="13" fillId="0" borderId="0" applyFont="0" applyFill="0" applyBorder="0" applyAlignment="0" applyProtection="0"/>
  </cellStyleXfs>
  <cellXfs count="63">
    <xf numFmtId="0" fontId="0" fillId="0" borderId="0" xfId="0"/>
    <xf numFmtId="0" fontId="1" fillId="0" borderId="1" xfId="2" applyBorder="1" applyAlignment="1">
      <alignment vertical="center" wrapText="1"/>
    </xf>
    <xf numFmtId="6" fontId="7" fillId="0" borderId="1" xfId="2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4" fontId="7" fillId="0" borderId="1" xfId="2" applyNumberFormat="1" applyFont="1" applyBorder="1" applyAlignment="1">
      <alignment horizontal="center" vertical="center" wrapText="1"/>
    </xf>
    <xf numFmtId="10" fontId="1" fillId="0" borderId="1" xfId="2" applyNumberFormat="1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2" fillId="0" borderId="0" xfId="2" applyFont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" fillId="0" borderId="7" xfId="2" applyBorder="1" applyAlignment="1">
      <alignment horizontal="center" vertical="center" wrapText="1"/>
    </xf>
    <xf numFmtId="0" fontId="1" fillId="0" borderId="10" xfId="2" applyBorder="1" applyAlignment="1">
      <alignment vertical="center" wrapText="1"/>
    </xf>
    <xf numFmtId="6" fontId="7" fillId="0" borderId="10" xfId="2" applyNumberFormat="1" applyFont="1" applyBorder="1" applyAlignment="1">
      <alignment horizontal="center" vertical="center" wrapText="1"/>
    </xf>
    <xf numFmtId="164" fontId="7" fillId="0" borderId="10" xfId="2" applyNumberFormat="1" applyFont="1" applyBorder="1" applyAlignment="1">
      <alignment horizontal="center" vertical="center" wrapText="1"/>
    </xf>
    <xf numFmtId="10" fontId="1" fillId="0" borderId="10" xfId="2" applyNumberForma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 wrapText="1"/>
    </xf>
    <xf numFmtId="0" fontId="1" fillId="0" borderId="6" xfId="2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" fillId="0" borderId="1" xfId="2" applyBorder="1" applyAlignment="1">
      <alignment horizontal="center" vertical="center" wrapText="1"/>
    </xf>
    <xf numFmtId="0" fontId="1" fillId="0" borderId="1" xfId="2" applyBorder="1" applyAlignment="1">
      <alignment horizontal="center" vertical="center"/>
    </xf>
    <xf numFmtId="6" fontId="9" fillId="0" borderId="1" xfId="2" applyNumberFormat="1" applyFont="1" applyBorder="1" applyAlignment="1">
      <alignment horizontal="center" vertical="center" wrapText="1"/>
    </xf>
    <xf numFmtId="10" fontId="1" fillId="0" borderId="6" xfId="2" applyNumberFormat="1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 wrapText="1"/>
    </xf>
    <xf numFmtId="6" fontId="7" fillId="0" borderId="0" xfId="2" applyNumberFormat="1" applyFont="1" applyAlignment="1">
      <alignment horizontal="center" vertical="center" wrapText="1"/>
    </xf>
    <xf numFmtId="164" fontId="7" fillId="0" borderId="0" xfId="2" applyNumberFormat="1" applyFont="1" applyAlignment="1">
      <alignment horizontal="center" vertical="center" wrapText="1"/>
    </xf>
    <xf numFmtId="10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 wrapText="1"/>
    </xf>
    <xf numFmtId="0" fontId="1" fillId="0" borderId="0" xfId="2" applyAlignment="1">
      <alignment vertical="center" wrapText="1"/>
    </xf>
    <xf numFmtId="0" fontId="1" fillId="0" borderId="3" xfId="2" applyBorder="1" applyAlignment="1">
      <alignment horizontal="center" vertical="center"/>
    </xf>
    <xf numFmtId="0" fontId="12" fillId="0" borderId="0" xfId="7" applyBorder="1" applyAlignment="1">
      <alignment horizontal="center" vertical="center" wrapText="1"/>
    </xf>
    <xf numFmtId="164" fontId="1" fillId="0" borderId="1" xfId="8" applyNumberFormat="1" applyFont="1" applyBorder="1" applyAlignment="1">
      <alignment horizontal="center" vertical="center"/>
    </xf>
    <xf numFmtId="164" fontId="1" fillId="0" borderId="1" xfId="8" applyNumberFormat="1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 wrapText="1"/>
    </xf>
    <xf numFmtId="164" fontId="1" fillId="0" borderId="3" xfId="8" applyNumberFormat="1" applyFont="1" applyBorder="1" applyAlignment="1">
      <alignment horizontal="center" vertical="center"/>
    </xf>
    <xf numFmtId="164" fontId="1" fillId="0" borderId="3" xfId="2" applyNumberFormat="1" applyBorder="1" applyAlignment="1">
      <alignment horizontal="center" vertical="center"/>
    </xf>
    <xf numFmtId="6" fontId="0" fillId="0" borderId="0" xfId="0" applyNumberFormat="1"/>
    <xf numFmtId="0" fontId="12" fillId="0" borderId="0" xfId="7" applyBorder="1" applyAlignment="1">
      <alignment vertical="center" wrapText="1"/>
    </xf>
    <xf numFmtId="9" fontId="1" fillId="0" borderId="0" xfId="2" applyNumberFormat="1" applyAlignment="1">
      <alignment horizontal="center" vertical="center"/>
    </xf>
    <xf numFmtId="164" fontId="1" fillId="0" borderId="0" xfId="8" applyNumberFormat="1" applyFont="1" applyBorder="1" applyAlignment="1">
      <alignment horizontal="center" vertical="center"/>
    </xf>
    <xf numFmtId="0" fontId="1" fillId="0" borderId="10" xfId="2" applyBorder="1" applyAlignment="1">
      <alignment horizontal="center" vertical="center" wrapText="1"/>
    </xf>
    <xf numFmtId="164" fontId="1" fillId="0" borderId="10" xfId="8" applyNumberFormat="1" applyFont="1" applyBorder="1" applyAlignment="1">
      <alignment horizontal="center" vertical="center"/>
    </xf>
    <xf numFmtId="0" fontId="1" fillId="0" borderId="10" xfId="2" applyBorder="1" applyAlignment="1">
      <alignment horizontal="center" vertical="center"/>
    </xf>
    <xf numFmtId="0" fontId="1" fillId="0" borderId="12" xfId="2" applyBorder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/>
    </xf>
    <xf numFmtId="164" fontId="1" fillId="0" borderId="0" xfId="2" applyNumberFormat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6" fillId="3" borderId="7" xfId="2" applyFont="1" applyFill="1" applyBorder="1" applyAlignment="1">
      <alignment horizontal="center" vertical="center" wrapText="1"/>
    </xf>
    <xf numFmtId="0" fontId="16" fillId="3" borderId="10" xfId="2" applyFont="1" applyFill="1" applyBorder="1" applyAlignment="1">
      <alignment horizontal="center" vertical="center" wrapText="1"/>
    </xf>
    <xf numFmtId="6" fontId="15" fillId="3" borderId="10" xfId="2" applyNumberFormat="1" applyFont="1" applyFill="1" applyBorder="1" applyAlignment="1">
      <alignment horizontal="center" vertical="center" wrapText="1"/>
    </xf>
    <xf numFmtId="6" fontId="15" fillId="3" borderId="6" xfId="2" applyNumberFormat="1" applyFont="1" applyFill="1" applyBorder="1" applyAlignment="1">
      <alignment horizontal="center" vertical="center" wrapText="1"/>
    </xf>
    <xf numFmtId="166" fontId="1" fillId="0" borderId="1" xfId="2" applyNumberFormat="1" applyBorder="1" applyAlignment="1">
      <alignment horizontal="center" vertical="center"/>
    </xf>
    <xf numFmtId="166" fontId="1" fillId="0" borderId="10" xfId="2" applyNumberFormat="1" applyBorder="1" applyAlignment="1">
      <alignment horizontal="center" vertical="center"/>
    </xf>
    <xf numFmtId="0" fontId="12" fillId="0" borderId="1" xfId="7" applyBorder="1" applyAlignment="1">
      <alignment horizontal="left" vertical="center" wrapText="1"/>
    </xf>
    <xf numFmtId="0" fontId="3" fillId="0" borderId="0" xfId="6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165" fontId="17" fillId="0" borderId="0" xfId="0" applyNumberFormat="1" applyFont="1" applyAlignment="1">
      <alignment horizontal="center" vertical="top" wrapText="1"/>
    </xf>
    <xf numFmtId="165" fontId="4" fillId="0" borderId="0" xfId="0" applyNumberFormat="1" applyFont="1" applyAlignment="1">
      <alignment horizontal="center" vertical="top" wrapText="1"/>
    </xf>
    <xf numFmtId="0" fontId="12" fillId="0" borderId="1" xfId="7" applyBorder="1" applyAlignment="1">
      <alignment horizontal="left" vertical="top" wrapText="1"/>
    </xf>
    <xf numFmtId="0" fontId="12" fillId="0" borderId="1" xfId="0" applyFont="1" applyBorder="1" applyAlignment="1">
      <alignment horizontal="left" vertical="center" wrapText="1"/>
    </xf>
  </cellXfs>
  <cellStyles count="9">
    <cellStyle name="Currency" xfId="8" builtinId="4"/>
    <cellStyle name="Currency 2" xfId="1" xr:uid="{00000000-0005-0000-0000-000000000000}"/>
    <cellStyle name="Heading 1" xfId="6" builtinId="16" customBuiltin="1"/>
    <cellStyle name="Heading 2" xfId="7" builtinId="17" customBuiltin="1"/>
    <cellStyle name="Normal" xfId="0" builtinId="0"/>
    <cellStyle name="Normal 2" xfId="2" xr:uid="{00000000-0005-0000-0000-000003000000}"/>
    <cellStyle name="Normal 3" xfId="3" xr:uid="{00000000-0005-0000-0000-000004000000}"/>
    <cellStyle name="Normal 4" xfId="4" xr:uid="{00000000-0005-0000-0000-000005000000}"/>
    <cellStyle name="Percent 2" xfId="5" xr:uid="{00000000-0005-0000-0000-000006000000}"/>
  </cellStyles>
  <dxfs count="71">
    <dxf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numFmt numFmtId="14" formatCode="0.0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4" formatCode="0.0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63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63"/>
        <name val="Arial"/>
        <family val="2"/>
        <scheme val="none"/>
      </font>
      <numFmt numFmtId="10" formatCode="&quot;$&quot;#,##0_);[Red]\(&quot;$&quot;#,##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indexed="2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4" formatCode="0.0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66" formatCode="0.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63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63"/>
        <name val="Arial"/>
        <family val="2"/>
        <scheme val="none"/>
      </font>
      <numFmt numFmtId="10" formatCode="&quot;$&quot;#,##0_);[Red]\(&quot;$&quot;#,##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indexed="2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0" formatCode="&quot;$&quot;#,##0_);[Red]\(&quot;$&quot;#,##0\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0" formatCode="&quot;$&quot;#,##0_);[Red]\(&quot;$&quot;#,##0\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0" formatCode="&quot;$&quot;#,##0_);[Red]\(&quot;$&quot;#,##0\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fill>
        <patternFill patternType="solid">
          <fgColor indexed="64"/>
          <bgColor indexed="2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4" formatCode="0.0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4" formatCode="0.0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63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63"/>
        <name val="Arial"/>
        <family val="2"/>
        <scheme val="none"/>
      </font>
      <numFmt numFmtId="10" formatCode="&quot;$&quot;#,##0_);[Red]\(&quot;$&quot;#,##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indexed="2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63"/>
        <name val="Arial"/>
        <family val="2"/>
        <scheme val="none"/>
      </font>
      <numFmt numFmtId="10" formatCode="&quot;$&quot;#,##0_);[Red]\(&quot;$&quot;#,##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63"/>
        <name val="Arial"/>
        <family val="2"/>
        <scheme val="none"/>
      </font>
      <numFmt numFmtId="10" formatCode="&quot;$&quot;#,##0_);[Red]\(&quot;$&quot;#,##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63"/>
        <name val="Arial"/>
        <family val="2"/>
        <scheme val="none"/>
      </font>
      <numFmt numFmtId="10" formatCode="&quot;$&quot;#,##0_);[Red]\(&quot;$&quot;#,##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indexed="2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4" formatCode="0.0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0.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63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63"/>
        <name val="Arial"/>
        <family val="2"/>
        <scheme val="none"/>
      </font>
      <numFmt numFmtId="10" formatCode="&quot;$&quot;#,##0_);[Red]\(&quot;$&quot;#,##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63"/>
        <name val="Arial"/>
        <family val="2"/>
        <scheme val="none"/>
      </font>
      <numFmt numFmtId="10" formatCode="&quot;$&quot;#,##0_);[Red]\(&quot;$&quot;#,##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63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indexed="2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373523</xdr:colOff>
      <xdr:row>0</xdr:row>
      <xdr:rowOff>208683</xdr:rowOff>
    </xdr:from>
    <xdr:to>
      <xdr:col>8</xdr:col>
      <xdr:colOff>1214552</xdr:colOff>
      <xdr:row>4</xdr:row>
      <xdr:rowOff>133736</xdr:rowOff>
    </xdr:to>
    <xdr:pic>
      <xdr:nvPicPr>
        <xdr:cNvPr id="1027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478682" y="208683"/>
          <a:ext cx="841029" cy="8775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F70A6C-FAD9-46B9-B2A1-AAAD16B4EBB0}" name="Proposed_Awards_A8.H12" displayName="Proposed_Awards_A8.H12" ref="A8:I66" totalsRowShown="0" headerRowDxfId="70" dataDxfId="68" headerRowBorderDxfId="69" tableBorderDxfId="67" totalsRowBorderDxfId="66" dataCellStyle="Normal 2">
  <tableColumns count="9">
    <tableColumn id="1" xr3:uid="{2E2CA894-9626-477F-AF68-091C32FBCEAB}" name="Proposal &amp; Station Number" dataDxfId="65" dataCellStyle="Normal 2"/>
    <tableColumn id="9" xr3:uid="{E6F47362-7BB0-405B-B183-0F761B6309A9}" name="Corridor Group, Segment, Needed Location" dataDxfId="64" dataCellStyle="Normal 2"/>
    <tableColumn id="2" xr3:uid="{47D3EE71-3D0F-4C89-BB44-8F1A5BACCCE4}" name="Applicant" dataDxfId="63" dataCellStyle="Normal 2"/>
    <tableColumn id="4" xr3:uid="{4A9CBA7F-CFA2-4002-AB94-E4FB292A8829}" name="Funds Requested" dataDxfId="62" dataCellStyle="Normal 2"/>
    <tableColumn id="5" xr3:uid="{A02C0DAE-75C0-40D9-BA4C-1221C13CE3E6}" name="Proposed Award" dataDxfId="61" dataCellStyle="Normal 2"/>
    <tableColumn id="6" xr3:uid="{7481B30A-822A-4013-A394-316440E8721B}" name="Match Amount " dataDxfId="60" dataCellStyle="Normal 2"/>
    <tableColumn id="7" xr3:uid="{098FDEA4-6E11-49E8-85A8-2CBBB5A659F2}" name="Score" dataDxfId="59" dataCellStyle="Normal 2"/>
    <tableColumn id="10" xr3:uid="{F929EF60-FEB5-4EFD-9F5B-14118403B903}" name="Cost-Per-CCS-Port" dataDxfId="58" dataCellStyle="Normal 2"/>
    <tableColumn id="8" xr3:uid="{0C1B4C62-BF16-4435-B492-15D57EDA3788}" name="Recommendation" dataDxfId="57" dataCellStyle="Normal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103FE7E-63E2-4E35-8470-6965D824D7E5}" name="Totals_Proposed_Awards_A15.D16" displayName="Totals_Proposed_Awards_A15.D16" ref="A69:D70" totalsRowShown="0" headerRowDxfId="56" headerRowBorderDxfId="55" tableBorderDxfId="54" totalsRowBorderDxfId="53">
  <tableColumns count="4">
    <tableColumn id="1" xr3:uid="{0296FEB2-777A-40A5-9050-E5DDE2DFD547}" name="Type" dataDxfId="52" dataCellStyle="Normal 2"/>
    <tableColumn id="2" xr3:uid="{A70E9A89-713D-4A6D-BF3A-36517102C53A}" name="Funds Requested" dataDxfId="51" dataCellStyle="Normal 2"/>
    <tableColumn id="3" xr3:uid="{47B13295-B579-4D27-9862-CD0B74491280}" name="Proposed Award" dataDxfId="50" dataCellStyle="Normal 2">
      <calculatedColumnFormula>SUM(E9:E66)</calculatedColumnFormula>
    </tableColumn>
    <tableColumn id="4" xr3:uid="{F9BF468C-4E1D-41D5-8F9D-13919F888723}" name="Match Amount " dataDxfId="49" dataCellStyle="Normal 2">
      <calculatedColumnFormula>SUM(F9:F66)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3A422B0-E849-403E-848A-63633A6023EC}" name="Did_Not_Pass_A19.H25" displayName="Did_Not_Pass_A19.H25" ref="A73:I74" totalsRowShown="0" headerRowDxfId="48" headerRowBorderDxfId="47" tableBorderDxfId="46" totalsRowBorderDxfId="45">
  <tableColumns count="9">
    <tableColumn id="1" xr3:uid="{D96F172F-5508-4385-A879-77A7F095B09C}" name="Proposal &amp; Station Number" dataDxfId="44" dataCellStyle="Normal 2"/>
    <tableColumn id="9" xr3:uid="{DEA88043-11EF-4F35-9190-046251DB1B84}" name="Corridor Group, Segment, Needed Location" dataDxfId="43" dataCellStyle="Normal 2"/>
    <tableColumn id="2" xr3:uid="{D5FE789A-3469-4308-824C-CD78E4264984}" name="Applicant" dataDxfId="42" dataCellStyle="Normal 2"/>
    <tableColumn id="4" xr3:uid="{3BFC1C70-B04D-4570-A40A-5489AC43FF2A}" name="Funds Requested" dataDxfId="41" dataCellStyle="Normal 2"/>
    <tableColumn id="5" xr3:uid="{6ED7264A-144A-406C-8AF0-6BE0D2D239DF}" name="Proposed Award" dataDxfId="40"/>
    <tableColumn id="6" xr3:uid="{35DFB2F8-FEDA-4E86-AF10-7AF4DD03455E}" name="Match Amount " dataDxfId="39" dataCellStyle="Normal 2"/>
    <tableColumn id="7" xr3:uid="{83BA7D76-D49A-44AC-9561-0FB61A06C300}" name="Score" dataDxfId="38" dataCellStyle="Normal 2"/>
    <tableColumn id="10" xr3:uid="{B2BEFE34-F1C6-4808-9ADC-52A8595F0B2C}" name="Cost-Per-CCS-Port" dataDxfId="37" dataCellStyle="Normal 2"/>
    <tableColumn id="8" xr3:uid="{FD9CD1AB-B3FE-45EC-8577-57F8FE540CD1}" name="Recommendation" dataDxfId="36" dataCellStyle="Normal 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66248EB-304D-451A-9B1F-1D18F0994475}" name="Total_Proposals_Received_A29.E29" displayName="Total_Proposals_Received_A29.E29" ref="A127:E128" totalsRowShown="0" headerRowDxfId="35" dataDxfId="33" headerRowBorderDxfId="34" tableBorderDxfId="32" totalsRowBorderDxfId="31">
  <autoFilter ref="A127:E128" xr:uid="{566248EB-304D-451A-9B1F-1D18F0994475}"/>
  <tableColumns count="5">
    <tableColumn id="1" xr3:uid="{3951FB8F-54C3-4968-B983-07A282D9D930}" name="Type" dataDxfId="30" dataCellStyle="Normal 2"/>
    <tableColumn id="2" xr3:uid="{60A14A16-C02E-4002-A705-9051AB28968D}" name="Count" dataDxfId="29" dataCellStyle="Normal 2"/>
    <tableColumn id="3" xr3:uid="{8463639B-22DB-4B16-84B6-BC4944AF169C}" name="Funds Requested" dataDxfId="28" dataCellStyle="Normal 2">
      <calculatedColumnFormula>SUM(Proposed_Awards_A8.H12[Funds Requested])+SUM(Did_Not_Pass_A19.H25[Funds Requested])+SUM(Did_Not_Pass_A19.H256[Funds Requested])+SUM(D119:D124)</calculatedColumnFormula>
    </tableColumn>
    <tableColumn id="4" xr3:uid="{FE28E358-6972-4672-BBF9-738288C98EA2}" name="Proposed Award" dataDxfId="27" dataCellStyle="Normal 2">
      <calculatedColumnFormula>SUM(E9:E124)</calculatedColumnFormula>
    </tableColumn>
    <tableColumn id="5" xr3:uid="{9B491475-FFCC-45BD-B52C-2FE8611ECDB1}" name="Match Amount " dataDxfId="26" dataCellStyle="Normal 2">
      <calculatedColumnFormula>SUM(F74:F124)+D70</calculatedColumnFormula>
    </tableColumn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AD82F32-E153-4917-A92E-5CF286DC30BE}" name="Did_Not_Pass_A19.H256" displayName="Did_Not_Pass_A19.H256" ref="A77:I115" totalsRowShown="0" headerRowDxfId="25" headerRowBorderDxfId="24" tableBorderDxfId="23" totalsRowBorderDxfId="22">
  <tableColumns count="9">
    <tableColumn id="1" xr3:uid="{AA8505EA-50E3-4948-8957-11A757D16984}" name="Proposal &amp; Station Number" dataDxfId="21" dataCellStyle="Normal 2"/>
    <tableColumn id="9" xr3:uid="{FB57E65C-2A38-49B5-9023-88177D891425}" name="Corridor Group, Segment, Needed Location" dataDxfId="20" dataCellStyle="Normal 2"/>
    <tableColumn id="2" xr3:uid="{00CCAAF5-07F3-45BD-9423-D19FC9A89622}" name="Applicant" dataDxfId="19" dataCellStyle="Normal 2"/>
    <tableColumn id="4" xr3:uid="{21F2E7CF-177C-428B-94C1-92E8AA3E2016}" name="Funds Requested" dataDxfId="18" dataCellStyle="Normal 2"/>
    <tableColumn id="5" xr3:uid="{9350AB9D-63B4-44AA-AECC-CE2E71AEB1E0}" name="Proposed Award" dataDxfId="17"/>
    <tableColumn id="6" xr3:uid="{4B58C29C-4A1E-4AE0-A52E-C99085D07A86}" name="Match Amount " dataDxfId="16" dataCellStyle="Normal 2"/>
    <tableColumn id="7" xr3:uid="{B74C73FB-A891-4101-9737-279F58E6F4F9}" name="Score" dataDxfId="15" dataCellStyle="Normal 2"/>
    <tableColumn id="10" xr3:uid="{A2C25407-DDB8-4FB8-93BB-FF43D54FC2F9}" name="Cost-Per-CCS-Port" dataDxfId="14" dataCellStyle="Normal 2"/>
    <tableColumn id="8" xr3:uid="{2872537E-19B2-4E92-8AED-201904D0C994}" name="Recommendation" dataDxfId="13" dataCellStyle="Normal 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7642A53-1317-4B91-800B-6115A6FE048F}" name="Did_Not_Pass_A19.H2568" displayName="Did_Not_Pass_A19.H2568" ref="A118:I124" totalsRowShown="0" headerRowDxfId="12" headerRowBorderDxfId="11" tableBorderDxfId="10" totalsRowBorderDxfId="9">
  <tableColumns count="9">
    <tableColumn id="1" xr3:uid="{0CF8FA9B-3918-4BC3-A0F7-58B479CBE6D0}" name="Proposal &amp; Station Number" dataDxfId="8" dataCellStyle="Normal 2"/>
    <tableColumn id="9" xr3:uid="{17A6AEAC-1797-481D-B279-8C397D3A0ECE}" name="Corridor Group, Segment, Needed Location" dataDxfId="7" dataCellStyle="Normal 2"/>
    <tableColumn id="2" xr3:uid="{8F144451-426E-43A5-9305-479C29C34A40}" name="Applicant" dataDxfId="6" dataCellStyle="Normal 2"/>
    <tableColumn id="4" xr3:uid="{02070B79-708A-4104-A60C-AFFE95D866AB}" name="Funds Requested" dataDxfId="5" dataCellStyle="Normal 2"/>
    <tableColumn id="5" xr3:uid="{79BEF328-5CA8-45DF-8649-543952D6957B}" name="Proposed Award" dataDxfId="4"/>
    <tableColumn id="6" xr3:uid="{E5AF1C00-CFCE-4CDE-B3CF-7E9108B0EAE0}" name="Match Amount " dataDxfId="3" dataCellStyle="Normal 2"/>
    <tableColumn id="7" xr3:uid="{8FFD231C-17D5-4467-ADA0-984B3C90F5D2}" name="Score" dataDxfId="2" dataCellStyle="Normal 2"/>
    <tableColumn id="10" xr3:uid="{5DB2B9D6-C729-4FB7-BA91-28A0EC29AAB9}" name="Cost-Per-Port" dataDxfId="1" dataCellStyle="Normal 2"/>
    <tableColumn id="8" xr3:uid="{932B58AB-0487-45CB-AF48-30B5FD8FAC10}" name="Recommendation" dataDxfId="0" dataCellStyle="Normal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3"/>
  <sheetViews>
    <sheetView tabSelected="1" view="pageBreakPreview" zoomScaleNormal="115" zoomScaleSheetLayoutView="100" workbookViewId="0">
      <selection sqref="A1:I1"/>
    </sheetView>
  </sheetViews>
  <sheetFormatPr defaultRowHeight="13.2" x14ac:dyDescent="0.25"/>
  <cols>
    <col min="1" max="1" width="18.88671875" customWidth="1"/>
    <col min="2" max="2" width="20.6640625" customWidth="1"/>
    <col min="3" max="3" width="28.88671875" customWidth="1"/>
    <col min="4" max="4" width="19.33203125" customWidth="1"/>
    <col min="5" max="5" width="16" customWidth="1"/>
    <col min="6" max="6" width="14.6640625" customWidth="1"/>
    <col min="7" max="7" width="8.5546875" customWidth="1"/>
    <col min="8" max="8" width="13.33203125" customWidth="1"/>
    <col min="9" max="9" width="26.33203125" customWidth="1"/>
  </cols>
  <sheetData>
    <row r="1" spans="1:10" ht="18" customHeight="1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10" ht="21" customHeight="1" x14ac:dyDescent="0.25">
      <c r="A2" s="57" t="s">
        <v>1</v>
      </c>
      <c r="B2" s="57"/>
      <c r="C2" s="57"/>
      <c r="D2" s="57"/>
      <c r="E2" s="57"/>
      <c r="F2" s="57"/>
      <c r="G2" s="57"/>
      <c r="H2" s="57"/>
      <c r="I2" s="57"/>
    </row>
    <row r="3" spans="1:10" ht="19.5" customHeight="1" x14ac:dyDescent="0.25">
      <c r="A3" s="57" t="s">
        <v>2</v>
      </c>
      <c r="B3" s="57"/>
      <c r="C3" s="57"/>
      <c r="D3" s="57"/>
      <c r="E3" s="57"/>
      <c r="F3" s="57"/>
      <c r="G3" s="57"/>
      <c r="H3" s="57"/>
      <c r="I3" s="57"/>
    </row>
    <row r="4" spans="1:10" ht="17.100000000000001" customHeight="1" x14ac:dyDescent="0.25">
      <c r="A4" s="57" t="s">
        <v>3</v>
      </c>
      <c r="B4" s="57"/>
      <c r="C4" s="57"/>
      <c r="D4" s="57"/>
      <c r="E4" s="57"/>
      <c r="F4" s="57"/>
      <c r="G4" s="57"/>
      <c r="H4" s="57"/>
      <c r="I4" s="57"/>
    </row>
    <row r="5" spans="1:10" ht="18" customHeight="1" x14ac:dyDescent="0.25">
      <c r="A5" s="58" t="s">
        <v>4</v>
      </c>
      <c r="B5" s="58"/>
      <c r="C5" s="58"/>
      <c r="D5" s="58"/>
      <c r="E5" s="58"/>
      <c r="F5" s="58"/>
      <c r="G5" s="58"/>
      <c r="H5" s="58"/>
      <c r="I5" s="58"/>
    </row>
    <row r="6" spans="1:10" ht="15.6" x14ac:dyDescent="0.25">
      <c r="A6" s="59">
        <v>46217</v>
      </c>
      <c r="B6" s="60"/>
      <c r="C6" s="60"/>
      <c r="D6" s="60"/>
      <c r="E6" s="60"/>
      <c r="F6" s="60"/>
      <c r="G6" s="60"/>
      <c r="H6" s="60"/>
      <c r="I6" s="60"/>
    </row>
    <row r="7" spans="1:10" ht="20.25" customHeight="1" x14ac:dyDescent="0.25">
      <c r="A7" s="61" t="s">
        <v>5</v>
      </c>
      <c r="B7" s="61"/>
      <c r="C7" s="61"/>
      <c r="D7" s="61"/>
      <c r="E7" s="61"/>
      <c r="F7" s="61"/>
      <c r="G7" s="61"/>
      <c r="H7" s="61"/>
      <c r="I7" s="61"/>
      <c r="J7" s="37"/>
    </row>
    <row r="8" spans="1:10" ht="45.75" customHeight="1" x14ac:dyDescent="0.25">
      <c r="A8" s="9" t="s">
        <v>6</v>
      </c>
      <c r="B8" s="9" t="s">
        <v>7</v>
      </c>
      <c r="C8" s="9" t="s">
        <v>8</v>
      </c>
      <c r="D8" s="9" t="s">
        <v>9</v>
      </c>
      <c r="E8" s="9" t="s">
        <v>10</v>
      </c>
      <c r="F8" s="9" t="s">
        <v>11</v>
      </c>
      <c r="G8" s="9" t="s">
        <v>12</v>
      </c>
      <c r="H8" s="9" t="s">
        <v>13</v>
      </c>
      <c r="I8" s="18" t="s">
        <v>14</v>
      </c>
    </row>
    <row r="9" spans="1:10" x14ac:dyDescent="0.25">
      <c r="A9" s="19" t="s">
        <v>15</v>
      </c>
      <c r="B9" s="19" t="s">
        <v>16</v>
      </c>
      <c r="C9" s="1" t="s">
        <v>17</v>
      </c>
      <c r="D9" s="2">
        <v>476160</v>
      </c>
      <c r="E9" s="2">
        <v>476160</v>
      </c>
      <c r="F9" s="4">
        <v>119040</v>
      </c>
      <c r="G9" s="53">
        <v>0.82100000000000006</v>
      </c>
      <c r="H9" s="31">
        <v>39680</v>
      </c>
      <c r="I9" s="20" t="s">
        <v>18</v>
      </c>
    </row>
    <row r="10" spans="1:10" x14ac:dyDescent="0.25">
      <c r="A10" s="19" t="s">
        <v>19</v>
      </c>
      <c r="B10" s="19" t="s">
        <v>20</v>
      </c>
      <c r="C10" s="1" t="s">
        <v>17</v>
      </c>
      <c r="D10" s="2">
        <v>476160</v>
      </c>
      <c r="E10" s="2">
        <v>476160</v>
      </c>
      <c r="F10" s="4">
        <v>119040</v>
      </c>
      <c r="G10" s="53">
        <v>0.80700000000000005</v>
      </c>
      <c r="H10" s="31">
        <v>39680</v>
      </c>
      <c r="I10" s="20" t="s">
        <v>18</v>
      </c>
    </row>
    <row r="11" spans="1:10" x14ac:dyDescent="0.25">
      <c r="A11" s="19" t="s">
        <v>21</v>
      </c>
      <c r="B11" s="19" t="s">
        <v>22</v>
      </c>
      <c r="C11" s="1" t="s">
        <v>17</v>
      </c>
      <c r="D11" s="2">
        <v>476160</v>
      </c>
      <c r="E11" s="2">
        <v>476160</v>
      </c>
      <c r="F11" s="4">
        <v>119040</v>
      </c>
      <c r="G11" s="53">
        <v>0.80699999999999994</v>
      </c>
      <c r="H11" s="31">
        <v>39680</v>
      </c>
      <c r="I11" s="20" t="s">
        <v>18</v>
      </c>
    </row>
    <row r="12" spans="1:10" x14ac:dyDescent="0.25">
      <c r="A12" s="19" t="s">
        <v>23</v>
      </c>
      <c r="B12" s="19" t="s">
        <v>24</v>
      </c>
      <c r="C12" s="1" t="s">
        <v>17</v>
      </c>
      <c r="D12" s="2">
        <v>476160</v>
      </c>
      <c r="E12" s="2">
        <v>476160</v>
      </c>
      <c r="F12" s="4">
        <v>119040</v>
      </c>
      <c r="G12" s="53">
        <v>0.81899999999999995</v>
      </c>
      <c r="H12" s="31">
        <v>39680</v>
      </c>
      <c r="I12" s="20" t="s">
        <v>18</v>
      </c>
    </row>
    <row r="13" spans="1:10" ht="16.5" customHeight="1" x14ac:dyDescent="0.25">
      <c r="A13" s="7" t="s">
        <v>25</v>
      </c>
      <c r="B13" s="19" t="s">
        <v>26</v>
      </c>
      <c r="C13" s="1" t="s">
        <v>17</v>
      </c>
      <c r="D13" s="2">
        <v>384160</v>
      </c>
      <c r="E13" s="2">
        <v>384160</v>
      </c>
      <c r="F13" s="4">
        <v>96040</v>
      </c>
      <c r="G13" s="53">
        <v>0.82299999999999995</v>
      </c>
      <c r="H13" s="32">
        <v>48020</v>
      </c>
      <c r="I13" s="29" t="s">
        <v>18</v>
      </c>
    </row>
    <row r="14" spans="1:10" x14ac:dyDescent="0.25">
      <c r="A14" s="7" t="s">
        <v>27</v>
      </c>
      <c r="B14" s="19" t="s">
        <v>28</v>
      </c>
      <c r="C14" s="1" t="s">
        <v>17</v>
      </c>
      <c r="D14" s="2">
        <v>384160</v>
      </c>
      <c r="E14" s="2">
        <v>384160</v>
      </c>
      <c r="F14" s="4">
        <v>96040</v>
      </c>
      <c r="G14" s="53">
        <v>0.79799999999999993</v>
      </c>
      <c r="H14" s="32">
        <v>48020</v>
      </c>
      <c r="I14" s="29" t="s">
        <v>18</v>
      </c>
    </row>
    <row r="15" spans="1:10" ht="21" customHeight="1" x14ac:dyDescent="0.25">
      <c r="A15" s="19" t="s">
        <v>29</v>
      </c>
      <c r="B15" s="19" t="s">
        <v>30</v>
      </c>
      <c r="C15" s="1" t="s">
        <v>17</v>
      </c>
      <c r="D15" s="2">
        <v>310160</v>
      </c>
      <c r="E15" s="2">
        <v>310160</v>
      </c>
      <c r="F15" s="4">
        <v>77540</v>
      </c>
      <c r="G15" s="53">
        <v>0.79899999999999993</v>
      </c>
      <c r="H15" s="31">
        <v>51693.333333333336</v>
      </c>
      <c r="I15" s="20" t="s">
        <v>18</v>
      </c>
    </row>
    <row r="16" spans="1:10" ht="30.75" customHeight="1" x14ac:dyDescent="0.25">
      <c r="A16" s="19" t="s">
        <v>31</v>
      </c>
      <c r="B16" s="19" t="s">
        <v>32</v>
      </c>
      <c r="C16" s="1" t="s">
        <v>17</v>
      </c>
      <c r="D16" s="2">
        <v>777470</v>
      </c>
      <c r="E16" s="2">
        <v>777470</v>
      </c>
      <c r="F16" s="4">
        <v>194368</v>
      </c>
      <c r="G16" s="53">
        <v>0.78799999999999992</v>
      </c>
      <c r="H16" s="31">
        <v>64789.166666666664</v>
      </c>
      <c r="I16" s="20" t="s">
        <v>18</v>
      </c>
    </row>
    <row r="17" spans="1:9" ht="16.5" customHeight="1" x14ac:dyDescent="0.25">
      <c r="A17" s="19" t="s">
        <v>33</v>
      </c>
      <c r="B17" s="19" t="s">
        <v>34</v>
      </c>
      <c r="C17" s="1" t="s">
        <v>17</v>
      </c>
      <c r="D17" s="2">
        <v>787880</v>
      </c>
      <c r="E17" s="2">
        <v>787880</v>
      </c>
      <c r="F17" s="4">
        <v>196970</v>
      </c>
      <c r="G17" s="53">
        <v>0.80099999999999993</v>
      </c>
      <c r="H17" s="31">
        <v>65656.666666666672</v>
      </c>
      <c r="I17" s="20" t="s">
        <v>18</v>
      </c>
    </row>
    <row r="18" spans="1:9" x14ac:dyDescent="0.25">
      <c r="A18" s="19" t="s">
        <v>35</v>
      </c>
      <c r="B18" s="19" t="s">
        <v>36</v>
      </c>
      <c r="C18" s="1" t="s">
        <v>37</v>
      </c>
      <c r="D18" s="2">
        <v>974963.20000000007</v>
      </c>
      <c r="E18" s="2">
        <v>974963.20000000007</v>
      </c>
      <c r="F18" s="4">
        <v>243740.79999999993</v>
      </c>
      <c r="G18" s="53">
        <v>0.72100000000000009</v>
      </c>
      <c r="H18" s="31">
        <v>69640.228571428583</v>
      </c>
      <c r="I18" s="20" t="s">
        <v>18</v>
      </c>
    </row>
    <row r="19" spans="1:9" x14ac:dyDescent="0.25">
      <c r="A19" s="7" t="s">
        <v>38</v>
      </c>
      <c r="B19" s="19" t="s">
        <v>39</v>
      </c>
      <c r="C19" s="1" t="s">
        <v>37</v>
      </c>
      <c r="D19" s="2">
        <v>686227.20000000007</v>
      </c>
      <c r="E19" s="2">
        <v>686227.20000000007</v>
      </c>
      <c r="F19" s="4">
        <v>171556.79999999993</v>
      </c>
      <c r="G19" s="53">
        <v>0.73</v>
      </c>
      <c r="H19" s="32">
        <v>85778.400000000009</v>
      </c>
      <c r="I19" s="29" t="s">
        <v>18</v>
      </c>
    </row>
    <row r="20" spans="1:9" x14ac:dyDescent="0.25">
      <c r="A20" s="19" t="s">
        <v>40</v>
      </c>
      <c r="B20" s="19" t="s">
        <v>41</v>
      </c>
      <c r="C20" s="1" t="s">
        <v>42</v>
      </c>
      <c r="D20" s="2">
        <v>430640</v>
      </c>
      <c r="E20" s="2">
        <v>430640</v>
      </c>
      <c r="F20" s="4">
        <v>107660</v>
      </c>
      <c r="G20" s="53">
        <v>0.78700000000000003</v>
      </c>
      <c r="H20" s="31">
        <v>107660</v>
      </c>
      <c r="I20" s="20" t="s">
        <v>18</v>
      </c>
    </row>
    <row r="21" spans="1:9" x14ac:dyDescent="0.25">
      <c r="A21" s="19" t="s">
        <v>43</v>
      </c>
      <c r="B21" s="19" t="s">
        <v>44</v>
      </c>
      <c r="C21" s="1" t="s">
        <v>45</v>
      </c>
      <c r="D21" s="2">
        <v>1121674</v>
      </c>
      <c r="E21" s="2">
        <v>1121674</v>
      </c>
      <c r="F21" s="4">
        <v>280418</v>
      </c>
      <c r="G21" s="53">
        <v>0.7569999999999999</v>
      </c>
      <c r="H21" s="31">
        <v>112167.4</v>
      </c>
      <c r="I21" s="20" t="s">
        <v>18</v>
      </c>
    </row>
    <row r="22" spans="1:9" x14ac:dyDescent="0.25">
      <c r="A22" s="19" t="s">
        <v>46</v>
      </c>
      <c r="B22" s="19" t="s">
        <v>47</v>
      </c>
      <c r="C22" s="1" t="s">
        <v>48</v>
      </c>
      <c r="D22" s="2">
        <v>752142</v>
      </c>
      <c r="E22" s="2">
        <v>752142</v>
      </c>
      <c r="F22" s="4">
        <v>188035.6</v>
      </c>
      <c r="G22" s="53">
        <v>0.73999999999999988</v>
      </c>
      <c r="H22" s="31">
        <v>125357</v>
      </c>
      <c r="I22" s="20" t="s">
        <v>18</v>
      </c>
    </row>
    <row r="23" spans="1:9" x14ac:dyDescent="0.25">
      <c r="A23" s="19" t="s">
        <v>49</v>
      </c>
      <c r="B23" s="19" t="s">
        <v>32</v>
      </c>
      <c r="C23" s="1" t="s">
        <v>48</v>
      </c>
      <c r="D23" s="2">
        <v>590262.4</v>
      </c>
      <c r="E23" s="2">
        <v>590262.4</v>
      </c>
      <c r="F23" s="4">
        <v>147565.6</v>
      </c>
      <c r="G23" s="53">
        <v>0.73599999999999999</v>
      </c>
      <c r="H23" s="31">
        <v>147565.6</v>
      </c>
      <c r="I23" s="20" t="s">
        <v>18</v>
      </c>
    </row>
    <row r="24" spans="1:9" x14ac:dyDescent="0.25">
      <c r="A24" s="7" t="s">
        <v>50</v>
      </c>
      <c r="B24" s="19" t="s">
        <v>51</v>
      </c>
      <c r="C24" s="1" t="s">
        <v>48</v>
      </c>
      <c r="D24" s="2">
        <v>590262.4</v>
      </c>
      <c r="E24" s="2">
        <v>590262.4</v>
      </c>
      <c r="F24" s="4">
        <v>147565.6</v>
      </c>
      <c r="G24" s="53">
        <v>0.753</v>
      </c>
      <c r="H24" s="32">
        <v>147565.6</v>
      </c>
      <c r="I24" s="29" t="s">
        <v>18</v>
      </c>
    </row>
    <row r="25" spans="1:9" x14ac:dyDescent="0.25">
      <c r="A25" s="19" t="s">
        <v>52</v>
      </c>
      <c r="B25" s="19" t="s">
        <v>16</v>
      </c>
      <c r="C25" s="1" t="s">
        <v>48</v>
      </c>
      <c r="D25" s="2">
        <v>590262.4</v>
      </c>
      <c r="E25" s="2">
        <v>590262.4</v>
      </c>
      <c r="F25" s="4">
        <v>147565.6</v>
      </c>
      <c r="G25" s="53">
        <v>0.75600000000000012</v>
      </c>
      <c r="H25" s="31">
        <v>147565.6</v>
      </c>
      <c r="I25" s="20" t="s">
        <v>18</v>
      </c>
    </row>
    <row r="26" spans="1:9" ht="16.5" customHeight="1" x14ac:dyDescent="0.25">
      <c r="A26" s="19" t="s">
        <v>53</v>
      </c>
      <c r="B26" s="19" t="s">
        <v>54</v>
      </c>
      <c r="C26" s="1" t="s">
        <v>48</v>
      </c>
      <c r="D26" s="2">
        <v>590262.4</v>
      </c>
      <c r="E26" s="2">
        <v>590262.4</v>
      </c>
      <c r="F26" s="4">
        <v>147565.6</v>
      </c>
      <c r="G26" s="53">
        <v>0.7410000000000001</v>
      </c>
      <c r="H26" s="31">
        <v>147565.6</v>
      </c>
      <c r="I26" s="20" t="s">
        <v>18</v>
      </c>
    </row>
    <row r="27" spans="1:9" x14ac:dyDescent="0.25">
      <c r="A27" s="19" t="s">
        <v>55</v>
      </c>
      <c r="B27" s="19" t="s">
        <v>56</v>
      </c>
      <c r="C27" s="1" t="s">
        <v>57</v>
      </c>
      <c r="D27" s="2">
        <v>1854750</v>
      </c>
      <c r="E27" s="2">
        <v>1854750</v>
      </c>
      <c r="F27" s="4">
        <v>463688</v>
      </c>
      <c r="G27" s="53">
        <v>0.82299999999999984</v>
      </c>
      <c r="H27" s="31">
        <v>154562.5</v>
      </c>
      <c r="I27" s="20" t="s">
        <v>18</v>
      </c>
    </row>
    <row r="28" spans="1:9" x14ac:dyDescent="0.25">
      <c r="A28" s="19" t="s">
        <v>58</v>
      </c>
      <c r="B28" s="19" t="s">
        <v>56</v>
      </c>
      <c r="C28" s="1" t="s">
        <v>57</v>
      </c>
      <c r="D28" s="2">
        <v>1854750</v>
      </c>
      <c r="E28" s="2">
        <v>1854750</v>
      </c>
      <c r="F28" s="4">
        <v>463688</v>
      </c>
      <c r="G28" s="53">
        <v>0.82199999999999984</v>
      </c>
      <c r="H28" s="31">
        <v>154562.5</v>
      </c>
      <c r="I28" s="20" t="s">
        <v>18</v>
      </c>
    </row>
    <row r="29" spans="1:9" x14ac:dyDescent="0.25">
      <c r="A29" s="7" t="s">
        <v>59</v>
      </c>
      <c r="B29" s="19" t="s">
        <v>60</v>
      </c>
      <c r="C29" s="1" t="s">
        <v>61</v>
      </c>
      <c r="D29" s="2">
        <v>653560</v>
      </c>
      <c r="E29" s="2">
        <v>653560</v>
      </c>
      <c r="F29" s="4">
        <v>163390</v>
      </c>
      <c r="G29" s="53">
        <v>0.72199999999999998</v>
      </c>
      <c r="H29" s="32">
        <v>163390</v>
      </c>
      <c r="I29" s="29" t="s">
        <v>18</v>
      </c>
    </row>
    <row r="30" spans="1:9" x14ac:dyDescent="0.25">
      <c r="A30" s="19" t="s">
        <v>62</v>
      </c>
      <c r="B30" s="19" t="s">
        <v>63</v>
      </c>
      <c r="C30" s="1" t="s">
        <v>61</v>
      </c>
      <c r="D30" s="2">
        <v>654360</v>
      </c>
      <c r="E30" s="2">
        <v>654360</v>
      </c>
      <c r="F30" s="4">
        <v>163590</v>
      </c>
      <c r="G30" s="53">
        <v>0.7360000000000001</v>
      </c>
      <c r="H30" s="31">
        <v>163590</v>
      </c>
      <c r="I30" s="20" t="s">
        <v>18</v>
      </c>
    </row>
    <row r="31" spans="1:9" x14ac:dyDescent="0.25">
      <c r="A31" s="19" t="s">
        <v>64</v>
      </c>
      <c r="B31" s="19" t="s">
        <v>65</v>
      </c>
      <c r="C31" s="1" t="s">
        <v>61</v>
      </c>
      <c r="D31" s="2">
        <v>654680</v>
      </c>
      <c r="E31" s="2">
        <v>654680</v>
      </c>
      <c r="F31" s="4">
        <v>163670</v>
      </c>
      <c r="G31" s="53">
        <v>0.72</v>
      </c>
      <c r="H31" s="31">
        <v>163670</v>
      </c>
      <c r="I31" s="20" t="s">
        <v>18</v>
      </c>
    </row>
    <row r="32" spans="1:9" x14ac:dyDescent="0.25">
      <c r="A32" s="19" t="s">
        <v>66</v>
      </c>
      <c r="B32" s="19" t="s">
        <v>67</v>
      </c>
      <c r="C32" s="1" t="s">
        <v>61</v>
      </c>
      <c r="D32" s="2">
        <v>654880</v>
      </c>
      <c r="E32" s="2">
        <v>654880</v>
      </c>
      <c r="F32" s="4">
        <v>163720</v>
      </c>
      <c r="G32" s="53">
        <v>0.748</v>
      </c>
      <c r="H32" s="31">
        <v>163720</v>
      </c>
      <c r="I32" s="20" t="s">
        <v>18</v>
      </c>
    </row>
    <row r="33" spans="1:9" x14ac:dyDescent="0.25">
      <c r="A33" s="19" t="s">
        <v>68</v>
      </c>
      <c r="B33" s="19" t="s">
        <v>69</v>
      </c>
      <c r="C33" s="1" t="s">
        <v>61</v>
      </c>
      <c r="D33" s="2">
        <v>655560</v>
      </c>
      <c r="E33" s="2">
        <v>655560</v>
      </c>
      <c r="F33" s="4">
        <v>163890</v>
      </c>
      <c r="G33" s="53">
        <v>0.74800000000000011</v>
      </c>
      <c r="H33" s="31">
        <v>163890</v>
      </c>
      <c r="I33" s="20" t="s">
        <v>18</v>
      </c>
    </row>
    <row r="34" spans="1:9" x14ac:dyDescent="0.25">
      <c r="A34" s="7" t="s">
        <v>70</v>
      </c>
      <c r="B34" s="19" t="s">
        <v>71</v>
      </c>
      <c r="C34" s="1" t="s">
        <v>61</v>
      </c>
      <c r="D34" s="2">
        <v>655560</v>
      </c>
      <c r="E34" s="2">
        <v>655560</v>
      </c>
      <c r="F34" s="4">
        <v>163890</v>
      </c>
      <c r="G34" s="53">
        <v>0.74199999999999999</v>
      </c>
      <c r="H34" s="32">
        <v>163890</v>
      </c>
      <c r="I34" s="29" t="s">
        <v>18</v>
      </c>
    </row>
    <row r="35" spans="1:9" ht="16.5" customHeight="1" x14ac:dyDescent="0.25">
      <c r="A35" s="19" t="s">
        <v>72</v>
      </c>
      <c r="B35" s="19" t="s">
        <v>73</v>
      </c>
      <c r="C35" s="1" t="s">
        <v>61</v>
      </c>
      <c r="D35" s="2">
        <v>656920</v>
      </c>
      <c r="E35" s="2">
        <v>656920</v>
      </c>
      <c r="F35" s="4">
        <v>164230</v>
      </c>
      <c r="G35" s="53">
        <v>0.73499999999999999</v>
      </c>
      <c r="H35" s="31">
        <v>164230</v>
      </c>
      <c r="I35" s="20" t="s">
        <v>18</v>
      </c>
    </row>
    <row r="36" spans="1:9" ht="20.100000000000001" customHeight="1" x14ac:dyDescent="0.25">
      <c r="A36" s="19" t="s">
        <v>74</v>
      </c>
      <c r="B36" s="19" t="s">
        <v>75</v>
      </c>
      <c r="C36" s="1" t="s">
        <v>61</v>
      </c>
      <c r="D36" s="2">
        <v>657080</v>
      </c>
      <c r="E36" s="2">
        <v>657080</v>
      </c>
      <c r="F36" s="4">
        <v>164270</v>
      </c>
      <c r="G36" s="53">
        <v>0.72100000000000009</v>
      </c>
      <c r="H36" s="31">
        <v>164270</v>
      </c>
      <c r="I36" s="20" t="s">
        <v>18</v>
      </c>
    </row>
    <row r="37" spans="1:9" x14ac:dyDescent="0.25">
      <c r="A37" s="19" t="s">
        <v>76</v>
      </c>
      <c r="B37" s="19" t="s">
        <v>77</v>
      </c>
      <c r="C37" s="1" t="s">
        <v>61</v>
      </c>
      <c r="D37" s="2">
        <v>657240</v>
      </c>
      <c r="E37" s="2">
        <v>657240</v>
      </c>
      <c r="F37" s="4">
        <v>164310</v>
      </c>
      <c r="G37" s="53">
        <v>0.73199999999999998</v>
      </c>
      <c r="H37" s="31">
        <v>164310</v>
      </c>
      <c r="I37" s="20" t="s">
        <v>18</v>
      </c>
    </row>
    <row r="38" spans="1:9" x14ac:dyDescent="0.25">
      <c r="A38" s="19" t="s">
        <v>78</v>
      </c>
      <c r="B38" s="19" t="s">
        <v>79</v>
      </c>
      <c r="C38" s="1" t="s">
        <v>61</v>
      </c>
      <c r="D38" s="2">
        <v>657720</v>
      </c>
      <c r="E38" s="2">
        <v>657720</v>
      </c>
      <c r="F38" s="4">
        <v>164430</v>
      </c>
      <c r="G38" s="53">
        <v>0.7340000000000001</v>
      </c>
      <c r="H38" s="31">
        <v>164430</v>
      </c>
      <c r="I38" s="20" t="s">
        <v>18</v>
      </c>
    </row>
    <row r="39" spans="1:9" x14ac:dyDescent="0.25">
      <c r="A39" s="7" t="s">
        <v>80</v>
      </c>
      <c r="B39" s="19" t="s">
        <v>81</v>
      </c>
      <c r="C39" s="1" t="s">
        <v>61</v>
      </c>
      <c r="D39" s="2">
        <v>658200</v>
      </c>
      <c r="E39" s="2">
        <v>658200</v>
      </c>
      <c r="F39" s="4">
        <v>164550</v>
      </c>
      <c r="G39" s="53">
        <v>0.74800000000000011</v>
      </c>
      <c r="H39" s="32">
        <v>164550</v>
      </c>
      <c r="I39" s="29" t="s">
        <v>18</v>
      </c>
    </row>
    <row r="40" spans="1:9" x14ac:dyDescent="0.25">
      <c r="A40" s="19" t="s">
        <v>82</v>
      </c>
      <c r="B40" s="19" t="s">
        <v>83</v>
      </c>
      <c r="C40" s="1" t="s">
        <v>61</v>
      </c>
      <c r="D40" s="2">
        <v>659320</v>
      </c>
      <c r="E40" s="2">
        <v>659320</v>
      </c>
      <c r="F40" s="4">
        <v>164830</v>
      </c>
      <c r="G40" s="53">
        <v>0.72199999999999998</v>
      </c>
      <c r="H40" s="31">
        <v>164830</v>
      </c>
      <c r="I40" s="20" t="s">
        <v>18</v>
      </c>
    </row>
    <row r="41" spans="1:9" x14ac:dyDescent="0.25">
      <c r="A41" s="19" t="s">
        <v>84</v>
      </c>
      <c r="B41" s="19" t="s">
        <v>85</v>
      </c>
      <c r="C41" s="1" t="s">
        <v>61</v>
      </c>
      <c r="D41" s="2">
        <v>660120</v>
      </c>
      <c r="E41" s="2">
        <v>660120</v>
      </c>
      <c r="F41" s="4">
        <v>165030</v>
      </c>
      <c r="G41" s="53">
        <v>0.7330000000000001</v>
      </c>
      <c r="H41" s="31">
        <v>165030</v>
      </c>
      <c r="I41" s="20" t="s">
        <v>18</v>
      </c>
    </row>
    <row r="42" spans="1:9" x14ac:dyDescent="0.25">
      <c r="A42" s="7" t="s">
        <v>86</v>
      </c>
      <c r="B42" s="19" t="s">
        <v>87</v>
      </c>
      <c r="C42" s="1" t="s">
        <v>61</v>
      </c>
      <c r="D42" s="2">
        <v>660480</v>
      </c>
      <c r="E42" s="2">
        <v>660480</v>
      </c>
      <c r="F42" s="4">
        <v>165120</v>
      </c>
      <c r="G42" s="53">
        <v>0.73499999999999999</v>
      </c>
      <c r="H42" s="32">
        <v>165120</v>
      </c>
      <c r="I42" s="29" t="s">
        <v>18</v>
      </c>
    </row>
    <row r="43" spans="1:9" ht="26.4" x14ac:dyDescent="0.25">
      <c r="A43" s="19" t="s">
        <v>88</v>
      </c>
      <c r="B43" s="19" t="s">
        <v>89</v>
      </c>
      <c r="C43" s="1" t="s">
        <v>90</v>
      </c>
      <c r="D43" s="2">
        <v>997535</v>
      </c>
      <c r="E43" s="2">
        <v>997535</v>
      </c>
      <c r="F43" s="4">
        <v>249384</v>
      </c>
      <c r="G43" s="53">
        <v>0.77599999999999991</v>
      </c>
      <c r="H43" s="31">
        <v>166255.83333333334</v>
      </c>
      <c r="I43" s="20" t="s">
        <v>18</v>
      </c>
    </row>
    <row r="44" spans="1:9" ht="16.5" customHeight="1" x14ac:dyDescent="0.25">
      <c r="A44" s="19" t="s">
        <v>91</v>
      </c>
      <c r="B44" s="19" t="s">
        <v>75</v>
      </c>
      <c r="C44" s="1" t="s">
        <v>90</v>
      </c>
      <c r="D44" s="2">
        <v>1001025</v>
      </c>
      <c r="E44" s="2">
        <v>1001025</v>
      </c>
      <c r="F44" s="4">
        <v>250258</v>
      </c>
      <c r="G44" s="53">
        <v>0.77899999999999991</v>
      </c>
      <c r="H44" s="31">
        <v>166837.5</v>
      </c>
      <c r="I44" s="20" t="s">
        <v>18</v>
      </c>
    </row>
    <row r="45" spans="1:9" ht="20.100000000000001" customHeight="1" x14ac:dyDescent="0.25">
      <c r="A45" s="19" t="s">
        <v>92</v>
      </c>
      <c r="B45" s="19" t="s">
        <v>93</v>
      </c>
      <c r="C45" s="1" t="s">
        <v>90</v>
      </c>
      <c r="D45" s="2">
        <v>1001025</v>
      </c>
      <c r="E45" s="2">
        <v>1001025</v>
      </c>
      <c r="F45" s="4">
        <v>250258</v>
      </c>
      <c r="G45" s="53">
        <v>0.78899999999999992</v>
      </c>
      <c r="H45" s="31">
        <v>166837.5</v>
      </c>
      <c r="I45" s="20" t="s">
        <v>18</v>
      </c>
    </row>
    <row r="46" spans="1:9" ht="26.4" x14ac:dyDescent="0.25">
      <c r="A46" s="19" t="s">
        <v>94</v>
      </c>
      <c r="B46" s="19" t="s">
        <v>95</v>
      </c>
      <c r="C46" s="1" t="s">
        <v>90</v>
      </c>
      <c r="D46" s="2">
        <v>1004516</v>
      </c>
      <c r="E46" s="2">
        <v>1004516</v>
      </c>
      <c r="F46" s="4">
        <v>251131</v>
      </c>
      <c r="G46" s="53">
        <v>0.77899999999999991</v>
      </c>
      <c r="H46" s="31">
        <v>167419.33333333334</v>
      </c>
      <c r="I46" s="20" t="s">
        <v>18</v>
      </c>
    </row>
    <row r="47" spans="1:9" ht="26.4" x14ac:dyDescent="0.25">
      <c r="A47" s="7" t="s">
        <v>96</v>
      </c>
      <c r="B47" s="19" t="s">
        <v>97</v>
      </c>
      <c r="C47" s="1" t="s">
        <v>90</v>
      </c>
      <c r="D47" s="2">
        <v>1038999</v>
      </c>
      <c r="E47" s="2">
        <v>1038999</v>
      </c>
      <c r="F47" s="4">
        <v>259751</v>
      </c>
      <c r="G47" s="53">
        <v>0.76999999999999991</v>
      </c>
      <c r="H47" s="32">
        <v>173166.5</v>
      </c>
      <c r="I47" s="29" t="s">
        <v>18</v>
      </c>
    </row>
    <row r="48" spans="1:9" ht="26.4" x14ac:dyDescent="0.25">
      <c r="A48" s="19" t="s">
        <v>98</v>
      </c>
      <c r="B48" s="19" t="s">
        <v>99</v>
      </c>
      <c r="C48" s="1" t="s">
        <v>90</v>
      </c>
      <c r="D48" s="2">
        <v>1042591</v>
      </c>
      <c r="E48" s="2">
        <v>1042591</v>
      </c>
      <c r="F48" s="4">
        <v>260649</v>
      </c>
      <c r="G48" s="53">
        <v>0.77899999999999991</v>
      </c>
      <c r="H48" s="31">
        <v>173765.16666666666</v>
      </c>
      <c r="I48" s="20" t="s">
        <v>18</v>
      </c>
    </row>
    <row r="49" spans="1:9" x14ac:dyDescent="0.25">
      <c r="A49" s="19" t="s">
        <v>100</v>
      </c>
      <c r="B49" s="19" t="s">
        <v>47</v>
      </c>
      <c r="C49" s="1" t="s">
        <v>61</v>
      </c>
      <c r="D49" s="2">
        <v>751960</v>
      </c>
      <c r="E49" s="2">
        <v>751960</v>
      </c>
      <c r="F49" s="4">
        <v>187990</v>
      </c>
      <c r="G49" s="53">
        <v>0.71700000000000008</v>
      </c>
      <c r="H49" s="31">
        <v>187990</v>
      </c>
      <c r="I49" s="20" t="s">
        <v>18</v>
      </c>
    </row>
    <row r="50" spans="1:9" x14ac:dyDescent="0.25">
      <c r="A50" s="19" t="s">
        <v>101</v>
      </c>
      <c r="B50" s="19" t="s">
        <v>102</v>
      </c>
      <c r="C50" s="1" t="s">
        <v>61</v>
      </c>
      <c r="D50" s="2">
        <v>753240</v>
      </c>
      <c r="E50" s="2">
        <v>753240</v>
      </c>
      <c r="F50" s="4">
        <v>188310</v>
      </c>
      <c r="G50" s="53">
        <v>0.71500000000000019</v>
      </c>
      <c r="H50" s="31">
        <v>188310</v>
      </c>
      <c r="I50" s="20" t="s">
        <v>18</v>
      </c>
    </row>
    <row r="51" spans="1:9" x14ac:dyDescent="0.25">
      <c r="A51" s="19" t="s">
        <v>103</v>
      </c>
      <c r="B51" s="19" t="s">
        <v>104</v>
      </c>
      <c r="C51" s="1" t="s">
        <v>61</v>
      </c>
      <c r="D51" s="2">
        <v>753560</v>
      </c>
      <c r="E51" s="2">
        <v>753560</v>
      </c>
      <c r="F51" s="4">
        <v>188390</v>
      </c>
      <c r="G51" s="53">
        <v>0.71700000000000008</v>
      </c>
      <c r="H51" s="31">
        <v>188390</v>
      </c>
      <c r="I51" s="20" t="s">
        <v>18</v>
      </c>
    </row>
    <row r="52" spans="1:9" x14ac:dyDescent="0.25">
      <c r="A52" s="7" t="s">
        <v>105</v>
      </c>
      <c r="B52" s="19" t="s">
        <v>106</v>
      </c>
      <c r="C52" s="1" t="s">
        <v>61</v>
      </c>
      <c r="D52" s="2">
        <v>753760</v>
      </c>
      <c r="E52" s="2">
        <v>753760</v>
      </c>
      <c r="F52" s="4">
        <v>188440</v>
      </c>
      <c r="G52" s="53">
        <v>0.72699999999999998</v>
      </c>
      <c r="H52" s="32">
        <v>188440</v>
      </c>
      <c r="I52" s="29" t="s">
        <v>18</v>
      </c>
    </row>
    <row r="53" spans="1:9" x14ac:dyDescent="0.25">
      <c r="A53" s="19" t="s">
        <v>107</v>
      </c>
      <c r="B53" s="19" t="s">
        <v>97</v>
      </c>
      <c r="C53" s="1" t="s">
        <v>108</v>
      </c>
      <c r="D53" s="2">
        <v>784924</v>
      </c>
      <c r="E53" s="2">
        <v>784924</v>
      </c>
      <c r="F53" s="4">
        <v>196700</v>
      </c>
      <c r="G53" s="53">
        <v>0.76400000000000001</v>
      </c>
      <c r="H53" s="31">
        <v>196231</v>
      </c>
      <c r="I53" s="20" t="s">
        <v>18</v>
      </c>
    </row>
    <row r="54" spans="1:9" x14ac:dyDescent="0.25">
      <c r="A54" s="19" t="s">
        <v>109</v>
      </c>
      <c r="B54" s="19" t="s">
        <v>56</v>
      </c>
      <c r="C54" s="1" t="s">
        <v>108</v>
      </c>
      <c r="D54" s="2">
        <v>784924</v>
      </c>
      <c r="E54" s="2">
        <v>784924</v>
      </c>
      <c r="F54" s="4">
        <v>196700</v>
      </c>
      <c r="G54" s="53">
        <v>0.77300000000000013</v>
      </c>
      <c r="H54" s="31">
        <v>196231</v>
      </c>
      <c r="I54" s="20" t="s">
        <v>18</v>
      </c>
    </row>
    <row r="55" spans="1:9" x14ac:dyDescent="0.25">
      <c r="A55" s="19" t="s">
        <v>110</v>
      </c>
      <c r="B55" s="19" t="s">
        <v>85</v>
      </c>
      <c r="C55" s="1" t="s">
        <v>108</v>
      </c>
      <c r="D55" s="2">
        <v>784924</v>
      </c>
      <c r="E55" s="2">
        <v>784924</v>
      </c>
      <c r="F55" s="4">
        <v>196700</v>
      </c>
      <c r="G55" s="53">
        <v>0.76600000000000013</v>
      </c>
      <c r="H55" s="31">
        <v>196231</v>
      </c>
      <c r="I55" s="20" t="s">
        <v>18</v>
      </c>
    </row>
    <row r="56" spans="1:9" x14ac:dyDescent="0.25">
      <c r="A56" s="19" t="s">
        <v>111</v>
      </c>
      <c r="B56" s="19" t="s">
        <v>77</v>
      </c>
      <c r="C56" s="1" t="s">
        <v>112</v>
      </c>
      <c r="D56" s="2">
        <v>984600</v>
      </c>
      <c r="E56" s="2">
        <v>984600</v>
      </c>
      <c r="F56" s="4">
        <v>266000</v>
      </c>
      <c r="G56" s="53">
        <v>0.72199999999999986</v>
      </c>
      <c r="H56" s="31">
        <v>196920</v>
      </c>
      <c r="I56" s="20" t="s">
        <v>18</v>
      </c>
    </row>
    <row r="57" spans="1:9" ht="26.4" x14ac:dyDescent="0.25">
      <c r="A57" s="19" t="s">
        <v>113</v>
      </c>
      <c r="B57" s="19" t="s">
        <v>114</v>
      </c>
      <c r="C57" s="1" t="s">
        <v>90</v>
      </c>
      <c r="D57" s="2">
        <v>1223622</v>
      </c>
      <c r="E57" s="2">
        <v>1223622</v>
      </c>
      <c r="F57" s="4">
        <v>305907</v>
      </c>
      <c r="G57" s="53">
        <v>0.76999999999999991</v>
      </c>
      <c r="H57" s="31">
        <v>203937</v>
      </c>
      <c r="I57" s="20" t="s">
        <v>18</v>
      </c>
    </row>
    <row r="58" spans="1:9" x14ac:dyDescent="0.25">
      <c r="A58" s="19" t="s">
        <v>115</v>
      </c>
      <c r="B58" s="19" t="s">
        <v>116</v>
      </c>
      <c r="C58" s="1" t="s">
        <v>112</v>
      </c>
      <c r="D58" s="2">
        <v>864000</v>
      </c>
      <c r="E58" s="2">
        <v>864000</v>
      </c>
      <c r="F58" s="4">
        <v>224000</v>
      </c>
      <c r="G58" s="53">
        <v>0.73399999999999987</v>
      </c>
      <c r="H58" s="31">
        <v>216000</v>
      </c>
      <c r="I58" s="20" t="s">
        <v>18</v>
      </c>
    </row>
    <row r="59" spans="1:9" x14ac:dyDescent="0.25">
      <c r="A59" s="7" t="s">
        <v>117</v>
      </c>
      <c r="B59" s="19" t="s">
        <v>118</v>
      </c>
      <c r="C59" s="1" t="s">
        <v>112</v>
      </c>
      <c r="D59" s="2">
        <v>864000</v>
      </c>
      <c r="E59" s="2">
        <v>864000</v>
      </c>
      <c r="F59" s="4">
        <v>224000</v>
      </c>
      <c r="G59" s="53">
        <v>0.72699999999999976</v>
      </c>
      <c r="H59" s="32">
        <v>216000</v>
      </c>
      <c r="I59" s="29" t="s">
        <v>18</v>
      </c>
    </row>
    <row r="60" spans="1:9" x14ac:dyDescent="0.25">
      <c r="A60" s="19" t="s">
        <v>119</v>
      </c>
      <c r="B60" s="19" t="s">
        <v>120</v>
      </c>
      <c r="C60" s="1" t="s">
        <v>112</v>
      </c>
      <c r="D60" s="2">
        <v>864000</v>
      </c>
      <c r="E60" s="2">
        <v>864000</v>
      </c>
      <c r="F60" s="4">
        <v>224000</v>
      </c>
      <c r="G60" s="53">
        <v>0.73299999999999987</v>
      </c>
      <c r="H60" s="31">
        <v>216000</v>
      </c>
      <c r="I60" s="20" t="s">
        <v>18</v>
      </c>
    </row>
    <row r="61" spans="1:9" x14ac:dyDescent="0.25">
      <c r="A61" s="19" t="s">
        <v>121</v>
      </c>
      <c r="B61" s="19" t="s">
        <v>122</v>
      </c>
      <c r="C61" s="1" t="s">
        <v>108</v>
      </c>
      <c r="D61" s="2">
        <v>944424</v>
      </c>
      <c r="E61" s="2">
        <v>944424</v>
      </c>
      <c r="F61" s="4">
        <v>236400</v>
      </c>
      <c r="G61" s="53">
        <v>0.75800000000000012</v>
      </c>
      <c r="H61" s="31">
        <v>236106</v>
      </c>
      <c r="I61" s="20" t="s">
        <v>18</v>
      </c>
    </row>
    <row r="62" spans="1:9" x14ac:dyDescent="0.25">
      <c r="A62" s="19" t="s">
        <v>123</v>
      </c>
      <c r="B62" s="19" t="s">
        <v>124</v>
      </c>
      <c r="C62" s="1" t="s">
        <v>108</v>
      </c>
      <c r="D62" s="2">
        <v>944424</v>
      </c>
      <c r="E62" s="2">
        <v>944424</v>
      </c>
      <c r="F62" s="4">
        <v>236400</v>
      </c>
      <c r="G62" s="53">
        <v>0.75800000000000012</v>
      </c>
      <c r="H62" s="31">
        <v>236106</v>
      </c>
      <c r="I62" s="20" t="s">
        <v>18</v>
      </c>
    </row>
    <row r="63" spans="1:9" x14ac:dyDescent="0.25">
      <c r="A63" s="19" t="s">
        <v>125</v>
      </c>
      <c r="B63" s="19" t="s">
        <v>126</v>
      </c>
      <c r="C63" s="1" t="s">
        <v>108</v>
      </c>
      <c r="D63" s="2">
        <v>944424</v>
      </c>
      <c r="E63" s="2">
        <v>944424</v>
      </c>
      <c r="F63" s="4">
        <v>236400</v>
      </c>
      <c r="G63" s="53">
        <v>0.75500000000000012</v>
      </c>
      <c r="H63" s="31">
        <v>236106</v>
      </c>
      <c r="I63" s="20" t="s">
        <v>18</v>
      </c>
    </row>
    <row r="64" spans="1:9" x14ac:dyDescent="0.25">
      <c r="A64" s="7" t="s">
        <v>127</v>
      </c>
      <c r="B64" s="19" t="s">
        <v>128</v>
      </c>
      <c r="C64" s="1" t="s">
        <v>108</v>
      </c>
      <c r="D64" s="2">
        <v>944424</v>
      </c>
      <c r="E64" s="2">
        <v>944424</v>
      </c>
      <c r="F64" s="4">
        <v>236400</v>
      </c>
      <c r="G64" s="53">
        <v>0.76400000000000001</v>
      </c>
      <c r="H64" s="32">
        <v>236106</v>
      </c>
      <c r="I64" s="29" t="s">
        <v>18</v>
      </c>
    </row>
    <row r="65" spans="1:9" x14ac:dyDescent="0.25">
      <c r="A65" s="19" t="s">
        <v>129</v>
      </c>
      <c r="B65" s="19" t="s">
        <v>130</v>
      </c>
      <c r="C65" s="1" t="s">
        <v>108</v>
      </c>
      <c r="D65" s="2">
        <v>944424</v>
      </c>
      <c r="E65" s="2">
        <v>944424</v>
      </c>
      <c r="F65" s="4">
        <v>236400</v>
      </c>
      <c r="G65" s="53">
        <v>0.76200000000000001</v>
      </c>
      <c r="H65" s="31">
        <v>236106</v>
      </c>
      <c r="I65" s="20" t="s">
        <v>18</v>
      </c>
    </row>
    <row r="66" spans="1:9" x14ac:dyDescent="0.25">
      <c r="A66" s="40" t="s">
        <v>131</v>
      </c>
      <c r="B66" s="40" t="s">
        <v>20</v>
      </c>
      <c r="C66" s="12" t="s">
        <v>132</v>
      </c>
      <c r="D66" s="13">
        <v>1039658</v>
      </c>
      <c r="E66" s="13">
        <v>1039658</v>
      </c>
      <c r="F66" s="14">
        <v>259915</v>
      </c>
      <c r="G66" s="54">
        <v>0.77899999999999991</v>
      </c>
      <c r="H66" s="41">
        <v>259914.5</v>
      </c>
      <c r="I66" s="42" t="s">
        <v>18</v>
      </c>
    </row>
    <row r="67" spans="1:9" s="30" customFormat="1" ht="20.25" customHeight="1" x14ac:dyDescent="0.25"/>
    <row r="68" spans="1:9" ht="20.25" customHeight="1" x14ac:dyDescent="0.25">
      <c r="A68" s="62" t="s">
        <v>133</v>
      </c>
      <c r="B68" s="62"/>
      <c r="C68" s="62"/>
      <c r="D68" s="62"/>
      <c r="E68" s="8"/>
      <c r="F68" s="8"/>
      <c r="G68" s="8"/>
      <c r="H68" s="8"/>
    </row>
    <row r="69" spans="1:9" x14ac:dyDescent="0.25">
      <c r="A69" s="9" t="s">
        <v>134</v>
      </c>
      <c r="B69" s="9" t="s">
        <v>9</v>
      </c>
      <c r="C69" s="9" t="s">
        <v>10</v>
      </c>
      <c r="D69" s="9" t="s">
        <v>11</v>
      </c>
    </row>
    <row r="70" spans="1:9" x14ac:dyDescent="0.25">
      <c r="A70" s="19" t="s">
        <v>5</v>
      </c>
      <c r="B70" s="23">
        <f>SUM(D9:D66)</f>
        <v>45795329</v>
      </c>
      <c r="C70" s="21">
        <f>SUM(E9:E66)</f>
        <v>45795329</v>
      </c>
      <c r="D70" s="21">
        <f>SUM(F9:F66)</f>
        <v>11495570.6</v>
      </c>
    </row>
    <row r="71" spans="1:9" x14ac:dyDescent="0.25">
      <c r="A71" s="43"/>
      <c r="B71" s="28"/>
      <c r="C71" s="28"/>
      <c r="D71" s="24"/>
      <c r="E71" s="44"/>
      <c r="F71" s="25"/>
      <c r="G71" s="26"/>
      <c r="H71" s="27"/>
    </row>
    <row r="72" spans="1:9" ht="20.25" customHeight="1" x14ac:dyDescent="0.25">
      <c r="A72" s="55" t="s">
        <v>135</v>
      </c>
      <c r="B72" s="55"/>
      <c r="C72" s="55"/>
      <c r="D72" s="55"/>
      <c r="E72" s="55"/>
      <c r="F72" s="55"/>
      <c r="G72" s="55"/>
      <c r="H72" s="55"/>
      <c r="I72" s="55"/>
    </row>
    <row r="73" spans="1:9" ht="39.6" x14ac:dyDescent="0.25">
      <c r="A73" s="9" t="s">
        <v>6</v>
      </c>
      <c r="B73" s="9" t="s">
        <v>7</v>
      </c>
      <c r="C73" s="9" t="s">
        <v>8</v>
      </c>
      <c r="D73" s="9" t="s">
        <v>9</v>
      </c>
      <c r="E73" s="9" t="s">
        <v>10</v>
      </c>
      <c r="F73" s="9" t="s">
        <v>11</v>
      </c>
      <c r="G73" s="9" t="s">
        <v>12</v>
      </c>
      <c r="H73" s="9" t="s">
        <v>13</v>
      </c>
      <c r="I73" s="10" t="s">
        <v>14</v>
      </c>
    </row>
    <row r="74" spans="1:9" x14ac:dyDescent="0.25">
      <c r="A74" s="11"/>
      <c r="B74" s="11"/>
      <c r="C74" s="12"/>
      <c r="D74" s="13"/>
      <c r="E74" s="16"/>
      <c r="F74" s="14"/>
      <c r="G74" s="15"/>
      <c r="H74" s="22"/>
      <c r="I74" s="17"/>
    </row>
    <row r="75" spans="1:9" x14ac:dyDescent="0.25">
      <c r="A75" s="27"/>
      <c r="B75" s="27"/>
      <c r="C75" s="28"/>
      <c r="D75" s="24"/>
      <c r="E75" s="33"/>
      <c r="F75" s="25"/>
      <c r="G75" s="26"/>
      <c r="H75" s="26"/>
      <c r="I75" s="27"/>
    </row>
    <row r="76" spans="1:9" ht="20.25" customHeight="1" x14ac:dyDescent="0.25">
      <c r="A76" s="55" t="s">
        <v>136</v>
      </c>
      <c r="B76" s="55"/>
      <c r="C76" s="55"/>
      <c r="D76" s="55"/>
      <c r="E76" s="55"/>
      <c r="F76" s="55"/>
      <c r="G76" s="55"/>
      <c r="H76" s="55"/>
      <c r="I76" s="55"/>
    </row>
    <row r="77" spans="1:9" ht="39.6" x14ac:dyDescent="0.25">
      <c r="A77" s="9" t="s">
        <v>6</v>
      </c>
      <c r="B77" s="9" t="s">
        <v>7</v>
      </c>
      <c r="C77" s="9" t="s">
        <v>8</v>
      </c>
      <c r="D77" s="9" t="s">
        <v>9</v>
      </c>
      <c r="E77" s="9" t="s">
        <v>10</v>
      </c>
      <c r="F77" s="9" t="s">
        <v>11</v>
      </c>
      <c r="G77" s="9" t="s">
        <v>12</v>
      </c>
      <c r="H77" s="9" t="s">
        <v>13</v>
      </c>
      <c r="I77" s="10" t="s">
        <v>14</v>
      </c>
    </row>
    <row r="78" spans="1:9" ht="52.8" x14ac:dyDescent="0.25">
      <c r="A78" s="7" t="s">
        <v>137</v>
      </c>
      <c r="B78" s="7" t="s">
        <v>51</v>
      </c>
      <c r="C78" s="1" t="s">
        <v>37</v>
      </c>
      <c r="D78" s="2">
        <v>958728.8</v>
      </c>
      <c r="E78" s="3">
        <v>0</v>
      </c>
      <c r="F78" s="4">
        <v>239682.19999999995</v>
      </c>
      <c r="G78" s="53">
        <v>0.70200000000000007</v>
      </c>
      <c r="H78" s="34" t="s">
        <v>193</v>
      </c>
      <c r="I78" s="6" t="s">
        <v>206</v>
      </c>
    </row>
    <row r="79" spans="1:9" ht="39.6" x14ac:dyDescent="0.25">
      <c r="A79" s="7" t="s">
        <v>138</v>
      </c>
      <c r="B79" s="7" t="s">
        <v>139</v>
      </c>
      <c r="C79" s="1" t="s">
        <v>37</v>
      </c>
      <c r="D79" s="2">
        <v>1171695.2</v>
      </c>
      <c r="E79" s="3">
        <v>0</v>
      </c>
      <c r="F79" s="4">
        <v>292923.80000000005</v>
      </c>
      <c r="G79" s="53">
        <v>0.69299999999999995</v>
      </c>
      <c r="H79" s="34" t="s">
        <v>193</v>
      </c>
      <c r="I79" s="6" t="s">
        <v>207</v>
      </c>
    </row>
    <row r="80" spans="1:9" ht="39.6" x14ac:dyDescent="0.25">
      <c r="A80" s="7" t="s">
        <v>140</v>
      </c>
      <c r="B80" s="7" t="s">
        <v>141</v>
      </c>
      <c r="C80" s="1" t="s">
        <v>37</v>
      </c>
      <c r="D80" s="2">
        <v>1053019.2</v>
      </c>
      <c r="E80" s="3">
        <v>0</v>
      </c>
      <c r="F80" s="4">
        <v>263254.80000000005</v>
      </c>
      <c r="G80" s="53">
        <v>0.69900000000000007</v>
      </c>
      <c r="H80" s="34" t="s">
        <v>193</v>
      </c>
      <c r="I80" s="6" t="s">
        <v>207</v>
      </c>
    </row>
    <row r="81" spans="1:9" ht="39.6" x14ac:dyDescent="0.25">
      <c r="A81" s="7" t="s">
        <v>142</v>
      </c>
      <c r="B81" s="7" t="s">
        <v>93</v>
      </c>
      <c r="C81" s="1" t="s">
        <v>37</v>
      </c>
      <c r="D81" s="2">
        <v>1390499.2000000002</v>
      </c>
      <c r="E81" s="3">
        <v>0</v>
      </c>
      <c r="F81" s="4">
        <v>347624.79999999981</v>
      </c>
      <c r="G81" s="53">
        <v>0.69900000000000007</v>
      </c>
      <c r="H81" s="34" t="s">
        <v>193</v>
      </c>
      <c r="I81" s="6" t="s">
        <v>207</v>
      </c>
    </row>
    <row r="82" spans="1:9" ht="39.6" x14ac:dyDescent="0.25">
      <c r="A82" s="7" t="s">
        <v>143</v>
      </c>
      <c r="B82" s="7" t="s">
        <v>144</v>
      </c>
      <c r="C82" s="1" t="s">
        <v>145</v>
      </c>
      <c r="D82" s="2">
        <v>316876</v>
      </c>
      <c r="E82" s="3">
        <v>0</v>
      </c>
      <c r="F82" s="4">
        <v>79220</v>
      </c>
      <c r="G82" s="53">
        <v>0.68599999999999994</v>
      </c>
      <c r="H82" s="34" t="s">
        <v>193</v>
      </c>
      <c r="I82" s="6" t="s">
        <v>207</v>
      </c>
    </row>
    <row r="83" spans="1:9" ht="39.6" x14ac:dyDescent="0.25">
      <c r="A83" s="7" t="s">
        <v>146</v>
      </c>
      <c r="B83" s="7" t="s">
        <v>65</v>
      </c>
      <c r="C83" s="1" t="s">
        <v>145</v>
      </c>
      <c r="D83" s="2">
        <v>319068</v>
      </c>
      <c r="E83" s="3">
        <v>0</v>
      </c>
      <c r="F83" s="4">
        <v>79768</v>
      </c>
      <c r="G83" s="53">
        <v>0.68</v>
      </c>
      <c r="H83" s="34" t="s">
        <v>193</v>
      </c>
      <c r="I83" s="6" t="s">
        <v>207</v>
      </c>
    </row>
    <row r="84" spans="1:9" ht="39.6" x14ac:dyDescent="0.25">
      <c r="A84" s="7" t="s">
        <v>147</v>
      </c>
      <c r="B84" s="7" t="s">
        <v>148</v>
      </c>
      <c r="C84" s="1" t="s">
        <v>145</v>
      </c>
      <c r="D84" s="2">
        <v>319756</v>
      </c>
      <c r="E84" s="3">
        <v>0</v>
      </c>
      <c r="F84" s="4">
        <v>79940</v>
      </c>
      <c r="G84" s="53">
        <v>0.68599999999999994</v>
      </c>
      <c r="H84" s="34" t="s">
        <v>193</v>
      </c>
      <c r="I84" s="6" t="s">
        <v>207</v>
      </c>
    </row>
    <row r="85" spans="1:9" ht="39.6" x14ac:dyDescent="0.25">
      <c r="A85" s="7" t="s">
        <v>149</v>
      </c>
      <c r="B85" s="7" t="s">
        <v>39</v>
      </c>
      <c r="C85" s="1" t="s">
        <v>145</v>
      </c>
      <c r="D85" s="2">
        <v>319996</v>
      </c>
      <c r="E85" s="3">
        <v>0</v>
      </c>
      <c r="F85" s="4">
        <v>80000</v>
      </c>
      <c r="G85" s="53">
        <v>0.68599999999999994</v>
      </c>
      <c r="H85" s="34" t="s">
        <v>193</v>
      </c>
      <c r="I85" s="6" t="s">
        <v>207</v>
      </c>
    </row>
    <row r="86" spans="1:9" ht="39.6" x14ac:dyDescent="0.25">
      <c r="A86" s="7" t="s">
        <v>150</v>
      </c>
      <c r="B86" s="7" t="s">
        <v>71</v>
      </c>
      <c r="C86" s="1" t="s">
        <v>145</v>
      </c>
      <c r="D86" s="2">
        <v>322316</v>
      </c>
      <c r="E86" s="3">
        <v>0</v>
      </c>
      <c r="F86" s="4">
        <v>80580</v>
      </c>
      <c r="G86" s="53">
        <v>0.68</v>
      </c>
      <c r="H86" s="34" t="s">
        <v>193</v>
      </c>
      <c r="I86" s="6" t="s">
        <v>207</v>
      </c>
    </row>
    <row r="87" spans="1:9" ht="39.6" x14ac:dyDescent="0.25">
      <c r="A87" s="7" t="s">
        <v>151</v>
      </c>
      <c r="B87" s="7" t="s">
        <v>73</v>
      </c>
      <c r="C87" s="1" t="s">
        <v>145</v>
      </c>
      <c r="D87" s="2">
        <v>322396</v>
      </c>
      <c r="E87" s="3">
        <v>0</v>
      </c>
      <c r="F87" s="4">
        <v>80600</v>
      </c>
      <c r="G87" s="53">
        <v>0.68599999999999994</v>
      </c>
      <c r="H87" s="34" t="s">
        <v>193</v>
      </c>
      <c r="I87" s="6" t="s">
        <v>207</v>
      </c>
    </row>
    <row r="88" spans="1:9" ht="39.6" x14ac:dyDescent="0.25">
      <c r="A88" s="7" t="s">
        <v>152</v>
      </c>
      <c r="B88" s="7" t="s">
        <v>153</v>
      </c>
      <c r="C88" s="1" t="s">
        <v>145</v>
      </c>
      <c r="D88" s="2">
        <v>323044</v>
      </c>
      <c r="E88" s="3">
        <v>0</v>
      </c>
      <c r="F88" s="4">
        <v>80762</v>
      </c>
      <c r="G88" s="53">
        <v>0.68599999999999994</v>
      </c>
      <c r="H88" s="34" t="s">
        <v>193</v>
      </c>
      <c r="I88" s="6" t="s">
        <v>207</v>
      </c>
    </row>
    <row r="89" spans="1:9" ht="39.6" x14ac:dyDescent="0.25">
      <c r="A89" s="7" t="s">
        <v>154</v>
      </c>
      <c r="B89" s="7" t="s">
        <v>139</v>
      </c>
      <c r="C89" s="1" t="s">
        <v>145</v>
      </c>
      <c r="D89" s="2">
        <v>332476</v>
      </c>
      <c r="E89" s="3">
        <v>0</v>
      </c>
      <c r="F89" s="4">
        <v>83120</v>
      </c>
      <c r="G89" s="53">
        <v>0.68599999999999994</v>
      </c>
      <c r="H89" s="34" t="s">
        <v>193</v>
      </c>
      <c r="I89" s="6" t="s">
        <v>207</v>
      </c>
    </row>
    <row r="90" spans="1:9" ht="39.6" x14ac:dyDescent="0.25">
      <c r="A90" s="7" t="s">
        <v>155</v>
      </c>
      <c r="B90" s="7" t="s">
        <v>144</v>
      </c>
      <c r="C90" s="1" t="s">
        <v>145</v>
      </c>
      <c r="D90" s="2">
        <v>338972</v>
      </c>
      <c r="E90" s="3">
        <v>0</v>
      </c>
      <c r="F90" s="4">
        <v>84744</v>
      </c>
      <c r="G90" s="53">
        <v>0.67799999999999994</v>
      </c>
      <c r="H90" s="34" t="s">
        <v>193</v>
      </c>
      <c r="I90" s="6" t="s">
        <v>207</v>
      </c>
    </row>
    <row r="91" spans="1:9" ht="39.6" x14ac:dyDescent="0.25">
      <c r="A91" s="7" t="s">
        <v>156</v>
      </c>
      <c r="B91" s="7" t="s">
        <v>73</v>
      </c>
      <c r="C91" s="1" t="s">
        <v>145</v>
      </c>
      <c r="D91" s="2">
        <v>346956</v>
      </c>
      <c r="E91" s="3">
        <v>0</v>
      </c>
      <c r="F91" s="4">
        <v>86740</v>
      </c>
      <c r="G91" s="53">
        <v>0.68</v>
      </c>
      <c r="H91" s="34" t="s">
        <v>193</v>
      </c>
      <c r="I91" s="6" t="s">
        <v>207</v>
      </c>
    </row>
    <row r="92" spans="1:9" ht="39.6" x14ac:dyDescent="0.25">
      <c r="A92" s="7" t="s">
        <v>157</v>
      </c>
      <c r="B92" s="7" t="s">
        <v>139</v>
      </c>
      <c r="C92" s="1" t="s">
        <v>145</v>
      </c>
      <c r="D92" s="2">
        <v>347596</v>
      </c>
      <c r="E92" s="3">
        <v>0</v>
      </c>
      <c r="F92" s="4">
        <v>86900</v>
      </c>
      <c r="G92" s="53">
        <v>0.68599999999999994</v>
      </c>
      <c r="H92" s="34" t="s">
        <v>193</v>
      </c>
      <c r="I92" s="6" t="s">
        <v>207</v>
      </c>
    </row>
    <row r="93" spans="1:9" ht="39.6" x14ac:dyDescent="0.25">
      <c r="A93" s="7" t="s">
        <v>158</v>
      </c>
      <c r="B93" s="7" t="s">
        <v>159</v>
      </c>
      <c r="C93" s="1" t="s">
        <v>160</v>
      </c>
      <c r="D93" s="2">
        <v>1046606</v>
      </c>
      <c r="E93" s="3">
        <v>0</v>
      </c>
      <c r="F93" s="4">
        <v>281754</v>
      </c>
      <c r="G93" s="53">
        <v>0.59499999999999997</v>
      </c>
      <c r="H93" s="34" t="s">
        <v>193</v>
      </c>
      <c r="I93" s="6" t="s">
        <v>207</v>
      </c>
    </row>
    <row r="94" spans="1:9" ht="39.6" x14ac:dyDescent="0.25">
      <c r="A94" s="7" t="s">
        <v>161</v>
      </c>
      <c r="B94" s="7" t="s">
        <v>36</v>
      </c>
      <c r="C94" s="1" t="s">
        <v>160</v>
      </c>
      <c r="D94" s="2">
        <v>1054606</v>
      </c>
      <c r="E94" s="3">
        <v>0</v>
      </c>
      <c r="F94" s="4">
        <v>283754</v>
      </c>
      <c r="G94" s="53">
        <v>0.58699999999999997</v>
      </c>
      <c r="H94" s="34" t="s">
        <v>193</v>
      </c>
      <c r="I94" s="6" t="s">
        <v>207</v>
      </c>
    </row>
    <row r="95" spans="1:9" ht="52.8" x14ac:dyDescent="0.25">
      <c r="A95" s="7" t="s">
        <v>162</v>
      </c>
      <c r="B95" s="7" t="s">
        <v>47</v>
      </c>
      <c r="C95" s="1" t="s">
        <v>163</v>
      </c>
      <c r="D95" s="2">
        <v>654880</v>
      </c>
      <c r="E95" s="3">
        <v>0</v>
      </c>
      <c r="F95" s="4">
        <v>163720</v>
      </c>
      <c r="G95" s="53">
        <v>0.70400000000000007</v>
      </c>
      <c r="H95" s="34" t="s">
        <v>193</v>
      </c>
      <c r="I95" s="6" t="s">
        <v>206</v>
      </c>
    </row>
    <row r="96" spans="1:9" ht="52.8" x14ac:dyDescent="0.25">
      <c r="A96" s="7" t="s">
        <v>164</v>
      </c>
      <c r="B96" s="7" t="s">
        <v>39</v>
      </c>
      <c r="C96" s="1" t="s">
        <v>163</v>
      </c>
      <c r="D96" s="2">
        <v>654920</v>
      </c>
      <c r="E96" s="3">
        <v>0</v>
      </c>
      <c r="F96" s="4">
        <v>163730</v>
      </c>
      <c r="G96" s="53">
        <v>0.70400000000000007</v>
      </c>
      <c r="H96" s="34" t="s">
        <v>193</v>
      </c>
      <c r="I96" s="6" t="s">
        <v>206</v>
      </c>
    </row>
    <row r="97" spans="1:9" ht="39.6" x14ac:dyDescent="0.25">
      <c r="A97" s="7" t="s">
        <v>165</v>
      </c>
      <c r="B97" s="7" t="s">
        <v>63</v>
      </c>
      <c r="C97" s="1" t="s">
        <v>163</v>
      </c>
      <c r="D97" s="2">
        <v>656960</v>
      </c>
      <c r="E97" s="3">
        <v>0</v>
      </c>
      <c r="F97" s="4">
        <v>164240</v>
      </c>
      <c r="G97" s="53">
        <v>0.67200000000000004</v>
      </c>
      <c r="H97" s="34" t="s">
        <v>193</v>
      </c>
      <c r="I97" s="6" t="s">
        <v>207</v>
      </c>
    </row>
    <row r="98" spans="1:9" ht="52.8" x14ac:dyDescent="0.25">
      <c r="A98" s="7" t="s">
        <v>166</v>
      </c>
      <c r="B98" s="7" t="s">
        <v>65</v>
      </c>
      <c r="C98" s="1" t="s">
        <v>163</v>
      </c>
      <c r="D98" s="2">
        <v>657080</v>
      </c>
      <c r="E98" s="3">
        <v>0</v>
      </c>
      <c r="F98" s="4">
        <v>164270</v>
      </c>
      <c r="G98" s="53">
        <v>0.70600000000000007</v>
      </c>
      <c r="H98" s="34" t="s">
        <v>193</v>
      </c>
      <c r="I98" s="6" t="s">
        <v>206</v>
      </c>
    </row>
    <row r="99" spans="1:9" ht="39.6" x14ac:dyDescent="0.25">
      <c r="A99" s="7" t="s">
        <v>167</v>
      </c>
      <c r="B99" s="7" t="s">
        <v>60</v>
      </c>
      <c r="C99" s="1" t="s">
        <v>163</v>
      </c>
      <c r="D99" s="2">
        <v>658200</v>
      </c>
      <c r="E99" s="3">
        <v>0</v>
      </c>
      <c r="F99" s="4">
        <v>164550</v>
      </c>
      <c r="G99" s="53">
        <v>0.67900000000000005</v>
      </c>
      <c r="H99" s="34" t="s">
        <v>193</v>
      </c>
      <c r="I99" s="6" t="s">
        <v>207</v>
      </c>
    </row>
    <row r="100" spans="1:9" ht="52.8" x14ac:dyDescent="0.25">
      <c r="A100" s="7" t="s">
        <v>168</v>
      </c>
      <c r="B100" s="7" t="s">
        <v>130</v>
      </c>
      <c r="C100" s="1" t="s">
        <v>61</v>
      </c>
      <c r="D100" s="2">
        <v>658520</v>
      </c>
      <c r="E100" s="3">
        <v>0</v>
      </c>
      <c r="F100" s="4">
        <v>164630</v>
      </c>
      <c r="G100" s="53">
        <v>0.70700000000000007</v>
      </c>
      <c r="H100" s="34" t="s">
        <v>193</v>
      </c>
      <c r="I100" s="6" t="s">
        <v>206</v>
      </c>
    </row>
    <row r="101" spans="1:9" ht="39.6" x14ac:dyDescent="0.25">
      <c r="A101" s="7" t="s">
        <v>169</v>
      </c>
      <c r="B101" s="7" t="s">
        <v>81</v>
      </c>
      <c r="C101" s="1" t="s">
        <v>163</v>
      </c>
      <c r="D101" s="2">
        <v>658920</v>
      </c>
      <c r="E101" s="3">
        <v>0</v>
      </c>
      <c r="F101" s="4">
        <v>164730</v>
      </c>
      <c r="G101" s="53">
        <v>0.67900000000000005</v>
      </c>
      <c r="H101" s="34" t="s">
        <v>193</v>
      </c>
      <c r="I101" s="6" t="s">
        <v>207</v>
      </c>
    </row>
    <row r="102" spans="1:9" ht="52.8" x14ac:dyDescent="0.25">
      <c r="A102" s="7" t="s">
        <v>170</v>
      </c>
      <c r="B102" s="7" t="s">
        <v>69</v>
      </c>
      <c r="C102" s="1" t="s">
        <v>61</v>
      </c>
      <c r="D102" s="2">
        <v>659000</v>
      </c>
      <c r="E102" s="3">
        <v>0</v>
      </c>
      <c r="F102" s="4">
        <v>164750</v>
      </c>
      <c r="G102" s="53">
        <v>0.71299999999999997</v>
      </c>
      <c r="H102" s="34" t="s">
        <v>193</v>
      </c>
      <c r="I102" s="6" t="s">
        <v>206</v>
      </c>
    </row>
    <row r="103" spans="1:9" ht="39.6" x14ac:dyDescent="0.25">
      <c r="A103" s="7" t="s">
        <v>171</v>
      </c>
      <c r="B103" s="7" t="s">
        <v>172</v>
      </c>
      <c r="C103" s="1" t="s">
        <v>163</v>
      </c>
      <c r="D103" s="2">
        <v>659400</v>
      </c>
      <c r="E103" s="3">
        <v>0</v>
      </c>
      <c r="F103" s="4">
        <v>164850</v>
      </c>
      <c r="G103" s="53">
        <v>0.66700000000000004</v>
      </c>
      <c r="H103" s="34" t="s">
        <v>193</v>
      </c>
      <c r="I103" s="6" t="s">
        <v>207</v>
      </c>
    </row>
    <row r="104" spans="1:9" ht="39.6" x14ac:dyDescent="0.25">
      <c r="A104" s="7" t="s">
        <v>173</v>
      </c>
      <c r="B104" s="7" t="s">
        <v>77</v>
      </c>
      <c r="C104" s="1" t="s">
        <v>163</v>
      </c>
      <c r="D104" s="2">
        <v>659880</v>
      </c>
      <c r="E104" s="3">
        <v>0</v>
      </c>
      <c r="F104" s="4">
        <v>164970</v>
      </c>
      <c r="G104" s="53">
        <v>0.69200000000000006</v>
      </c>
      <c r="H104" s="34" t="s">
        <v>193</v>
      </c>
      <c r="I104" s="6" t="s">
        <v>207</v>
      </c>
    </row>
    <row r="105" spans="1:9" ht="39.6" x14ac:dyDescent="0.25">
      <c r="A105" s="7" t="s">
        <v>174</v>
      </c>
      <c r="B105" s="7" t="s">
        <v>175</v>
      </c>
      <c r="C105" s="1" t="s">
        <v>163</v>
      </c>
      <c r="D105" s="2">
        <v>660800</v>
      </c>
      <c r="E105" s="3">
        <v>0</v>
      </c>
      <c r="F105" s="4">
        <v>165200</v>
      </c>
      <c r="G105" s="53">
        <v>0.68500000000000005</v>
      </c>
      <c r="H105" s="34" t="s">
        <v>193</v>
      </c>
      <c r="I105" s="6" t="s">
        <v>207</v>
      </c>
    </row>
    <row r="106" spans="1:9" ht="39.6" x14ac:dyDescent="0.25">
      <c r="A106" s="7" t="s">
        <v>176</v>
      </c>
      <c r="B106" s="7" t="s">
        <v>44</v>
      </c>
      <c r="C106" s="1" t="s">
        <v>163</v>
      </c>
      <c r="D106" s="2">
        <v>661040</v>
      </c>
      <c r="E106" s="3">
        <v>0</v>
      </c>
      <c r="F106" s="4">
        <v>165260</v>
      </c>
      <c r="G106" s="53">
        <v>0.67900000000000005</v>
      </c>
      <c r="H106" s="34" t="s">
        <v>193</v>
      </c>
      <c r="I106" s="6" t="s">
        <v>207</v>
      </c>
    </row>
    <row r="107" spans="1:9" ht="39.6" x14ac:dyDescent="0.25">
      <c r="A107" s="7" t="s">
        <v>177</v>
      </c>
      <c r="B107" s="7" t="s">
        <v>144</v>
      </c>
      <c r="C107" s="1" t="s">
        <v>163</v>
      </c>
      <c r="D107" s="2">
        <v>661520</v>
      </c>
      <c r="E107" s="3">
        <v>0</v>
      </c>
      <c r="F107" s="4">
        <v>165380</v>
      </c>
      <c r="G107" s="53">
        <v>0.67900000000000005</v>
      </c>
      <c r="H107" s="34" t="s">
        <v>193</v>
      </c>
      <c r="I107" s="6" t="s">
        <v>207</v>
      </c>
    </row>
    <row r="108" spans="1:9" ht="52.8" x14ac:dyDescent="0.25">
      <c r="A108" s="7" t="s">
        <v>178</v>
      </c>
      <c r="B108" s="7" t="s">
        <v>36</v>
      </c>
      <c r="C108" s="1" t="s">
        <v>163</v>
      </c>
      <c r="D108" s="2">
        <v>661720</v>
      </c>
      <c r="E108" s="3">
        <v>0</v>
      </c>
      <c r="F108" s="4">
        <v>165430</v>
      </c>
      <c r="G108" s="53">
        <v>0.70299999999999996</v>
      </c>
      <c r="H108" s="34" t="s">
        <v>193</v>
      </c>
      <c r="I108" s="6" t="s">
        <v>206</v>
      </c>
    </row>
    <row r="109" spans="1:9" ht="52.8" x14ac:dyDescent="0.25">
      <c r="A109" s="7" t="s">
        <v>179</v>
      </c>
      <c r="B109" s="7" t="s">
        <v>47</v>
      </c>
      <c r="C109" s="1" t="s">
        <v>112</v>
      </c>
      <c r="D109" s="2">
        <v>1046000</v>
      </c>
      <c r="E109" s="3">
        <v>0</v>
      </c>
      <c r="F109" s="4">
        <v>283000</v>
      </c>
      <c r="G109" s="53">
        <v>0.72199999999999998</v>
      </c>
      <c r="H109" s="34" t="s">
        <v>193</v>
      </c>
      <c r="I109" s="6" t="s">
        <v>206</v>
      </c>
    </row>
    <row r="110" spans="1:9" ht="39.6" x14ac:dyDescent="0.25">
      <c r="A110" s="7" t="s">
        <v>180</v>
      </c>
      <c r="B110" s="7" t="s">
        <v>54</v>
      </c>
      <c r="C110" s="1" t="s">
        <v>163</v>
      </c>
      <c r="D110" s="2">
        <v>754760</v>
      </c>
      <c r="E110" s="3">
        <v>0</v>
      </c>
      <c r="F110" s="4">
        <v>188690</v>
      </c>
      <c r="G110" s="53">
        <v>0.68800000000000017</v>
      </c>
      <c r="H110" s="34" t="s">
        <v>193</v>
      </c>
      <c r="I110" s="6" t="s">
        <v>207</v>
      </c>
    </row>
    <row r="111" spans="1:9" ht="39.6" x14ac:dyDescent="0.25">
      <c r="A111" s="7" t="s">
        <v>181</v>
      </c>
      <c r="B111" s="7" t="s">
        <v>182</v>
      </c>
      <c r="C111" s="1" t="s">
        <v>183</v>
      </c>
      <c r="D111" s="2">
        <v>782808</v>
      </c>
      <c r="E111" s="3">
        <v>0</v>
      </c>
      <c r="F111" s="4">
        <v>195702</v>
      </c>
      <c r="G111" s="53">
        <v>0.65799999999999992</v>
      </c>
      <c r="H111" s="34" t="s">
        <v>193</v>
      </c>
      <c r="I111" s="6" t="s">
        <v>207</v>
      </c>
    </row>
    <row r="112" spans="1:9" ht="52.8" x14ac:dyDescent="0.25">
      <c r="A112" s="7" t="s">
        <v>184</v>
      </c>
      <c r="B112" s="7" t="s">
        <v>102</v>
      </c>
      <c r="C112" s="1" t="s">
        <v>112</v>
      </c>
      <c r="D112" s="2">
        <v>864000</v>
      </c>
      <c r="E112" s="3">
        <v>0</v>
      </c>
      <c r="F112" s="4">
        <v>224000</v>
      </c>
      <c r="G112" s="53">
        <v>0.71199999999999986</v>
      </c>
      <c r="H112" s="34" t="s">
        <v>193</v>
      </c>
      <c r="I112" s="6" t="s">
        <v>206</v>
      </c>
    </row>
    <row r="113" spans="1:9" ht="52.8" x14ac:dyDescent="0.25">
      <c r="A113" s="7" t="s">
        <v>185</v>
      </c>
      <c r="B113" s="7" t="s">
        <v>186</v>
      </c>
      <c r="C113" s="1" t="s">
        <v>108</v>
      </c>
      <c r="D113" s="2">
        <v>944424</v>
      </c>
      <c r="E113" s="3">
        <v>0</v>
      </c>
      <c r="F113" s="4">
        <v>236400</v>
      </c>
      <c r="G113" s="53">
        <v>0.72300000000000009</v>
      </c>
      <c r="H113" s="34" t="s">
        <v>193</v>
      </c>
      <c r="I113" s="6" t="s">
        <v>206</v>
      </c>
    </row>
    <row r="114" spans="1:9" ht="52.8" x14ac:dyDescent="0.25">
      <c r="A114" s="7" t="s">
        <v>187</v>
      </c>
      <c r="B114" s="7" t="s">
        <v>20</v>
      </c>
      <c r="C114" s="1" t="s">
        <v>108</v>
      </c>
      <c r="D114" s="2">
        <v>944424</v>
      </c>
      <c r="E114" s="3">
        <v>0</v>
      </c>
      <c r="F114" s="4">
        <v>236400</v>
      </c>
      <c r="G114" s="53">
        <v>0.72800000000000009</v>
      </c>
      <c r="H114" s="34" t="s">
        <v>193</v>
      </c>
      <c r="I114" s="6" t="s">
        <v>206</v>
      </c>
    </row>
    <row r="115" spans="1:9" ht="52.8" x14ac:dyDescent="0.25">
      <c r="A115" s="11" t="s">
        <v>188</v>
      </c>
      <c r="B115" s="11" t="s">
        <v>67</v>
      </c>
      <c r="C115" s="12" t="s">
        <v>108</v>
      </c>
      <c r="D115" s="13">
        <v>944424</v>
      </c>
      <c r="E115" s="3">
        <v>0</v>
      </c>
      <c r="F115" s="14">
        <v>236400</v>
      </c>
      <c r="G115" s="54">
        <v>0.72500000000000009</v>
      </c>
      <c r="H115" s="34" t="s">
        <v>193</v>
      </c>
      <c r="I115" s="6" t="s">
        <v>206</v>
      </c>
    </row>
    <row r="116" spans="1:9" x14ac:dyDescent="0.25">
      <c r="A116" s="27"/>
      <c r="B116" s="27"/>
      <c r="C116" s="28"/>
      <c r="D116" s="24"/>
      <c r="E116" s="33"/>
      <c r="F116" s="25"/>
      <c r="G116" s="38"/>
      <c r="H116" s="39"/>
      <c r="I116" s="27"/>
    </row>
    <row r="117" spans="1:9" ht="21" x14ac:dyDescent="0.25">
      <c r="A117" s="55" t="s">
        <v>189</v>
      </c>
      <c r="B117" s="55"/>
      <c r="C117" s="55"/>
      <c r="D117" s="55"/>
      <c r="E117" s="55"/>
      <c r="F117" s="55"/>
      <c r="G117" s="55"/>
      <c r="H117" s="55"/>
      <c r="I117" s="55"/>
    </row>
    <row r="118" spans="1:9" ht="39.6" x14ac:dyDescent="0.25">
      <c r="A118" s="9" t="s">
        <v>6</v>
      </c>
      <c r="B118" s="9" t="s">
        <v>7</v>
      </c>
      <c r="C118" s="9" t="s">
        <v>8</v>
      </c>
      <c r="D118" s="9" t="s">
        <v>9</v>
      </c>
      <c r="E118" s="9" t="s">
        <v>10</v>
      </c>
      <c r="F118" s="9" t="s">
        <v>11</v>
      </c>
      <c r="G118" s="9" t="s">
        <v>12</v>
      </c>
      <c r="H118" s="9" t="s">
        <v>190</v>
      </c>
      <c r="I118" s="10" t="s">
        <v>14</v>
      </c>
    </row>
    <row r="119" spans="1:9" x14ac:dyDescent="0.25">
      <c r="A119" s="7" t="s">
        <v>191</v>
      </c>
      <c r="B119" s="7" t="s">
        <v>192</v>
      </c>
      <c r="C119" s="1" t="s">
        <v>37</v>
      </c>
      <c r="D119" s="2">
        <v>1396803.2000000002</v>
      </c>
      <c r="E119" s="3">
        <v>0</v>
      </c>
      <c r="F119" s="4">
        <v>349200.79999999981</v>
      </c>
      <c r="G119" s="5" t="s">
        <v>193</v>
      </c>
      <c r="H119" s="35" t="s">
        <v>193</v>
      </c>
      <c r="I119" s="6" t="s">
        <v>189</v>
      </c>
    </row>
    <row r="120" spans="1:9" x14ac:dyDescent="0.25">
      <c r="A120" s="7" t="s">
        <v>194</v>
      </c>
      <c r="B120" s="7" t="s">
        <v>195</v>
      </c>
      <c r="C120" s="1" t="s">
        <v>196</v>
      </c>
      <c r="D120" s="2">
        <v>573695</v>
      </c>
      <c r="E120" s="3">
        <v>0</v>
      </c>
      <c r="F120" s="4">
        <v>143423</v>
      </c>
      <c r="G120" s="5" t="s">
        <v>193</v>
      </c>
      <c r="H120" s="35" t="s">
        <v>193</v>
      </c>
      <c r="I120" s="6" t="s">
        <v>189</v>
      </c>
    </row>
    <row r="121" spans="1:9" x14ac:dyDescent="0.25">
      <c r="A121" s="7" t="s">
        <v>197</v>
      </c>
      <c r="B121" s="7" t="s">
        <v>195</v>
      </c>
      <c r="C121" s="1" t="s">
        <v>196</v>
      </c>
      <c r="D121" s="2">
        <v>573695</v>
      </c>
      <c r="E121" s="3">
        <v>0</v>
      </c>
      <c r="F121" s="4">
        <v>143423</v>
      </c>
      <c r="G121" s="5" t="s">
        <v>193</v>
      </c>
      <c r="H121" s="35" t="s">
        <v>193</v>
      </c>
      <c r="I121" s="6" t="s">
        <v>189</v>
      </c>
    </row>
    <row r="122" spans="1:9" x14ac:dyDescent="0.25">
      <c r="A122" s="7" t="s">
        <v>198</v>
      </c>
      <c r="B122" s="7" t="s">
        <v>199</v>
      </c>
      <c r="C122" s="1" t="s">
        <v>200</v>
      </c>
      <c r="D122" s="2">
        <v>2000000</v>
      </c>
      <c r="E122" s="3">
        <v>0</v>
      </c>
      <c r="F122" s="4">
        <v>400000</v>
      </c>
      <c r="G122" s="5" t="s">
        <v>193</v>
      </c>
      <c r="H122" s="35" t="s">
        <v>193</v>
      </c>
      <c r="I122" s="6" t="s">
        <v>189</v>
      </c>
    </row>
    <row r="123" spans="1:9" x14ac:dyDescent="0.25">
      <c r="A123" s="7" t="s">
        <v>201</v>
      </c>
      <c r="B123" s="7" t="s">
        <v>56</v>
      </c>
      <c r="C123" s="1" t="s">
        <v>57</v>
      </c>
      <c r="D123" s="2">
        <v>1621150</v>
      </c>
      <c r="E123" s="3">
        <v>0</v>
      </c>
      <c r="F123" s="4">
        <v>405288</v>
      </c>
      <c r="G123" s="5" t="s">
        <v>193</v>
      </c>
      <c r="H123" s="35" t="s">
        <v>193</v>
      </c>
      <c r="I123" s="6" t="s">
        <v>189</v>
      </c>
    </row>
    <row r="124" spans="1:9" x14ac:dyDescent="0.25">
      <c r="A124" s="11" t="s">
        <v>202</v>
      </c>
      <c r="B124" s="11" t="s">
        <v>182</v>
      </c>
      <c r="C124" s="12" t="s">
        <v>203</v>
      </c>
      <c r="D124" s="13" t="s">
        <v>193</v>
      </c>
      <c r="E124" s="3">
        <v>0</v>
      </c>
      <c r="F124" s="14" t="s">
        <v>193</v>
      </c>
      <c r="G124" s="15" t="s">
        <v>193</v>
      </c>
      <c r="H124" s="35" t="s">
        <v>193</v>
      </c>
      <c r="I124" s="17" t="s">
        <v>189</v>
      </c>
    </row>
    <row r="125" spans="1:9" x14ac:dyDescent="0.25">
      <c r="A125" s="27"/>
      <c r="B125" s="27"/>
      <c r="C125" s="28"/>
      <c r="D125" s="24"/>
      <c r="E125" s="33"/>
      <c r="F125" s="25"/>
      <c r="G125" s="26"/>
      <c r="H125" s="45"/>
      <c r="I125" s="27"/>
    </row>
    <row r="126" spans="1:9" ht="20.25" customHeight="1" x14ac:dyDescent="0.25">
      <c r="A126" s="55" t="s">
        <v>204</v>
      </c>
      <c r="B126" s="55"/>
      <c r="C126" s="55"/>
      <c r="D126" s="55"/>
      <c r="E126" s="55"/>
    </row>
    <row r="127" spans="1:9" x14ac:dyDescent="0.25">
      <c r="A127" s="46" t="s">
        <v>134</v>
      </c>
      <c r="B127" s="47" t="s">
        <v>205</v>
      </c>
      <c r="C127" s="47" t="s">
        <v>9</v>
      </c>
      <c r="D127" s="47" t="s">
        <v>10</v>
      </c>
      <c r="E127" s="48" t="s">
        <v>11</v>
      </c>
    </row>
    <row r="128" spans="1:9" ht="26.4" x14ac:dyDescent="0.25">
      <c r="A128" s="49" t="s">
        <v>204</v>
      </c>
      <c r="B128" s="50">
        <v>19</v>
      </c>
      <c r="C128" s="51">
        <f>SUM(Proposed_Awards_A8.H12[Funds Requested])+SUM(Did_Not_Pass_A19.H25[Funds Requested])+SUM(Did_Not_Pass_A19.H256[Funds Requested])+SUM(D119:D124)</f>
        <v>77748958.600000009</v>
      </c>
      <c r="D128" s="51">
        <f>SUM(E9:E124)</f>
        <v>45795329</v>
      </c>
      <c r="E128" s="52">
        <f>SUM(F74:F124)+D70</f>
        <v>19454575</v>
      </c>
    </row>
    <row r="133" spans="4:4" x14ac:dyDescent="0.25">
      <c r="D133" s="36"/>
    </row>
  </sheetData>
  <mergeCells count="12">
    <mergeCell ref="A117:I117"/>
    <mergeCell ref="A126:E126"/>
    <mergeCell ref="A72:I72"/>
    <mergeCell ref="A76:I76"/>
    <mergeCell ref="A1:I1"/>
    <mergeCell ref="A2:I2"/>
    <mergeCell ref="A3:I3"/>
    <mergeCell ref="A4:I4"/>
    <mergeCell ref="A5:I5"/>
    <mergeCell ref="A6:I6"/>
    <mergeCell ref="A7:I7"/>
    <mergeCell ref="A68:D68"/>
  </mergeCells>
  <phoneticPr fontId="14" type="noConversion"/>
  <pageMargins left="0.7" right="0.7" top="0.75" bottom="0.75" header="0.3" footer="0.3"/>
  <pageSetup scale="75" orientation="landscape" r:id="rId1"/>
  <headerFooter>
    <oddFooter>&amp;C&amp;P of &amp;N</oddFooter>
  </headerFooter>
  <drawing r:id="rId2"/>
  <tableParts count="6">
    <tablePart r:id="rId3"/>
    <tablePart r:id="rId4"/>
    <tablePart r:id="rId5"/>
    <tablePart r:id="rId6"/>
    <tablePart r:id="rId7"/>
    <tablePart r:id="rId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Date xmlns="785685f2-c2e1-4352-89aa-3faca8eaba52" xsi:nil="true"/>
    <SharedWithUsers xmlns="5067c814-4b34-462c-a21d-c185ff6548d2">
      <UserInfo>
        <DisplayName>Monahan, Patricia@Energy</DisplayName>
        <AccountId>88</AccountId>
        <AccountType/>
      </UserInfo>
    </SharedWithUsers>
    <DateofPublicationorEvent xmlns="785685f2-c2e1-4352-89aa-3faca8eaba52" xsi:nil="true"/>
    <TopicsofInterest xmlns="785685f2-c2e1-4352-89aa-3faca8eaba52" xsi:nil="true"/>
    <Descr xmlns="785685f2-c2e1-4352-89aa-3faca8eaba52" xsi:nil="true"/>
    <Sort_x0020_Order xmlns="785685f2-c2e1-4352-89aa-3faca8eaba52" xsi:nil="true"/>
    <Obsolete xmlns="785685f2-c2e1-4352-89aa-3faca8eaba52">false</Obsole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7" ma:contentTypeDescription="Create a new document." ma:contentTypeScope="" ma:versionID="c83cd0ea88a329b6a245c19cfeeebbb9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354288912e48354b8dd674911b6dd9aa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Date" minOccurs="0"/>
                <xsd:element ref="ns2:MediaServiceSearchProperties" minOccurs="0"/>
                <xsd:element ref="ns2:Descr" minOccurs="0"/>
                <xsd:element ref="ns2:TopicsofInterest" minOccurs="0"/>
                <xsd:element ref="ns2:DateofPublicationorEvent" minOccurs="0"/>
                <xsd:element ref="ns2:MediaServiceBillingMetadata" minOccurs="0"/>
                <xsd:element ref="ns2:Obsolete" minOccurs="0"/>
                <xsd:element ref="ns2:Sort_x0020_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hidden="true" ma:internalName="MediaServiceAutoTags" ma:readOnly="true">
      <xsd:simpleType>
        <xsd:restriction base="dms:Text"/>
      </xsd:simpleType>
    </xsd:element>
    <xsd:element name="MediaServiceOCR" ma:index="13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ate" ma:index="23" nillable="true" ma:displayName="Date" ma:format="DateTime" ma:internalName="Date">
      <xsd:simpleType>
        <xsd:restriction base="dms:DateTim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escr" ma:index="25" nillable="true" ma:displayName="Descr" ma:format="Dropdown" ma:internalName="Descr">
      <xsd:simpleType>
        <xsd:restriction base="dms:Note">
          <xsd:maxLength value="255"/>
        </xsd:restriction>
      </xsd:simpleType>
    </xsd:element>
    <xsd:element name="TopicsofInterest" ma:index="26" nillable="true" ma:displayName="Topics of Interest" ma:format="Dropdown" ma:internalName="TopicsofInterest">
      <xsd:simpleType>
        <xsd:restriction base="dms:Note">
          <xsd:maxLength value="255"/>
        </xsd:restriction>
      </xsd:simpleType>
    </xsd:element>
    <xsd:element name="DateofPublicationorEvent" ma:index="27" nillable="true" ma:displayName="Date of Publication or Event" ma:format="DateOnly" ma:indexed="true" ma:internalName="DateofPublicationorEvent">
      <xsd:simpleType>
        <xsd:restriction base="dms:DateTim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  <xsd:element name="Obsolete" ma:index="30" nillable="true" ma:displayName="Obsolete" ma:default="0" ma:description="Whether this publication has been replaced by a newer version" ma:format="Dropdown" ma:internalName="Obsolete">
      <xsd:simpleType>
        <xsd:restriction base="dms:Boolean"/>
      </xsd:simpleType>
    </xsd:element>
    <xsd:element name="Sort_x0020_Order" ma:index="31" nillable="true" ma:displayName="Sort Order" ma:format="Dropdown" ma:internalName="Sort_x0020_Ord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1" nillable="true" ma:displayName="Taxonomy Catch All Column" ma:hidden="true" ma:list="{56ce4c4a-7fe1-4beb-a9c7-54d9dfc92e85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 ma:index="28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C2DF9D-9C7A-4B67-9215-4931781A17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FA6B71-9B54-4706-859F-7A90F1DA703C}">
  <ds:schemaRefs>
    <ds:schemaRef ds:uri="http://schemas.microsoft.com/office/2006/metadata/properties"/>
    <ds:schemaRef ds:uri="http://purl.org/dc/terms/"/>
    <ds:schemaRef ds:uri="http://purl.org/dc/dcmitype/"/>
    <ds:schemaRef ds:uri="785685f2-c2e1-4352-89aa-3faca8eaba5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5067c814-4b34-462c-a21d-c185ff6548d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834104C-DC22-45CD-A7F6-7DAFA313CD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NOPA</vt:lpstr>
      <vt:lpstr>ColumnTitle_Did_Not_Pass</vt:lpstr>
      <vt:lpstr>ColumnTitle_Proposed_Awards</vt:lpstr>
      <vt:lpstr>ColumnTitle_Total_Proposals_Received</vt:lpstr>
      <vt:lpstr>ColumnTitle_Totals_Proposed_Awards</vt:lpstr>
      <vt:lpstr>NOPA!Print_Area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GFO-23-602 NOPA Results Table</dc:title>
  <dc:subject/>
  <dc:creator>California Energy Commission</dc:creator>
  <cp:keywords/>
  <dc:description/>
  <cp:lastModifiedBy>Soriano, Devin@Energy</cp:lastModifiedBy>
  <cp:revision/>
  <cp:lastPrinted>2026-06-30T22:53:21Z</cp:lastPrinted>
  <dcterms:created xsi:type="dcterms:W3CDTF">2013-02-11T17:46:59Z</dcterms:created>
  <dcterms:modified xsi:type="dcterms:W3CDTF">2026-07-14T22:20:37Z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