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CECCGL/Shared Documents/CGL Files/02 Grants/_ Grant Solicitations/2025-2026 GFOs/GFO-25-307 CRISP Program - Direct Air Capture Pre-Commercial Demonstration &amp; Community Engagement/NOPA/"/>
    </mc:Choice>
  </mc:AlternateContent>
  <xr:revisionPtr revIDLastSave="195" documentId="8_{51E5FDDE-AD2D-40BB-9D04-110581809A13}" xr6:coauthVersionLast="47" xr6:coauthVersionMax="47" xr10:uidLastSave="{70A72679-BD2A-41ED-A2BC-4D36FDD5C338}"/>
  <bookViews>
    <workbookView xWindow="-110" yWindow="-110" windowWidth="19420" windowHeight="10300" activeTab="1" xr2:uid="{00000000-000D-0000-FFFF-FFFF00000000}"/>
  </bookViews>
  <sheets>
    <sheet name="Cover" sheetId="11" r:id="rId1"/>
    <sheet name="NOPA Table" sheetId="6" r:id="rId2"/>
  </sheets>
  <definedNames>
    <definedName name="_xlnm.Print_Area" localSheetId="1">'NOPA Table'!$A$1:$H$33</definedName>
    <definedName name="_xlnm.Print_Titles" localSheetId="1">'NOPA Table'!$1:$1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6" l="1"/>
  <c r="F7" i="6"/>
  <c r="F26" i="6"/>
  <c r="F33" i="6"/>
  <c r="E13" i="6"/>
  <c r="D13" i="6"/>
  <c r="E26" i="6" l="1"/>
  <c r="D26" i="6"/>
  <c r="E33" i="6" l="1"/>
  <c r="D33" i="6"/>
  <c r="E7" i="6"/>
  <c r="D7" i="6"/>
</calcChain>
</file>

<file path=xl/sharedStrings.xml><?xml version="1.0" encoding="utf-8"?>
<sst xmlns="http://schemas.openxmlformats.org/spreadsheetml/2006/main" count="106" uniqueCount="49">
  <si>
    <t>California Energy Commission - Energy Research Development Division</t>
  </si>
  <si>
    <t>Notice of Proposed Awards</t>
  </si>
  <si>
    <t>GFO-25-307</t>
  </si>
  <si>
    <t>Direct Air Capture Pre-Commercial Demonstration and 
Community Engagement</t>
  </si>
  <si>
    <t>Proposed Award</t>
  </si>
  <si>
    <t>Rank Number</t>
  </si>
  <si>
    <t>Project Applicant</t>
  </si>
  <si>
    <t>Title</t>
  </si>
  <si>
    <t>CEC Funds Requested</t>
  </si>
  <si>
    <t>CEC Funds Recommended</t>
  </si>
  <si>
    <t>Match
Funds</t>
  </si>
  <si>
    <t>Score</t>
  </si>
  <si>
    <t>Award
Status</t>
  </si>
  <si>
    <t xml:space="preserve">Ivy Capture Inc. </t>
  </si>
  <si>
    <t>Distributed Direct Air Capture via HVAC-Integrated Ivy MECS Filter Systems</t>
  </si>
  <si>
    <t>Awardee</t>
  </si>
  <si>
    <t>Carbon Capture Inc.</t>
  </si>
  <si>
    <t>Demonstration of an Innovative, Low-Cost DAC Architecture</t>
  </si>
  <si>
    <t>Air Capture Inc.</t>
  </si>
  <si>
    <t>Continuous Microwave Direct Air Capture (MWDAC) Field Demonstration: A Pre-Commercial Deployment at California State University, Bakersfield</t>
  </si>
  <si>
    <t>Total Funding Recommended</t>
  </si>
  <si>
    <t>Passed but Not Funded</t>
  </si>
  <si>
    <t>Victory Over Carbon Inc. (dba GigaDAC)</t>
  </si>
  <si>
    <t>Project Title</t>
  </si>
  <si>
    <t>Finalist</t>
  </si>
  <si>
    <t>Total</t>
  </si>
  <si>
    <t>Did Not Pass</t>
  </si>
  <si>
    <t>NA</t>
  </si>
  <si>
    <t>Abron Inc.</t>
  </si>
  <si>
    <t>Arbon Humidity-Swing Direct Air Capture Demonstration at California State University, Bakersfield</t>
  </si>
  <si>
    <t>-</t>
  </si>
  <si>
    <t xml:space="preserve">Capture 6 </t>
  </si>
  <si>
    <t>Project Monarch Phase II</t>
  </si>
  <si>
    <t xml:space="preserve">Sponge Dac Inc </t>
  </si>
  <si>
    <t>REED (Remove Existing Emissions Demonstration)</t>
  </si>
  <si>
    <t>Eleryc Inc</t>
  </si>
  <si>
    <t>DACDRIVE-2 Direct Air Capture – Demonstrating Readiness, Innovation, Value and Engagement-2</t>
  </si>
  <si>
    <t>Caltech</t>
  </si>
  <si>
    <t>Direct Air Capture by ZeoDAC</t>
  </si>
  <si>
    <t>T2M Global</t>
  </si>
  <si>
    <t>Energy-Efficient, Dual-Mode Direct Air Capture</t>
  </si>
  <si>
    <t>Yggdrasil Trees, Inc.</t>
  </si>
  <si>
    <t>Modular Direct Air Capture Pre-Commercial Demonstration at the Los Angeles Cleantech Incubator Campus</t>
  </si>
  <si>
    <t>Kolodji Corporation</t>
  </si>
  <si>
    <t>Black sWan Direct Air Capture</t>
  </si>
  <si>
    <t>Disqualified</t>
  </si>
  <si>
    <t>CarBonne</t>
  </si>
  <si>
    <t>Global Algae Innovations</t>
  </si>
  <si>
    <t>Direct Air Capture with Microalgae Solvent Regeneration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</si>
</sst>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[$-409]mmmm\ d\,\ yyyy;@"/>
  </numFmts>
  <fonts count="9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rgb="FF000000"/>
      <name val="Tahoma "/>
    </font>
    <font>
      <sz val="12"/>
      <color theme="1"/>
      <name val="Tahoma "/>
    </font>
    <font>
      <b/>
      <sz val="12"/>
      <color theme="1"/>
      <name val="Tahoma "/>
    </font>
    <font>
      <b/>
      <i/>
      <sz val="12"/>
      <color theme="1"/>
      <name val="Tahoma "/>
    </font>
    <font>
      <b/>
      <sz val="12"/>
      <color rgb="FF000000"/>
      <name val="Tahoma"/>
      <family val="2"/>
    </font>
    <font>
      <sz val="12"/>
      <color theme="1"/>
      <name val="Tahoma"/>
      <family val="2"/>
    </font>
    <font>
      <sz val="12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vertical="center"/>
    </xf>
    <xf numFmtId="164" fontId="3" fillId="2" borderId="0" xfId="0" applyNumberFormat="1" applyFont="1" applyFill="1" applyAlignment="1">
      <alignment wrapText="1"/>
    </xf>
    <xf numFmtId="0" fontId="0" fillId="2" borderId="0" xfId="0" applyFill="1" applyAlignment="1">
      <alignment wrapText="1"/>
    </xf>
    <xf numFmtId="164" fontId="0" fillId="2" borderId="0" xfId="0" applyNumberFormat="1" applyFill="1" applyAlignment="1">
      <alignment wrapText="1"/>
    </xf>
    <xf numFmtId="0" fontId="3" fillId="2" borderId="0" xfId="0" applyFont="1" applyFill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2" borderId="3" xfId="0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center" wrapText="1"/>
    </xf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horizontal="right" vertical="center"/>
    </xf>
    <xf numFmtId="0" fontId="3" fillId="5" borderId="8" xfId="0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right" vertical="center" wrapText="1"/>
    </xf>
    <xf numFmtId="164" fontId="3" fillId="2" borderId="5" xfId="0" applyNumberFormat="1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164" fontId="4" fillId="5" borderId="8" xfId="0" applyNumberFormat="1" applyFont="1" applyFill="1" applyBorder="1" applyAlignment="1">
      <alignment horizontal="right" vertical="center" wrapText="1"/>
    </xf>
    <xf numFmtId="164" fontId="4" fillId="5" borderId="1" xfId="0" applyNumberFormat="1" applyFont="1" applyFill="1" applyBorder="1" applyAlignment="1">
      <alignment horizontal="right" vertical="center" wrapText="1"/>
    </xf>
    <xf numFmtId="164" fontId="4" fillId="5" borderId="6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vertical="top"/>
    </xf>
    <xf numFmtId="0" fontId="7" fillId="0" borderId="0" xfId="0" applyFont="1" applyAlignment="1">
      <alignment horizontal="center" vertical="center"/>
    </xf>
    <xf numFmtId="0" fontId="4" fillId="5" borderId="9" xfId="0" applyFont="1" applyFill="1" applyBorder="1" applyAlignment="1">
      <alignment vertical="center"/>
    </xf>
    <xf numFmtId="0" fontId="4" fillId="5" borderId="2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horizontal="right" vertical="center"/>
    </xf>
    <xf numFmtId="164" fontId="4" fillId="5" borderId="10" xfId="0" applyNumberFormat="1" applyFont="1" applyFill="1" applyBorder="1" applyAlignment="1">
      <alignment horizontal="right" vertical="center" wrapText="1"/>
    </xf>
    <xf numFmtId="164" fontId="4" fillId="5" borderId="4" xfId="0" applyNumberFormat="1" applyFont="1" applyFill="1" applyBorder="1" applyAlignment="1">
      <alignment horizontal="right" vertical="center" wrapText="1"/>
    </xf>
    <xf numFmtId="164" fontId="4" fillId="5" borderId="9" xfId="0" applyNumberFormat="1" applyFont="1" applyFill="1" applyBorder="1" applyAlignment="1">
      <alignment horizontal="right" vertical="center" wrapText="1"/>
    </xf>
    <xf numFmtId="0" fontId="5" fillId="3" borderId="12" xfId="0" applyFont="1" applyFill="1" applyBorder="1"/>
    <xf numFmtId="0" fontId="5" fillId="3" borderId="13" xfId="0" applyFont="1" applyFill="1" applyBorder="1"/>
    <xf numFmtId="0" fontId="4" fillId="0" borderId="9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2" xfId="0" applyNumberFormat="1" applyFont="1" applyBorder="1" applyAlignment="1">
      <alignment vertical="center" wrapText="1"/>
    </xf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0" applyNumberFormat="1" applyFont="1" applyAlignment="1">
      <alignment vertical="center" wrapText="1"/>
    </xf>
    <xf numFmtId="164" fontId="3" fillId="2" borderId="0" xfId="0" applyNumberFormat="1" applyFont="1" applyFill="1" applyAlignment="1">
      <alignment vertical="center" wrapText="1"/>
    </xf>
    <xf numFmtId="164" fontId="4" fillId="5" borderId="1" xfId="0" applyNumberFormat="1" applyFont="1" applyFill="1" applyBorder="1" applyAlignment="1">
      <alignment vertical="center" wrapText="1"/>
    </xf>
    <xf numFmtId="0" fontId="5" fillId="3" borderId="8" xfId="0" applyFont="1" applyFill="1" applyBorder="1"/>
    <xf numFmtId="164" fontId="3" fillId="2" borderId="4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65" fontId="8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738A8-DAA6-4AAF-BEA2-F03014260B0E}">
  <dimension ref="A1:A6"/>
  <sheetViews>
    <sheetView workbookViewId="0">
      <selection activeCell="A5" sqref="A5"/>
    </sheetView>
  </sheetViews>
  <sheetFormatPr defaultRowHeight="15"/>
  <cols>
    <col min="1" max="1" width="86.08984375" style="30" customWidth="1"/>
  </cols>
  <sheetData>
    <row r="1" spans="1:1" ht="25.5" customHeight="1">
      <c r="A1" s="30" t="s">
        <v>0</v>
      </c>
    </row>
    <row r="2" spans="1:1" ht="25.5" customHeight="1">
      <c r="A2" s="30" t="s">
        <v>1</v>
      </c>
    </row>
    <row r="3" spans="1:1" ht="25.5" customHeight="1">
      <c r="A3" s="62" t="s">
        <v>2</v>
      </c>
    </row>
    <row r="4" spans="1:1" ht="46.75" customHeight="1">
      <c r="A4" s="63" t="s">
        <v>3</v>
      </c>
    </row>
    <row r="5" spans="1:1" ht="25.5" customHeight="1">
      <c r="A5" s="64">
        <v>46297</v>
      </c>
    </row>
    <row r="6" spans="1:1" ht="25.5" customHeight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4"/>
  <sheetViews>
    <sheetView tabSelected="1" zoomScaleNormal="100" zoomScaleSheetLayoutView="100" workbookViewId="0">
      <selection activeCell="M6" sqref="M6"/>
    </sheetView>
  </sheetViews>
  <sheetFormatPr defaultColWidth="9.08984375" defaultRowHeight="14.5"/>
  <cols>
    <col min="1" max="1" width="10.6328125" style="8" customWidth="1"/>
    <col min="2" max="2" width="22" style="4" customWidth="1"/>
    <col min="3" max="3" width="29.36328125" style="4" customWidth="1"/>
    <col min="4" max="4" width="15.6328125" style="5" customWidth="1"/>
    <col min="5" max="6" width="19" style="5" customWidth="1"/>
    <col min="7" max="7" width="15.6328125" style="5" customWidth="1"/>
    <col min="8" max="8" width="13.81640625" style="5" customWidth="1"/>
    <col min="9" max="10" width="9.08984375" style="4"/>
    <col min="11" max="11" width="12.36328125" style="4" bestFit="1" customWidth="1"/>
    <col min="12" max="16384" width="9.08984375" style="4"/>
  </cols>
  <sheetData>
    <row r="1" spans="1:11" s="1" customFormat="1" ht="15.5">
      <c r="A1" s="29"/>
      <c r="C1" s="2"/>
      <c r="D1" s="2"/>
      <c r="E1" s="2"/>
      <c r="F1" s="2"/>
      <c r="G1" s="2"/>
      <c r="H1" s="2"/>
    </row>
    <row r="2" spans="1:11" s="6" customFormat="1" ht="34" customHeight="1">
      <c r="A2" s="49" t="s">
        <v>4</v>
      </c>
      <c r="B2" s="50"/>
      <c r="C2" s="50"/>
      <c r="D2" s="50"/>
      <c r="E2" s="50"/>
      <c r="F2" s="50"/>
      <c r="G2" s="50"/>
      <c r="H2" s="51"/>
    </row>
    <row r="3" spans="1:11" s="1" customFormat="1" ht="31">
      <c r="A3" s="12" t="s">
        <v>5</v>
      </c>
      <c r="B3" s="12" t="s">
        <v>6</v>
      </c>
      <c r="C3" s="12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2" t="s">
        <v>12</v>
      </c>
    </row>
    <row r="4" spans="1:11" s="6" customFormat="1" ht="62">
      <c r="A4" s="9">
        <v>1</v>
      </c>
      <c r="B4" s="24" t="s">
        <v>13</v>
      </c>
      <c r="C4" s="24" t="s">
        <v>14</v>
      </c>
      <c r="D4" s="22">
        <v>2500000</v>
      </c>
      <c r="E4" s="22">
        <v>2500000</v>
      </c>
      <c r="F4" s="22">
        <v>500000</v>
      </c>
      <c r="G4" s="10">
        <v>91.4</v>
      </c>
      <c r="H4" s="9" t="s">
        <v>15</v>
      </c>
    </row>
    <row r="5" spans="1:11" s="6" customFormat="1" ht="46.5">
      <c r="A5" s="9">
        <v>2</v>
      </c>
      <c r="B5" s="24" t="s">
        <v>16</v>
      </c>
      <c r="C5" s="24" t="s">
        <v>17</v>
      </c>
      <c r="D5" s="22">
        <v>3588638</v>
      </c>
      <c r="E5" s="22">
        <v>3588638</v>
      </c>
      <c r="F5" s="22">
        <v>1237635</v>
      </c>
      <c r="G5" s="10">
        <v>90.15</v>
      </c>
      <c r="H5" s="9" t="s">
        <v>15</v>
      </c>
    </row>
    <row r="6" spans="1:11" s="6" customFormat="1" ht="93">
      <c r="A6" s="15">
        <v>3</v>
      </c>
      <c r="B6" s="25" t="s">
        <v>18</v>
      </c>
      <c r="C6" s="25" t="s">
        <v>19</v>
      </c>
      <c r="D6" s="22">
        <v>5477773</v>
      </c>
      <c r="E6" s="22">
        <v>4911362</v>
      </c>
      <c r="F6" s="61">
        <v>1292955</v>
      </c>
      <c r="G6" s="20">
        <v>88.39</v>
      </c>
      <c r="H6" s="15" t="s">
        <v>15</v>
      </c>
      <c r="K6" s="58"/>
    </row>
    <row r="7" spans="1:11" s="1" customFormat="1" ht="23.5" customHeight="1">
      <c r="A7" s="31"/>
      <c r="B7" s="32"/>
      <c r="C7" s="33" t="s">
        <v>20</v>
      </c>
      <c r="D7" s="34">
        <f>SUM(D4:D6)</f>
        <v>11566411</v>
      </c>
      <c r="E7" s="36">
        <f t="shared" ref="E7" si="0">SUM(E4:E6)</f>
        <v>11000000</v>
      </c>
      <c r="F7" s="27">
        <f>SUM(F4:F6)</f>
        <v>3030590</v>
      </c>
      <c r="G7" s="27"/>
      <c r="H7" s="59"/>
    </row>
    <row r="8" spans="1:11" s="1" customFormat="1" ht="15.5">
      <c r="A8" s="39"/>
      <c r="B8" s="40"/>
      <c r="C8" s="41"/>
      <c r="D8" s="42"/>
      <c r="E8" s="42"/>
      <c r="F8" s="56"/>
      <c r="G8" s="56"/>
      <c r="H8" s="57"/>
    </row>
    <row r="9" spans="1:11" s="1" customFormat="1" ht="15.5">
      <c r="A9" s="44"/>
      <c r="B9" s="45"/>
      <c r="C9" s="46"/>
      <c r="D9" s="47"/>
      <c r="E9" s="47"/>
      <c r="F9" s="47"/>
      <c r="G9" s="47"/>
      <c r="H9" s="57"/>
    </row>
    <row r="10" spans="1:11" s="1" customFormat="1" ht="37.5" customHeight="1">
      <c r="A10" s="52" t="s">
        <v>21</v>
      </c>
      <c r="B10" s="37"/>
      <c r="C10" s="37"/>
      <c r="D10" s="37"/>
      <c r="E10" s="37"/>
      <c r="F10" s="37"/>
      <c r="G10" s="37"/>
      <c r="H10" s="60"/>
    </row>
    <row r="11" spans="1:11" s="1" customFormat="1" ht="31">
      <c r="A11" s="12" t="s">
        <v>5</v>
      </c>
      <c r="B11" s="12" t="s">
        <v>6</v>
      </c>
      <c r="C11" s="12" t="s">
        <v>7</v>
      </c>
      <c r="D11" s="13" t="s">
        <v>8</v>
      </c>
      <c r="E11" s="13" t="s">
        <v>9</v>
      </c>
      <c r="F11" s="13" t="s">
        <v>10</v>
      </c>
      <c r="G11" s="13" t="s">
        <v>11</v>
      </c>
      <c r="H11" s="12" t="s">
        <v>12</v>
      </c>
    </row>
    <row r="12" spans="1:11" s="1" customFormat="1" ht="31">
      <c r="A12" s="9">
        <v>4</v>
      </c>
      <c r="B12" s="24" t="s">
        <v>22</v>
      </c>
      <c r="C12" s="24" t="s">
        <v>23</v>
      </c>
      <c r="D12" s="22">
        <v>3600000</v>
      </c>
      <c r="E12" s="22">
        <v>0</v>
      </c>
      <c r="F12" s="22">
        <v>821980</v>
      </c>
      <c r="G12" s="10">
        <v>81.87</v>
      </c>
      <c r="H12" s="14" t="s">
        <v>24</v>
      </c>
    </row>
    <row r="13" spans="1:11" s="1" customFormat="1" ht="24" customHeight="1">
      <c r="A13" s="16"/>
      <c r="B13" s="17"/>
      <c r="C13" s="18" t="s">
        <v>25</v>
      </c>
      <c r="D13" s="26">
        <f>SUM(D12:D12)</f>
        <v>3600000</v>
      </c>
      <c r="E13" s="27">
        <f>SUM(E12:E12)</f>
        <v>0</v>
      </c>
      <c r="F13" s="28">
        <f>SUM(F12)</f>
        <v>821980</v>
      </c>
      <c r="G13" s="28"/>
      <c r="H13" s="59"/>
    </row>
    <row r="14" spans="1:11" s="1" customFormat="1" ht="15.5">
      <c r="A14" s="53"/>
      <c r="B14" s="54"/>
      <c r="C14" s="55"/>
      <c r="D14" s="56"/>
      <c r="E14" s="56"/>
      <c r="F14" s="56"/>
      <c r="G14" s="56"/>
      <c r="H14" s="57"/>
    </row>
    <row r="15" spans="1:11" s="1" customFormat="1" ht="15.5">
      <c r="A15" s="44"/>
      <c r="B15" s="45"/>
      <c r="C15" s="46"/>
      <c r="D15" s="47"/>
      <c r="E15" s="47"/>
      <c r="F15" s="47"/>
      <c r="G15" s="47"/>
      <c r="H15" s="48"/>
    </row>
    <row r="16" spans="1:11" s="1" customFormat="1" ht="40" customHeight="1">
      <c r="A16" s="52" t="s">
        <v>26</v>
      </c>
      <c r="B16" s="37"/>
      <c r="C16" s="37"/>
      <c r="D16" s="37"/>
      <c r="E16" s="37"/>
      <c r="F16" s="37"/>
      <c r="G16" s="37"/>
      <c r="H16" s="60"/>
    </row>
    <row r="17" spans="1:8" s="1" customFormat="1" ht="31">
      <c r="A17" s="12" t="s">
        <v>5</v>
      </c>
      <c r="B17" s="12" t="s">
        <v>6</v>
      </c>
      <c r="C17" s="12" t="s">
        <v>7</v>
      </c>
      <c r="D17" s="13" t="s">
        <v>8</v>
      </c>
      <c r="E17" s="13" t="s">
        <v>9</v>
      </c>
      <c r="F17" s="13" t="s">
        <v>10</v>
      </c>
      <c r="G17" s="12" t="s">
        <v>11</v>
      </c>
      <c r="H17" s="12" t="s">
        <v>12</v>
      </c>
    </row>
    <row r="18" spans="1:8" s="6" customFormat="1" ht="62">
      <c r="A18" s="9" t="s">
        <v>27</v>
      </c>
      <c r="B18" s="24" t="s">
        <v>28</v>
      </c>
      <c r="C18" s="24" t="s">
        <v>29</v>
      </c>
      <c r="D18" s="22">
        <v>3717667</v>
      </c>
      <c r="E18" s="22">
        <v>0</v>
      </c>
      <c r="F18" s="22">
        <v>1030658</v>
      </c>
      <c r="G18" s="9" t="s">
        <v>30</v>
      </c>
      <c r="H18" s="14" t="s">
        <v>26</v>
      </c>
    </row>
    <row r="19" spans="1:8" s="6" customFormat="1" ht="15.5">
      <c r="A19" s="9" t="s">
        <v>27</v>
      </c>
      <c r="B19" s="24" t="s">
        <v>31</v>
      </c>
      <c r="C19" s="24" t="s">
        <v>32</v>
      </c>
      <c r="D19" s="22">
        <v>5500000</v>
      </c>
      <c r="E19" s="22">
        <v>0</v>
      </c>
      <c r="F19" s="22">
        <v>10868360</v>
      </c>
      <c r="G19" s="9" t="s">
        <v>30</v>
      </c>
      <c r="H19" s="14" t="s">
        <v>26</v>
      </c>
    </row>
    <row r="20" spans="1:8" s="6" customFormat="1" ht="31">
      <c r="A20" s="9" t="s">
        <v>27</v>
      </c>
      <c r="B20" s="24" t="s">
        <v>33</v>
      </c>
      <c r="C20" s="24" t="s">
        <v>34</v>
      </c>
      <c r="D20" s="22">
        <v>5500000</v>
      </c>
      <c r="E20" s="22">
        <v>0</v>
      </c>
      <c r="F20" s="22">
        <v>1380000</v>
      </c>
      <c r="G20" s="9" t="s">
        <v>30</v>
      </c>
      <c r="H20" s="14" t="s">
        <v>26</v>
      </c>
    </row>
    <row r="21" spans="1:8" s="6" customFormat="1" ht="62">
      <c r="A21" s="9" t="s">
        <v>27</v>
      </c>
      <c r="B21" s="24" t="s">
        <v>35</v>
      </c>
      <c r="C21" s="24" t="s">
        <v>36</v>
      </c>
      <c r="D21" s="22">
        <v>5500000</v>
      </c>
      <c r="E21" s="22">
        <v>0</v>
      </c>
      <c r="F21" s="22">
        <v>2694993</v>
      </c>
      <c r="G21" s="9" t="s">
        <v>30</v>
      </c>
      <c r="H21" s="14" t="s">
        <v>26</v>
      </c>
    </row>
    <row r="22" spans="1:8" s="6" customFormat="1" ht="31">
      <c r="A22" s="9" t="s">
        <v>27</v>
      </c>
      <c r="B22" s="24" t="s">
        <v>37</v>
      </c>
      <c r="C22" s="24" t="s">
        <v>38</v>
      </c>
      <c r="D22" s="22">
        <v>5015000</v>
      </c>
      <c r="E22" s="22">
        <v>0</v>
      </c>
      <c r="F22" s="22">
        <v>10358647</v>
      </c>
      <c r="G22" s="9" t="s">
        <v>30</v>
      </c>
      <c r="H22" s="14" t="s">
        <v>26</v>
      </c>
    </row>
    <row r="23" spans="1:8" s="6" customFormat="1" ht="31">
      <c r="A23" s="9" t="s">
        <v>27</v>
      </c>
      <c r="B23" s="24" t="s">
        <v>39</v>
      </c>
      <c r="C23" s="24" t="s">
        <v>40</v>
      </c>
      <c r="D23" s="22">
        <v>3000000</v>
      </c>
      <c r="E23" s="22">
        <v>0</v>
      </c>
      <c r="F23" s="22">
        <v>895001</v>
      </c>
      <c r="G23" s="9" t="s">
        <v>30</v>
      </c>
      <c r="H23" s="14" t="s">
        <v>26</v>
      </c>
    </row>
    <row r="24" spans="1:8" s="6" customFormat="1" ht="77.5">
      <c r="A24" s="9" t="s">
        <v>27</v>
      </c>
      <c r="B24" s="24" t="s">
        <v>41</v>
      </c>
      <c r="C24" s="24" t="s">
        <v>42</v>
      </c>
      <c r="D24" s="22">
        <v>5500000</v>
      </c>
      <c r="E24" s="22">
        <v>0</v>
      </c>
      <c r="F24" s="22">
        <v>1366093</v>
      </c>
      <c r="G24" s="9" t="s">
        <v>30</v>
      </c>
      <c r="H24" s="14" t="s">
        <v>26</v>
      </c>
    </row>
    <row r="25" spans="1:8" s="1" customFormat="1" ht="31">
      <c r="A25" s="9" t="s">
        <v>27</v>
      </c>
      <c r="B25" s="23" t="s">
        <v>43</v>
      </c>
      <c r="C25" s="23" t="s">
        <v>44</v>
      </c>
      <c r="D25" s="21">
        <v>5499994</v>
      </c>
      <c r="E25" s="22">
        <v>0</v>
      </c>
      <c r="F25" s="21">
        <v>1100000</v>
      </c>
      <c r="G25" s="9" t="s">
        <v>30</v>
      </c>
      <c r="H25" s="14" t="s">
        <v>26</v>
      </c>
    </row>
    <row r="26" spans="1:8" s="1" customFormat="1" ht="15.5">
      <c r="A26" s="31"/>
      <c r="B26" s="32"/>
      <c r="C26" s="33" t="s">
        <v>25</v>
      </c>
      <c r="D26" s="34">
        <f>SUM(D18:D25)</f>
        <v>39232661</v>
      </c>
      <c r="E26" s="35">
        <f>SUM(E18:E25)</f>
        <v>0</v>
      </c>
      <c r="F26" s="36">
        <f>SUM(F18:F25)</f>
        <v>29693752</v>
      </c>
      <c r="G26" s="59"/>
      <c r="H26" s="59"/>
    </row>
    <row r="27" spans="1:8" s="1" customFormat="1" ht="15.5">
      <c r="A27" s="39"/>
      <c r="B27" s="40"/>
      <c r="C27" s="41"/>
      <c r="D27" s="42"/>
      <c r="E27" s="42"/>
      <c r="F27" s="42"/>
      <c r="G27" s="42"/>
      <c r="H27" s="43"/>
    </row>
    <row r="28" spans="1:8" s="1" customFormat="1" ht="15.5">
      <c r="A28" s="44"/>
      <c r="B28" s="45"/>
      <c r="C28" s="46"/>
      <c r="D28" s="47"/>
      <c r="E28" s="47"/>
      <c r="F28" s="47"/>
      <c r="G28" s="47"/>
      <c r="H28" s="48"/>
    </row>
    <row r="29" spans="1:8" s="1" customFormat="1" ht="36.65" customHeight="1">
      <c r="A29" s="52" t="s">
        <v>45</v>
      </c>
      <c r="B29" s="37"/>
      <c r="C29" s="37"/>
      <c r="D29" s="37"/>
      <c r="E29" s="37"/>
      <c r="F29" s="37"/>
      <c r="G29" s="37"/>
      <c r="H29" s="38"/>
    </row>
    <row r="30" spans="1:8" s="1" customFormat="1" ht="49.5" customHeight="1">
      <c r="A30" s="12" t="s">
        <v>5</v>
      </c>
      <c r="B30" s="12" t="s">
        <v>6</v>
      </c>
      <c r="C30" s="12" t="s">
        <v>7</v>
      </c>
      <c r="D30" s="13" t="s">
        <v>8</v>
      </c>
      <c r="E30" s="13" t="s">
        <v>9</v>
      </c>
      <c r="F30" s="13" t="s">
        <v>10</v>
      </c>
      <c r="G30" s="12" t="s">
        <v>11</v>
      </c>
      <c r="H30" s="12" t="s">
        <v>12</v>
      </c>
    </row>
    <row r="31" spans="1:8" s="1" customFormat="1" ht="15.5">
      <c r="A31" s="9" t="s">
        <v>27</v>
      </c>
      <c r="B31" s="23" t="s">
        <v>46</v>
      </c>
      <c r="C31" s="23" t="s">
        <v>46</v>
      </c>
      <c r="D31" s="21">
        <v>3983670</v>
      </c>
      <c r="E31" s="21">
        <v>0</v>
      </c>
      <c r="F31" s="21">
        <v>798000</v>
      </c>
      <c r="G31" s="14" t="s">
        <v>30</v>
      </c>
      <c r="H31" s="14" t="s">
        <v>45</v>
      </c>
    </row>
    <row r="32" spans="1:8" s="1" customFormat="1" ht="46.5">
      <c r="A32" s="9" t="s">
        <v>27</v>
      </c>
      <c r="B32" s="23" t="s">
        <v>47</v>
      </c>
      <c r="C32" s="23" t="s">
        <v>48</v>
      </c>
      <c r="D32" s="21">
        <v>5500000</v>
      </c>
      <c r="E32" s="21">
        <v>0</v>
      </c>
      <c r="F32" s="21">
        <v>1100000</v>
      </c>
      <c r="G32" s="14" t="s">
        <v>30</v>
      </c>
      <c r="H32" s="14" t="s">
        <v>45</v>
      </c>
    </row>
    <row r="33" spans="1:8" s="1" customFormat="1" ht="15.5">
      <c r="A33" s="16"/>
      <c r="B33" s="17"/>
      <c r="C33" s="18" t="s">
        <v>25</v>
      </c>
      <c r="D33" s="26">
        <f>SUM(D31:D32)</f>
        <v>9483670</v>
      </c>
      <c r="E33" s="27">
        <f>SUM(E31:E32)</f>
        <v>0</v>
      </c>
      <c r="F33" s="28">
        <f>SUM(F31:F32)</f>
        <v>1898000</v>
      </c>
      <c r="G33" s="27"/>
      <c r="H33" s="19"/>
    </row>
    <row r="34" spans="1:8" s="7" customFormat="1" ht="15.5">
      <c r="A34" s="11"/>
      <c r="B34" s="1"/>
      <c r="C34" s="1"/>
      <c r="D34" s="3"/>
      <c r="E34" s="3"/>
      <c r="F34" s="3"/>
      <c r="G34" s="3"/>
      <c r="H34" s="3"/>
    </row>
  </sheetData>
  <printOptions horizontalCentered="1"/>
  <pageMargins left="0.25" right="0.25" top="0.5" bottom="0.5" header="0.3" footer="0.3"/>
  <pageSetup scale="92" fitToHeight="0" orientation="landscape" r:id="rId1"/>
  <headerFooter>
    <oddFooter>&amp;CNOPA Results Page &amp;P of &amp;N</oddFooter>
  </headerFooter>
  <rowBreaks count="2" manualBreakCount="2">
    <brk id="15" max="7" man="1"/>
    <brk id="28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  <SharedWithUsers xmlns="5067c814-4b34-462c-a21d-c185ff6548d2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7" ma:contentTypeDescription="Create a new document." ma:contentTypeScope="" ma:versionID="40d57a85aa91a44d3e1cc43f86146ad4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b3c6ce38bacff8a899edbdd6b277f477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1809527-a15e-45c9-9762-ce086c444099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E388CA-C2E4-4595-9A0B-552B97BEA5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4F9C70-C2BE-4002-BC54-AFA386BCEB79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5067c814-4b34-462c-a21d-c185ff6548d2"/>
    <ds:schemaRef ds:uri="785685f2-c2e1-4352-89aa-3faca8eaba52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1FCC518-3196-42E9-BD20-73962152B4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c3a1244-13f4-4ef6-8d1b-baa27148194e}" enabled="0" method="" siteId="{ac3a1244-13f4-4ef6-8d1b-baa27148194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Cover</vt:lpstr>
      <vt:lpstr>NOPA Table</vt:lpstr>
      <vt:lpstr>'NOPA Table'!Print_Area</vt:lpstr>
      <vt:lpstr>'NOPA Table'!Print_Titles</vt:lpstr>
    </vt:vector>
  </TitlesOfParts>
  <Manager/>
  <Company>California Energy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jrosales</dc:creator>
  <cp:keywords/>
  <dc:description/>
  <cp:lastModifiedBy>Dyer, Phil@Energy</cp:lastModifiedBy>
  <cp:revision/>
  <cp:lastPrinted>2026-10-02T19:32:19Z</cp:lastPrinted>
  <dcterms:created xsi:type="dcterms:W3CDTF">2015-01-15T18:23:38Z</dcterms:created>
  <dcterms:modified xsi:type="dcterms:W3CDTF">2026-10-02T19:32:34Z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  <property fmtid="{D5CDD505-2E9C-101B-9397-08002B2CF9AE}" pid="4" name="Order">
    <vt:r8>441100</vt:r8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</Properties>
</file>